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F165D19-45ED-48BC-8267-09D3C4E8BD9F}"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Data!$A$1:$BR$447</definedName>
    <definedName name="_xlnm._FilterDatabase" localSheetId="7" hidden="1">WhatIf!$A$1:$I$218</definedName>
    <definedName name="AddOn_DB">WhatIf!$A$22:$K$218</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WhatIf!$A$1:$H$218</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O294" i="1"/>
  <c r="BP294" i="1"/>
  <c r="BQ294" i="1"/>
  <c r="K67" i="31"/>
  <c r="H67" i="31"/>
  <c r="K218" i="31"/>
  <c r="K217" i="31"/>
  <c r="K216" i="31"/>
  <c r="K215" i="31"/>
  <c r="K214" i="31"/>
  <c r="K213" i="31"/>
  <c r="K212" i="31"/>
  <c r="K211" i="31"/>
  <c r="K210" i="31"/>
  <c r="K209" i="31"/>
  <c r="K208" i="31"/>
  <c r="K207" i="31"/>
  <c r="K206" i="31"/>
  <c r="K205" i="31"/>
  <c r="K204"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N294" i="1" l="1"/>
  <c r="H60" i="31"/>
  <c r="H53" i="31"/>
  <c r="H46" i="31"/>
  <c r="H39" i="31"/>
  <c r="H33" i="31"/>
  <c r="H26" i="31"/>
  <c r="BQ9" i="1"/>
  <c r="BP9" i="1"/>
  <c r="BO9" i="1"/>
  <c r="BR294" i="1" l="1"/>
  <c r="D294" i="1" s="1"/>
  <c r="BN9" i="1"/>
  <c r="BQ227" i="1"/>
  <c r="BP227" i="1"/>
  <c r="BO227" i="1"/>
  <c r="BQ124" i="1"/>
  <c r="BP124" i="1"/>
  <c r="BO124" i="1"/>
  <c r="H80" i="31"/>
  <c r="BN227" i="1" l="1"/>
  <c r="BN124"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8" i="1"/>
  <c r="BP168" i="1"/>
  <c r="BO168" i="1"/>
  <c r="BQ167" i="1"/>
  <c r="BP167" i="1"/>
  <c r="BO167"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7" i="31"/>
  <c r="C20" i="31"/>
  <c r="A20" i="31"/>
  <c r="H20" i="31" s="1"/>
  <c r="R1" i="52" a="1"/>
  <c r="Y1" i="52" s="1"/>
  <c r="R1" i="52"/>
  <c r="S1" i="52"/>
  <c r="V1" i="52"/>
  <c r="W1" i="52"/>
  <c r="Z1" i="52"/>
  <c r="AA1" i="52"/>
  <c r="AD1" i="52"/>
  <c r="AE1" i="52"/>
  <c r="AH1" i="52"/>
  <c r="AI1" i="52"/>
  <c r="C19" i="31"/>
  <c r="A19" i="31"/>
  <c r="H19" i="31" s="1"/>
  <c r="C18" i="31"/>
  <c r="A18" i="31"/>
  <c r="H18" i="31" s="1"/>
  <c r="BM294" i="1" l="1"/>
  <c r="BL294" i="1"/>
  <c r="BL9" i="1"/>
  <c r="BL124" i="1"/>
  <c r="BL227" i="1"/>
  <c r="BM124" i="1"/>
  <c r="BM227" i="1"/>
  <c r="BR9" i="1"/>
  <c r="D9" i="1" s="1"/>
  <c r="BM9" i="1" s="1"/>
  <c r="BR124" i="1"/>
  <c r="D124" i="1" s="1"/>
  <c r="BR227" i="1"/>
  <c r="D227" i="1" s="1"/>
  <c r="W79" i="2"/>
  <c r="V78" i="2"/>
  <c r="T59" i="2"/>
  <c r="S58" i="2"/>
  <c r="W78" i="2"/>
  <c r="S80" i="2"/>
  <c r="U40" i="2"/>
  <c r="T80" i="2"/>
  <c r="S79" i="2"/>
  <c r="U80" i="2"/>
  <c r="S78" i="2"/>
  <c r="U79" i="2"/>
  <c r="W59" i="2"/>
  <c r="W58" i="2"/>
  <c r="T60" i="2"/>
  <c r="U60" i="2"/>
  <c r="U59" i="2"/>
  <c r="U39" i="2"/>
  <c r="T40" i="2"/>
  <c r="T39" i="2"/>
  <c r="S38" i="2"/>
  <c r="BN247" i="1"/>
  <c r="BN391" i="1"/>
  <c r="BN305" i="1"/>
  <c r="BN15" i="1"/>
  <c r="BN75" i="1"/>
  <c r="BN64" i="1"/>
  <c r="BN288" i="1"/>
  <c r="BN191" i="1"/>
  <c r="BN226" i="1"/>
  <c r="BN98" i="1"/>
  <c r="BN106" i="1"/>
  <c r="BN114" i="1"/>
  <c r="BN417" i="1"/>
  <c r="BN168" i="1"/>
  <c r="BN440" i="1"/>
  <c r="BN189" i="1"/>
  <c r="BN213" i="1"/>
  <c r="BN259" i="1"/>
  <c r="BN54" i="1"/>
  <c r="BN123" i="1"/>
  <c r="BN222" i="1"/>
  <c r="BN65" i="1"/>
  <c r="BN209" i="1"/>
  <c r="BN217" i="1"/>
  <c r="BN303" i="1"/>
  <c r="BN7" i="1"/>
  <c r="BN232" i="1"/>
  <c r="BN287" i="1"/>
  <c r="BN23" i="1"/>
  <c r="BN139" i="1"/>
  <c r="BN26" i="1"/>
  <c r="BN374" i="1"/>
  <c r="BN414" i="1"/>
  <c r="BN134" i="1"/>
  <c r="BN153" i="1"/>
  <c r="BN219" i="1"/>
  <c r="BN313" i="1"/>
  <c r="BN361" i="1"/>
  <c r="BN393" i="1"/>
  <c r="BN6" i="1"/>
  <c r="BN196" i="1"/>
  <c r="BN338" i="1"/>
  <c r="BN346" i="1"/>
  <c r="BL11" i="1"/>
  <c r="BM3" i="1"/>
  <c r="BM11" i="1"/>
  <c r="BL15" i="1"/>
  <c r="BN3" i="1"/>
  <c r="BL6" i="1"/>
  <c r="BL8" i="1"/>
  <c r="BL10" i="1"/>
  <c r="BL4" i="1"/>
  <c r="BM10" i="1"/>
  <c r="BL12" i="1"/>
  <c r="BL14" i="1"/>
  <c r="BL16" i="1"/>
  <c r="BM17" i="1"/>
  <c r="BL438" i="1"/>
  <c r="BL432" i="1"/>
  <c r="BL424" i="1"/>
  <c r="BL421" i="1"/>
  <c r="BL444" i="1"/>
  <c r="BL441" i="1"/>
  <c r="BL439" i="1"/>
  <c r="BL430" i="1"/>
  <c r="BL429" i="1"/>
  <c r="BL425" i="1"/>
  <c r="BL422" i="1"/>
  <c r="BL415" i="1"/>
  <c r="BL413" i="1"/>
  <c r="BL412" i="1"/>
  <c r="BL168" i="1"/>
  <c r="BL167" i="1"/>
  <c r="BL442" i="1"/>
  <c r="BL423" i="1"/>
  <c r="BL445" i="1"/>
  <c r="BL437" i="1"/>
  <c r="BL436" i="1"/>
  <c r="BL431" i="1"/>
  <c r="BL427" i="1"/>
  <c r="BL419" i="1"/>
  <c r="BL447" i="1"/>
  <c r="BL446" i="1"/>
  <c r="BL443" i="1"/>
  <c r="BL440" i="1"/>
  <c r="BL434" i="1"/>
  <c r="BL418" i="1"/>
  <c r="BL417" i="1"/>
  <c r="BL414" i="1"/>
  <c r="BL435" i="1"/>
  <c r="BL409" i="1"/>
  <c r="BL381" i="1"/>
  <c r="BL378" i="1"/>
  <c r="BL407" i="1"/>
  <c r="BL402" i="1"/>
  <c r="BL398" i="1"/>
  <c r="BL394" i="1"/>
  <c r="BL386" i="1"/>
  <c r="BL383" i="1"/>
  <c r="BL426" i="1"/>
  <c r="BL411" i="1"/>
  <c r="BL390" i="1"/>
  <c r="BL389" i="1"/>
  <c r="BL420" i="1"/>
  <c r="BL405" i="1"/>
  <c r="BL403" i="1"/>
  <c r="BL399" i="1"/>
  <c r="BL395" i="1"/>
  <c r="BL408" i="1"/>
  <c r="BL406" i="1"/>
  <c r="BL392" i="1"/>
  <c r="BL384" i="1"/>
  <c r="BL379" i="1"/>
  <c r="BL410" i="1"/>
  <c r="BL404" i="1"/>
  <c r="BL400" i="1"/>
  <c r="BL396" i="1"/>
  <c r="BL382" i="1"/>
  <c r="BL377" i="1"/>
  <c r="BL393" i="1"/>
  <c r="BL370" i="1"/>
  <c r="BL360" i="1"/>
  <c r="BL354" i="1"/>
  <c r="BL350" i="1"/>
  <c r="BL376" i="1"/>
  <c r="BL367" i="1"/>
  <c r="BL364" i="1"/>
  <c r="BL397" i="1"/>
  <c r="BL387" i="1"/>
  <c r="BL380" i="1"/>
  <c r="BL361" i="1"/>
  <c r="BL358" i="1"/>
  <c r="BL355" i="1"/>
  <c r="BL351" i="1"/>
  <c r="BL348" i="1"/>
  <c r="BL401" i="1"/>
  <c r="BL371" i="1"/>
  <c r="BL391" i="1"/>
  <c r="BL362" i="1"/>
  <c r="BL356" i="1"/>
  <c r="BL352" i="1"/>
  <c r="BL388" i="1"/>
  <c r="BL369" i="1"/>
  <c r="BL366" i="1"/>
  <c r="BL365" i="1"/>
  <c r="BL359" i="1"/>
  <c r="BL375" i="1"/>
  <c r="BL373" i="1"/>
  <c r="BL372" i="1"/>
  <c r="BL368" i="1"/>
  <c r="BL363" i="1"/>
  <c r="BL357" i="1"/>
  <c r="BL353" i="1"/>
  <c r="BL349" i="1"/>
  <c r="BL346" i="1"/>
  <c r="BL344" i="1"/>
  <c r="BL338" i="1"/>
  <c r="BL331" i="1"/>
  <c r="BL340" i="1"/>
  <c r="BL334" i="1"/>
  <c r="BL328" i="1"/>
  <c r="BL385" i="1"/>
  <c r="BL342" i="1"/>
  <c r="BL335" i="1"/>
  <c r="BL345" i="1"/>
  <c r="BL339" i="1"/>
  <c r="BL332" i="1"/>
  <c r="BL326" i="1"/>
  <c r="BL324" i="1"/>
  <c r="BL322" i="1"/>
  <c r="BL347" i="1"/>
  <c r="BL336" i="1"/>
  <c r="BL343"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1" i="1"/>
  <c r="BL333" i="1"/>
  <c r="BL316" i="1"/>
  <c r="BL313" i="1"/>
  <c r="BL307" i="1"/>
  <c r="BL303" i="1"/>
  <c r="BL288" i="1"/>
  <c r="BL284" i="1"/>
  <c r="BL285" i="1"/>
  <c r="BL318" i="1"/>
  <c r="BL264" i="1"/>
  <c r="BL258" i="1"/>
  <c r="BL314" i="1"/>
  <c r="BL311" i="1"/>
  <c r="BL289" i="1"/>
  <c r="BL268" i="1"/>
  <c r="BL262" i="1"/>
  <c r="BL300" i="1"/>
  <c r="BL281" i="1"/>
  <c r="BL277" i="1"/>
  <c r="BL275" i="1"/>
  <c r="BL272" i="1"/>
  <c r="BL270" i="1"/>
  <c r="BL265" i="1"/>
  <c r="BL259" i="1"/>
  <c r="BL255" i="1"/>
  <c r="BL309" i="1"/>
  <c r="BL282" i="1"/>
  <c r="BL267" i="1"/>
  <c r="BL263" i="1"/>
  <c r="BL260" i="1"/>
  <c r="BL256" i="1"/>
  <c r="BL243" i="1"/>
  <c r="BL237" i="1"/>
  <c r="BL276" i="1"/>
  <c r="BL269" i="1"/>
  <c r="BL253" i="1"/>
  <c r="BL248" i="1"/>
  <c r="BL247" i="1"/>
  <c r="BL242" i="1"/>
  <c r="BL239" i="1"/>
  <c r="BL235" i="1"/>
  <c r="BL234" i="1"/>
  <c r="BL223" i="1"/>
  <c r="BL250" i="1"/>
  <c r="BL241" i="1"/>
  <c r="BL231" i="1"/>
  <c r="BL226" i="1"/>
  <c r="BL222" i="1"/>
  <c r="BL330" i="1"/>
  <c r="BL278" i="1"/>
  <c r="BL261" i="1"/>
  <c r="BL251" i="1"/>
  <c r="BL244" i="1"/>
  <c r="BL321" i="1"/>
  <c r="BL279" i="1"/>
  <c r="BL266" i="1"/>
  <c r="BL254" i="1"/>
  <c r="BL240" i="1"/>
  <c r="BL229" i="1"/>
  <c r="BL228" i="1"/>
  <c r="BL280" i="1"/>
  <c r="BL271" i="1"/>
  <c r="BL252" i="1"/>
  <c r="BL245" i="1"/>
  <c r="BL236" i="1"/>
  <c r="BL232" i="1"/>
  <c r="BL224" i="1"/>
  <c r="BL257" i="1"/>
  <c r="BL238" i="1"/>
  <c r="BL233" i="1"/>
  <c r="BL249" i="1"/>
  <c r="BL246" i="1"/>
  <c r="BL230" i="1"/>
  <c r="BL225" i="1"/>
  <c r="BL202" i="1"/>
  <c r="BL195" i="1"/>
  <c r="BL193" i="1"/>
  <c r="BL186" i="1"/>
  <c r="BL220" i="1"/>
  <c r="BL211" i="1"/>
  <c r="BL208" i="1"/>
  <c r="BL206" i="1"/>
  <c r="BL216" i="1"/>
  <c r="BL207" i="1"/>
  <c r="BL204" i="1"/>
  <c r="BL199" i="1"/>
  <c r="BL188" i="1"/>
  <c r="BL183" i="1"/>
  <c r="BL196" i="1"/>
  <c r="BL189" i="1"/>
  <c r="BL187" i="1"/>
  <c r="BL181" i="1"/>
  <c r="BL221" i="1"/>
  <c r="BL218" i="1"/>
  <c r="BL212" i="1"/>
  <c r="BL209" i="1"/>
  <c r="BL205" i="1"/>
  <c r="BL198" i="1"/>
  <c r="BL194" i="1"/>
  <c r="BL190" i="1"/>
  <c r="BL184" i="1"/>
  <c r="BL214" i="1"/>
  <c r="BL192" i="1"/>
  <c r="BL215" i="1"/>
  <c r="BL210" i="1"/>
  <c r="BL201" i="1"/>
  <c r="BL200" i="1"/>
  <c r="BL197" i="1"/>
  <c r="BL185" i="1"/>
  <c r="BL219" i="1"/>
  <c r="BL217" i="1"/>
  <c r="BL213" i="1"/>
  <c r="BL203" i="1"/>
  <c r="BL191" i="1"/>
  <c r="BL182" i="1"/>
  <c r="BL161" i="1"/>
  <c r="BL146" i="1"/>
  <c r="BL144" i="1"/>
  <c r="BL138" i="1"/>
  <c r="BL133" i="1"/>
  <c r="BL118" i="1"/>
  <c r="BL101" i="1"/>
  <c r="BL100" i="1"/>
  <c r="BL99" i="1"/>
  <c r="BL180" i="1"/>
  <c r="BL164" i="1"/>
  <c r="BL149" i="1"/>
  <c r="BL136" i="1"/>
  <c r="BL121" i="1"/>
  <c r="BL120" i="1"/>
  <c r="BL116" i="1"/>
  <c r="BL113" i="1"/>
  <c r="BL109" i="1"/>
  <c r="BL92" i="1"/>
  <c r="BL177" i="1"/>
  <c r="BL171" i="1"/>
  <c r="BL159" i="1"/>
  <c r="BL156" i="1"/>
  <c r="BL154" i="1"/>
  <c r="BL141" i="1"/>
  <c r="BL131" i="1"/>
  <c r="BL125" i="1"/>
  <c r="BL102" i="1"/>
  <c r="BL95" i="1"/>
  <c r="BL175" i="1"/>
  <c r="BL172" i="1"/>
  <c r="BL169" i="1"/>
  <c r="BL165" i="1"/>
  <c r="BL162" i="1"/>
  <c r="BL157" i="1"/>
  <c r="BL147" i="1"/>
  <c r="BL139" i="1"/>
  <c r="BL134" i="1"/>
  <c r="BL129" i="1"/>
  <c r="BL111" i="1"/>
  <c r="BL107" i="1"/>
  <c r="BL104" i="1"/>
  <c r="BL97" i="1"/>
  <c r="BL94" i="1"/>
  <c r="BL90" i="1"/>
  <c r="BL178" i="1"/>
  <c r="BL152" i="1"/>
  <c r="BL150" i="1"/>
  <c r="BL142" i="1"/>
  <c r="BL117" i="1"/>
  <c r="BL114" i="1"/>
  <c r="BL108" i="1"/>
  <c r="BL103" i="1"/>
  <c r="BL98" i="1"/>
  <c r="BL179" i="1"/>
  <c r="BL174" i="1"/>
  <c r="BL173" i="1"/>
  <c r="BL158" i="1"/>
  <c r="BL155" i="1"/>
  <c r="BL151" i="1"/>
  <c r="BL148" i="1"/>
  <c r="BL143" i="1"/>
  <c r="BL137" i="1"/>
  <c r="BL132" i="1"/>
  <c r="BL115" i="1"/>
  <c r="BL110" i="1"/>
  <c r="BL166" i="1"/>
  <c r="BL160" i="1"/>
  <c r="BL135" i="1"/>
  <c r="BL130" i="1"/>
  <c r="BL128" i="1"/>
  <c r="BL127" i="1"/>
  <c r="BL123" i="1"/>
  <c r="BL140" i="1"/>
  <c r="BL83" i="1"/>
  <c r="BL66" i="1"/>
  <c r="BL58" i="1"/>
  <c r="BL37" i="1"/>
  <c r="BL33" i="1"/>
  <c r="BL22" i="1"/>
  <c r="BL119" i="1"/>
  <c r="BL96" i="1"/>
  <c r="BL82" i="1"/>
  <c r="BL80" i="1"/>
  <c r="BL77" i="1"/>
  <c r="BL54" i="1"/>
  <c r="BL44" i="1"/>
  <c r="BL42" i="1"/>
  <c r="BL26" i="1"/>
  <c r="BL23" i="1"/>
  <c r="BL170" i="1"/>
  <c r="BL72" i="1"/>
  <c r="BL64" i="1"/>
  <c r="BL61" i="1"/>
  <c r="BL52" i="1"/>
  <c r="BL51" i="1"/>
  <c r="BL49" i="1"/>
  <c r="BL39" i="1"/>
  <c r="BL34" i="1"/>
  <c r="BL163" i="1"/>
  <c r="BL91" i="1"/>
  <c r="BL89" i="1"/>
  <c r="BL88" i="1"/>
  <c r="BL86" i="1"/>
  <c r="BL84" i="1"/>
  <c r="BL78" i="1"/>
  <c r="BL75" i="1"/>
  <c r="BL59" i="1"/>
  <c r="BL45" i="1"/>
  <c r="BL31" i="1"/>
  <c r="BL28" i="1"/>
  <c r="BL24" i="1"/>
  <c r="BL126" i="1"/>
  <c r="BL47" i="1"/>
  <c r="BL46" i="1"/>
  <c r="BL35" i="1"/>
  <c r="BL112" i="1"/>
  <c r="BL93" i="1"/>
  <c r="BL73" i="1"/>
  <c r="BL57" i="1"/>
  <c r="BL40" i="1"/>
  <c r="BL38" i="1"/>
  <c r="BL17" i="1"/>
  <c r="BL85" i="1"/>
  <c r="BL81" i="1"/>
  <c r="BL79" i="1"/>
  <c r="BL71" i="1"/>
  <c r="BL70" i="1"/>
  <c r="BL69" i="1"/>
  <c r="BL68" i="1"/>
  <c r="BL63" i="1"/>
  <c r="BL62" i="1"/>
  <c r="BL60" i="1"/>
  <c r="BL36" i="1"/>
  <c r="BL32" i="1"/>
  <c r="BL25" i="1"/>
  <c r="BL176" i="1"/>
  <c r="BL153" i="1"/>
  <c r="BL87" i="1"/>
  <c r="BL76" i="1"/>
  <c r="BL67" i="1"/>
  <c r="BL56" i="1"/>
  <c r="BL53" i="1"/>
  <c r="BL50" i="1"/>
  <c r="BL48" i="1"/>
  <c r="BL43" i="1"/>
  <c r="BL30" i="1"/>
  <c r="BL29" i="1"/>
  <c r="BL21" i="1"/>
  <c r="BL20" i="1"/>
  <c r="BM4" i="1"/>
  <c r="BM12" i="1"/>
  <c r="BM14" i="1"/>
  <c r="BN16" i="1"/>
  <c r="BM444" i="1"/>
  <c r="BM441" i="1"/>
  <c r="BM430" i="1"/>
  <c r="BM429" i="1"/>
  <c r="BM428" i="1"/>
  <c r="BM425" i="1"/>
  <c r="BM422" i="1"/>
  <c r="BM415" i="1"/>
  <c r="BM413" i="1"/>
  <c r="BM412" i="1"/>
  <c r="BM168" i="1"/>
  <c r="BM167" i="1"/>
  <c r="BM442" i="1"/>
  <c r="BM433" i="1"/>
  <c r="BM423" i="1"/>
  <c r="BM445" i="1"/>
  <c r="BM431" i="1"/>
  <c r="BM416" i="1"/>
  <c r="BM447" i="1"/>
  <c r="BM446" i="1"/>
  <c r="BM443" i="1"/>
  <c r="BM440" i="1"/>
  <c r="BM434" i="1"/>
  <c r="BM417" i="1"/>
  <c r="BM414" i="1"/>
  <c r="BM407" i="1"/>
  <c r="BM402" i="1"/>
  <c r="BM398" i="1"/>
  <c r="BM394" i="1"/>
  <c r="BM386" i="1"/>
  <c r="BM383" i="1"/>
  <c r="BM438" i="1"/>
  <c r="BM411" i="1"/>
  <c r="BM390" i="1"/>
  <c r="BM389" i="1"/>
  <c r="BM403" i="1"/>
  <c r="BM399" i="1"/>
  <c r="BM395" i="1"/>
  <c r="BM408" i="1"/>
  <c r="BM406" i="1"/>
  <c r="BM384" i="1"/>
  <c r="BM379" i="1"/>
  <c r="BM410" i="1"/>
  <c r="BM404" i="1"/>
  <c r="BM400" i="1"/>
  <c r="BM396" i="1"/>
  <c r="BM382" i="1"/>
  <c r="BM377" i="1"/>
  <c r="BM432" i="1"/>
  <c r="BM376" i="1"/>
  <c r="BM374" i="1"/>
  <c r="BM397" i="1"/>
  <c r="BM380" i="1"/>
  <c r="BM361" i="1"/>
  <c r="BM358" i="1"/>
  <c r="BM355" i="1"/>
  <c r="BM351" i="1"/>
  <c r="BM348" i="1"/>
  <c r="BM401" i="1"/>
  <c r="BM371" i="1"/>
  <c r="BM362" i="1"/>
  <c r="BM356" i="1"/>
  <c r="BM352" i="1"/>
  <c r="BM366" i="1"/>
  <c r="BM365" i="1"/>
  <c r="BM359" i="1"/>
  <c r="BM375" i="1"/>
  <c r="BM373" i="1"/>
  <c r="BM372" i="1"/>
  <c r="BM368" i="1"/>
  <c r="BM363" i="1"/>
  <c r="BM357" i="1"/>
  <c r="BM353" i="1"/>
  <c r="BM349" i="1"/>
  <c r="BM385" i="1"/>
  <c r="BM350" i="1"/>
  <c r="BM340" i="1"/>
  <c r="BM334" i="1"/>
  <c r="BM328" i="1"/>
  <c r="BM421" i="1"/>
  <c r="BM370" i="1"/>
  <c r="BM342" i="1"/>
  <c r="BM360" i="1"/>
  <c r="BM354" i="1"/>
  <c r="BM345" i="1"/>
  <c r="BM339" i="1"/>
  <c r="BM332" i="1"/>
  <c r="BM326" i="1"/>
  <c r="BM324" i="1"/>
  <c r="BM322" i="1"/>
  <c r="BM347" i="1"/>
  <c r="BM343" i="1"/>
  <c r="BM329" i="1"/>
  <c r="BM341" i="1"/>
  <c r="BM333" i="1"/>
  <c r="BM330" i="1"/>
  <c r="BM327" i="1"/>
  <c r="BM325" i="1"/>
  <c r="BM323" i="1"/>
  <c r="BM321" i="1"/>
  <c r="BM286" i="1"/>
  <c r="BM310" i="1"/>
  <c r="BM305" i="1"/>
  <c r="BM302" i="1"/>
  <c r="BM298" i="1"/>
  <c r="BM319" i="1"/>
  <c r="BM312" i="1"/>
  <c r="BM287" i="1"/>
  <c r="BM296" i="1"/>
  <c r="BM295" i="1"/>
  <c r="BM316" i="1"/>
  <c r="BM313" i="1"/>
  <c r="BM303" i="1"/>
  <c r="BM288" i="1"/>
  <c r="BM344" i="1"/>
  <c r="BM320" i="1"/>
  <c r="BM306" i="1"/>
  <c r="BM300" i="1"/>
  <c r="BM264" i="1"/>
  <c r="BM314" i="1"/>
  <c r="BM311" i="1"/>
  <c r="BM289" i="1"/>
  <c r="BM269" i="1"/>
  <c r="BM266" i="1"/>
  <c r="BM261" i="1"/>
  <c r="BM297" i="1"/>
  <c r="BM291" i="1"/>
  <c r="BM284" i="1"/>
  <c r="BM279" i="1"/>
  <c r="BM308" i="1"/>
  <c r="BM281" i="1"/>
  <c r="BM277" i="1"/>
  <c r="BM275" i="1"/>
  <c r="BM272" i="1"/>
  <c r="BM265" i="1"/>
  <c r="BM259" i="1"/>
  <c r="BM309" i="1"/>
  <c r="BM301" i="1"/>
  <c r="BM263" i="1"/>
  <c r="BM256" i="1"/>
  <c r="BM317" i="1"/>
  <c r="BM280" i="1"/>
  <c r="BM278" i="1"/>
  <c r="BM276" i="1"/>
  <c r="BM274" i="1"/>
  <c r="BM273" i="1"/>
  <c r="BM247" i="1"/>
  <c r="BM235" i="1"/>
  <c r="BM234" i="1"/>
  <c r="BM262" i="1"/>
  <c r="BM250" i="1"/>
  <c r="BM231" i="1"/>
  <c r="BM226" i="1"/>
  <c r="BM222" i="1"/>
  <c r="BM293" i="1"/>
  <c r="BM268" i="1"/>
  <c r="BM251" i="1"/>
  <c r="BM244" i="1"/>
  <c r="BM285" i="1"/>
  <c r="BM254" i="1"/>
  <c r="BM240" i="1"/>
  <c r="BM229" i="1"/>
  <c r="BM228" i="1"/>
  <c r="BM252" i="1"/>
  <c r="BM245" i="1"/>
  <c r="BM236" i="1"/>
  <c r="BM232" i="1"/>
  <c r="BM224" i="1"/>
  <c r="BM304" i="1"/>
  <c r="BM249" i="1"/>
  <c r="BM246" i="1"/>
  <c r="BM230" i="1"/>
  <c r="BM225" i="1"/>
  <c r="BM243" i="1"/>
  <c r="BM237" i="1"/>
  <c r="BM220" i="1"/>
  <c r="BM211" i="1"/>
  <c r="BM206" i="1"/>
  <c r="BM216" i="1"/>
  <c r="BM207" i="1"/>
  <c r="BM204" i="1"/>
  <c r="BM183" i="1"/>
  <c r="BM196" i="1"/>
  <c r="BM189" i="1"/>
  <c r="BM187" i="1"/>
  <c r="BM221" i="1"/>
  <c r="BM212" i="1"/>
  <c r="BM209" i="1"/>
  <c r="BM205" i="1"/>
  <c r="BM194" i="1"/>
  <c r="BM190" i="1"/>
  <c r="BM215" i="1"/>
  <c r="BM210" i="1"/>
  <c r="BM201" i="1"/>
  <c r="BM200" i="1"/>
  <c r="BM197" i="1"/>
  <c r="BM185" i="1"/>
  <c r="BM219" i="1"/>
  <c r="BM217" i="1"/>
  <c r="BM213" i="1"/>
  <c r="BM203" i="1"/>
  <c r="BM191" i="1"/>
  <c r="BM182" i="1"/>
  <c r="BM202" i="1"/>
  <c r="BM195" i="1"/>
  <c r="BM193" i="1"/>
  <c r="BM186" i="1"/>
  <c r="BM180" i="1"/>
  <c r="BM164" i="1"/>
  <c r="BM149" i="1"/>
  <c r="BM136" i="1"/>
  <c r="BM121" i="1"/>
  <c r="BM120" i="1"/>
  <c r="BM116" i="1"/>
  <c r="BM113" i="1"/>
  <c r="BM92" i="1"/>
  <c r="BM177" i="1"/>
  <c r="BM171" i="1"/>
  <c r="BM159" i="1"/>
  <c r="BM156" i="1"/>
  <c r="BM141" i="1"/>
  <c r="BM131" i="1"/>
  <c r="BM125" i="1"/>
  <c r="BM102" i="1"/>
  <c r="BM95" i="1"/>
  <c r="BM172" i="1"/>
  <c r="BM169" i="1"/>
  <c r="BM165" i="1"/>
  <c r="BM157" i="1"/>
  <c r="BM147" i="1"/>
  <c r="BM139" i="1"/>
  <c r="BM111" i="1"/>
  <c r="BM97" i="1"/>
  <c r="BM90" i="1"/>
  <c r="BM150" i="1"/>
  <c r="BM145" i="1"/>
  <c r="BM142" i="1"/>
  <c r="BM122" i="1"/>
  <c r="BM117" i="1"/>
  <c r="BM114" i="1"/>
  <c r="BM106" i="1"/>
  <c r="BM98" i="1"/>
  <c r="BM176" i="1"/>
  <c r="BM170" i="1"/>
  <c r="BM163" i="1"/>
  <c r="BM153" i="1"/>
  <c r="BM140" i="1"/>
  <c r="BM126" i="1"/>
  <c r="BM96" i="1"/>
  <c r="BM93" i="1"/>
  <c r="BM160" i="1"/>
  <c r="BM135" i="1"/>
  <c r="BM130" i="1"/>
  <c r="BM128" i="1"/>
  <c r="BM127" i="1"/>
  <c r="BM123" i="1"/>
  <c r="BM161" i="1"/>
  <c r="BM146" i="1"/>
  <c r="BM144" i="1"/>
  <c r="BM138" i="1"/>
  <c r="BM133" i="1"/>
  <c r="BM118" i="1"/>
  <c r="BM105" i="1"/>
  <c r="BM101" i="1"/>
  <c r="BM100" i="1"/>
  <c r="BM99" i="1"/>
  <c r="BM174" i="1"/>
  <c r="BM151" i="1"/>
  <c r="BM148" i="1"/>
  <c r="BM82" i="1"/>
  <c r="BM80" i="1"/>
  <c r="BM77" i="1"/>
  <c r="BM54" i="1"/>
  <c r="BM44" i="1"/>
  <c r="BM26" i="1"/>
  <c r="BM23" i="1"/>
  <c r="BM179" i="1"/>
  <c r="BM143" i="1"/>
  <c r="BM72" i="1"/>
  <c r="BM64" i="1"/>
  <c r="BM52" i="1"/>
  <c r="BM51" i="1"/>
  <c r="BM49" i="1"/>
  <c r="BM39" i="1"/>
  <c r="BM34" i="1"/>
  <c r="BM18" i="1"/>
  <c r="BM89" i="1"/>
  <c r="BM88" i="1"/>
  <c r="BM84" i="1"/>
  <c r="BM78" i="1"/>
  <c r="BM59" i="1"/>
  <c r="BM45" i="1"/>
  <c r="BM28" i="1"/>
  <c r="BM27" i="1"/>
  <c r="BM24" i="1"/>
  <c r="BM47" i="1"/>
  <c r="BM41" i="1"/>
  <c r="BM35" i="1"/>
  <c r="BM115" i="1"/>
  <c r="BM73" i="1"/>
  <c r="BM65" i="1"/>
  <c r="BM55" i="1"/>
  <c r="BM38" i="1"/>
  <c r="BM173" i="1"/>
  <c r="BM85" i="1"/>
  <c r="BM71" i="1"/>
  <c r="BM70" i="1"/>
  <c r="BM69" i="1"/>
  <c r="BM68" i="1"/>
  <c r="BM62" i="1"/>
  <c r="BM60" i="1"/>
  <c r="BM36" i="1"/>
  <c r="BM32" i="1"/>
  <c r="BM25" i="1"/>
  <c r="BM132" i="1"/>
  <c r="BM110" i="1"/>
  <c r="BM87" i="1"/>
  <c r="BM76" i="1"/>
  <c r="BM67" i="1"/>
  <c r="BM56" i="1"/>
  <c r="BM53" i="1"/>
  <c r="BM48" i="1"/>
  <c r="BM43" i="1"/>
  <c r="BM30" i="1"/>
  <c r="BM29" i="1"/>
  <c r="BM21" i="1"/>
  <c r="BM20" i="1"/>
  <c r="BM19" i="1"/>
  <c r="BM137"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4" i="1"/>
  <c r="BN177" i="1"/>
  <c r="BN138" i="1"/>
  <c r="BN146" i="1"/>
  <c r="BN90" i="1"/>
  <c r="BN147" i="1"/>
  <c r="BN102" i="1"/>
  <c r="BN186" i="1"/>
  <c r="BN203" i="1"/>
  <c r="BN192" i="1"/>
  <c r="BN197" i="1"/>
  <c r="BN214" i="1"/>
  <c r="BN190" i="1"/>
  <c r="BN205" i="1"/>
  <c r="BN237" i="1"/>
  <c r="BN243" i="1"/>
  <c r="BN251" i="1"/>
  <c r="BN280" i="1"/>
  <c r="BN263" i="1"/>
  <c r="BN283" i="1"/>
  <c r="BN271" i="1"/>
  <c r="BN307" i="1"/>
  <c r="BN325" i="1"/>
  <c r="BN327" i="1"/>
  <c r="BN333" i="1"/>
  <c r="BN336" i="1"/>
  <c r="BN320" i="1"/>
  <c r="BN324" i="1"/>
  <c r="BN332" i="1"/>
  <c r="BN350" i="1"/>
  <c r="BN349" i="1"/>
  <c r="BN357" i="1"/>
  <c r="BN373" i="1"/>
  <c r="BN375" i="1"/>
  <c r="BN365" i="1"/>
  <c r="BN401" i="1"/>
  <c r="BN404" i="1"/>
  <c r="BN405" i="1"/>
  <c r="BN415" i="1"/>
  <c r="BN426" i="1"/>
  <c r="BN444" i="1"/>
  <c r="BN423" i="1"/>
  <c r="BN439" i="1"/>
  <c r="BN167" i="1"/>
  <c r="BN67" i="1"/>
  <c r="BN82" i="1"/>
  <c r="BN171" i="1"/>
  <c r="BN223" i="1"/>
  <c r="BN231" i="1"/>
  <c r="BN277" i="1"/>
  <c r="BN281" i="1"/>
  <c r="BN329" i="1"/>
  <c r="BN337" i="1"/>
  <c r="BN351" i="1"/>
  <c r="BN362" i="1"/>
  <c r="BN377" i="1"/>
  <c r="BN431" i="1"/>
  <c r="BN443" i="1"/>
  <c r="BN445" i="1"/>
  <c r="BN68" i="1"/>
  <c r="BN118" i="1"/>
  <c r="BN215" i="1"/>
  <c r="BN254" i="1"/>
  <c r="BN292" i="1"/>
  <c r="BN364" i="1"/>
  <c r="BN399" i="1"/>
  <c r="BN442" i="1"/>
  <c r="BN101" i="1"/>
  <c r="BN316" i="1"/>
  <c r="BN27" i="1"/>
  <c r="BN105" i="1"/>
  <c r="BN115" i="1"/>
  <c r="BN137" i="1"/>
  <c r="BN160" i="1"/>
  <c r="BN161" i="1"/>
  <c r="BN208" i="1"/>
  <c r="BN218" i="1"/>
  <c r="BN279" i="1"/>
  <c r="BN299" i="1"/>
  <c r="BN367" i="1"/>
  <c r="BN370" i="1"/>
  <c r="BN395" i="1"/>
  <c r="BN398" i="1"/>
  <c r="BN424" i="1"/>
  <c r="BN425" i="1"/>
  <c r="BN14" i="1"/>
  <c r="BN28" i="1"/>
  <c r="BN103" i="1"/>
  <c r="BN140" i="1"/>
  <c r="BN143" i="1"/>
  <c r="BN151" i="1"/>
  <c r="BN173" i="1"/>
  <c r="BN174" i="1"/>
  <c r="BN179" i="1"/>
  <c r="BN211" i="1"/>
  <c r="BN221" i="1"/>
  <c r="BN234" i="1"/>
  <c r="BN310" i="1"/>
  <c r="BN319" i="1"/>
  <c r="BN331" i="1"/>
  <c r="BN339" i="1"/>
  <c r="BN354" i="1"/>
  <c r="BN376" i="1"/>
  <c r="BN378" i="1"/>
  <c r="BN383" i="1"/>
  <c r="BN428" i="1"/>
  <c r="BN429" i="1"/>
  <c r="BN432" i="1"/>
  <c r="BN33" i="1"/>
  <c r="BN37" i="1"/>
  <c r="BN93" i="1"/>
  <c r="BN94" i="1"/>
  <c r="BN122" i="1"/>
  <c r="BN126" i="1"/>
  <c r="BN129" i="1"/>
  <c r="BN145" i="1"/>
  <c r="BN150" i="1"/>
  <c r="BN163" i="1"/>
  <c r="BN178" i="1"/>
  <c r="BN184" i="1"/>
  <c r="BN193" i="1"/>
  <c r="BN260" i="1"/>
  <c r="BN29" i="1"/>
  <c r="BN216" i="1"/>
  <c r="BN255" i="1"/>
  <c r="BN276" i="1"/>
  <c r="BN328" i="1"/>
  <c r="BN385" i="1"/>
  <c r="BN11" i="1"/>
  <c r="BN53" i="1"/>
  <c r="BN66" i="1"/>
  <c r="BN84" i="1"/>
  <c r="BN88" i="1"/>
  <c r="BN131" i="1"/>
  <c r="BN157" i="1"/>
  <c r="BN181" i="1"/>
  <c r="BN187" i="1"/>
  <c r="BN210" i="1"/>
  <c r="BN265" i="1"/>
  <c r="BN323" i="1"/>
  <c r="BN330" i="1"/>
  <c r="BN392" i="1"/>
  <c r="BN396" i="1"/>
  <c r="BN437"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5" i="1"/>
  <c r="BN76" i="1"/>
  <c r="BN81" i="1"/>
  <c r="BN89" i="1"/>
  <c r="BN100" i="1"/>
  <c r="BN83" i="1"/>
  <c r="BN85" i="1"/>
  <c r="BN92" i="1"/>
  <c r="BN99" i="1"/>
  <c r="BN70" i="1"/>
  <c r="BN79" i="1"/>
  <c r="BN95" i="1"/>
  <c r="BN63" i="1"/>
  <c r="BN127" i="1"/>
  <c r="BN130" i="1"/>
  <c r="BN87" i="1"/>
  <c r="BN91" i="1"/>
  <c r="BN110" i="1"/>
  <c r="BN69" i="1"/>
  <c r="BN73" i="1"/>
  <c r="BN96" i="1"/>
  <c r="BN97" i="1"/>
  <c r="BN133" i="1"/>
  <c r="BN141" i="1"/>
  <c r="BN112" i="1"/>
  <c r="BN104" i="1"/>
  <c r="BN108" i="1"/>
  <c r="BN109" i="1"/>
  <c r="BN119" i="1"/>
  <c r="BN128" i="1"/>
  <c r="BN136" i="1"/>
  <c r="BN148" i="1"/>
  <c r="BN225" i="1"/>
  <c r="BN107" i="1"/>
  <c r="BN116" i="1"/>
  <c r="BN132" i="1"/>
  <c r="BN125" i="1"/>
  <c r="BN142" i="1"/>
  <c r="BN144" i="1"/>
  <c r="BN176" i="1"/>
  <c r="BN188" i="1"/>
  <c r="BN202" i="1"/>
  <c r="BN159" i="1"/>
  <c r="BN169" i="1"/>
  <c r="BN206" i="1"/>
  <c r="BN149" i="1"/>
  <c r="BN152" i="1"/>
  <c r="BN155" i="1"/>
  <c r="BN170" i="1"/>
  <c r="BN180" i="1"/>
  <c r="BN200" i="1"/>
  <c r="BN158" i="1"/>
  <c r="BN166" i="1"/>
  <c r="BN172" i="1"/>
  <c r="BN185" i="1"/>
  <c r="BN238" i="1"/>
  <c r="BN248" i="1"/>
  <c r="BN295" i="1"/>
  <c r="BN228" i="1"/>
  <c r="BN194" i="1"/>
  <c r="BN199" i="1"/>
  <c r="BN204" i="1"/>
  <c r="BN224" i="1"/>
  <c r="BN201" i="1"/>
  <c r="BN220" i="1"/>
  <c r="BN182" i="1"/>
  <c r="BN195" i="1"/>
  <c r="BN267" i="1"/>
  <c r="BN207" i="1"/>
  <c r="BN212" i="1"/>
  <c r="BN239" i="1"/>
  <c r="BN249" i="1"/>
  <c r="BN262" i="1"/>
  <c r="BN264" i="1"/>
  <c r="BN270" i="1"/>
  <c r="BN293" i="1"/>
  <c r="BN273" i="1"/>
  <c r="BN235" i="1"/>
  <c r="BN236" i="1"/>
  <c r="BN241" i="1"/>
  <c r="BN256" i="1"/>
  <c r="BN257" i="1"/>
  <c r="BN240" i="1"/>
  <c r="BN242" i="1"/>
  <c r="BN250" i="1"/>
  <c r="BN252" i="1"/>
  <c r="BN258" i="1"/>
  <c r="BN301" i="1"/>
  <c r="BN253" i="1"/>
  <c r="BN275" i="1"/>
  <c r="BN285" i="1"/>
  <c r="BN244" i="1"/>
  <c r="BN246" i="1"/>
  <c r="BN268" i="1"/>
  <c r="BN269" i="1"/>
  <c r="BN272" i="1"/>
  <c r="BN278" i="1"/>
  <c r="BN289" i="1"/>
  <c r="BN290" i="1"/>
  <c r="BN300" i="1"/>
  <c r="BN284" i="1"/>
  <c r="BN296" i="1"/>
  <c r="BN298" i="1"/>
  <c r="BN282" i="1"/>
  <c r="BN286" i="1"/>
  <c r="BN297" i="1"/>
  <c r="BN309" i="1"/>
  <c r="BN312" i="1"/>
  <c r="BN314" i="1"/>
  <c r="BN317" i="1"/>
  <c r="BN321" i="1"/>
  <c r="BN304" i="1"/>
  <c r="BN306" i="1"/>
  <c r="BN315" i="1"/>
  <c r="BN322" i="1"/>
  <c r="BN311" i="1"/>
  <c r="BN334" i="1"/>
  <c r="BN345" i="1"/>
  <c r="BN343" i="1"/>
  <c r="BN353" i="1"/>
  <c r="BN355" i="1"/>
  <c r="BN335" i="1"/>
  <c r="BN347" i="1"/>
  <c r="BN341" i="1"/>
  <c r="BN344" i="1"/>
  <c r="BN352" i="1"/>
  <c r="BN356" i="1"/>
  <c r="BN358" i="1"/>
  <c r="BN372" i="1"/>
  <c r="BN368" i="1"/>
  <c r="BN380" i="1"/>
  <c r="BN359" i="1"/>
  <c r="BN363" i="1"/>
  <c r="BN366" i="1"/>
  <c r="BN379" i="1"/>
  <c r="BN360" i="1"/>
  <c r="BN369" i="1"/>
  <c r="BN371" i="1"/>
  <c r="BN381" i="1"/>
  <c r="BN384" i="1"/>
  <c r="BN386" i="1"/>
  <c r="BN387" i="1"/>
  <c r="BN406" i="1"/>
  <c r="BN382" i="1"/>
  <c r="BN394" i="1"/>
  <c r="BN400" i="1"/>
  <c r="BN402" i="1"/>
  <c r="BN388" i="1"/>
  <c r="BN397" i="1"/>
  <c r="BN390" i="1"/>
  <c r="BN407" i="1"/>
  <c r="BN403" i="1"/>
  <c r="BN409" i="1"/>
  <c r="BN410" i="1"/>
  <c r="BN420" i="1"/>
  <c r="BN421" i="1"/>
  <c r="BN411" i="1"/>
  <c r="BN418" i="1"/>
  <c r="BN412" i="1"/>
  <c r="BN413" i="1"/>
  <c r="BN422" i="1"/>
  <c r="BN436" i="1"/>
  <c r="BN435" i="1"/>
  <c r="BN433" i="1"/>
  <c r="BN438" i="1"/>
  <c r="BN427" i="1"/>
  <c r="BN434" i="1"/>
  <c r="BN447" i="1"/>
  <c r="BN441" i="1"/>
  <c r="BN446" i="1"/>
  <c r="BN32" i="1"/>
  <c r="BN80" i="1"/>
  <c r="BN77" i="1"/>
  <c r="BN71" i="1"/>
  <c r="BN72" i="1"/>
  <c r="BN113" i="1"/>
  <c r="BN117" i="1"/>
  <c r="BN120" i="1"/>
  <c r="BN111" i="1"/>
  <c r="BN121" i="1"/>
  <c r="BN175" i="1"/>
  <c r="BN156" i="1"/>
  <c r="BN165" i="1"/>
  <c r="BN198" i="1"/>
  <c r="BN162" i="1"/>
  <c r="BN183" i="1"/>
  <c r="BN154" i="1"/>
  <c r="BN245" i="1"/>
  <c r="BN233" i="1"/>
  <c r="BN229" i="1"/>
  <c r="BN266" i="1"/>
  <c r="BN230" i="1"/>
  <c r="BN261" i="1"/>
  <c r="BN291" i="1"/>
  <c r="BN274" i="1"/>
  <c r="BN302" i="1"/>
  <c r="BN308" i="1"/>
  <c r="BN318" i="1"/>
  <c r="BN326" i="1"/>
  <c r="BN340" i="1"/>
  <c r="BN348" i="1"/>
  <c r="BN342" i="1"/>
  <c r="BN389" i="1"/>
  <c r="BN416" i="1"/>
  <c r="BN419" i="1"/>
  <c r="BN408" i="1"/>
  <c r="BN430" i="1"/>
  <c r="BL2" i="1"/>
  <c r="BL1" i="1"/>
  <c r="AQ1" i="1"/>
  <c r="AF1" i="52"/>
  <c r="X1" i="52"/>
  <c r="AK1" i="52"/>
  <c r="AC1" i="52"/>
  <c r="U1" i="52"/>
  <c r="AJ1" i="52"/>
  <c r="AB1" i="52"/>
  <c r="T1" i="52"/>
  <c r="AG1" i="52"/>
  <c r="V1" i="1"/>
  <c r="U1" i="1"/>
  <c r="BJ294" i="1" l="1"/>
  <c r="AP1" i="1"/>
  <c r="BK294" i="1"/>
  <c r="BJ2" i="1"/>
  <c r="BJ9" i="1"/>
  <c r="BJ124" i="1"/>
  <c r="BJ227" i="1"/>
  <c r="BK9" i="1"/>
  <c r="BK124" i="1"/>
  <c r="BK227" i="1"/>
  <c r="BK435" i="1"/>
  <c r="BK420" i="1"/>
  <c r="BK438" i="1"/>
  <c r="BK432" i="1"/>
  <c r="BK428" i="1"/>
  <c r="BK424" i="1"/>
  <c r="BK421" i="1"/>
  <c r="BK444" i="1"/>
  <c r="BK441" i="1"/>
  <c r="BK439" i="1"/>
  <c r="BK430" i="1"/>
  <c r="BK429" i="1"/>
  <c r="BK425" i="1"/>
  <c r="BK415" i="1"/>
  <c r="BK413" i="1"/>
  <c r="BK412" i="1"/>
  <c r="BK433" i="1"/>
  <c r="BK168" i="1"/>
  <c r="BK167" i="1"/>
  <c r="BK442" i="1"/>
  <c r="BK423" i="1"/>
  <c r="BK445" i="1"/>
  <c r="BK437" i="1"/>
  <c r="BK436" i="1"/>
  <c r="BK431" i="1"/>
  <c r="BK416" i="1"/>
  <c r="BK419" i="1"/>
  <c r="BK446" i="1"/>
  <c r="BK443" i="1"/>
  <c r="BK401" i="1"/>
  <c r="BK397" i="1"/>
  <c r="BK385" i="1"/>
  <c r="BK380" i="1"/>
  <c r="BK414" i="1"/>
  <c r="BK381" i="1"/>
  <c r="BK378" i="1"/>
  <c r="BK417" i="1"/>
  <c r="BK407" i="1"/>
  <c r="BK402" i="1"/>
  <c r="BK398" i="1"/>
  <c r="BK394" i="1"/>
  <c r="BK386" i="1"/>
  <c r="BK383" i="1"/>
  <c r="BK447" i="1"/>
  <c r="BK411" i="1"/>
  <c r="BK390" i="1"/>
  <c r="BK389" i="1"/>
  <c r="BK418" i="1"/>
  <c r="BK405" i="1"/>
  <c r="BK403" i="1"/>
  <c r="BK399" i="1"/>
  <c r="BK395" i="1"/>
  <c r="BK408" i="1"/>
  <c r="BK406" i="1"/>
  <c r="BK392" i="1"/>
  <c r="BK384" i="1"/>
  <c r="BK379" i="1"/>
  <c r="BK434" i="1"/>
  <c r="BK410" i="1"/>
  <c r="BK393" i="1"/>
  <c r="BK374" i="1"/>
  <c r="BK370" i="1"/>
  <c r="BK360" i="1"/>
  <c r="BK354" i="1"/>
  <c r="BK350" i="1"/>
  <c r="BK396" i="1"/>
  <c r="BK376" i="1"/>
  <c r="BK367" i="1"/>
  <c r="BK364" i="1"/>
  <c r="BK400" i="1"/>
  <c r="BK361" i="1"/>
  <c r="BK358" i="1"/>
  <c r="BK355" i="1"/>
  <c r="BK351" i="1"/>
  <c r="BK348" i="1"/>
  <c r="BK440" i="1"/>
  <c r="BK404" i="1"/>
  <c r="BK382" i="1"/>
  <c r="BK362" i="1"/>
  <c r="BK356" i="1"/>
  <c r="BK352" i="1"/>
  <c r="BK388" i="1"/>
  <c r="BK377" i="1"/>
  <c r="BK369" i="1"/>
  <c r="BK366" i="1"/>
  <c r="BK365" i="1"/>
  <c r="BK359" i="1"/>
  <c r="BK372" i="1"/>
  <c r="BK353" i="1"/>
  <c r="BK333" i="1"/>
  <c r="BK330" i="1"/>
  <c r="BK327" i="1"/>
  <c r="BK325" i="1"/>
  <c r="BK323" i="1"/>
  <c r="BK321" i="1"/>
  <c r="BK346" i="1"/>
  <c r="BK344" i="1"/>
  <c r="BK338" i="1"/>
  <c r="BK331" i="1"/>
  <c r="BK363" i="1"/>
  <c r="BK357" i="1"/>
  <c r="BK340" i="1"/>
  <c r="BK334" i="1"/>
  <c r="BK328" i="1"/>
  <c r="BK373" i="1"/>
  <c r="BK368" i="1"/>
  <c r="BK342" i="1"/>
  <c r="BK335" i="1"/>
  <c r="BK345" i="1"/>
  <c r="BK339" i="1"/>
  <c r="BK332" i="1"/>
  <c r="BK326" i="1"/>
  <c r="BK324" i="1"/>
  <c r="BK322" i="1"/>
  <c r="BK347" i="1"/>
  <c r="BK336" i="1"/>
  <c r="BK349" i="1"/>
  <c r="BK343"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6" i="1"/>
  <c r="BK273" i="1"/>
  <c r="BK306" i="1"/>
  <c r="BK318" i="1"/>
  <c r="BK313" i="1"/>
  <c r="BK307" i="1"/>
  <c r="BK288" i="1"/>
  <c r="BK287" i="1"/>
  <c r="BK279" i="1"/>
  <c r="BK257" i="1"/>
  <c r="BK254" i="1"/>
  <c r="BK375" i="1"/>
  <c r="BK283" i="1"/>
  <c r="BK268" i="1"/>
  <c r="BK262" i="1"/>
  <c r="BK316" i="1"/>
  <c r="BK300" i="1"/>
  <c r="BK281" i="1"/>
  <c r="BK277" i="1"/>
  <c r="BK275" i="1"/>
  <c r="BK270" i="1"/>
  <c r="BK265" i="1"/>
  <c r="BK259" i="1"/>
  <c r="BK255" i="1"/>
  <c r="BK284" i="1"/>
  <c r="BK258" i="1"/>
  <c r="BK249" i="1"/>
  <c r="BK246" i="1"/>
  <c r="BK230" i="1"/>
  <c r="BK225" i="1"/>
  <c r="BK274" i="1"/>
  <c r="BK237" i="1"/>
  <c r="BK303" i="1"/>
  <c r="BK269" i="1"/>
  <c r="BK253" i="1"/>
  <c r="BK248" i="1"/>
  <c r="BK247" i="1"/>
  <c r="BK239" i="1"/>
  <c r="BK235" i="1"/>
  <c r="BK234" i="1"/>
  <c r="BK223" i="1"/>
  <c r="BK267" i="1"/>
  <c r="BK256" i="1"/>
  <c r="BK250" i="1"/>
  <c r="BK241" i="1"/>
  <c r="BK231" i="1"/>
  <c r="BK226" i="1"/>
  <c r="BK222" i="1"/>
  <c r="BK261" i="1"/>
  <c r="BK251" i="1"/>
  <c r="BK244" i="1"/>
  <c r="BK266" i="1"/>
  <c r="BK260" i="1"/>
  <c r="BK240" i="1"/>
  <c r="BK229" i="1"/>
  <c r="BK264" i="1"/>
  <c r="BK252" i="1"/>
  <c r="BK236" i="1"/>
  <c r="BK232" i="1"/>
  <c r="BK224" i="1"/>
  <c r="BK263" i="1"/>
  <c r="BK233" i="1"/>
  <c r="BK213" i="1"/>
  <c r="BK203" i="1"/>
  <c r="BK191" i="1"/>
  <c r="BK202" i="1"/>
  <c r="BK195" i="1"/>
  <c r="BK193" i="1"/>
  <c r="BK186" i="1"/>
  <c r="BK220" i="1"/>
  <c r="BK211" i="1"/>
  <c r="BK208" i="1"/>
  <c r="BK206" i="1"/>
  <c r="BK216" i="1"/>
  <c r="BK207" i="1"/>
  <c r="BK204" i="1"/>
  <c r="BK183" i="1"/>
  <c r="BK196" i="1"/>
  <c r="BK187" i="1"/>
  <c r="BK221" i="1"/>
  <c r="BK209" i="1"/>
  <c r="BK205" i="1"/>
  <c r="BK194" i="1"/>
  <c r="BK184" i="1"/>
  <c r="BK192" i="1"/>
  <c r="BK215" i="1"/>
  <c r="BK210" i="1"/>
  <c r="BK201" i="1"/>
  <c r="BK200" i="1"/>
  <c r="BK197" i="1"/>
  <c r="BK185" i="1"/>
  <c r="BK166" i="1"/>
  <c r="BK160" i="1"/>
  <c r="BK135" i="1"/>
  <c r="BK130" i="1"/>
  <c r="BK128" i="1"/>
  <c r="BK127" i="1"/>
  <c r="BK123" i="1"/>
  <c r="BK161" i="1"/>
  <c r="BK146" i="1"/>
  <c r="BK144" i="1"/>
  <c r="BK138" i="1"/>
  <c r="BK133" i="1"/>
  <c r="BK118" i="1"/>
  <c r="BK105" i="1"/>
  <c r="BK101" i="1"/>
  <c r="BK100" i="1"/>
  <c r="BK99" i="1"/>
  <c r="BK180" i="1"/>
  <c r="BK164" i="1"/>
  <c r="BK149" i="1"/>
  <c r="BK136" i="1"/>
  <c r="BK121" i="1"/>
  <c r="BK120" i="1"/>
  <c r="BK116" i="1"/>
  <c r="BK113" i="1"/>
  <c r="BK109" i="1"/>
  <c r="BK92" i="1"/>
  <c r="BK182" i="1"/>
  <c r="BK177" i="1"/>
  <c r="BK171" i="1"/>
  <c r="BK159" i="1"/>
  <c r="BK156" i="1"/>
  <c r="BK154" i="1"/>
  <c r="BK141" i="1"/>
  <c r="BK131" i="1"/>
  <c r="BK125" i="1"/>
  <c r="BK102" i="1"/>
  <c r="BK95" i="1"/>
  <c r="BK175" i="1"/>
  <c r="BK172" i="1"/>
  <c r="BK169" i="1"/>
  <c r="BK165" i="1"/>
  <c r="BK162" i="1"/>
  <c r="BK157" i="1"/>
  <c r="BK147" i="1"/>
  <c r="BK145" i="1"/>
  <c r="BK139" i="1"/>
  <c r="BK134" i="1"/>
  <c r="BK129" i="1"/>
  <c r="BK122" i="1"/>
  <c r="BK111" i="1"/>
  <c r="BK94" i="1"/>
  <c r="BK90" i="1"/>
  <c r="BK176" i="1"/>
  <c r="BK170" i="1"/>
  <c r="BK163" i="1"/>
  <c r="BK153" i="1"/>
  <c r="BK140" i="1"/>
  <c r="BK126" i="1"/>
  <c r="BK119" i="1"/>
  <c r="BK96" i="1"/>
  <c r="BK179" i="1"/>
  <c r="BK174" i="1"/>
  <c r="BK173" i="1"/>
  <c r="BK158" i="1"/>
  <c r="BK155" i="1"/>
  <c r="BK151" i="1"/>
  <c r="BK148" i="1"/>
  <c r="BK143" i="1"/>
  <c r="BK137" i="1"/>
  <c r="BK132" i="1"/>
  <c r="BK115" i="1"/>
  <c r="BK110" i="1"/>
  <c r="BK87" i="1"/>
  <c r="BK76" i="1"/>
  <c r="BK74" i="1"/>
  <c r="BK56" i="1"/>
  <c r="BK53" i="1"/>
  <c r="BK50" i="1"/>
  <c r="BK48" i="1"/>
  <c r="BK43" i="1"/>
  <c r="BK30" i="1"/>
  <c r="BK29" i="1"/>
  <c r="BK21" i="1"/>
  <c r="BK20" i="1"/>
  <c r="BK19" i="1"/>
  <c r="BK106" i="1"/>
  <c r="BK83" i="1"/>
  <c r="BK66" i="1"/>
  <c r="BK58" i="1"/>
  <c r="BK37" i="1"/>
  <c r="BK33" i="1"/>
  <c r="BK22" i="1"/>
  <c r="BK117" i="1"/>
  <c r="BK82" i="1"/>
  <c r="BK77" i="1"/>
  <c r="BK54" i="1"/>
  <c r="BK44" i="1"/>
  <c r="BK26" i="1"/>
  <c r="BK23" i="1"/>
  <c r="BK114" i="1"/>
  <c r="BK72" i="1"/>
  <c r="BK64" i="1"/>
  <c r="BK61" i="1"/>
  <c r="BK52" i="1"/>
  <c r="BK51" i="1"/>
  <c r="BK49" i="1"/>
  <c r="BK39" i="1"/>
  <c r="BK34" i="1"/>
  <c r="BK27" i="1"/>
  <c r="BK152" i="1"/>
  <c r="BK89" i="1"/>
  <c r="BK88" i="1"/>
  <c r="BK84" i="1"/>
  <c r="BK78" i="1"/>
  <c r="BK75" i="1"/>
  <c r="BK59" i="1"/>
  <c r="BK45" i="1"/>
  <c r="BK41" i="1"/>
  <c r="BK31" i="1"/>
  <c r="BK28" i="1"/>
  <c r="BK24" i="1"/>
  <c r="BK65" i="1"/>
  <c r="BK55" i="1"/>
  <c r="BK47" i="1"/>
  <c r="BK46" i="1"/>
  <c r="BK35" i="1"/>
  <c r="BK150" i="1"/>
  <c r="BK142"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8" i="1"/>
  <c r="AO1" i="1"/>
  <c r="BJ447" i="1"/>
  <c r="BJ446" i="1"/>
  <c r="BJ443" i="1"/>
  <c r="BJ434" i="1"/>
  <c r="BJ426" i="1"/>
  <c r="BJ418" i="1"/>
  <c r="BJ417" i="1"/>
  <c r="BJ414" i="1"/>
  <c r="BJ411" i="1"/>
  <c r="BJ435" i="1"/>
  <c r="BJ420" i="1"/>
  <c r="BJ438" i="1"/>
  <c r="BJ432" i="1"/>
  <c r="BJ428" i="1"/>
  <c r="BJ424" i="1"/>
  <c r="BJ422" i="1"/>
  <c r="BJ421" i="1"/>
  <c r="BJ444" i="1"/>
  <c r="BJ441" i="1"/>
  <c r="BJ439" i="1"/>
  <c r="BJ430" i="1"/>
  <c r="BJ429" i="1"/>
  <c r="BJ425" i="1"/>
  <c r="BJ415" i="1"/>
  <c r="BJ413" i="1"/>
  <c r="BJ412" i="1"/>
  <c r="BJ433" i="1"/>
  <c r="BJ168" i="1"/>
  <c r="BJ167" i="1"/>
  <c r="BJ442" i="1"/>
  <c r="BJ423" i="1"/>
  <c r="BJ445" i="1"/>
  <c r="BJ436" i="1"/>
  <c r="BJ431" i="1"/>
  <c r="BJ427" i="1"/>
  <c r="BJ416" i="1"/>
  <c r="BJ419" i="1"/>
  <c r="BJ393" i="1"/>
  <c r="BJ388" i="1"/>
  <c r="BJ409" i="1"/>
  <c r="BJ401" i="1"/>
  <c r="BJ397" i="1"/>
  <c r="BJ385" i="1"/>
  <c r="BJ380" i="1"/>
  <c r="BJ381" i="1"/>
  <c r="BJ378" i="1"/>
  <c r="BJ407" i="1"/>
  <c r="BJ402" i="1"/>
  <c r="BJ398" i="1"/>
  <c r="BJ394" i="1"/>
  <c r="BJ386" i="1"/>
  <c r="BJ383" i="1"/>
  <c r="BJ390" i="1"/>
  <c r="BJ389" i="1"/>
  <c r="BJ405" i="1"/>
  <c r="BJ403" i="1"/>
  <c r="BJ399" i="1"/>
  <c r="BJ395" i="1"/>
  <c r="BJ406" i="1"/>
  <c r="BJ375" i="1"/>
  <c r="BJ373" i="1"/>
  <c r="BJ372" i="1"/>
  <c r="BJ368" i="1"/>
  <c r="BJ363" i="1"/>
  <c r="BJ357" i="1"/>
  <c r="BJ353" i="1"/>
  <c r="BJ349" i="1"/>
  <c r="BJ410" i="1"/>
  <c r="BJ379" i="1"/>
  <c r="BJ374" i="1"/>
  <c r="BJ370" i="1"/>
  <c r="BJ360" i="1"/>
  <c r="BJ354" i="1"/>
  <c r="BJ350" i="1"/>
  <c r="BJ396" i="1"/>
  <c r="BJ387" i="1"/>
  <c r="BJ376" i="1"/>
  <c r="BJ367" i="1"/>
  <c r="BJ364" i="1"/>
  <c r="BJ408" i="1"/>
  <c r="BJ400" i="1"/>
  <c r="BJ371" i="1"/>
  <c r="BJ361" i="1"/>
  <c r="BJ358" i="1"/>
  <c r="BJ355" i="1"/>
  <c r="BJ351" i="1"/>
  <c r="BJ348" i="1"/>
  <c r="BJ404" i="1"/>
  <c r="BJ391" i="1"/>
  <c r="BJ382" i="1"/>
  <c r="BJ362" i="1"/>
  <c r="BJ356" i="1"/>
  <c r="BJ352" i="1"/>
  <c r="BJ359" i="1"/>
  <c r="BJ341" i="1"/>
  <c r="BJ337" i="1"/>
  <c r="BJ329" i="1"/>
  <c r="BJ365" i="1"/>
  <c r="BJ333" i="1"/>
  <c r="BJ330" i="1"/>
  <c r="BJ327" i="1"/>
  <c r="BJ325" i="1"/>
  <c r="BJ323" i="1"/>
  <c r="BJ321" i="1"/>
  <c r="BJ392" i="1"/>
  <c r="BJ346" i="1"/>
  <c r="BJ344" i="1"/>
  <c r="BJ338" i="1"/>
  <c r="BJ331" i="1"/>
  <c r="BJ334" i="1"/>
  <c r="BJ328" i="1"/>
  <c r="BJ366" i="1"/>
  <c r="BJ342" i="1"/>
  <c r="BJ335" i="1"/>
  <c r="BJ345" i="1"/>
  <c r="BJ339" i="1"/>
  <c r="BJ332" i="1"/>
  <c r="BJ326" i="1"/>
  <c r="BJ324" i="1"/>
  <c r="BJ322" i="1"/>
  <c r="BJ384" i="1"/>
  <c r="BJ377" i="1"/>
  <c r="BJ347" i="1"/>
  <c r="BJ336" i="1"/>
  <c r="BJ318" i="1"/>
  <c r="BJ300" i="1"/>
  <c r="BJ314" i="1"/>
  <c r="BJ311" i="1"/>
  <c r="BJ309" i="1"/>
  <c r="BJ293" i="1"/>
  <c r="BJ289" i="1"/>
  <c r="BJ285" i="1"/>
  <c r="BJ369" i="1"/>
  <c r="BJ317" i="1"/>
  <c r="BJ308" i="1"/>
  <c r="BJ301" i="1"/>
  <c r="BJ291" i="1"/>
  <c r="BJ343" i="1"/>
  <c r="BJ315" i="1"/>
  <c r="BJ286" i="1"/>
  <c r="BJ310" i="1"/>
  <c r="BJ305" i="1"/>
  <c r="BJ302" i="1"/>
  <c r="BJ298" i="1"/>
  <c r="BJ319" i="1"/>
  <c r="BJ312" i="1"/>
  <c r="BJ299" i="1"/>
  <c r="BJ292" i="1"/>
  <c r="BJ290" i="1"/>
  <c r="BJ287" i="1"/>
  <c r="BJ303" i="1"/>
  <c r="BJ267" i="1"/>
  <c r="BJ263" i="1"/>
  <c r="BJ260" i="1"/>
  <c r="BJ256" i="1"/>
  <c r="BJ295" i="1"/>
  <c r="BJ280" i="1"/>
  <c r="BJ278" i="1"/>
  <c r="BJ276" i="1"/>
  <c r="BJ273" i="1"/>
  <c r="BJ306" i="1"/>
  <c r="BJ296" i="1"/>
  <c r="BJ320" i="1"/>
  <c r="BJ284" i="1"/>
  <c r="BJ274" i="1"/>
  <c r="BJ269" i="1"/>
  <c r="BJ266" i="1"/>
  <c r="BJ261" i="1"/>
  <c r="BJ257" i="1"/>
  <c r="BJ254" i="1"/>
  <c r="BJ283" i="1"/>
  <c r="BJ272" i="1"/>
  <c r="BJ268" i="1"/>
  <c r="BJ262" i="1"/>
  <c r="BJ233" i="1"/>
  <c r="BJ313" i="1"/>
  <c r="BJ307" i="1"/>
  <c r="BJ282" i="1"/>
  <c r="BJ258" i="1"/>
  <c r="BJ249" i="1"/>
  <c r="BJ246" i="1"/>
  <c r="BJ243" i="1"/>
  <c r="BJ230" i="1"/>
  <c r="BJ225" i="1"/>
  <c r="BJ255" i="1"/>
  <c r="BJ242" i="1"/>
  <c r="BJ237" i="1"/>
  <c r="BJ277" i="1"/>
  <c r="BJ270" i="1"/>
  <c r="BJ253" i="1"/>
  <c r="BJ248" i="1"/>
  <c r="BJ247" i="1"/>
  <c r="BJ239" i="1"/>
  <c r="BJ235" i="1"/>
  <c r="BJ234" i="1"/>
  <c r="BJ223" i="1"/>
  <c r="BJ250" i="1"/>
  <c r="BJ241" i="1"/>
  <c r="BJ231" i="1"/>
  <c r="BJ226" i="1"/>
  <c r="BJ222" i="1"/>
  <c r="BJ288" i="1"/>
  <c r="BJ265" i="1"/>
  <c r="BJ251" i="1"/>
  <c r="BJ244" i="1"/>
  <c r="BJ228" i="1"/>
  <c r="BJ316" i="1"/>
  <c r="BJ271" i="1"/>
  <c r="BJ245" i="1"/>
  <c r="BJ240" i="1"/>
  <c r="BJ229" i="1"/>
  <c r="BJ281" i="1"/>
  <c r="BJ275" i="1"/>
  <c r="BJ264" i="1"/>
  <c r="BJ259" i="1"/>
  <c r="BJ252" i="1"/>
  <c r="BJ238" i="1"/>
  <c r="BJ236" i="1"/>
  <c r="BJ232" i="1"/>
  <c r="BJ224" i="1"/>
  <c r="BJ219" i="1"/>
  <c r="BJ217" i="1"/>
  <c r="BJ215" i="1"/>
  <c r="BJ210" i="1"/>
  <c r="BJ201" i="1"/>
  <c r="BJ200" i="1"/>
  <c r="BJ197" i="1"/>
  <c r="BJ185" i="1"/>
  <c r="BJ213" i="1"/>
  <c r="BJ203" i="1"/>
  <c r="BJ191" i="1"/>
  <c r="BJ202" i="1"/>
  <c r="BJ195" i="1"/>
  <c r="BJ193" i="1"/>
  <c r="BJ186" i="1"/>
  <c r="BJ211" i="1"/>
  <c r="BJ208" i="1"/>
  <c r="BJ206" i="1"/>
  <c r="BJ199" i="1"/>
  <c r="BJ216" i="1"/>
  <c r="BJ207" i="1"/>
  <c r="BJ204" i="1"/>
  <c r="BJ218" i="1"/>
  <c r="BJ212" i="1"/>
  <c r="BJ198" i="1"/>
  <c r="BJ196" i="1"/>
  <c r="BJ187" i="1"/>
  <c r="BJ221" i="1"/>
  <c r="BJ214" i="1"/>
  <c r="BJ209" i="1"/>
  <c r="BJ205" i="1"/>
  <c r="BJ194" i="1"/>
  <c r="BJ184" i="1"/>
  <c r="BJ192" i="1"/>
  <c r="BJ183" i="1"/>
  <c r="BJ179" i="1"/>
  <c r="BJ174" i="1"/>
  <c r="BJ173" i="1"/>
  <c r="BJ158" i="1"/>
  <c r="BJ155" i="1"/>
  <c r="BJ151" i="1"/>
  <c r="BJ148" i="1"/>
  <c r="BJ143" i="1"/>
  <c r="BJ137" i="1"/>
  <c r="BJ132" i="1"/>
  <c r="BJ115" i="1"/>
  <c r="BJ110" i="1"/>
  <c r="BJ166" i="1"/>
  <c r="BJ160" i="1"/>
  <c r="BJ135" i="1"/>
  <c r="BJ130" i="1"/>
  <c r="BJ128" i="1"/>
  <c r="BJ127" i="1"/>
  <c r="BJ123" i="1"/>
  <c r="BJ161" i="1"/>
  <c r="BJ146" i="1"/>
  <c r="BJ144" i="1"/>
  <c r="BJ138" i="1"/>
  <c r="BJ133" i="1"/>
  <c r="BJ118" i="1"/>
  <c r="BJ105" i="1"/>
  <c r="BJ101" i="1"/>
  <c r="BJ100" i="1"/>
  <c r="BJ99" i="1"/>
  <c r="BJ89" i="1"/>
  <c r="BJ180" i="1"/>
  <c r="BJ164" i="1"/>
  <c r="BJ149" i="1"/>
  <c r="BJ136" i="1"/>
  <c r="BJ121" i="1"/>
  <c r="BJ120" i="1"/>
  <c r="BJ116" i="1"/>
  <c r="BJ113" i="1"/>
  <c r="BJ109" i="1"/>
  <c r="BJ92" i="1"/>
  <c r="BJ182" i="1"/>
  <c r="BJ177" i="1"/>
  <c r="BJ171" i="1"/>
  <c r="BJ159" i="1"/>
  <c r="BJ156" i="1"/>
  <c r="BJ154" i="1"/>
  <c r="BJ141" i="1"/>
  <c r="BJ131" i="1"/>
  <c r="BJ125" i="1"/>
  <c r="BJ107" i="1"/>
  <c r="BJ104" i="1"/>
  <c r="BJ102" i="1"/>
  <c r="BJ97" i="1"/>
  <c r="BJ95" i="1"/>
  <c r="BJ152" i="1"/>
  <c r="BJ150" i="1"/>
  <c r="BJ142" i="1"/>
  <c r="BJ117" i="1"/>
  <c r="BJ114" i="1"/>
  <c r="BJ112" i="1"/>
  <c r="BJ106" i="1"/>
  <c r="BJ98" i="1"/>
  <c r="BJ176" i="1"/>
  <c r="BJ170" i="1"/>
  <c r="BJ163" i="1"/>
  <c r="BJ153" i="1"/>
  <c r="BJ140" i="1"/>
  <c r="BJ126" i="1"/>
  <c r="BJ119" i="1"/>
  <c r="BJ96" i="1"/>
  <c r="BJ93" i="1"/>
  <c r="BJ91" i="1"/>
  <c r="BJ169" i="1"/>
  <c r="BJ162" i="1"/>
  <c r="BJ145" i="1"/>
  <c r="BJ85" i="1"/>
  <c r="BJ81" i="1"/>
  <c r="BJ71" i="1"/>
  <c r="BJ70" i="1"/>
  <c r="BJ69" i="1"/>
  <c r="BJ68" i="1"/>
  <c r="BJ67" i="1"/>
  <c r="BJ63" i="1"/>
  <c r="BJ62" i="1"/>
  <c r="BJ60" i="1"/>
  <c r="BJ36" i="1"/>
  <c r="BJ32" i="1"/>
  <c r="BJ25" i="1"/>
  <c r="BJ165" i="1"/>
  <c r="BJ90" i="1"/>
  <c r="BJ87" i="1"/>
  <c r="BJ76" i="1"/>
  <c r="BJ74" i="1"/>
  <c r="BJ56" i="1"/>
  <c r="BJ53" i="1"/>
  <c r="BJ50" i="1"/>
  <c r="BJ48" i="1"/>
  <c r="BJ43" i="1"/>
  <c r="BJ30" i="1"/>
  <c r="BJ29" i="1"/>
  <c r="BJ21" i="1"/>
  <c r="BJ20" i="1"/>
  <c r="BJ19" i="1"/>
  <c r="BJ111" i="1"/>
  <c r="BJ83" i="1"/>
  <c r="BJ80" i="1"/>
  <c r="BJ66" i="1"/>
  <c r="BJ58" i="1"/>
  <c r="BJ42" i="1"/>
  <c r="BJ37" i="1"/>
  <c r="BJ33" i="1"/>
  <c r="BJ22" i="1"/>
  <c r="BJ82" i="1"/>
  <c r="BJ77" i="1"/>
  <c r="BJ54" i="1"/>
  <c r="BJ44" i="1"/>
  <c r="BJ26" i="1"/>
  <c r="BJ23" i="1"/>
  <c r="BJ175" i="1"/>
  <c r="BJ122" i="1"/>
  <c r="BJ86" i="1"/>
  <c r="BJ72" i="1"/>
  <c r="BJ64" i="1"/>
  <c r="BJ61" i="1"/>
  <c r="BJ52" i="1"/>
  <c r="BJ51" i="1"/>
  <c r="BJ49" i="1"/>
  <c r="BJ39" i="1"/>
  <c r="BJ34" i="1"/>
  <c r="BJ27" i="1"/>
  <c r="BJ157" i="1"/>
  <c r="BJ139" i="1"/>
  <c r="BJ134" i="1"/>
  <c r="BJ103" i="1"/>
  <c r="BJ88" i="1"/>
  <c r="BJ84" i="1"/>
  <c r="BJ78" i="1"/>
  <c r="BJ75" i="1"/>
  <c r="BJ59" i="1"/>
  <c r="BJ45" i="1"/>
  <c r="BJ41" i="1"/>
  <c r="BJ31" i="1"/>
  <c r="BJ24" i="1"/>
  <c r="BJ178" i="1"/>
  <c r="BJ172" i="1"/>
  <c r="BJ147" i="1"/>
  <c r="BJ129" i="1"/>
  <c r="BJ94" i="1"/>
  <c r="BJ65" i="1"/>
  <c r="BJ55" i="1"/>
  <c r="BJ47" i="1"/>
  <c r="BJ46" i="1"/>
  <c r="BJ38" i="1"/>
  <c r="BJ35" i="1"/>
  <c r="BJ108" i="1"/>
  <c r="BJ79" i="1"/>
  <c r="BJ73" i="1"/>
  <c r="BJ57" i="1"/>
  <c r="BJ40" i="1"/>
  <c r="BJ3" i="1"/>
  <c r="BJ11" i="1"/>
  <c r="BJ18" i="1"/>
  <c r="BJ5" i="1"/>
  <c r="BJ13" i="1"/>
  <c r="BJ7" i="1"/>
  <c r="BJ17" i="1"/>
  <c r="BJ16" i="1"/>
  <c r="BJ14" i="1"/>
  <c r="BJ12" i="1"/>
  <c r="BJ4" i="1"/>
  <c r="BJ15" i="1"/>
  <c r="BJ10" i="1"/>
  <c r="BJ8" i="1"/>
  <c r="BJ6" i="1"/>
  <c r="BR422" i="1"/>
  <c r="BR409" i="1"/>
  <c r="BR370" i="1"/>
  <c r="BR418" i="1"/>
  <c r="BR371" i="1"/>
  <c r="BR271" i="1"/>
  <c r="BR270" i="1"/>
  <c r="BR272" i="1"/>
  <c r="BR204" i="1"/>
  <c r="BR190" i="1"/>
  <c r="BR189" i="1"/>
  <c r="BR191" i="1"/>
  <c r="BR188" i="1"/>
  <c r="BR182" i="1"/>
  <c r="BR118" i="1"/>
  <c r="BR109" i="1"/>
  <c r="BR166" i="1"/>
  <c r="BR111" i="1"/>
  <c r="BR110" i="1"/>
  <c r="BR90" i="1"/>
  <c r="BR107" i="1"/>
  <c r="BR58" i="1"/>
  <c r="BR49" i="1"/>
  <c r="BR29" i="1"/>
  <c r="BR60" i="1"/>
  <c r="BR57" i="1"/>
  <c r="BR28" i="1"/>
  <c r="BR257" i="1"/>
  <c r="BR249" i="1"/>
  <c r="BR98" i="1"/>
  <c r="BR154" i="1"/>
  <c r="BR61" i="1"/>
  <c r="BR6" i="1"/>
  <c r="BR438" i="1"/>
  <c r="BR437" i="1"/>
  <c r="BR386" i="1"/>
  <c r="BR382" i="1"/>
  <c r="BR335" i="1"/>
  <c r="BR336" i="1"/>
  <c r="BR337" i="1"/>
  <c r="BR312" i="1"/>
  <c r="BR277" i="1"/>
  <c r="BR266" i="1"/>
  <c r="BR241" i="1"/>
  <c r="BR265" i="1"/>
  <c r="BR264" i="1"/>
  <c r="BR262" i="1"/>
  <c r="BR217" i="1"/>
  <c r="BR261" i="1"/>
  <c r="BR222" i="1"/>
  <c r="BR146" i="1"/>
  <c r="BR174" i="1"/>
  <c r="BR169" i="1"/>
  <c r="BR164" i="1"/>
  <c r="BR155" i="1"/>
  <c r="BR203" i="1"/>
  <c r="BR95" i="1"/>
  <c r="BR94" i="1"/>
  <c r="BR83" i="1"/>
  <c r="BR85" i="1"/>
  <c r="BR158" i="1"/>
  <c r="BR81" i="1"/>
  <c r="BR68" i="1"/>
  <c r="BR67" i="1"/>
  <c r="BR66" i="1"/>
  <c r="BR62" i="1"/>
  <c r="BR82" i="1"/>
  <c r="BR32" i="1"/>
  <c r="BR47" i="1"/>
  <c r="BR10" i="1"/>
  <c r="BR7" i="1"/>
  <c r="BR443" i="1"/>
  <c r="BR436" i="1"/>
  <c r="BR427" i="1"/>
  <c r="BR410" i="1"/>
  <c r="BR391" i="1"/>
  <c r="BR387" i="1"/>
  <c r="BR368" i="1"/>
  <c r="BR315" i="1"/>
  <c r="BR309" i="1"/>
  <c r="BR305" i="1"/>
  <c r="BR302" i="1"/>
  <c r="BR281" i="1"/>
  <c r="BR304" i="1"/>
  <c r="BR283" i="1"/>
  <c r="BR331" i="1"/>
  <c r="BR297" i="1"/>
  <c r="BR295" i="1"/>
  <c r="BR282" i="1"/>
  <c r="BR310" i="1"/>
  <c r="BR279" i="1"/>
  <c r="BR299" i="1"/>
  <c r="BR275" i="1"/>
  <c r="BR218" i="1"/>
  <c r="BR223" i="1"/>
  <c r="BR205" i="1"/>
  <c r="BR178" i="1"/>
  <c r="BR197" i="1"/>
  <c r="BR252" i="1"/>
  <c r="BR152" i="1"/>
  <c r="BR119" i="1"/>
  <c r="BR112" i="1"/>
  <c r="BR108" i="1"/>
  <c r="BR114" i="1"/>
  <c r="BR117" i="1"/>
  <c r="BR103" i="1"/>
  <c r="BR91" i="1"/>
  <c r="BR16" i="1"/>
  <c r="BR198" i="1"/>
  <c r="BR50" i="1"/>
  <c r="BR18" i="1"/>
  <c r="BR97" i="1"/>
  <c r="BR383" i="1"/>
  <c r="BR361" i="1"/>
  <c r="BR362" i="1"/>
  <c r="BR360" i="1"/>
  <c r="BR308" i="1"/>
  <c r="BR243" i="1"/>
  <c r="BR248" i="1"/>
  <c r="BR209" i="1"/>
  <c r="BR244" i="1"/>
  <c r="BR246" i="1"/>
  <c r="BR173" i="1"/>
  <c r="BR150" i="1"/>
  <c r="BR78" i="1"/>
  <c r="BR80" i="1"/>
  <c r="D80" i="1" s="1"/>
  <c r="BR44" i="1"/>
  <c r="BR45" i="1"/>
  <c r="BR434" i="1"/>
  <c r="BR442" i="1"/>
  <c r="BR424" i="1"/>
  <c r="BR392" i="1"/>
  <c r="BR388" i="1"/>
  <c r="BR426" i="1"/>
  <c r="BR369" i="1"/>
  <c r="BR367" i="1"/>
  <c r="BR364" i="1"/>
  <c r="BR345" i="1"/>
  <c r="BR307" i="1"/>
  <c r="BR300" i="1"/>
  <c r="BR313" i="1"/>
  <c r="BR292" i="1"/>
  <c r="BR301" i="1"/>
  <c r="BR250" i="1"/>
  <c r="BR245" i="1"/>
  <c r="BR242" i="1"/>
  <c r="BR253" i="1"/>
  <c r="BR220" i="1"/>
  <c r="D220" i="1" s="1"/>
  <c r="BR237" i="1"/>
  <c r="BR216" i="1"/>
  <c r="BR214" i="1"/>
  <c r="BR221" i="1"/>
  <c r="BR210" i="1"/>
  <c r="BR208" i="1"/>
  <c r="BR175" i="1"/>
  <c r="BR181" i="1"/>
  <c r="BR177" i="1"/>
  <c r="BR104" i="1"/>
  <c r="BR199" i="1"/>
  <c r="BR212" i="1"/>
  <c r="BR102" i="1"/>
  <c r="BR93" i="1"/>
  <c r="BR79" i="1"/>
  <c r="BR116" i="1"/>
  <c r="BR86" i="1"/>
  <c r="BR113" i="1"/>
  <c r="BR92" i="1"/>
  <c r="BR89" i="1"/>
  <c r="BR88" i="1"/>
  <c r="BR87" i="1"/>
  <c r="BR22" i="1"/>
  <c r="BR23" i="1"/>
  <c r="BR15" i="1"/>
  <c r="BR13" i="1"/>
  <c r="BR11" i="1"/>
  <c r="BR43" i="1"/>
  <c r="BR31" i="1"/>
  <c r="BR51" i="1"/>
  <c r="BR77" i="1"/>
  <c r="BR4" i="1"/>
  <c r="BR5" i="1"/>
  <c r="BR42" i="1"/>
  <c r="BR447" i="1"/>
  <c r="BR429" i="1"/>
  <c r="BR445" i="1"/>
  <c r="BR430" i="1"/>
  <c r="BR444" i="1"/>
  <c r="BR431" i="1"/>
  <c r="BR428" i="1"/>
  <c r="BR425" i="1"/>
  <c r="BR413" i="1"/>
  <c r="BR407" i="1"/>
  <c r="BR421" i="1"/>
  <c r="BR420" i="1"/>
  <c r="BR419" i="1"/>
  <c r="BR417" i="1"/>
  <c r="BR403" i="1"/>
  <c r="BR408" i="1"/>
  <c r="BR399" i="1"/>
  <c r="BR412" i="1"/>
  <c r="BR404" i="1"/>
  <c r="BR400" i="1"/>
  <c r="BR402" i="1"/>
  <c r="BR401" i="1"/>
  <c r="BR396" i="1"/>
  <c r="BR406" i="1"/>
  <c r="BR394" i="1"/>
  <c r="BR389" i="1"/>
  <c r="BR390" i="1"/>
  <c r="BR397" i="1"/>
  <c r="BR395" i="1"/>
  <c r="BR376" i="1"/>
  <c r="BR366" i="1"/>
  <c r="BR375" i="1"/>
  <c r="BR398" i="1"/>
  <c r="BR374" i="1"/>
  <c r="BR378" i="1"/>
  <c r="BR393" i="1"/>
  <c r="BR373" i="1"/>
  <c r="BR379" i="1"/>
  <c r="BR314" i="1"/>
  <c r="BR306" i="1"/>
  <c r="BR303" i="1"/>
  <c r="BR311" i="1"/>
  <c r="BR296" i="1"/>
  <c r="BR293" i="1"/>
  <c r="BR274" i="1"/>
  <c r="BR247" i="1"/>
  <c r="BR273" i="1"/>
  <c r="BR229" i="1"/>
  <c r="BR251" i="1"/>
  <c r="BR231" i="1"/>
  <c r="BR211" i="1"/>
  <c r="BR213" i="1"/>
  <c r="BR230" i="1"/>
  <c r="BR232" i="1"/>
  <c r="BR215" i="1"/>
  <c r="BR200" i="1"/>
  <c r="BR179" i="1"/>
  <c r="BR201" i="1"/>
  <c r="BR163" i="1"/>
  <c r="BR165" i="1"/>
  <c r="BR149" i="1"/>
  <c r="BR157" i="1"/>
  <c r="BR128" i="1"/>
  <c r="BR123" i="1"/>
  <c r="BR126" i="1"/>
  <c r="BR153" i="1"/>
  <c r="BR147" i="1"/>
  <c r="BR145" i="1"/>
  <c r="BR140" i="1"/>
  <c r="BR122" i="1"/>
  <c r="BR106" i="1"/>
  <c r="BR144" i="1"/>
  <c r="BR125" i="1"/>
  <c r="BR72" i="1"/>
  <c r="BR70" i="1"/>
  <c r="BR74" i="1"/>
  <c r="BR71" i="1"/>
  <c r="BR100" i="1"/>
  <c r="BR105" i="1"/>
  <c r="BR64" i="1"/>
  <c r="BR101" i="1"/>
  <c r="BR84" i="1"/>
  <c r="BR121" i="1"/>
  <c r="BR69" i="1"/>
  <c r="BR26" i="1"/>
  <c r="BR55" i="1"/>
  <c r="BR52" i="1"/>
  <c r="BR12" i="1"/>
  <c r="BR65" i="1"/>
  <c r="BR54" i="1"/>
  <c r="BR20" i="1"/>
  <c r="BR25" i="1"/>
  <c r="BR56" i="1"/>
  <c r="BR27" i="1"/>
  <c r="BR21" i="1"/>
  <c r="BR17" i="1"/>
  <c r="BR24" i="1"/>
  <c r="BR30" i="1"/>
  <c r="BR48" i="1"/>
  <c r="BR3" i="1"/>
  <c r="BR53" i="1"/>
  <c r="BR440" i="1"/>
  <c r="BR439" i="1"/>
  <c r="BR435" i="1"/>
  <c r="BR432" i="1"/>
  <c r="BR446" i="1"/>
  <c r="BR416" i="1"/>
  <c r="BR415" i="1"/>
  <c r="BR414" i="1"/>
  <c r="BR384" i="1"/>
  <c r="BR381" i="1"/>
  <c r="BR341" i="1"/>
  <c r="BR340" i="1"/>
  <c r="BR339" i="1"/>
  <c r="BR343" i="1"/>
  <c r="BR338" i="1"/>
  <c r="BR342" i="1"/>
  <c r="BR334" i="1"/>
  <c r="BR344" i="1"/>
  <c r="BR317" i="1"/>
  <c r="BR286" i="1"/>
  <c r="BR284" i="1"/>
  <c r="BR278" i="1"/>
  <c r="BR280" i="1"/>
  <c r="BR289" i="1"/>
  <c r="BR287" i="1"/>
  <c r="BR285" i="1"/>
  <c r="BR256" i="1"/>
  <c r="BR258" i="1"/>
  <c r="BR260" i="1"/>
  <c r="BR254" i="1"/>
  <c r="BR235" i="1"/>
  <c r="BR288" i="1"/>
  <c r="BR239" i="1"/>
  <c r="BR267" i="1"/>
  <c r="BR263" i="1"/>
  <c r="BR255" i="1"/>
  <c r="BR238" i="1"/>
  <c r="BR233" i="1"/>
  <c r="BR228" i="1"/>
  <c r="D228" i="1" s="1"/>
  <c r="BR240" i="1"/>
  <c r="BR202" i="1"/>
  <c r="BR236" i="1"/>
  <c r="BR234" i="1"/>
  <c r="BR225" i="1"/>
  <c r="BR185" i="1"/>
  <c r="BR184" i="1"/>
  <c r="BR269" i="1"/>
  <c r="BR186" i="1"/>
  <c r="BR160" i="1"/>
  <c r="BR148" i="1"/>
  <c r="BR159" i="1"/>
  <c r="BR161" i="1"/>
  <c r="BR276" i="1"/>
  <c r="BR268" i="1"/>
  <c r="BR183" i="1"/>
  <c r="BR180" i="1"/>
  <c r="BR170" i="1"/>
  <c r="BR151" i="1"/>
  <c r="BR136" i="1"/>
  <c r="BR134" i="1"/>
  <c r="BR143" i="1"/>
  <c r="BR141" i="1"/>
  <c r="BR138" i="1"/>
  <c r="BR135" i="1"/>
  <c r="BR120" i="1"/>
  <c r="BR139" i="1"/>
  <c r="BR99" i="1"/>
  <c r="BR36" i="1"/>
  <c r="BR34" i="1"/>
  <c r="BR39" i="1"/>
  <c r="BR63" i="1"/>
  <c r="BR38" i="1"/>
  <c r="BR137" i="1"/>
  <c r="BR37" i="1"/>
  <c r="BR142" i="1"/>
  <c r="BR35" i="1"/>
  <c r="BR33" i="1"/>
  <c r="BR41" i="1"/>
  <c r="BR40" i="1"/>
  <c r="BR8" i="1"/>
  <c r="BR441" i="1"/>
  <c r="BR332" i="1"/>
  <c r="BR316" i="1"/>
  <c r="BR290" i="1"/>
  <c r="BR259" i="1"/>
  <c r="BR224" i="1"/>
  <c r="BR162" i="1"/>
  <c r="BR156" i="1"/>
  <c r="BR127" i="1"/>
  <c r="BR46" i="1"/>
  <c r="BR167" i="1"/>
  <c r="BR359" i="1"/>
  <c r="BR357" i="1"/>
  <c r="BR347" i="1"/>
  <c r="BR355" i="1"/>
  <c r="BR353" i="1"/>
  <c r="BR351" i="1"/>
  <c r="BR349" i="1"/>
  <c r="BR327" i="1"/>
  <c r="BR346" i="1"/>
  <c r="BR326" i="1"/>
  <c r="BR356" i="1"/>
  <c r="BR354" i="1"/>
  <c r="BR348" i="1"/>
  <c r="BR325" i="1"/>
  <c r="BR322" i="1"/>
  <c r="BR358" i="1"/>
  <c r="BR319" i="1"/>
  <c r="BR321" i="1"/>
  <c r="BR352" i="1"/>
  <c r="BR324" i="1"/>
  <c r="BR318" i="1"/>
  <c r="BR350" i="1"/>
  <c r="BR323" i="1"/>
  <c r="BR320" i="1"/>
  <c r="BR195" i="1"/>
  <c r="BR194" i="1"/>
  <c r="BR192" i="1"/>
  <c r="BR193" i="1"/>
  <c r="BR131" i="1"/>
  <c r="BR133" i="1"/>
  <c r="BR130" i="1"/>
  <c r="BR129" i="1"/>
  <c r="BR132" i="1"/>
  <c r="BR75" i="1"/>
  <c r="BR14" i="1"/>
  <c r="BR423" i="1"/>
  <c r="BR405" i="1"/>
  <c r="BR363" i="1"/>
  <c r="BR385" i="1"/>
  <c r="BR333" i="1"/>
  <c r="BR328" i="1"/>
  <c r="BR298" i="1"/>
  <c r="BR226" i="1"/>
  <c r="BR196" i="1"/>
  <c r="BR219" i="1"/>
  <c r="BR176" i="1"/>
  <c r="BR76" i="1"/>
  <c r="BR73" i="1"/>
  <c r="BR433" i="1"/>
  <c r="BR411" i="1"/>
  <c r="BR380" i="1"/>
  <c r="BR372" i="1"/>
  <c r="BR377" i="1"/>
  <c r="BR365" i="1"/>
  <c r="BR291" i="1"/>
  <c r="BR187" i="1"/>
  <c r="BR115" i="1"/>
  <c r="BR96" i="1"/>
  <c r="BR59" i="1"/>
  <c r="BR330" i="1"/>
  <c r="BR329" i="1"/>
  <c r="BR206" i="1"/>
  <c r="BR207" i="1"/>
  <c r="BR171" i="1"/>
  <c r="BR172"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20" i="1"/>
  <c r="BN2" i="1"/>
  <c r="BR2" i="1"/>
  <c r="H198" i="31"/>
  <c r="H158" i="31"/>
  <c r="H112" i="31"/>
  <c r="H78" i="31" l="1"/>
  <c r="H77" i="31"/>
  <c r="C206" i="31" l="1"/>
  <c r="C203" i="31"/>
  <c r="H203" i="31"/>
  <c r="H206" i="31"/>
  <c r="H157" i="31" l="1"/>
  <c r="H110" i="31"/>
  <c r="D394" i="1" l="1"/>
  <c r="D404" i="1"/>
  <c r="D398" i="1"/>
  <c r="D399" i="1"/>
  <c r="D401" i="1"/>
  <c r="D396" i="1"/>
  <c r="D403" i="1"/>
  <c r="D400" i="1"/>
  <c r="D395" i="1"/>
  <c r="D402" i="1"/>
  <c r="D397" i="1"/>
  <c r="D92" i="1"/>
  <c r="H202" i="31"/>
  <c r="H201" i="31"/>
  <c r="H204" i="31"/>
  <c r="H205" i="31"/>
  <c r="H200" i="31"/>
  <c r="H199" i="31"/>
  <c r="D446" i="1" l="1"/>
  <c r="D145" i="1"/>
  <c r="D147" i="1"/>
  <c r="D55" i="1"/>
  <c r="D389" i="1"/>
  <c r="D26" i="1"/>
  <c r="D126" i="1"/>
  <c r="BL55" i="1" l="1"/>
  <c r="BL145" i="1"/>
  <c r="H218" i="31"/>
  <c r="H208" i="31"/>
  <c r="BA21" i="38" l="1"/>
  <c r="BA20" i="38"/>
  <c r="BA19" i="38"/>
  <c r="BA18" i="38"/>
  <c r="BA17" i="38"/>
  <c r="BA16" i="38"/>
  <c r="BA15" i="38"/>
  <c r="BA14" i="38"/>
  <c r="BA13" i="38"/>
  <c r="BA12" i="38"/>
  <c r="BA11" i="38"/>
  <c r="BA10" i="38"/>
  <c r="BA9" i="38"/>
  <c r="BA8" i="38"/>
  <c r="BA7" i="38"/>
  <c r="BA6" i="38"/>
  <c r="D230" i="1" l="1"/>
  <c r="D232" i="1"/>
  <c r="D379" i="1"/>
  <c r="D445" i="1"/>
  <c r="D408" i="1"/>
  <c r="D431" i="1"/>
  <c r="D303" i="1"/>
  <c r="D213" i="1"/>
  <c r="D11" i="1"/>
  <c r="D102" i="1"/>
  <c r="D423" i="1"/>
  <c r="D123" i="1"/>
  <c r="D60" i="1"/>
  <c r="D438" i="1"/>
  <c r="D202" i="1"/>
  <c r="D435" i="1" l="1"/>
  <c r="H145" i="31"/>
  <c r="H120" i="31"/>
  <c r="H151" i="31"/>
  <c r="H137" i="31"/>
  <c r="H135" i="31"/>
  <c r="H191" i="31"/>
  <c r="H166" i="31"/>
  <c r="H197" i="31"/>
  <c r="H183" i="31"/>
  <c r="H181" i="31"/>
  <c r="BM435" i="1" l="1"/>
  <c r="D444" i="1"/>
  <c r="D362" i="1"/>
  <c r="D117" i="1"/>
  <c r="D434" i="1"/>
  <c r="D237" i="1"/>
  <c r="D226" i="1"/>
  <c r="H93" i="31"/>
  <c r="D234" i="1" l="1"/>
  <c r="D248" i="1"/>
  <c r="D335" i="1"/>
  <c r="D260" i="1"/>
  <c r="D337" i="1"/>
  <c r="D233" i="1"/>
  <c r="D338" i="1"/>
  <c r="D170" i="1"/>
  <c r="BM260" i="1" l="1"/>
  <c r="BM335" i="1"/>
  <c r="BM248" i="1"/>
  <c r="BM338" i="1"/>
  <c r="BM233" i="1"/>
  <c r="BM337" i="1"/>
  <c r="D205" i="1"/>
  <c r="H124" i="31" l="1"/>
  <c r="H170" i="31"/>
  <c r="H171" i="31" l="1"/>
  <c r="H125" i="31"/>
  <c r="D149" i="1" l="1"/>
  <c r="I1" i="10" l="1"/>
  <c r="H79" i="31"/>
  <c r="D182" i="1" l="1"/>
  <c r="D301" i="1"/>
  <c r="AD6" i="39" l="1"/>
  <c r="S1" i="1"/>
  <c r="AF6" i="39"/>
  <c r="T1" i="1"/>
  <c r="BI294" i="1" l="1"/>
  <c r="BH294" i="1"/>
  <c r="BI9" i="1"/>
  <c r="BI124" i="1"/>
  <c r="BI227" i="1"/>
  <c r="BH9" i="1"/>
  <c r="BH227" i="1"/>
  <c r="BH124" i="1"/>
  <c r="BI440" i="1"/>
  <c r="BI419" i="1"/>
  <c r="BI447" i="1"/>
  <c r="BI446" i="1"/>
  <c r="BI443" i="1"/>
  <c r="BI434" i="1"/>
  <c r="BI426" i="1"/>
  <c r="BI418" i="1"/>
  <c r="BI417" i="1"/>
  <c r="BI411" i="1"/>
  <c r="BI435" i="1"/>
  <c r="BI420" i="1"/>
  <c r="BI438" i="1"/>
  <c r="BI432" i="1"/>
  <c r="BI428" i="1"/>
  <c r="BI424" i="1"/>
  <c r="BI422" i="1"/>
  <c r="BI421" i="1"/>
  <c r="BI444" i="1"/>
  <c r="BI441" i="1"/>
  <c r="BI439" i="1"/>
  <c r="BI430" i="1"/>
  <c r="BI429" i="1"/>
  <c r="BI425" i="1"/>
  <c r="BI433" i="1"/>
  <c r="BI168" i="1"/>
  <c r="BI167" i="1"/>
  <c r="BI442" i="1"/>
  <c r="BI437" i="1"/>
  <c r="BI423" i="1"/>
  <c r="BI412" i="1"/>
  <c r="BI410" i="1"/>
  <c r="BI404" i="1"/>
  <c r="BI400" i="1"/>
  <c r="BI396" i="1"/>
  <c r="BI391" i="1"/>
  <c r="BI387" i="1"/>
  <c r="BI377" i="1"/>
  <c r="BI413" i="1"/>
  <c r="BI393" i="1"/>
  <c r="BI388" i="1"/>
  <c r="BI409" i="1"/>
  <c r="BI401" i="1"/>
  <c r="BI397" i="1"/>
  <c r="BI385" i="1"/>
  <c r="BI380" i="1"/>
  <c r="BI381" i="1"/>
  <c r="BI378" i="1"/>
  <c r="BI436" i="1"/>
  <c r="BI407" i="1"/>
  <c r="BI402" i="1"/>
  <c r="BI398" i="1"/>
  <c r="BI394" i="1"/>
  <c r="BI386" i="1"/>
  <c r="BI431" i="1"/>
  <c r="BI390" i="1"/>
  <c r="BI389" i="1"/>
  <c r="BI392" i="1"/>
  <c r="BI384" i="1"/>
  <c r="BI369" i="1"/>
  <c r="BI366" i="1"/>
  <c r="BI365" i="1"/>
  <c r="BI359" i="1"/>
  <c r="BI416" i="1"/>
  <c r="BI406" i="1"/>
  <c r="BI375" i="1"/>
  <c r="BI373" i="1"/>
  <c r="BI372" i="1"/>
  <c r="BI368" i="1"/>
  <c r="BI363" i="1"/>
  <c r="BI357" i="1"/>
  <c r="BI353" i="1"/>
  <c r="BI349" i="1"/>
  <c r="BI445" i="1"/>
  <c r="BI427" i="1"/>
  <c r="BI395" i="1"/>
  <c r="BI399" i="1"/>
  <c r="BI379" i="1"/>
  <c r="BI374" i="1"/>
  <c r="BI370" i="1"/>
  <c r="BI360" i="1"/>
  <c r="BI354" i="1"/>
  <c r="BI350" i="1"/>
  <c r="BI403" i="1"/>
  <c r="BI376" i="1"/>
  <c r="BI367" i="1"/>
  <c r="BI364" i="1"/>
  <c r="BI408" i="1"/>
  <c r="BI371" i="1"/>
  <c r="BI358" i="1"/>
  <c r="BI355" i="1"/>
  <c r="BI351" i="1"/>
  <c r="BI348" i="1"/>
  <c r="BI362" i="1"/>
  <c r="BI356" i="1"/>
  <c r="BI343" i="1"/>
  <c r="BI320" i="1"/>
  <c r="BI341" i="1"/>
  <c r="BI337" i="1"/>
  <c r="BI329" i="1"/>
  <c r="BI330" i="1"/>
  <c r="BI327" i="1"/>
  <c r="BI325" i="1"/>
  <c r="BI323" i="1"/>
  <c r="BI321" i="1"/>
  <c r="BI346" i="1"/>
  <c r="BI344" i="1"/>
  <c r="BI340" i="1"/>
  <c r="BI338" i="1"/>
  <c r="BI331" i="1"/>
  <c r="BI334" i="1"/>
  <c r="BI328" i="1"/>
  <c r="BI342" i="1"/>
  <c r="BI335" i="1"/>
  <c r="BI405" i="1"/>
  <c r="BI352" i="1"/>
  <c r="BI345" i="1"/>
  <c r="BI339" i="1"/>
  <c r="BI332" i="1"/>
  <c r="BI326" i="1"/>
  <c r="BI324" i="1"/>
  <c r="BI322" i="1"/>
  <c r="BI347"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70" i="1"/>
  <c r="BI259" i="1"/>
  <c r="BI255" i="1"/>
  <c r="BI336" i="1"/>
  <c r="BI267" i="1"/>
  <c r="BI263" i="1"/>
  <c r="BI260" i="1"/>
  <c r="BI256" i="1"/>
  <c r="BI319" i="1"/>
  <c r="BI295" i="1"/>
  <c r="BI290" i="1"/>
  <c r="BI280" i="1"/>
  <c r="BI278" i="1"/>
  <c r="BI276" i="1"/>
  <c r="BI271" i="1"/>
  <c r="BI264" i="1"/>
  <c r="BI258" i="1"/>
  <c r="BI292" i="1"/>
  <c r="BI287" i="1"/>
  <c r="BI279" i="1"/>
  <c r="BI274" i="1"/>
  <c r="BI269" i="1"/>
  <c r="BI266" i="1"/>
  <c r="BI261" i="1"/>
  <c r="BI286"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6" i="1"/>
  <c r="BI251" i="1"/>
  <c r="BI244" i="1"/>
  <c r="BI228" i="1"/>
  <c r="BI272" i="1"/>
  <c r="BI245" i="1"/>
  <c r="BI240" i="1"/>
  <c r="BI229" i="1"/>
  <c r="BI192" i="1"/>
  <c r="BI219" i="1"/>
  <c r="BI215" i="1"/>
  <c r="BI201" i="1"/>
  <c r="BI200" i="1"/>
  <c r="BI197" i="1"/>
  <c r="BI185" i="1"/>
  <c r="BI213" i="1"/>
  <c r="BI203" i="1"/>
  <c r="BI191" i="1"/>
  <c r="BI220" i="1"/>
  <c r="BI202" i="1"/>
  <c r="BI195" i="1"/>
  <c r="BI193" i="1"/>
  <c r="BI188" i="1"/>
  <c r="BI186" i="1"/>
  <c r="BI180" i="1"/>
  <c r="BI211" i="1"/>
  <c r="BI208" i="1"/>
  <c r="BI206" i="1"/>
  <c r="BI199" i="1"/>
  <c r="BI189" i="1"/>
  <c r="BI216" i="1"/>
  <c r="BI207" i="1"/>
  <c r="BI204" i="1"/>
  <c r="BI183" i="1"/>
  <c r="BI218" i="1"/>
  <c r="BI212" i="1"/>
  <c r="BI198" i="1"/>
  <c r="BI196" i="1"/>
  <c r="BI190" i="1"/>
  <c r="BI187" i="1"/>
  <c r="BI221" i="1"/>
  <c r="BI214" i="1"/>
  <c r="BI194" i="1"/>
  <c r="BI184" i="1"/>
  <c r="BI176" i="1"/>
  <c r="BI170" i="1"/>
  <c r="BI163" i="1"/>
  <c r="BI153" i="1"/>
  <c r="BI140" i="1"/>
  <c r="BI126" i="1"/>
  <c r="BI119" i="1"/>
  <c r="BI96" i="1"/>
  <c r="BI93" i="1"/>
  <c r="BI91" i="1"/>
  <c r="BI179" i="1"/>
  <c r="BI174" i="1"/>
  <c r="BI173" i="1"/>
  <c r="BI158" i="1"/>
  <c r="BI155" i="1"/>
  <c r="BI143" i="1"/>
  <c r="BI137" i="1"/>
  <c r="BI132" i="1"/>
  <c r="BI115" i="1"/>
  <c r="BI110" i="1"/>
  <c r="BI166" i="1"/>
  <c r="BI160" i="1"/>
  <c r="BI135" i="1"/>
  <c r="BI130" i="1"/>
  <c r="BI128" i="1"/>
  <c r="BI127" i="1"/>
  <c r="BI123" i="1"/>
  <c r="BI161" i="1"/>
  <c r="BI144" i="1"/>
  <c r="BI138" i="1"/>
  <c r="BI133" i="1"/>
  <c r="BI105" i="1"/>
  <c r="BI101" i="1"/>
  <c r="BI100" i="1"/>
  <c r="BI99" i="1"/>
  <c r="BI89" i="1"/>
  <c r="BI149" i="1"/>
  <c r="BI136" i="1"/>
  <c r="BI121" i="1"/>
  <c r="BI120" i="1"/>
  <c r="BI116" i="1"/>
  <c r="BI113" i="1"/>
  <c r="BI109" i="1"/>
  <c r="BI178" i="1"/>
  <c r="BI175" i="1"/>
  <c r="BI172" i="1"/>
  <c r="BI169" i="1"/>
  <c r="BI162" i="1"/>
  <c r="BI157" i="1"/>
  <c r="BI147" i="1"/>
  <c r="BI145" i="1"/>
  <c r="BI139" i="1"/>
  <c r="BI134" i="1"/>
  <c r="BI129" i="1"/>
  <c r="BI122" i="1"/>
  <c r="BI111" i="1"/>
  <c r="BI108" i="1"/>
  <c r="BI103" i="1"/>
  <c r="BI152" i="1"/>
  <c r="BI150" i="1"/>
  <c r="BI142" i="1"/>
  <c r="BI117" i="1"/>
  <c r="BI114" i="1"/>
  <c r="BI112" i="1"/>
  <c r="BI106" i="1"/>
  <c r="BI98" i="1"/>
  <c r="BI79" i="1"/>
  <c r="BI73" i="1"/>
  <c r="BI57" i="1"/>
  <c r="BI40" i="1"/>
  <c r="BI17" i="1"/>
  <c r="BI104" i="1"/>
  <c r="BI85" i="1"/>
  <c r="BI81" i="1"/>
  <c r="BI71" i="1"/>
  <c r="BI70" i="1"/>
  <c r="BI69" i="1"/>
  <c r="BI63" i="1"/>
  <c r="BI62" i="1"/>
  <c r="BI60" i="1"/>
  <c r="BI36" i="1"/>
  <c r="BI32" i="1"/>
  <c r="BI25" i="1"/>
  <c r="BI171" i="1"/>
  <c r="BI156" i="1"/>
  <c r="BI125" i="1"/>
  <c r="BI102" i="1"/>
  <c r="BI90" i="1"/>
  <c r="BI87" i="1"/>
  <c r="BI76" i="1"/>
  <c r="BI74" i="1"/>
  <c r="BI56" i="1"/>
  <c r="BI53" i="1"/>
  <c r="BI50" i="1"/>
  <c r="BI48" i="1"/>
  <c r="BI43" i="1"/>
  <c r="BI30" i="1"/>
  <c r="BI29" i="1"/>
  <c r="BI21" i="1"/>
  <c r="BI20" i="1"/>
  <c r="BI177" i="1"/>
  <c r="BI154" i="1"/>
  <c r="BI141" i="1"/>
  <c r="BI83" i="1"/>
  <c r="BI80" i="1"/>
  <c r="BI66" i="1"/>
  <c r="BI58" i="1"/>
  <c r="BI42" i="1"/>
  <c r="BI37" i="1"/>
  <c r="BI33" i="1"/>
  <c r="BI22" i="1"/>
  <c r="BI182" i="1"/>
  <c r="BI159" i="1"/>
  <c r="BI131" i="1"/>
  <c r="BI107"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5" i="1"/>
  <c r="BH431" i="1"/>
  <c r="BH416" i="1"/>
  <c r="BH440" i="1"/>
  <c r="BH419" i="1"/>
  <c r="BH414" i="1"/>
  <c r="BH447" i="1"/>
  <c r="BH446" i="1"/>
  <c r="BH443" i="1"/>
  <c r="BH434" i="1"/>
  <c r="BH418" i="1"/>
  <c r="BH417" i="1"/>
  <c r="BH435" i="1"/>
  <c r="BH420" i="1"/>
  <c r="BH438" i="1"/>
  <c r="BH432" i="1"/>
  <c r="BH428" i="1"/>
  <c r="BH424" i="1"/>
  <c r="BH422" i="1"/>
  <c r="BH421" i="1"/>
  <c r="BH415" i="1"/>
  <c r="BH444" i="1"/>
  <c r="BH441" i="1"/>
  <c r="BH439" i="1"/>
  <c r="BH430" i="1"/>
  <c r="BH429" i="1"/>
  <c r="BH425" i="1"/>
  <c r="BH433" i="1"/>
  <c r="BH408" i="1"/>
  <c r="BH406" i="1"/>
  <c r="BH384" i="1"/>
  <c r="BH382" i="1"/>
  <c r="BH379" i="1"/>
  <c r="BH412" i="1"/>
  <c r="BH410" i="1"/>
  <c r="BH404" i="1"/>
  <c r="BH400" i="1"/>
  <c r="BH396" i="1"/>
  <c r="BH391" i="1"/>
  <c r="BH377" i="1"/>
  <c r="BH413" i="1"/>
  <c r="BH393" i="1"/>
  <c r="BH167" i="1"/>
  <c r="BH401" i="1"/>
  <c r="BH397" i="1"/>
  <c r="BH385" i="1"/>
  <c r="BH380" i="1"/>
  <c r="BH411" i="1"/>
  <c r="BH383" i="1"/>
  <c r="BH381" i="1"/>
  <c r="BH378" i="1"/>
  <c r="BH442" i="1"/>
  <c r="BH423" i="1"/>
  <c r="BH407" i="1"/>
  <c r="BH402" i="1"/>
  <c r="BH398" i="1"/>
  <c r="BH394" i="1"/>
  <c r="BH386" i="1"/>
  <c r="BH362" i="1"/>
  <c r="BH356" i="1"/>
  <c r="BH352" i="1"/>
  <c r="BH390" i="1"/>
  <c r="BH366" i="1"/>
  <c r="BH365" i="1"/>
  <c r="BH359" i="1"/>
  <c r="BH375" i="1"/>
  <c r="BH373" i="1"/>
  <c r="BH372" i="1"/>
  <c r="BH368" i="1"/>
  <c r="BH363" i="1"/>
  <c r="BH357" i="1"/>
  <c r="BH353" i="1"/>
  <c r="BH395" i="1"/>
  <c r="BH399" i="1"/>
  <c r="BH374" i="1"/>
  <c r="BH370" i="1"/>
  <c r="BH360" i="1"/>
  <c r="BH354" i="1"/>
  <c r="BH350" i="1"/>
  <c r="BH403" i="1"/>
  <c r="BH376" i="1"/>
  <c r="BH367" i="1"/>
  <c r="BH361" i="1"/>
  <c r="BH437" i="1"/>
  <c r="BH389" i="1"/>
  <c r="BH355" i="1"/>
  <c r="BH351" i="1"/>
  <c r="BH348" i="1"/>
  <c r="BH347" i="1"/>
  <c r="BH336" i="1"/>
  <c r="BH343" i="1"/>
  <c r="BH320" i="1"/>
  <c r="BH341" i="1"/>
  <c r="BH337" i="1"/>
  <c r="BH333" i="1"/>
  <c r="BH329" i="1"/>
  <c r="BH330" i="1"/>
  <c r="BH327" i="1"/>
  <c r="BH325" i="1"/>
  <c r="BH323" i="1"/>
  <c r="BH321" i="1"/>
  <c r="BH344" i="1"/>
  <c r="BH340" i="1"/>
  <c r="BH338" i="1"/>
  <c r="BH331" i="1"/>
  <c r="BH334" i="1"/>
  <c r="BH328" i="1"/>
  <c r="BH342" i="1"/>
  <c r="BH335" i="1"/>
  <c r="BH345"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7" i="1"/>
  <c r="BH275" i="1"/>
  <c r="BH268" i="1"/>
  <c r="BH265" i="1"/>
  <c r="BH262" i="1"/>
  <c r="BH281" i="1"/>
  <c r="BH270" i="1"/>
  <c r="BH259" i="1"/>
  <c r="BH255" i="1"/>
  <c r="BH312" i="1"/>
  <c r="BH324" i="1"/>
  <c r="BH264" i="1"/>
  <c r="BH258" i="1"/>
  <c r="BH339" i="1"/>
  <c r="BH310" i="1"/>
  <c r="BH299" i="1"/>
  <c r="BH292" i="1"/>
  <c r="BH287" i="1"/>
  <c r="BH279" i="1"/>
  <c r="BH274" i="1"/>
  <c r="BH269" i="1"/>
  <c r="BH266" i="1"/>
  <c r="BH261" i="1"/>
  <c r="BH254" i="1"/>
  <c r="BH263" i="1"/>
  <c r="BH245" i="1"/>
  <c r="BH240" i="1"/>
  <c r="BH229" i="1"/>
  <c r="BH252" i="1"/>
  <c r="BH236" i="1"/>
  <c r="BH232" i="1"/>
  <c r="BH224" i="1"/>
  <c r="BH276" i="1"/>
  <c r="BH273" i="1"/>
  <c r="BH233" i="1"/>
  <c r="BH319" i="1"/>
  <c r="BH249" i="1"/>
  <c r="BH246" i="1"/>
  <c r="BH243" i="1"/>
  <c r="BH230" i="1"/>
  <c r="BH225" i="1"/>
  <c r="BH278" i="1"/>
  <c r="BH267" i="1"/>
  <c r="BH256" i="1"/>
  <c r="BH237" i="1"/>
  <c r="BH290" i="1"/>
  <c r="BH283" i="1"/>
  <c r="BH253" i="1"/>
  <c r="BH250" i="1"/>
  <c r="BH248" i="1"/>
  <c r="BH247" i="1"/>
  <c r="BH239" i="1"/>
  <c r="BH235" i="1"/>
  <c r="BH234" i="1"/>
  <c r="BH223" i="1"/>
  <c r="BH298" i="1"/>
  <c r="BH280" i="1"/>
  <c r="BH260" i="1"/>
  <c r="BH241" i="1"/>
  <c r="BH231" i="1"/>
  <c r="BH226" i="1"/>
  <c r="BH222" i="1"/>
  <c r="BH168" i="1"/>
  <c r="BH257" i="1"/>
  <c r="BH251" i="1"/>
  <c r="BH244" i="1"/>
  <c r="BH228" i="1"/>
  <c r="BH221" i="1"/>
  <c r="BH184" i="1"/>
  <c r="BH217" i="1"/>
  <c r="BH210" i="1"/>
  <c r="BH215" i="1"/>
  <c r="BH201" i="1"/>
  <c r="BH200" i="1"/>
  <c r="BH197" i="1"/>
  <c r="BH185" i="1"/>
  <c r="BH213" i="1"/>
  <c r="BH191" i="1"/>
  <c r="BH182" i="1"/>
  <c r="BH220" i="1"/>
  <c r="BH202" i="1"/>
  <c r="BH193" i="1"/>
  <c r="BH186" i="1"/>
  <c r="BH211" i="1"/>
  <c r="BH206" i="1"/>
  <c r="BH189" i="1"/>
  <c r="BH216" i="1"/>
  <c r="BH207" i="1"/>
  <c r="BH204" i="1"/>
  <c r="BH183" i="1"/>
  <c r="BH212" i="1"/>
  <c r="BH209" i="1"/>
  <c r="BH205" i="1"/>
  <c r="BH196" i="1"/>
  <c r="BH187" i="1"/>
  <c r="BH181" i="1"/>
  <c r="BH150" i="1"/>
  <c r="BH142" i="1"/>
  <c r="BH117" i="1"/>
  <c r="BH114" i="1"/>
  <c r="BH112" i="1"/>
  <c r="BH106" i="1"/>
  <c r="BH98" i="1"/>
  <c r="BH176" i="1"/>
  <c r="BH170" i="1"/>
  <c r="BH163" i="1"/>
  <c r="BH153" i="1"/>
  <c r="BH151" i="1"/>
  <c r="BH148" i="1"/>
  <c r="BH140" i="1"/>
  <c r="BH126" i="1"/>
  <c r="BH119" i="1"/>
  <c r="BH96" i="1"/>
  <c r="BH93" i="1"/>
  <c r="BH91" i="1"/>
  <c r="BH179" i="1"/>
  <c r="BH174" i="1"/>
  <c r="BH173" i="1"/>
  <c r="BH158" i="1"/>
  <c r="BH155" i="1"/>
  <c r="BH143" i="1"/>
  <c r="BH137" i="1"/>
  <c r="BH132" i="1"/>
  <c r="BH115" i="1"/>
  <c r="BH110" i="1"/>
  <c r="BH166" i="1"/>
  <c r="BH160" i="1"/>
  <c r="BH146" i="1"/>
  <c r="BH135" i="1"/>
  <c r="BH130" i="1"/>
  <c r="BH128" i="1"/>
  <c r="BH127" i="1"/>
  <c r="BH123" i="1"/>
  <c r="BH118" i="1"/>
  <c r="BH180" i="1"/>
  <c r="BH164" i="1"/>
  <c r="BH161" i="1"/>
  <c r="BH144" i="1"/>
  <c r="BH138" i="1"/>
  <c r="BH133" i="1"/>
  <c r="BH105" i="1"/>
  <c r="BH101" i="1"/>
  <c r="BH100" i="1"/>
  <c r="BH99" i="1"/>
  <c r="BH92" i="1"/>
  <c r="BH177" i="1"/>
  <c r="BH171" i="1"/>
  <c r="BH165" i="1"/>
  <c r="BH159" i="1"/>
  <c r="BH156" i="1"/>
  <c r="BH154" i="1"/>
  <c r="BH141" i="1"/>
  <c r="BH131" i="1"/>
  <c r="BH125" i="1"/>
  <c r="BH107" i="1"/>
  <c r="BH102" i="1"/>
  <c r="BH97" i="1"/>
  <c r="BH175" i="1"/>
  <c r="BH172" i="1"/>
  <c r="BH169" i="1"/>
  <c r="BH162" i="1"/>
  <c r="BH157" i="1"/>
  <c r="BH147" i="1"/>
  <c r="BH145" i="1"/>
  <c r="BH139" i="1"/>
  <c r="BH134" i="1"/>
  <c r="BH129" i="1"/>
  <c r="BH122" i="1"/>
  <c r="BH111" i="1"/>
  <c r="BH108" i="1"/>
  <c r="BH103" i="1"/>
  <c r="BH94" i="1"/>
  <c r="BH90" i="1"/>
  <c r="BH121" i="1"/>
  <c r="BH113" i="1"/>
  <c r="BH95" i="1"/>
  <c r="BH65" i="1"/>
  <c r="BH55" i="1"/>
  <c r="BH47" i="1"/>
  <c r="BH46" i="1"/>
  <c r="BH38" i="1"/>
  <c r="BH35" i="1"/>
  <c r="BH79" i="1"/>
  <c r="BH73" i="1"/>
  <c r="BH68" i="1"/>
  <c r="BH67" i="1"/>
  <c r="BH40" i="1"/>
  <c r="BH17" i="1"/>
  <c r="BH85" i="1"/>
  <c r="BH81" i="1"/>
  <c r="BH71" i="1"/>
  <c r="BH70" i="1"/>
  <c r="BH69" i="1"/>
  <c r="BH63" i="1"/>
  <c r="BH62" i="1"/>
  <c r="BH60" i="1"/>
  <c r="BH36" i="1"/>
  <c r="BH25" i="1"/>
  <c r="BH149" i="1"/>
  <c r="BH109" i="1"/>
  <c r="BH87" i="1"/>
  <c r="BH76" i="1"/>
  <c r="BH74" i="1"/>
  <c r="BH56" i="1"/>
  <c r="BH53" i="1"/>
  <c r="BH50" i="1"/>
  <c r="BH48" i="1"/>
  <c r="BH43" i="1"/>
  <c r="BH30" i="1"/>
  <c r="BH29" i="1"/>
  <c r="BH21" i="1"/>
  <c r="BH136" i="1"/>
  <c r="BH120" i="1"/>
  <c r="BH80" i="1"/>
  <c r="BH66" i="1"/>
  <c r="BH58" i="1"/>
  <c r="BH37" i="1"/>
  <c r="BH33" i="1"/>
  <c r="BH89" i="1"/>
  <c r="BH82" i="1"/>
  <c r="BH77" i="1"/>
  <c r="BH72" i="1"/>
  <c r="BH54" i="1"/>
  <c r="BH51" i="1"/>
  <c r="BH44" i="1"/>
  <c r="BH26" i="1"/>
  <c r="BH23" i="1"/>
  <c r="BH18" i="1"/>
  <c r="BH78" i="1"/>
  <c r="BH64" i="1"/>
  <c r="BH61" i="1"/>
  <c r="BH52" i="1"/>
  <c r="BH39" i="1"/>
  <c r="BH34" i="1"/>
  <c r="BH28" i="1"/>
  <c r="BH27" i="1"/>
  <c r="BH116" i="1"/>
  <c r="BH88" i="1"/>
  <c r="BH84" i="1"/>
  <c r="BH59" i="1"/>
  <c r="BH45" i="1"/>
  <c r="BH41" i="1"/>
  <c r="BH24" i="1"/>
  <c r="BH14" i="1"/>
  <c r="BH12" i="1"/>
  <c r="BH20" i="1"/>
  <c r="BH15" i="1"/>
  <c r="BH10" i="1"/>
  <c r="BH8" i="1"/>
  <c r="BH6" i="1"/>
  <c r="BH3" i="1"/>
  <c r="BH11" i="1"/>
  <c r="BH19" i="1"/>
  <c r="BH7" i="1"/>
  <c r="BH4" i="1"/>
  <c r="BH2" i="1"/>
  <c r="BI2" i="1"/>
  <c r="BM2" i="1"/>
  <c r="D370" i="1"/>
  <c r="D305" i="1" l="1"/>
  <c r="BI305" i="1" l="1"/>
  <c r="H150" i="31"/>
  <c r="H196" i="31"/>
  <c r="H127" i="31"/>
  <c r="H173" i="31"/>
  <c r="D180" i="1" l="1"/>
  <c r="D191" i="1" l="1"/>
  <c r="H211"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F208" i="39"/>
  <c r="F206" i="39"/>
  <c r="D208" i="39"/>
  <c r="L207" i="39"/>
  <c r="D206" i="39"/>
  <c r="L205"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J179" i="39"/>
  <c r="B178" i="39"/>
  <c r="J177" i="39"/>
  <c r="B176" i="39"/>
  <c r="J175" i="39"/>
  <c r="H207" i="39"/>
  <c r="H205" i="39"/>
  <c r="H203" i="39"/>
  <c r="F207" i="39"/>
  <c r="F20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L203" i="39"/>
  <c r="L199" i="39"/>
  <c r="H198" i="39"/>
  <c r="F197" i="39"/>
  <c r="D196" i="39"/>
  <c r="L191" i="39"/>
  <c r="H190" i="39"/>
  <c r="F189" i="39"/>
  <c r="D188" i="39"/>
  <c r="L183" i="39"/>
  <c r="H182" i="39"/>
  <c r="F181" i="39"/>
  <c r="D180" i="39"/>
  <c r="L175" i="39"/>
  <c r="H173" i="39"/>
  <c r="H171" i="39"/>
  <c r="H169" i="39"/>
  <c r="H167" i="39"/>
  <c r="H165" i="39"/>
  <c r="J208" i="39"/>
  <c r="B205" i="39"/>
  <c r="F203" i="39"/>
  <c r="J200" i="39"/>
  <c r="H199" i="39"/>
  <c r="F198" i="39"/>
  <c r="B197" i="39"/>
  <c r="J192" i="39"/>
  <c r="H191" i="39"/>
  <c r="F190" i="39"/>
  <c r="B189" i="39"/>
  <c r="J184" i="39"/>
  <c r="H183" i="39"/>
  <c r="F182" i="39"/>
  <c r="B203" i="39"/>
  <c r="L201" i="39"/>
  <c r="H200" i="39"/>
  <c r="F199" i="39"/>
  <c r="D198" i="39"/>
  <c r="L193" i="39"/>
  <c r="H192" i="39"/>
  <c r="F191" i="39"/>
  <c r="D190" i="39"/>
  <c r="L185" i="39"/>
  <c r="H184" i="39"/>
  <c r="F183" i="39"/>
  <c r="D182" i="39"/>
  <c r="H201" i="39"/>
  <c r="F200" i="39"/>
  <c r="B199" i="39"/>
  <c r="J194" i="39"/>
  <c r="H193" i="39"/>
  <c r="F192" i="39"/>
  <c r="B191" i="39"/>
  <c r="J186" i="39"/>
  <c r="H185" i="39"/>
  <c r="F184" i="39"/>
  <c r="B183" i="39"/>
  <c r="J178" i="39"/>
  <c r="H177" i="39"/>
  <c r="F176" i="39"/>
  <c r="B175" i="39"/>
  <c r="J174" i="39"/>
  <c r="B173" i="39"/>
  <c r="J172" i="39"/>
  <c r="B171" i="39"/>
  <c r="J170" i="39"/>
  <c r="B169" i="39"/>
  <c r="J168" i="39"/>
  <c r="B167" i="39"/>
  <c r="J166" i="39"/>
  <c r="B207" i="39"/>
  <c r="J202" i="39"/>
  <c r="F201" i="39"/>
  <c r="D200" i="39"/>
  <c r="L195" i="39"/>
  <c r="H194" i="39"/>
  <c r="F193" i="39"/>
  <c r="D192" i="39"/>
  <c r="L187" i="39"/>
  <c r="H186" i="39"/>
  <c r="F185" i="39"/>
  <c r="D184" i="39"/>
  <c r="L179" i="39"/>
  <c r="H178" i="39"/>
  <c r="F177" i="39"/>
  <c r="D176" i="39"/>
  <c r="H174" i="39"/>
  <c r="H172" i="39"/>
  <c r="H170" i="39"/>
  <c r="H168" i="39"/>
  <c r="H166" i="39"/>
  <c r="H164" i="39"/>
  <c r="J204" i="39"/>
  <c r="H202" i="39"/>
  <c r="B201" i="39"/>
  <c r="J196" i="39"/>
  <c r="H195" i="39"/>
  <c r="F194" i="39"/>
  <c r="B193" i="39"/>
  <c r="J188" i="39"/>
  <c r="H187" i="39"/>
  <c r="F186" i="39"/>
  <c r="B185" i="39"/>
  <c r="J180" i="39"/>
  <c r="H179" i="39"/>
  <c r="F178" i="39"/>
  <c r="J206" i="39"/>
  <c r="F204" i="39"/>
  <c r="F202" i="39"/>
  <c r="L197" i="39"/>
  <c r="H196" i="39"/>
  <c r="F195" i="39"/>
  <c r="D194" i="39"/>
  <c r="L189" i="39"/>
  <c r="H188" i="39"/>
  <c r="F187" i="39"/>
  <c r="D186" i="39"/>
  <c r="L181" i="39"/>
  <c r="H180" i="39"/>
  <c r="F179" i="39"/>
  <c r="D178" i="39"/>
  <c r="D174" i="39"/>
  <c r="L173" i="39"/>
  <c r="D172" i="39"/>
  <c r="L171" i="39"/>
  <c r="D170" i="39"/>
  <c r="L169" i="39"/>
  <c r="D168" i="39"/>
  <c r="L167" i="39"/>
  <c r="D204" i="39"/>
  <c r="D202" i="39"/>
  <c r="J198" i="39"/>
  <c r="H197" i="39"/>
  <c r="F196" i="39"/>
  <c r="B195" i="39"/>
  <c r="J190" i="39"/>
  <c r="H189" i="39"/>
  <c r="F188" i="39"/>
  <c r="B187" i="39"/>
  <c r="J182" i="39"/>
  <c r="B179" i="39"/>
  <c r="F172" i="39"/>
  <c r="F168" i="39"/>
  <c r="L164" i="39"/>
  <c r="J163" i="39"/>
  <c r="B162" i="39"/>
  <c r="J161" i="39"/>
  <c r="B160" i="39"/>
  <c r="J159" i="39"/>
  <c r="B158" i="39"/>
  <c r="J157" i="39"/>
  <c r="B156" i="39"/>
  <c r="J155" i="39"/>
  <c r="B154" i="39"/>
  <c r="J153" i="39"/>
  <c r="B152" i="39"/>
  <c r="J151" i="39"/>
  <c r="B150" i="39"/>
  <c r="J149" i="39"/>
  <c r="B148" i="39"/>
  <c r="J147" i="39"/>
  <c r="B146" i="39"/>
  <c r="J145" i="39"/>
  <c r="B144" i="39"/>
  <c r="J143" i="39"/>
  <c r="B142" i="39"/>
  <c r="J141" i="39"/>
  <c r="B140" i="39"/>
  <c r="J139" i="39"/>
  <c r="B138" i="39"/>
  <c r="J137" i="39"/>
  <c r="B172" i="39"/>
  <c r="J171" i="39"/>
  <c r="B168" i="39"/>
  <c r="J167" i="39"/>
  <c r="L165" i="39"/>
  <c r="J164" i="39"/>
  <c r="H163" i="39"/>
  <c r="H161" i="39"/>
  <c r="H159" i="39"/>
  <c r="H157" i="39"/>
  <c r="H155" i="39"/>
  <c r="H153" i="39"/>
  <c r="H151" i="39"/>
  <c r="H149" i="39"/>
  <c r="H147" i="39"/>
  <c r="H145" i="39"/>
  <c r="F180" i="39"/>
  <c r="J176" i="39"/>
  <c r="H175" i="39"/>
  <c r="F171" i="39"/>
  <c r="F167" i="39"/>
  <c r="J165" i="39"/>
  <c r="F164" i="39"/>
  <c r="F163" i="39"/>
  <c r="F161" i="39"/>
  <c r="F159" i="39"/>
  <c r="F157" i="39"/>
  <c r="F155" i="39"/>
  <c r="F153" i="39"/>
  <c r="F151" i="39"/>
  <c r="F149" i="39"/>
  <c r="F147" i="39"/>
  <c r="F145" i="39"/>
  <c r="L177" i="39"/>
  <c r="H176" i="39"/>
  <c r="F175" i="39"/>
  <c r="L174" i="39"/>
  <c r="D171" i="39"/>
  <c r="L170" i="39"/>
  <c r="D167" i="39"/>
  <c r="L166" i="39"/>
  <c r="F165" i="39"/>
  <c r="D164" i="39"/>
  <c r="D163" i="39"/>
  <c r="L162" i="39"/>
  <c r="D161" i="39"/>
  <c r="L160" i="39"/>
  <c r="D159" i="39"/>
  <c r="L158" i="39"/>
  <c r="D157" i="39"/>
  <c r="L156" i="39"/>
  <c r="D155" i="39"/>
  <c r="L154" i="39"/>
  <c r="D153" i="39"/>
  <c r="L152" i="39"/>
  <c r="D151" i="39"/>
  <c r="L150" i="39"/>
  <c r="D149" i="39"/>
  <c r="L148" i="39"/>
  <c r="D147" i="39"/>
  <c r="L146" i="39"/>
  <c r="D145" i="39"/>
  <c r="L144" i="39"/>
  <c r="D143" i="39"/>
  <c r="L142" i="39"/>
  <c r="D141" i="39"/>
  <c r="L140" i="39"/>
  <c r="D139" i="39"/>
  <c r="L138" i="39"/>
  <c r="H181" i="39"/>
  <c r="B177" i="39"/>
  <c r="F174" i="39"/>
  <c r="F170" i="39"/>
  <c r="F166" i="39"/>
  <c r="D165" i="39"/>
  <c r="B164" i="39"/>
  <c r="B163" i="39"/>
  <c r="J162" i="39"/>
  <c r="B161" i="39"/>
  <c r="J160" i="39"/>
  <c r="B159" i="39"/>
  <c r="J158" i="39"/>
  <c r="B157" i="39"/>
  <c r="J156" i="39"/>
  <c r="B155" i="39"/>
  <c r="J154" i="39"/>
  <c r="B153" i="39"/>
  <c r="J152" i="39"/>
  <c r="B151" i="39"/>
  <c r="J150" i="39"/>
  <c r="B149" i="39"/>
  <c r="J148" i="39"/>
  <c r="B147" i="39"/>
  <c r="J146" i="39"/>
  <c r="B145" i="39"/>
  <c r="J144" i="39"/>
  <c r="B143" i="39"/>
  <c r="J142" i="39"/>
  <c r="B141" i="39"/>
  <c r="J140" i="39"/>
  <c r="B139" i="39"/>
  <c r="J138" i="39"/>
  <c r="B137" i="39"/>
  <c r="B181" i="39"/>
  <c r="B174" i="39"/>
  <c r="J173" i="39"/>
  <c r="B170" i="39"/>
  <c r="J169" i="39"/>
  <c r="D166" i="39"/>
  <c r="B165" i="39"/>
  <c r="H162" i="39"/>
  <c r="H160" i="39"/>
  <c r="H158" i="39"/>
  <c r="H156" i="39"/>
  <c r="H154" i="39"/>
  <c r="H152" i="39"/>
  <c r="H150" i="39"/>
  <c r="H148" i="39"/>
  <c r="H146" i="39"/>
  <c r="F173" i="39"/>
  <c r="F169" i="39"/>
  <c r="B166" i="39"/>
  <c r="F162" i="39"/>
  <c r="F160" i="39"/>
  <c r="F158" i="39"/>
  <c r="F156" i="39"/>
  <c r="F154" i="39"/>
  <c r="F152" i="39"/>
  <c r="F150" i="39"/>
  <c r="F148" i="39"/>
  <c r="F146" i="39"/>
  <c r="D173" i="39"/>
  <c r="L172" i="39"/>
  <c r="D169" i="39"/>
  <c r="L168" i="39"/>
  <c r="L163" i="39"/>
  <c r="D162" i="39"/>
  <c r="L161" i="39"/>
  <c r="D160" i="39"/>
  <c r="L159" i="39"/>
  <c r="D158" i="39"/>
  <c r="L157" i="39"/>
  <c r="D156" i="39"/>
  <c r="L155" i="39"/>
  <c r="D154" i="39"/>
  <c r="L153" i="39"/>
  <c r="D152" i="39"/>
  <c r="L151" i="39"/>
  <c r="D150" i="39"/>
  <c r="L149" i="39"/>
  <c r="D148" i="39"/>
  <c r="L147" i="39"/>
  <c r="D146" i="39"/>
  <c r="L145" i="39"/>
  <c r="D144" i="39"/>
  <c r="L143" i="39"/>
  <c r="D142" i="39"/>
  <c r="L141" i="39"/>
  <c r="D140" i="39"/>
  <c r="L139" i="39"/>
  <c r="D138" i="39"/>
  <c r="F144" i="39"/>
  <c r="F140" i="39"/>
  <c r="L137" i="39"/>
  <c r="J136" i="39"/>
  <c r="B135" i="39"/>
  <c r="J134" i="39"/>
  <c r="B133" i="39"/>
  <c r="J132" i="39"/>
  <c r="B131" i="39"/>
  <c r="J130" i="39"/>
  <c r="B129" i="39"/>
  <c r="J128" i="39"/>
  <c r="B127" i="39"/>
  <c r="J126" i="39"/>
  <c r="B125" i="39"/>
  <c r="J124" i="39"/>
  <c r="B123" i="39"/>
  <c r="J122" i="39"/>
  <c r="B121" i="39"/>
  <c r="J120" i="39"/>
  <c r="B119" i="39"/>
  <c r="J118" i="39"/>
  <c r="B117" i="39"/>
  <c r="J116" i="39"/>
  <c r="B115" i="39"/>
  <c r="J114" i="39"/>
  <c r="B113" i="39"/>
  <c r="J112" i="39"/>
  <c r="B111" i="39"/>
  <c r="J110" i="39"/>
  <c r="B109" i="39"/>
  <c r="J108" i="39"/>
  <c r="B107" i="39"/>
  <c r="J106" i="39"/>
  <c r="H143" i="39"/>
  <c r="H139" i="39"/>
  <c r="H137" i="39"/>
  <c r="H136" i="39"/>
  <c r="H134" i="39"/>
  <c r="H132" i="39"/>
  <c r="H130" i="39"/>
  <c r="H128" i="39"/>
  <c r="H126" i="39"/>
  <c r="H124" i="39"/>
  <c r="H122" i="39"/>
  <c r="H120" i="39"/>
  <c r="H118" i="39"/>
  <c r="H116" i="39"/>
  <c r="H114" i="39"/>
  <c r="F143" i="39"/>
  <c r="F139" i="39"/>
  <c r="F137" i="39"/>
  <c r="F136" i="39"/>
  <c r="F134" i="39"/>
  <c r="F132" i="39"/>
  <c r="F130" i="39"/>
  <c r="F128" i="39"/>
  <c r="F126" i="39"/>
  <c r="F124" i="39"/>
  <c r="F122" i="39"/>
  <c r="F120" i="39"/>
  <c r="H142" i="39"/>
  <c r="H138" i="39"/>
  <c r="D137" i="39"/>
  <c r="D136" i="39"/>
  <c r="L135" i="39"/>
  <c r="D134" i="39"/>
  <c r="L133" i="39"/>
  <c r="D132" i="39"/>
  <c r="L131" i="39"/>
  <c r="D130" i="39"/>
  <c r="L129" i="39"/>
  <c r="D128" i="39"/>
  <c r="L127" i="39"/>
  <c r="D126" i="39"/>
  <c r="L125" i="39"/>
  <c r="D124" i="39"/>
  <c r="L123" i="39"/>
  <c r="D122" i="39"/>
  <c r="L121" i="39"/>
  <c r="D120" i="39"/>
  <c r="L119" i="39"/>
  <c r="D118" i="39"/>
  <c r="L117" i="39"/>
  <c r="D116" i="39"/>
  <c r="L115" i="39"/>
  <c r="D114" i="39"/>
  <c r="L113" i="39"/>
  <c r="D112" i="39"/>
  <c r="L111" i="39"/>
  <c r="D110" i="39"/>
  <c r="L109" i="39"/>
  <c r="D108" i="39"/>
  <c r="L107" i="39"/>
  <c r="F142" i="39"/>
  <c r="F138" i="39"/>
  <c r="B136" i="39"/>
  <c r="J135" i="39"/>
  <c r="B134" i="39"/>
  <c r="J133" i="39"/>
  <c r="B132" i="39"/>
  <c r="J131" i="39"/>
  <c r="B130" i="39"/>
  <c r="J129" i="39"/>
  <c r="B128" i="39"/>
  <c r="J127" i="39"/>
  <c r="B126" i="39"/>
  <c r="J125" i="39"/>
  <c r="B124" i="39"/>
  <c r="J123" i="39"/>
  <c r="B122" i="39"/>
  <c r="J121" i="39"/>
  <c r="B120" i="39"/>
  <c r="J119" i="39"/>
  <c r="B118" i="39"/>
  <c r="J117" i="39"/>
  <c r="B116" i="39"/>
  <c r="J115" i="39"/>
  <c r="B114" i="39"/>
  <c r="J113" i="39"/>
  <c r="B112" i="39"/>
  <c r="J111" i="39"/>
  <c r="B110" i="39"/>
  <c r="J109" i="39"/>
  <c r="B108" i="39"/>
  <c r="J107" i="39"/>
  <c r="B106" i="39"/>
  <c r="H141" i="39"/>
  <c r="H135" i="39"/>
  <c r="H133" i="39"/>
  <c r="H131" i="39"/>
  <c r="H129" i="39"/>
  <c r="H127" i="39"/>
  <c r="H125" i="39"/>
  <c r="H123" i="39"/>
  <c r="H121" i="39"/>
  <c r="H119" i="39"/>
  <c r="H117" i="39"/>
  <c r="H115" i="39"/>
  <c r="F141" i="39"/>
  <c r="F135" i="39"/>
  <c r="F133" i="39"/>
  <c r="F131" i="39"/>
  <c r="F129" i="39"/>
  <c r="F127" i="39"/>
  <c r="F125" i="39"/>
  <c r="F123" i="39"/>
  <c r="F121" i="39"/>
  <c r="H144" i="39"/>
  <c r="H140" i="39"/>
  <c r="L136" i="39"/>
  <c r="D135" i="39"/>
  <c r="L134" i="39"/>
  <c r="D133" i="39"/>
  <c r="L132" i="39"/>
  <c r="D131" i="39"/>
  <c r="L130" i="39"/>
  <c r="D129" i="39"/>
  <c r="L128" i="39"/>
  <c r="D127" i="39"/>
  <c r="L126" i="39"/>
  <c r="D125" i="39"/>
  <c r="L124" i="39"/>
  <c r="D123" i="39"/>
  <c r="L122" i="39"/>
  <c r="D121" i="39"/>
  <c r="L120" i="39"/>
  <c r="D119" i="39"/>
  <c r="L118" i="39"/>
  <c r="D117" i="39"/>
  <c r="L116" i="39"/>
  <c r="D115" i="39"/>
  <c r="L114" i="39"/>
  <c r="D113" i="39"/>
  <c r="L112" i="39"/>
  <c r="D111" i="39"/>
  <c r="L110" i="39"/>
  <c r="D109" i="39"/>
  <c r="L108" i="39"/>
  <c r="D107" i="39"/>
  <c r="F115" i="39"/>
  <c r="F112" i="39"/>
  <c r="F108" i="39"/>
  <c r="D106" i="39"/>
  <c r="D105" i="39"/>
  <c r="L104" i="39"/>
  <c r="D103" i="39"/>
  <c r="L102" i="39"/>
  <c r="D101" i="39"/>
  <c r="L100" i="39"/>
  <c r="D99" i="39"/>
  <c r="L98" i="39"/>
  <c r="D97" i="39"/>
  <c r="L96" i="39"/>
  <c r="D95" i="39"/>
  <c r="L94" i="39"/>
  <c r="D93" i="39"/>
  <c r="L92" i="39"/>
  <c r="D91" i="39"/>
  <c r="L90" i="39"/>
  <c r="D89" i="39"/>
  <c r="L88" i="39"/>
  <c r="D87" i="39"/>
  <c r="L86" i="39"/>
  <c r="D85" i="39"/>
  <c r="L84" i="39"/>
  <c r="D83" i="39"/>
  <c r="L82" i="39"/>
  <c r="D81" i="39"/>
  <c r="L80" i="39"/>
  <c r="D79" i="39"/>
  <c r="F118" i="39"/>
  <c r="H111" i="39"/>
  <c r="H107" i="39"/>
  <c r="B105" i="39"/>
  <c r="J104" i="39"/>
  <c r="B103" i="39"/>
  <c r="J102" i="39"/>
  <c r="B101" i="39"/>
  <c r="J100" i="39"/>
  <c r="B99" i="39"/>
  <c r="J98" i="39"/>
  <c r="B97" i="39"/>
  <c r="J96" i="39"/>
  <c r="B95" i="39"/>
  <c r="J94" i="39"/>
  <c r="B93" i="39"/>
  <c r="J92" i="39"/>
  <c r="B91" i="39"/>
  <c r="F111" i="39"/>
  <c r="F107" i="39"/>
  <c r="H104" i="39"/>
  <c r="H102" i="39"/>
  <c r="H100" i="39"/>
  <c r="H98" i="39"/>
  <c r="H96" i="39"/>
  <c r="H94" i="39"/>
  <c r="H92" i="39"/>
  <c r="H90" i="39"/>
  <c r="H88" i="39"/>
  <c r="H86" i="39"/>
  <c r="H84" i="39"/>
  <c r="H82" i="39"/>
  <c r="H80" i="39"/>
  <c r="H78" i="39"/>
  <c r="F116" i="39"/>
  <c r="H110" i="39"/>
  <c r="F104" i="39"/>
  <c r="F102" i="39"/>
  <c r="F100" i="39"/>
  <c r="F98" i="39"/>
  <c r="F96" i="39"/>
  <c r="F94" i="39"/>
  <c r="F92" i="39"/>
  <c r="F90" i="39"/>
  <c r="F88" i="39"/>
  <c r="F86" i="39"/>
  <c r="F84" i="39"/>
  <c r="F82" i="39"/>
  <c r="F80" i="39"/>
  <c r="F78" i="39"/>
  <c r="F119" i="39"/>
  <c r="F110" i="39"/>
  <c r="L105" i="39"/>
  <c r="D104" i="39"/>
  <c r="L103" i="39"/>
  <c r="D102" i="39"/>
  <c r="L101" i="39"/>
  <c r="D100" i="39"/>
  <c r="L99" i="39"/>
  <c r="D98" i="39"/>
  <c r="L97" i="39"/>
  <c r="D96" i="39"/>
  <c r="L95" i="39"/>
  <c r="D94" i="39"/>
  <c r="L93" i="39"/>
  <c r="D92" i="39"/>
  <c r="L91" i="39"/>
  <c r="D90" i="39"/>
  <c r="L89" i="39"/>
  <c r="D88" i="39"/>
  <c r="L87" i="39"/>
  <c r="D86" i="39"/>
  <c r="L85" i="39"/>
  <c r="D84" i="39"/>
  <c r="L83" i="39"/>
  <c r="D82" i="39"/>
  <c r="L81" i="39"/>
  <c r="D80" i="39"/>
  <c r="L79" i="39"/>
  <c r="D78" i="39"/>
  <c r="L77" i="39"/>
  <c r="D76" i="39"/>
  <c r="L75" i="39"/>
  <c r="D74" i="39"/>
  <c r="L73" i="39"/>
  <c r="D72" i="39"/>
  <c r="L71" i="39"/>
  <c r="F114" i="39"/>
  <c r="H113" i="39"/>
  <c r="H109" i="39"/>
  <c r="L106" i="39"/>
  <c r="J105" i="39"/>
  <c r="B104" i="39"/>
  <c r="J103" i="39"/>
  <c r="B102" i="39"/>
  <c r="J101" i="39"/>
  <c r="B100" i="39"/>
  <c r="J99" i="39"/>
  <c r="B98" i="39"/>
  <c r="J97" i="39"/>
  <c r="B96" i="39"/>
  <c r="J95" i="39"/>
  <c r="B94" i="39"/>
  <c r="J93" i="39"/>
  <c r="B92" i="39"/>
  <c r="J91" i="39"/>
  <c r="B90" i="39"/>
  <c r="J89" i="39"/>
  <c r="B88" i="39"/>
  <c r="J87" i="39"/>
  <c r="B86" i="39"/>
  <c r="J85" i="39"/>
  <c r="B84" i="39"/>
  <c r="J83" i="39"/>
  <c r="B82" i="39"/>
  <c r="J81" i="39"/>
  <c r="B80" i="39"/>
  <c r="J79" i="39"/>
  <c r="B78" i="39"/>
  <c r="F117" i="39"/>
  <c r="F113" i="39"/>
  <c r="F109" i="39"/>
  <c r="H106" i="39"/>
  <c r="H105" i="39"/>
  <c r="H103" i="39"/>
  <c r="H101" i="39"/>
  <c r="H99" i="39"/>
  <c r="H97" i="39"/>
  <c r="H95" i="39"/>
  <c r="H93" i="39"/>
  <c r="H91" i="39"/>
  <c r="H89" i="39"/>
  <c r="H87" i="39"/>
  <c r="H85" i="39"/>
  <c r="H83" i="39"/>
  <c r="H81" i="39"/>
  <c r="H79" i="39"/>
  <c r="H112" i="39"/>
  <c r="H108" i="39"/>
  <c r="F106" i="39"/>
  <c r="F105" i="39"/>
  <c r="F103" i="39"/>
  <c r="F101" i="39"/>
  <c r="F99" i="39"/>
  <c r="F97" i="39"/>
  <c r="F95" i="39"/>
  <c r="F93" i="39"/>
  <c r="F91" i="39"/>
  <c r="F89" i="39"/>
  <c r="F87" i="39"/>
  <c r="F85" i="39"/>
  <c r="F83" i="39"/>
  <c r="F81" i="39"/>
  <c r="F79" i="39"/>
  <c r="F77" i="39"/>
  <c r="F75" i="39"/>
  <c r="F73" i="39"/>
  <c r="F71" i="39"/>
  <c r="J84" i="39"/>
  <c r="B81" i="39"/>
  <c r="L78" i="39"/>
  <c r="L76" i="39"/>
  <c r="J75" i="39"/>
  <c r="H74" i="39"/>
  <c r="D73" i="39"/>
  <c r="B72" i="39"/>
  <c r="H69" i="39"/>
  <c r="H67" i="39"/>
  <c r="H65" i="39"/>
  <c r="H63" i="39"/>
  <c r="H61" i="39"/>
  <c r="H59" i="39"/>
  <c r="H57" i="39"/>
  <c r="H55" i="39"/>
  <c r="H53" i="39"/>
  <c r="J90" i="39"/>
  <c r="B87" i="39"/>
  <c r="J78" i="39"/>
  <c r="J76" i="39"/>
  <c r="H75" i="39"/>
  <c r="F74" i="39"/>
  <c r="B73" i="39"/>
  <c r="F69" i="39"/>
  <c r="F67" i="39"/>
  <c r="F65" i="39"/>
  <c r="F63" i="39"/>
  <c r="J80" i="39"/>
  <c r="J77" i="39"/>
  <c r="H76" i="39"/>
  <c r="D75" i="39"/>
  <c r="B74" i="39"/>
  <c r="L70" i="39"/>
  <c r="D69" i="39"/>
  <c r="L68" i="39"/>
  <c r="D67" i="39"/>
  <c r="L66" i="39"/>
  <c r="D65" i="39"/>
  <c r="L64" i="39"/>
  <c r="D63" i="39"/>
  <c r="L62" i="39"/>
  <c r="D61" i="39"/>
  <c r="L60" i="39"/>
  <c r="D59" i="39"/>
  <c r="L58" i="39"/>
  <c r="D57" i="39"/>
  <c r="L56" i="39"/>
  <c r="D55" i="39"/>
  <c r="L54" i="39"/>
  <c r="D53" i="39"/>
  <c r="L52" i="39"/>
  <c r="J86" i="39"/>
  <c r="B83" i="39"/>
  <c r="H77" i="39"/>
  <c r="F76" i="39"/>
  <c r="B75" i="39"/>
  <c r="J70" i="39"/>
  <c r="B69" i="39"/>
  <c r="J68" i="39"/>
  <c r="B67" i="39"/>
  <c r="J66" i="39"/>
  <c r="B65" i="39"/>
  <c r="J64" i="39"/>
  <c r="B63" i="39"/>
  <c r="B89" i="39"/>
  <c r="D77" i="39"/>
  <c r="B76" i="39"/>
  <c r="L72" i="39"/>
  <c r="J71" i="39"/>
  <c r="H70" i="39"/>
  <c r="H68" i="39"/>
  <c r="H66" i="39"/>
  <c r="H64" i="39"/>
  <c r="H62" i="39"/>
  <c r="H60" i="39"/>
  <c r="H58" i="39"/>
  <c r="H56" i="39"/>
  <c r="H54" i="39"/>
  <c r="H52" i="39"/>
  <c r="J82" i="39"/>
  <c r="B79" i="39"/>
  <c r="B77" i="39"/>
  <c r="J72" i="39"/>
  <c r="H71" i="39"/>
  <c r="F70" i="39"/>
  <c r="F68" i="39"/>
  <c r="F66" i="39"/>
  <c r="F64" i="39"/>
  <c r="F62" i="39"/>
  <c r="F60" i="39"/>
  <c r="F58" i="39"/>
  <c r="F56" i="39"/>
  <c r="F54" i="39"/>
  <c r="F52" i="39"/>
  <c r="F50" i="39"/>
  <c r="F48" i="39"/>
  <c r="F46" i="39"/>
  <c r="F44" i="39"/>
  <c r="J88" i="39"/>
  <c r="B85" i="39"/>
  <c r="L74" i="39"/>
  <c r="J73" i="39"/>
  <c r="H72" i="39"/>
  <c r="D71" i="39"/>
  <c r="D70" i="39"/>
  <c r="L69" i="39"/>
  <c r="D68" i="39"/>
  <c r="L67" i="39"/>
  <c r="D66" i="39"/>
  <c r="L65" i="39"/>
  <c r="D64" i="39"/>
  <c r="L63" i="39"/>
  <c r="D62" i="39"/>
  <c r="L61" i="39"/>
  <c r="D60" i="39"/>
  <c r="L59" i="39"/>
  <c r="D58" i="39"/>
  <c r="L57" i="39"/>
  <c r="D56" i="39"/>
  <c r="L55" i="39"/>
  <c r="D54" i="39"/>
  <c r="L53" i="39"/>
  <c r="D52" i="39"/>
  <c r="L51" i="39"/>
  <c r="D50" i="39"/>
  <c r="L49" i="39"/>
  <c r="D48" i="39"/>
  <c r="L47" i="39"/>
  <c r="D46" i="39"/>
  <c r="L45" i="39"/>
  <c r="D44" i="39"/>
  <c r="B71" i="39"/>
  <c r="B51" i="39"/>
  <c r="J47" i="39"/>
  <c r="J46" i="39"/>
  <c r="F45" i="39"/>
  <c r="B44" i="39"/>
  <c r="F43" i="39"/>
  <c r="F41" i="39"/>
  <c r="J67" i="39"/>
  <c r="B64" i="39"/>
  <c r="J53" i="39"/>
  <c r="J52" i="39"/>
  <c r="L48" i="39"/>
  <c r="H47" i="39"/>
  <c r="H46" i="39"/>
  <c r="D45" i="39"/>
  <c r="D43" i="39"/>
  <c r="L42" i="39"/>
  <c r="D41" i="39"/>
  <c r="L40" i="39"/>
  <c r="D39" i="39"/>
  <c r="L38" i="39"/>
  <c r="D37" i="39"/>
  <c r="L36" i="39"/>
  <c r="D35" i="39"/>
  <c r="L34" i="39"/>
  <c r="D33" i="39"/>
  <c r="L32" i="39"/>
  <c r="D31" i="39"/>
  <c r="L30" i="39"/>
  <c r="J74" i="39"/>
  <c r="B70" i="39"/>
  <c r="J55" i="39"/>
  <c r="J54" i="39"/>
  <c r="F53" i="39"/>
  <c r="B52" i="39"/>
  <c r="J49" i="39"/>
  <c r="J48" i="39"/>
  <c r="F47" i="39"/>
  <c r="B46" i="39"/>
  <c r="B45" i="39"/>
  <c r="B43" i="39"/>
  <c r="J42" i="39"/>
  <c r="B41" i="39"/>
  <c r="J40" i="39"/>
  <c r="B39" i="39"/>
  <c r="J38" i="39"/>
  <c r="B37" i="39"/>
  <c r="J36" i="39"/>
  <c r="B35" i="39"/>
  <c r="J34" i="39"/>
  <c r="B33" i="39"/>
  <c r="J32" i="39"/>
  <c r="B31" i="39"/>
  <c r="J30" i="39"/>
  <c r="J63" i="39"/>
  <c r="J57" i="39"/>
  <c r="J56" i="39"/>
  <c r="F55" i="39"/>
  <c r="B54" i="39"/>
  <c r="B53" i="39"/>
  <c r="L50" i="39"/>
  <c r="H49" i="39"/>
  <c r="H48" i="39"/>
  <c r="D47" i="39"/>
  <c r="H42" i="39"/>
  <c r="H40" i="39"/>
  <c r="H38" i="39"/>
  <c r="H36" i="39"/>
  <c r="H34" i="39"/>
  <c r="H32" i="39"/>
  <c r="H30" i="39"/>
  <c r="H28" i="39"/>
  <c r="H26" i="39"/>
  <c r="H24" i="39"/>
  <c r="H22" i="39"/>
  <c r="H73" i="39"/>
  <c r="J69" i="39"/>
  <c r="B66" i="39"/>
  <c r="J59" i="39"/>
  <c r="J58" i="39"/>
  <c r="F57" i="39"/>
  <c r="B56" i="39"/>
  <c r="B55" i="39"/>
  <c r="J51" i="39"/>
  <c r="J50" i="39"/>
  <c r="F49" i="39"/>
  <c r="B48" i="39"/>
  <c r="B47" i="39"/>
  <c r="F42" i="39"/>
  <c r="F40" i="39"/>
  <c r="F38" i="39"/>
  <c r="F36" i="39"/>
  <c r="F34" i="39"/>
  <c r="F32" i="39"/>
  <c r="F30" i="39"/>
  <c r="F28" i="39"/>
  <c r="J61" i="39"/>
  <c r="J60" i="39"/>
  <c r="F59" i="39"/>
  <c r="B58" i="39"/>
  <c r="B57" i="39"/>
  <c r="H51" i="39"/>
  <c r="H50" i="39"/>
  <c r="D49" i="39"/>
  <c r="L44" i="39"/>
  <c r="L43" i="39"/>
  <c r="D42" i="39"/>
  <c r="L41" i="39"/>
  <c r="F72" i="39"/>
  <c r="J65" i="39"/>
  <c r="J62" i="39"/>
  <c r="F61" i="39"/>
  <c r="B60" i="39"/>
  <c r="B59" i="39"/>
  <c r="F51" i="39"/>
  <c r="B50" i="39"/>
  <c r="B49" i="39"/>
  <c r="J45" i="39"/>
  <c r="J44" i="39"/>
  <c r="J43" i="39"/>
  <c r="B42" i="39"/>
  <c r="J41" i="39"/>
  <c r="B40" i="39"/>
  <c r="J39" i="39"/>
  <c r="B38" i="39"/>
  <c r="J37" i="39"/>
  <c r="B36" i="39"/>
  <c r="J35" i="39"/>
  <c r="B34" i="39"/>
  <c r="J33" i="39"/>
  <c r="B32" i="39"/>
  <c r="J31" i="39"/>
  <c r="B30" i="39"/>
  <c r="J29" i="39"/>
  <c r="B28" i="39"/>
  <c r="J27" i="39"/>
  <c r="B26" i="39"/>
  <c r="J25" i="39"/>
  <c r="B24" i="39"/>
  <c r="J23" i="39"/>
  <c r="B22" i="39"/>
  <c r="L46" i="39"/>
  <c r="L31" i="39"/>
  <c r="D28" i="39"/>
  <c r="B27" i="39"/>
  <c r="L23" i="39"/>
  <c r="J22" i="39"/>
  <c r="J21" i="39"/>
  <c r="B20" i="39"/>
  <c r="J19" i="39"/>
  <c r="B18" i="39"/>
  <c r="J17" i="39"/>
  <c r="B16" i="39"/>
  <c r="J15" i="39"/>
  <c r="B14" i="39"/>
  <c r="J13" i="39"/>
  <c r="B12" i="39"/>
  <c r="J11" i="39"/>
  <c r="B10" i="39"/>
  <c r="J9" i="39"/>
  <c r="B8" i="39"/>
  <c r="L33" i="39"/>
  <c r="H31" i="39"/>
  <c r="D30" i="39"/>
  <c r="L29" i="39"/>
  <c r="L24" i="39"/>
  <c r="H23" i="39"/>
  <c r="F22" i="39"/>
  <c r="H21" i="39"/>
  <c r="H19" i="39"/>
  <c r="H17" i="39"/>
  <c r="H15" i="39"/>
  <c r="H13" i="39"/>
  <c r="H11" i="39"/>
  <c r="H9" i="39"/>
  <c r="B68" i="39"/>
  <c r="H45" i="39"/>
  <c r="L35" i="39"/>
  <c r="H33" i="39"/>
  <c r="D32" i="39"/>
  <c r="F31" i="39"/>
  <c r="H29" i="39"/>
  <c r="L25" i="39"/>
  <c r="J24" i="39"/>
  <c r="F23" i="39"/>
  <c r="D22" i="39"/>
  <c r="F21" i="39"/>
  <c r="F19" i="39"/>
  <c r="F17" i="39"/>
  <c r="F15" i="39"/>
  <c r="F13" i="39"/>
  <c r="F11" i="39"/>
  <c r="F9" i="39"/>
  <c r="H41" i="39"/>
  <c r="L37" i="39"/>
  <c r="H35" i="39"/>
  <c r="D34" i="39"/>
  <c r="F33" i="39"/>
  <c r="F29" i="39"/>
  <c r="L26" i="39"/>
  <c r="H25" i="39"/>
  <c r="F24" i="39"/>
  <c r="D23" i="39"/>
  <c r="D21" i="39"/>
  <c r="L20" i="39"/>
  <c r="D19" i="39"/>
  <c r="L18" i="39"/>
  <c r="D17" i="39"/>
  <c r="L16" i="39"/>
  <c r="D15" i="39"/>
  <c r="L14" i="39"/>
  <c r="D13" i="39"/>
  <c r="L12" i="39"/>
  <c r="D11" i="39"/>
  <c r="L10" i="39"/>
  <c r="D9" i="39"/>
  <c r="L8" i="39"/>
  <c r="B62" i="39"/>
  <c r="H44" i="39"/>
  <c r="L39" i="39"/>
  <c r="H37" i="39"/>
  <c r="D36" i="39"/>
  <c r="F35" i="39"/>
  <c r="D29" i="39"/>
  <c r="L27" i="39"/>
  <c r="J26" i="39"/>
  <c r="F25" i="39"/>
  <c r="D24" i="39"/>
  <c r="B23" i="39"/>
  <c r="B21" i="39"/>
  <c r="J20" i="39"/>
  <c r="B19" i="39"/>
  <c r="J18" i="39"/>
  <c r="B17" i="39"/>
  <c r="J16" i="39"/>
  <c r="B15" i="39"/>
  <c r="J14" i="39"/>
  <c r="B13" i="39"/>
  <c r="J12" i="39"/>
  <c r="B11" i="39"/>
  <c r="J10" i="39"/>
  <c r="B9" i="39"/>
  <c r="J8" i="39"/>
  <c r="B61" i="39"/>
  <c r="H39" i="39"/>
  <c r="D38" i="39"/>
  <c r="F37" i="39"/>
  <c r="B29" i="39"/>
  <c r="H27" i="39"/>
  <c r="F26" i="39"/>
  <c r="D25" i="39"/>
  <c r="H20" i="39"/>
  <c r="H18" i="39"/>
  <c r="H16" i="39"/>
  <c r="H14" i="39"/>
  <c r="H12" i="39"/>
  <c r="H10" i="39"/>
  <c r="H8" i="39"/>
  <c r="H43" i="39"/>
  <c r="D40" i="39"/>
  <c r="F39" i="39"/>
  <c r="L28" i="39"/>
  <c r="F27" i="39"/>
  <c r="D26" i="39"/>
  <c r="B25" i="39"/>
  <c r="F20" i="39"/>
  <c r="F18" i="39"/>
  <c r="F16" i="39"/>
  <c r="F14" i="39"/>
  <c r="F12" i="39"/>
  <c r="F10" i="39"/>
  <c r="F8" i="39"/>
  <c r="D51" i="39"/>
  <c r="J28" i="39"/>
  <c r="D27" i="39"/>
  <c r="L22" i="39"/>
  <c r="L21" i="39"/>
  <c r="D20" i="39"/>
  <c r="L19" i="39"/>
  <c r="D18" i="39"/>
  <c r="L17" i="39"/>
  <c r="D16" i="39"/>
  <c r="L15" i="39"/>
  <c r="D14" i="39"/>
  <c r="L13" i="39"/>
  <c r="D12" i="39"/>
  <c r="L11" i="39"/>
  <c r="D10" i="39"/>
  <c r="L9" i="39"/>
  <c r="D8" i="39"/>
  <c r="BD294" i="1"/>
  <c r="BF294" i="1"/>
  <c r="BC294" i="1"/>
  <c r="AV294" i="1"/>
  <c r="AW294" i="1"/>
  <c r="BE294" i="1"/>
  <c r="BB294" i="1"/>
  <c r="BG294" i="1"/>
  <c r="AX294" i="1"/>
  <c r="AU294" i="1"/>
  <c r="AY294" i="1"/>
  <c r="BA294" i="1"/>
  <c r="AT294" i="1"/>
  <c r="I39" i="31"/>
  <c r="I33" i="31"/>
  <c r="I53" i="31"/>
  <c r="BF9" i="1"/>
  <c r="BF227" i="1"/>
  <c r="BF124" i="1"/>
  <c r="BB9" i="1"/>
  <c r="BB227" i="1"/>
  <c r="BB124" i="1"/>
  <c r="AY9" i="1"/>
  <c r="AY227" i="1"/>
  <c r="AY124" i="1"/>
  <c r="BD9" i="1"/>
  <c r="BD124" i="1"/>
  <c r="BD227" i="1"/>
  <c r="BA9" i="1"/>
  <c r="BA124" i="1"/>
  <c r="BA227" i="1"/>
  <c r="AU9" i="1"/>
  <c r="AU124" i="1"/>
  <c r="AU227" i="1"/>
  <c r="BG9" i="1"/>
  <c r="BG124" i="1"/>
  <c r="BG227" i="1"/>
  <c r="AW9" i="1"/>
  <c r="AW124" i="1"/>
  <c r="AW227" i="1"/>
  <c r="AT9" i="1"/>
  <c r="AT124" i="1"/>
  <c r="AT227" i="1"/>
  <c r="BC9" i="1"/>
  <c r="BC124" i="1"/>
  <c r="BC227" i="1"/>
  <c r="AV9" i="1"/>
  <c r="AV124" i="1"/>
  <c r="AV227" i="1"/>
  <c r="BE9" i="1"/>
  <c r="BE124" i="1"/>
  <c r="BE227" i="1"/>
  <c r="AX9" i="1"/>
  <c r="AX227" i="1"/>
  <c r="AX124" i="1"/>
  <c r="C78" i="2"/>
  <c r="C79" i="2"/>
  <c r="C80" i="2"/>
  <c r="BC435" i="1"/>
  <c r="BC432" i="1"/>
  <c r="BC415" i="1"/>
  <c r="BC441" i="1"/>
  <c r="BC438" i="1"/>
  <c r="BC436" i="1"/>
  <c r="BC444" i="1"/>
  <c r="BC439" i="1"/>
  <c r="BC412" i="1"/>
  <c r="BC442" i="1"/>
  <c r="BC423" i="1"/>
  <c r="BC418" i="1"/>
  <c r="BC168" i="1"/>
  <c r="BC167" i="1"/>
  <c r="BC445" i="1"/>
  <c r="BC431" i="1"/>
  <c r="BC446" i="1"/>
  <c r="BC440" i="1"/>
  <c r="BC392" i="1"/>
  <c r="BC385" i="1"/>
  <c r="BC380" i="1"/>
  <c r="BC443" i="1"/>
  <c r="BC411" i="1"/>
  <c r="BC402" i="1"/>
  <c r="BC398" i="1"/>
  <c r="BC394" i="1"/>
  <c r="BC387" i="1"/>
  <c r="BC386" i="1"/>
  <c r="BC383" i="1"/>
  <c r="BC407" i="1"/>
  <c r="BC391" i="1"/>
  <c r="BC414" i="1"/>
  <c r="BC403" i="1"/>
  <c r="BC399" i="1"/>
  <c r="BC395" i="1"/>
  <c r="BC389" i="1"/>
  <c r="BC408" i="1"/>
  <c r="BC404" i="1"/>
  <c r="BC400" i="1"/>
  <c r="BC396" i="1"/>
  <c r="BC384" i="1"/>
  <c r="BC382" i="1"/>
  <c r="BC379" i="1"/>
  <c r="BC405" i="1"/>
  <c r="BC377" i="1"/>
  <c r="BC370" i="1"/>
  <c r="BC434" i="1"/>
  <c r="BC371" i="1"/>
  <c r="BC360" i="1"/>
  <c r="BC354" i="1"/>
  <c r="BC350" i="1"/>
  <c r="BC410" i="1"/>
  <c r="BC376" i="1"/>
  <c r="BC361" i="1"/>
  <c r="BC358" i="1"/>
  <c r="BC355" i="1"/>
  <c r="BC351" i="1"/>
  <c r="BC397" i="1"/>
  <c r="BC381" i="1"/>
  <c r="BC401" i="1"/>
  <c r="BC368" i="1"/>
  <c r="BC362" i="1"/>
  <c r="BC356" i="1"/>
  <c r="BC352" i="1"/>
  <c r="BC367" i="1"/>
  <c r="BC365" i="1"/>
  <c r="BC364" i="1"/>
  <c r="BC363" i="1"/>
  <c r="BC359" i="1"/>
  <c r="BC349" i="1"/>
  <c r="BC375" i="1"/>
  <c r="BC330" i="1"/>
  <c r="BC372" i="1"/>
  <c r="BC353" i="1"/>
  <c r="BC342" i="1"/>
  <c r="BC340" i="1"/>
  <c r="BC338" i="1"/>
  <c r="BC334" i="1"/>
  <c r="BC328" i="1"/>
  <c r="BC345" i="1"/>
  <c r="BC357" i="1"/>
  <c r="BC339" i="1"/>
  <c r="BC335" i="1"/>
  <c r="BC332" i="1"/>
  <c r="BC326" i="1"/>
  <c r="BC324" i="1"/>
  <c r="BC322" i="1"/>
  <c r="BC343" i="1"/>
  <c r="BC348" i="1"/>
  <c r="BC347" i="1"/>
  <c r="BC341"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6" i="1"/>
  <c r="BC344" i="1"/>
  <c r="BC314" i="1"/>
  <c r="BC307" i="1"/>
  <c r="BC289" i="1"/>
  <c r="BC276" i="1"/>
  <c r="BC262" i="1"/>
  <c r="BC256" i="1"/>
  <c r="BC315" i="1"/>
  <c r="BC277" i="1"/>
  <c r="BC275" i="1"/>
  <c r="BC267" i="1"/>
  <c r="BC265" i="1"/>
  <c r="BC259" i="1"/>
  <c r="BC255" i="1"/>
  <c r="BC409" i="1"/>
  <c r="BC308" i="1"/>
  <c r="BC281" i="1"/>
  <c r="BC263" i="1"/>
  <c r="BC260" i="1"/>
  <c r="BC254" i="1"/>
  <c r="BC235" i="1"/>
  <c r="BC230" i="1"/>
  <c r="BC272" i="1"/>
  <c r="BC264" i="1"/>
  <c r="BC250" i="1"/>
  <c r="BC237" i="1"/>
  <c r="BC234" i="1"/>
  <c r="BC223" i="1"/>
  <c r="BC222" i="1"/>
  <c r="BC299" i="1"/>
  <c r="BC282" i="1"/>
  <c r="BC252" i="1"/>
  <c r="BC248" i="1"/>
  <c r="BC239" i="1"/>
  <c r="BC244" i="1"/>
  <c r="BC231" i="1"/>
  <c r="BC226" i="1"/>
  <c r="BC285" i="1"/>
  <c r="BC269" i="1"/>
  <c r="BC245" i="1"/>
  <c r="BC228" i="1"/>
  <c r="BC306" i="1"/>
  <c r="BC278" i="1"/>
  <c r="BC268" i="1"/>
  <c r="BC240" i="1"/>
  <c r="BC236" i="1"/>
  <c r="BC224" i="1"/>
  <c r="BC300" i="1"/>
  <c r="BC279" i="1"/>
  <c r="BC249" i="1"/>
  <c r="BC232" i="1"/>
  <c r="BC280" i="1"/>
  <c r="BC261" i="1"/>
  <c r="BC246" i="1"/>
  <c r="BC243" i="1"/>
  <c r="BC233" i="1"/>
  <c r="BC225" i="1"/>
  <c r="BC214" i="1"/>
  <c r="BC213" i="1"/>
  <c r="BC202" i="1"/>
  <c r="BC195" i="1"/>
  <c r="BC193" i="1"/>
  <c r="BC191" i="1"/>
  <c r="BC189" i="1"/>
  <c r="BC186" i="1"/>
  <c r="BC220" i="1"/>
  <c r="BC190" i="1"/>
  <c r="BC184" i="1"/>
  <c r="BC211" i="1"/>
  <c r="BC206" i="1"/>
  <c r="BC216" i="1"/>
  <c r="BC212" i="1"/>
  <c r="BC207" i="1"/>
  <c r="BC204" i="1"/>
  <c r="BC192" i="1"/>
  <c r="BC219" i="1"/>
  <c r="BC209" i="1"/>
  <c r="BC205" i="1"/>
  <c r="BC196" i="1"/>
  <c r="BC194" i="1"/>
  <c r="BC187" i="1"/>
  <c r="BC221" i="1"/>
  <c r="BC217" i="1"/>
  <c r="BC210" i="1"/>
  <c r="BC208" i="1"/>
  <c r="BC188" i="1"/>
  <c r="BC198" i="1"/>
  <c r="BC197" i="1"/>
  <c r="BC182" i="1"/>
  <c r="BC180" i="1"/>
  <c r="BC146" i="1"/>
  <c r="BC138" i="1"/>
  <c r="BC133" i="1"/>
  <c r="BC130" i="1"/>
  <c r="BC123" i="1"/>
  <c r="BC118" i="1"/>
  <c r="BC107" i="1"/>
  <c r="BC178" i="1"/>
  <c r="BC164" i="1"/>
  <c r="BC159" i="1"/>
  <c r="BC156" i="1"/>
  <c r="BC141" i="1"/>
  <c r="BC134" i="1"/>
  <c r="BC108" i="1"/>
  <c r="BC103" i="1"/>
  <c r="BC99" i="1"/>
  <c r="BC97" i="1"/>
  <c r="BC92" i="1"/>
  <c r="BC183" i="1"/>
  <c r="BC176" i="1"/>
  <c r="BC149" i="1"/>
  <c r="BC142" i="1"/>
  <c r="BC139" i="1"/>
  <c r="BC136" i="1"/>
  <c r="BC120" i="1"/>
  <c r="BC116" i="1"/>
  <c r="BC113" i="1"/>
  <c r="BC112" i="1"/>
  <c r="BC102" i="1"/>
  <c r="BC181" i="1"/>
  <c r="BC171" i="1"/>
  <c r="BC165" i="1"/>
  <c r="BC158" i="1"/>
  <c r="BC155" i="1"/>
  <c r="BC131" i="1"/>
  <c r="BC98" i="1"/>
  <c r="BC93" i="1"/>
  <c r="BC91" i="1"/>
  <c r="BC172" i="1"/>
  <c r="BC169" i="1"/>
  <c r="BC147" i="1"/>
  <c r="BC145" i="1"/>
  <c r="BC143" i="1"/>
  <c r="BC110" i="1"/>
  <c r="BC90" i="1"/>
  <c r="BC173" i="1"/>
  <c r="BC151" i="1"/>
  <c r="BC132" i="1"/>
  <c r="BC126" i="1"/>
  <c r="BC96" i="1"/>
  <c r="BC127" i="1"/>
  <c r="BC115" i="1"/>
  <c r="BC137" i="1"/>
  <c r="BC87" i="1"/>
  <c r="BC76" i="1"/>
  <c r="BC53" i="1"/>
  <c r="BC48" i="1"/>
  <c r="BC37" i="1"/>
  <c r="BC33" i="1"/>
  <c r="BC31" i="1"/>
  <c r="BC20" i="1"/>
  <c r="BC19" i="1"/>
  <c r="BC148" i="1"/>
  <c r="BC135" i="1"/>
  <c r="BC86" i="1"/>
  <c r="BC80" i="1"/>
  <c r="BC66" i="1"/>
  <c r="BC57" i="1"/>
  <c r="BC46" i="1"/>
  <c r="BC44" i="1"/>
  <c r="BC39" i="1"/>
  <c r="BC77" i="1"/>
  <c r="BC67" i="1"/>
  <c r="BC51" i="1"/>
  <c r="BC41" i="1"/>
  <c r="BC34" i="1"/>
  <c r="BC26" i="1"/>
  <c r="BC170" i="1"/>
  <c r="BC117" i="1"/>
  <c r="BC81" i="1"/>
  <c r="BC78" i="1"/>
  <c r="BC64" i="1"/>
  <c r="BC63" i="1"/>
  <c r="BC45" i="1"/>
  <c r="BC32" i="1"/>
  <c r="BC161" i="1"/>
  <c r="BC114" i="1"/>
  <c r="BC88" i="1"/>
  <c r="BC68" i="1"/>
  <c r="BC59" i="1"/>
  <c r="BC38" i="1"/>
  <c r="BC35" i="1"/>
  <c r="BC24" i="1"/>
  <c r="BC85" i="1"/>
  <c r="BC79" i="1"/>
  <c r="BC62" i="1"/>
  <c r="BC55" i="1"/>
  <c r="BC47" i="1"/>
  <c r="BC82" i="1"/>
  <c r="BC73" i="1"/>
  <c r="BC40" i="1"/>
  <c r="BC36" i="1"/>
  <c r="BC150" i="1"/>
  <c r="BC89" i="1"/>
  <c r="BC60" i="1"/>
  <c r="BC43" i="1"/>
  <c r="BC42" i="1"/>
  <c r="BC25" i="1"/>
  <c r="BC7" i="1"/>
  <c r="BC15" i="1"/>
  <c r="BC14" i="1"/>
  <c r="BC4" i="1"/>
  <c r="BC18" i="1"/>
  <c r="BC12" i="1"/>
  <c r="BC11" i="1"/>
  <c r="BG168" i="1"/>
  <c r="BG167" i="1"/>
  <c r="BG442" i="1"/>
  <c r="BG423" i="1"/>
  <c r="BG445" i="1"/>
  <c r="BG431" i="1"/>
  <c r="BG447" i="1"/>
  <c r="BG443" i="1"/>
  <c r="BG434" i="1"/>
  <c r="BG435" i="1"/>
  <c r="BG438" i="1"/>
  <c r="BG428" i="1"/>
  <c r="BG422" i="1"/>
  <c r="BG421" i="1"/>
  <c r="BG444" i="1"/>
  <c r="BG441" i="1"/>
  <c r="BG439" i="1"/>
  <c r="BG430" i="1"/>
  <c r="BG429" i="1"/>
  <c r="BG425" i="1"/>
  <c r="BG413" i="1"/>
  <c r="BG412" i="1"/>
  <c r="BG408" i="1"/>
  <c r="BG406" i="1"/>
  <c r="BG384" i="1"/>
  <c r="BG382" i="1"/>
  <c r="BG379" i="1"/>
  <c r="BG410" i="1"/>
  <c r="BG377" i="1"/>
  <c r="BG433" i="1"/>
  <c r="BG385" i="1"/>
  <c r="BG380" i="1"/>
  <c r="BG411" i="1"/>
  <c r="BG383" i="1"/>
  <c r="BG378" i="1"/>
  <c r="BG362" i="1"/>
  <c r="BG356" i="1"/>
  <c r="BG352" i="1"/>
  <c r="BG366" i="1"/>
  <c r="BG365" i="1"/>
  <c r="BG359" i="1"/>
  <c r="BG349" i="1"/>
  <c r="BG407" i="1"/>
  <c r="BG375" i="1"/>
  <c r="BG373" i="1"/>
  <c r="BG372" i="1"/>
  <c r="BG368" i="1"/>
  <c r="BG363" i="1"/>
  <c r="BG357" i="1"/>
  <c r="BG353" i="1"/>
  <c r="BG360" i="1"/>
  <c r="BG354" i="1"/>
  <c r="BG350" i="1"/>
  <c r="BG376" i="1"/>
  <c r="BG361" i="1"/>
  <c r="BG358" i="1"/>
  <c r="BG345" i="1"/>
  <c r="BG332" i="1"/>
  <c r="BG347" i="1"/>
  <c r="BG336" i="1"/>
  <c r="BG351" i="1"/>
  <c r="BG348" i="1"/>
  <c r="BG337" i="1"/>
  <c r="BG329" i="1"/>
  <c r="BG389" i="1"/>
  <c r="BG346" i="1"/>
  <c r="BG330" i="1"/>
  <c r="BG355" i="1"/>
  <c r="BG338" i="1"/>
  <c r="BG386" i="1"/>
  <c r="BG334" i="1"/>
  <c r="BG328" i="1"/>
  <c r="BG313" i="1"/>
  <c r="BG296" i="1"/>
  <c r="BG318" i="1"/>
  <c r="BG316" i="1"/>
  <c r="BG307" i="1"/>
  <c r="BG306" i="1"/>
  <c r="BG303" i="1"/>
  <c r="BG300" i="1"/>
  <c r="BG335" i="1"/>
  <c r="BG314" i="1"/>
  <c r="BG304" i="1"/>
  <c r="BG311" i="1"/>
  <c r="BG309" i="1"/>
  <c r="BG297" i="1"/>
  <c r="BG293" i="1"/>
  <c r="BG317" i="1"/>
  <c r="BG301" i="1"/>
  <c r="BG291" i="1"/>
  <c r="BG305" i="1"/>
  <c r="BG277" i="1"/>
  <c r="BG275" i="1"/>
  <c r="BG265" i="1"/>
  <c r="BG262" i="1"/>
  <c r="BG281" i="1"/>
  <c r="BG298" i="1"/>
  <c r="BG278" i="1"/>
  <c r="BG273" i="1"/>
  <c r="BG302" i="1"/>
  <c r="BG264" i="1"/>
  <c r="BG259" i="1"/>
  <c r="BG228" i="1"/>
  <c r="BG263" i="1"/>
  <c r="BG240" i="1"/>
  <c r="BG229" i="1"/>
  <c r="BG236" i="1"/>
  <c r="BG232" i="1"/>
  <c r="BG224" i="1"/>
  <c r="BG269" i="1"/>
  <c r="BG255" i="1"/>
  <c r="BG233" i="1"/>
  <c r="BG249" i="1"/>
  <c r="BG230" i="1"/>
  <c r="BG225" i="1"/>
  <c r="BG312" i="1"/>
  <c r="BG261" i="1"/>
  <c r="BG254" i="1"/>
  <c r="BG237" i="1"/>
  <c r="BG310"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2" i="1"/>
  <c r="BG169" i="1"/>
  <c r="BG147" i="1"/>
  <c r="BG145" i="1"/>
  <c r="BG139" i="1"/>
  <c r="BG134" i="1"/>
  <c r="BG129" i="1"/>
  <c r="BG122" i="1"/>
  <c r="BG111" i="1"/>
  <c r="BG94" i="1"/>
  <c r="BG150" i="1"/>
  <c r="BG142" i="1"/>
  <c r="BG117" i="1"/>
  <c r="BG114" i="1"/>
  <c r="BG153" i="1"/>
  <c r="BG151" i="1"/>
  <c r="BG140" i="1"/>
  <c r="BG126" i="1"/>
  <c r="BG96" i="1"/>
  <c r="BG93" i="1"/>
  <c r="BG174" i="1"/>
  <c r="BG143" i="1"/>
  <c r="BG137" i="1"/>
  <c r="BG132" i="1"/>
  <c r="BG115" i="1"/>
  <c r="BG110" i="1"/>
  <c r="BG166" i="1"/>
  <c r="BG146" i="1"/>
  <c r="BG135" i="1"/>
  <c r="BG130" i="1"/>
  <c r="BG128" i="1"/>
  <c r="BG123" i="1"/>
  <c r="BG118" i="1"/>
  <c r="BG182" i="1"/>
  <c r="BG149" i="1"/>
  <c r="BG136" i="1"/>
  <c r="BG121" i="1"/>
  <c r="BG120" i="1"/>
  <c r="BG116" i="1"/>
  <c r="BG113" i="1"/>
  <c r="BG109" i="1"/>
  <c r="BG171" i="1"/>
  <c r="BG165" i="1"/>
  <c r="BG141" i="1"/>
  <c r="BG131" i="1"/>
  <c r="BG125" i="1"/>
  <c r="BG102" i="1"/>
  <c r="BG97" i="1"/>
  <c r="BG95" i="1"/>
  <c r="BG88" i="1"/>
  <c r="BG59" i="1"/>
  <c r="BG24" i="1"/>
  <c r="BG133" i="1"/>
  <c r="BG65" i="1"/>
  <c r="BG55" i="1"/>
  <c r="BG47" i="1"/>
  <c r="BG138" i="1"/>
  <c r="BG73" i="1"/>
  <c r="BG68" i="1"/>
  <c r="BG40" i="1"/>
  <c r="BG100" i="1"/>
  <c r="BG90" i="1"/>
  <c r="BG71" i="1"/>
  <c r="BG70" i="1"/>
  <c r="BG69" i="1"/>
  <c r="BG60" i="1"/>
  <c r="BG25" i="1"/>
  <c r="BG92" i="1"/>
  <c r="BG87" i="1"/>
  <c r="BG76" i="1"/>
  <c r="BG74" i="1"/>
  <c r="BG56" i="1"/>
  <c r="BG53" i="1"/>
  <c r="BG48" i="1"/>
  <c r="BG30" i="1"/>
  <c r="BG22" i="1"/>
  <c r="BG21" i="1"/>
  <c r="BG144" i="1"/>
  <c r="BG80" i="1"/>
  <c r="BG66" i="1"/>
  <c r="BG58" i="1"/>
  <c r="BG164"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5" i="1"/>
  <c r="BG401" i="1"/>
  <c r="BG399" i="1"/>
  <c r="BG397" i="1"/>
  <c r="BG394" i="1"/>
  <c r="BG396" i="1"/>
  <c r="BG398" i="1"/>
  <c r="BG403" i="1"/>
  <c r="BG402" i="1"/>
  <c r="BG404" i="1"/>
  <c r="BG400" i="1"/>
  <c r="BG446" i="1"/>
  <c r="BG170" i="1"/>
  <c r="BG370" i="1"/>
  <c r="BG180" i="1"/>
  <c r="AX442" i="1"/>
  <c r="AX423" i="1"/>
  <c r="AX414" i="1"/>
  <c r="AX168" i="1"/>
  <c r="AX167" i="1"/>
  <c r="AX445" i="1"/>
  <c r="AX436" i="1"/>
  <c r="AX431" i="1"/>
  <c r="AX427" i="1"/>
  <c r="AX422" i="1"/>
  <c r="AX446" i="1"/>
  <c r="AX440" i="1"/>
  <c r="AX443" i="1"/>
  <c r="AX437" i="1"/>
  <c r="AX434" i="1"/>
  <c r="AX435" i="1"/>
  <c r="AX432" i="1"/>
  <c r="AX415" i="1"/>
  <c r="AX438" i="1"/>
  <c r="AX410" i="1"/>
  <c r="AX403" i="1"/>
  <c r="AX399" i="1"/>
  <c r="AX395" i="1"/>
  <c r="AX389" i="1"/>
  <c r="AX381" i="1"/>
  <c r="AX408" i="1"/>
  <c r="AX404" i="1"/>
  <c r="AX400" i="1"/>
  <c r="AX396" i="1"/>
  <c r="AX387" i="1"/>
  <c r="AX384" i="1"/>
  <c r="AX382" i="1"/>
  <c r="AX379" i="1"/>
  <c r="AX377" i="1"/>
  <c r="AX444" i="1"/>
  <c r="AX401" i="1"/>
  <c r="AX397" i="1"/>
  <c r="AX391" i="1"/>
  <c r="AX439" i="1"/>
  <c r="AX412" i="1"/>
  <c r="AX385" i="1"/>
  <c r="AX380" i="1"/>
  <c r="AX383" i="1"/>
  <c r="AX364" i="1"/>
  <c r="AX348" i="1"/>
  <c r="AX386" i="1"/>
  <c r="AX356" i="1"/>
  <c r="AX352" i="1"/>
  <c r="AX371" i="1"/>
  <c r="AX368" i="1"/>
  <c r="AX362" i="1"/>
  <c r="AX411" i="1"/>
  <c r="AX394" i="1"/>
  <c r="AX365" i="1"/>
  <c r="AX363" i="1"/>
  <c r="AX359" i="1"/>
  <c r="AX357" i="1"/>
  <c r="AX353" i="1"/>
  <c r="AX349" i="1"/>
  <c r="AX398" i="1"/>
  <c r="AX375" i="1"/>
  <c r="AX372" i="1"/>
  <c r="AX402" i="1"/>
  <c r="AX370" i="1"/>
  <c r="AX354" i="1"/>
  <c r="AX350" i="1"/>
  <c r="AX407" i="1"/>
  <c r="AX360" i="1"/>
  <c r="AX339" i="1"/>
  <c r="AX335" i="1"/>
  <c r="AX332" i="1"/>
  <c r="AX326" i="1"/>
  <c r="AX324" i="1"/>
  <c r="AX322" i="1"/>
  <c r="AX343" i="1"/>
  <c r="AX347" i="1"/>
  <c r="AX341" i="1"/>
  <c r="AX336" i="1"/>
  <c r="AX333" i="1"/>
  <c r="AX331" i="1"/>
  <c r="AX376" i="1"/>
  <c r="AX351" i="1"/>
  <c r="AX344" i="1"/>
  <c r="AX340" i="1"/>
  <c r="AX337" i="1"/>
  <c r="AX329" i="1"/>
  <c r="AX327" i="1"/>
  <c r="AX325" i="1"/>
  <c r="AX323" i="1"/>
  <c r="AX330" i="1"/>
  <c r="AX361" i="1"/>
  <c r="AX358" i="1"/>
  <c r="AX355" i="1"/>
  <c r="AX342" i="1"/>
  <c r="AX338" i="1"/>
  <c r="AX334" i="1"/>
  <c r="AX328" i="1"/>
  <c r="AX321" i="1"/>
  <c r="AX319" i="1"/>
  <c r="AX312" i="1"/>
  <c r="AX310" i="1"/>
  <c r="AX290" i="1"/>
  <c r="AX287" i="1"/>
  <c r="AX345" i="1"/>
  <c r="AX315" i="1"/>
  <c r="AX309" i="1"/>
  <c r="AX299" i="1"/>
  <c r="AX295" i="1"/>
  <c r="AX313" i="1"/>
  <c r="AX288" i="1"/>
  <c r="AX284" i="1"/>
  <c r="AX306" i="1"/>
  <c r="AX303" i="1"/>
  <c r="AX300" i="1"/>
  <c r="AX320" i="1"/>
  <c r="AX314" i="1"/>
  <c r="AX304" i="1"/>
  <c r="AX289" i="1"/>
  <c r="AX311" i="1"/>
  <c r="AX301" i="1"/>
  <c r="AX297" i="1"/>
  <c r="AX279" i="1"/>
  <c r="AX268" i="1"/>
  <c r="AX261" i="1"/>
  <c r="AX317" i="1"/>
  <c r="AX302" i="1"/>
  <c r="AX262" i="1"/>
  <c r="AX286" i="1"/>
  <c r="AX285" i="1"/>
  <c r="AX280" i="1"/>
  <c r="AX278" i="1"/>
  <c r="AX260" i="1"/>
  <c r="AX307" i="1"/>
  <c r="AX291" i="1"/>
  <c r="AX282" i="1"/>
  <c r="AX272" i="1"/>
  <c r="AX269" i="1"/>
  <c r="AX298" i="1"/>
  <c r="AX277" i="1"/>
  <c r="AX266" i="1"/>
  <c r="AX244" i="1"/>
  <c r="AX231" i="1"/>
  <c r="AX226" i="1"/>
  <c r="AX305"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6" i="1"/>
  <c r="AX182" i="1"/>
  <c r="AX220" i="1"/>
  <c r="AX183" i="1"/>
  <c r="AX219" i="1"/>
  <c r="AX211" i="1"/>
  <c r="AX206" i="1"/>
  <c r="AX199" i="1"/>
  <c r="AX173" i="1"/>
  <c r="AX171" i="1"/>
  <c r="AX165" i="1"/>
  <c r="AX152" i="1"/>
  <c r="AX150" i="1"/>
  <c r="AX131" i="1"/>
  <c r="AX93" i="1"/>
  <c r="AX172" i="1"/>
  <c r="AX169" i="1"/>
  <c r="AX147" i="1"/>
  <c r="AX145" i="1"/>
  <c r="AX90" i="1"/>
  <c r="AX170" i="1"/>
  <c r="AX148" i="1"/>
  <c r="AX137" i="1"/>
  <c r="AX117" i="1"/>
  <c r="AX114" i="1"/>
  <c r="AX151" i="1"/>
  <c r="AX132" i="1"/>
  <c r="AX126" i="1"/>
  <c r="AX107" i="1"/>
  <c r="AX96" i="1"/>
  <c r="AX95" i="1"/>
  <c r="AX178" i="1"/>
  <c r="AX127" i="1"/>
  <c r="AX115" i="1"/>
  <c r="AX108" i="1"/>
  <c r="AX103" i="1"/>
  <c r="AX94" i="1"/>
  <c r="AX164" i="1"/>
  <c r="AX159" i="1"/>
  <c r="AX156" i="1"/>
  <c r="AX141" i="1"/>
  <c r="AX125" i="1"/>
  <c r="AX104" i="1"/>
  <c r="AX99" i="1"/>
  <c r="AX97" i="1"/>
  <c r="AX174" i="1"/>
  <c r="AX149" i="1"/>
  <c r="AX139" i="1"/>
  <c r="AX136" i="1"/>
  <c r="AX120" i="1"/>
  <c r="AX116" i="1"/>
  <c r="AX113" i="1"/>
  <c r="AX102" i="1"/>
  <c r="AX181" i="1"/>
  <c r="AX123" i="1"/>
  <c r="AX78" i="1"/>
  <c r="AX64" i="1"/>
  <c r="AX45" i="1"/>
  <c r="AX68" i="1"/>
  <c r="AX59" i="1"/>
  <c r="AX38" i="1"/>
  <c r="AX35" i="1"/>
  <c r="AX31" i="1"/>
  <c r="AX24" i="1"/>
  <c r="AX133" i="1"/>
  <c r="AX130" i="1"/>
  <c r="AX85" i="1"/>
  <c r="AX62" i="1"/>
  <c r="AX55" i="1"/>
  <c r="AX43" i="1"/>
  <c r="AX28" i="1"/>
  <c r="AX23" i="1"/>
  <c r="AX138" i="1"/>
  <c r="AX73" i="1"/>
  <c r="AX40" i="1"/>
  <c r="AX36" i="1"/>
  <c r="AX146" i="1"/>
  <c r="AX91" i="1"/>
  <c r="AX89" i="1"/>
  <c r="AX60" i="1"/>
  <c r="AX25" i="1"/>
  <c r="AX180" i="1"/>
  <c r="AX87" i="1"/>
  <c r="AX76" i="1"/>
  <c r="AX58" i="1"/>
  <c r="AX53" i="1"/>
  <c r="AX48" i="1"/>
  <c r="AX37" i="1"/>
  <c r="AX33" i="1"/>
  <c r="AX20" i="1"/>
  <c r="AX19" i="1"/>
  <c r="AX18" i="1"/>
  <c r="AX118" i="1"/>
  <c r="AX112" i="1"/>
  <c r="AX88" i="1"/>
  <c r="AX80" i="1"/>
  <c r="AX66" i="1"/>
  <c r="AX47" i="1"/>
  <c r="AX44" i="1"/>
  <c r="AX39" i="1"/>
  <c r="AX32" i="1"/>
  <c r="AX92" i="1"/>
  <c r="AX77" i="1"/>
  <c r="AX51" i="1"/>
  <c r="AX41" i="1"/>
  <c r="AX34" i="1"/>
  <c r="AX26" i="1"/>
  <c r="AX14" i="1"/>
  <c r="AX12" i="1"/>
  <c r="AX11" i="1"/>
  <c r="AX7" i="1"/>
  <c r="AX15" i="1"/>
  <c r="AX13" i="1"/>
  <c r="AX5" i="1"/>
  <c r="AX4" i="1"/>
  <c r="AX16" i="1"/>
  <c r="AV439" i="1"/>
  <c r="AV421" i="1"/>
  <c r="AV442" i="1"/>
  <c r="AV430" i="1"/>
  <c r="AV429" i="1"/>
  <c r="AV425" i="1"/>
  <c r="AV423" i="1"/>
  <c r="AV414" i="1"/>
  <c r="AV413" i="1"/>
  <c r="AV168" i="1"/>
  <c r="AV167" i="1"/>
  <c r="AV446" i="1"/>
  <c r="AV437" i="1"/>
  <c r="AV418" i="1"/>
  <c r="AV417" i="1"/>
  <c r="AV402" i="1"/>
  <c r="AV398" i="1"/>
  <c r="AV394" i="1"/>
  <c r="AV386" i="1"/>
  <c r="AV407" i="1"/>
  <c r="AV435" i="1"/>
  <c r="AV410" i="1"/>
  <c r="AV403" i="1"/>
  <c r="AV399" i="1"/>
  <c r="AV395" i="1"/>
  <c r="AV441" i="1"/>
  <c r="AV390" i="1"/>
  <c r="AV447" i="1"/>
  <c r="AV420" i="1"/>
  <c r="AV415" i="1"/>
  <c r="AV404" i="1"/>
  <c r="AV400" i="1"/>
  <c r="AV396" i="1"/>
  <c r="AV406" i="1"/>
  <c r="AV378" i="1"/>
  <c r="AV361" i="1"/>
  <c r="AV355" i="1"/>
  <c r="AV351" i="1"/>
  <c r="AV393" i="1"/>
  <c r="AV356" i="1"/>
  <c r="AV352" i="1"/>
  <c r="AV368" i="1"/>
  <c r="AV397" i="1"/>
  <c r="AV363" i="1"/>
  <c r="AV357" i="1"/>
  <c r="AV353" i="1"/>
  <c r="AV401" i="1"/>
  <c r="AV375" i="1"/>
  <c r="AV366" i="1"/>
  <c r="AV342" i="1"/>
  <c r="AV338" i="1"/>
  <c r="AV334" i="1"/>
  <c r="AV328" i="1"/>
  <c r="AV345" i="1"/>
  <c r="AV350" i="1"/>
  <c r="AV339" i="1"/>
  <c r="AV335" i="1"/>
  <c r="AV332" i="1"/>
  <c r="AV370" i="1"/>
  <c r="AV343" i="1"/>
  <c r="AV373" i="1"/>
  <c r="AV354" i="1"/>
  <c r="AV336" i="1"/>
  <c r="AV333" i="1"/>
  <c r="AV331" i="1"/>
  <c r="AV344" i="1"/>
  <c r="AV337" i="1"/>
  <c r="AV329" i="1"/>
  <c r="AV321" i="1"/>
  <c r="AV286" i="1"/>
  <c r="AV330" i="1"/>
  <c r="AV305" i="1"/>
  <c r="AV302" i="1"/>
  <c r="AV298" i="1"/>
  <c r="AV287" i="1"/>
  <c r="AV299" i="1"/>
  <c r="AV295" i="1"/>
  <c r="AV313" i="1"/>
  <c r="AV300" i="1"/>
  <c r="AV296" i="1"/>
  <c r="AV284" i="1"/>
  <c r="AV281" i="1"/>
  <c r="AV277" i="1"/>
  <c r="AV271" i="1"/>
  <c r="AV301" i="1"/>
  <c r="AV304" i="1"/>
  <c r="AV275" i="1"/>
  <c r="AV255" i="1"/>
  <c r="AV314" i="1"/>
  <c r="AV289" i="1"/>
  <c r="AV285" i="1"/>
  <c r="AV263" i="1"/>
  <c r="AV311" i="1"/>
  <c r="AV278" i="1"/>
  <c r="AV260" i="1"/>
  <c r="AV250" i="1"/>
  <c r="AV239" i="1"/>
  <c r="AV234" i="1"/>
  <c r="AV248" i="1"/>
  <c r="AV244" i="1"/>
  <c r="AV282" i="1"/>
  <c r="AV251" i="1"/>
  <c r="AV249" i="1"/>
  <c r="AV240" i="1"/>
  <c r="AV238" i="1"/>
  <c r="AV228" i="1"/>
  <c r="AV224" i="1"/>
  <c r="AV254" i="1"/>
  <c r="AV243" i="1"/>
  <c r="AV229" i="1"/>
  <c r="AV288" i="1"/>
  <c r="AV246" i="1"/>
  <c r="AV233" i="1"/>
  <c r="AV225" i="1"/>
  <c r="AV262" i="1"/>
  <c r="AV220" i="1"/>
  <c r="AV192" i="1"/>
  <c r="AV206" i="1"/>
  <c r="AV194" i="1"/>
  <c r="AV212" i="1"/>
  <c r="AV207" i="1"/>
  <c r="AV209" i="1"/>
  <c r="AV205" i="1"/>
  <c r="AV217" i="1"/>
  <c r="AV210" i="1"/>
  <c r="AV195" i="1"/>
  <c r="AV185" i="1"/>
  <c r="AV216" i="1"/>
  <c r="AV215" i="1"/>
  <c r="AV202" i="1"/>
  <c r="AV201" i="1"/>
  <c r="AV193" i="1"/>
  <c r="AV186" i="1"/>
  <c r="AV159" i="1"/>
  <c r="AV156" i="1"/>
  <c r="AV128" i="1"/>
  <c r="AV125" i="1"/>
  <c r="AV99" i="1"/>
  <c r="AV92" i="1"/>
  <c r="AV162" i="1"/>
  <c r="AV139" i="1"/>
  <c r="AV136" i="1"/>
  <c r="AV102" i="1"/>
  <c r="AV101" i="1"/>
  <c r="AV100" i="1"/>
  <c r="AV171" i="1"/>
  <c r="AV165" i="1"/>
  <c r="AV150" i="1"/>
  <c r="AV134" i="1"/>
  <c r="AV121" i="1"/>
  <c r="AV93" i="1"/>
  <c r="AV172" i="1"/>
  <c r="AV157" i="1"/>
  <c r="AV170" i="1"/>
  <c r="AV158" i="1"/>
  <c r="AV155" i="1"/>
  <c r="AV148" i="1"/>
  <c r="AV140" i="1"/>
  <c r="AV98" i="1"/>
  <c r="AV179" i="1"/>
  <c r="AV153" i="1"/>
  <c r="AV135" i="1"/>
  <c r="AV127" i="1"/>
  <c r="AV108" i="1"/>
  <c r="AV180" i="1"/>
  <c r="AV138" i="1"/>
  <c r="AV133" i="1"/>
  <c r="AV109" i="1"/>
  <c r="AV183" i="1"/>
  <c r="AV176" i="1"/>
  <c r="AV88" i="1"/>
  <c r="AV82" i="1"/>
  <c r="AV80" i="1"/>
  <c r="AV44" i="1"/>
  <c r="AV30" i="1"/>
  <c r="AV22" i="1"/>
  <c r="AV21" i="1"/>
  <c r="AV95" i="1"/>
  <c r="AV94" i="1"/>
  <c r="AV77" i="1"/>
  <c r="AV75" i="1"/>
  <c r="AV51" i="1"/>
  <c r="AV34" i="1"/>
  <c r="AV151" i="1"/>
  <c r="AV84" i="1"/>
  <c r="AV78" i="1"/>
  <c r="AV45" i="1"/>
  <c r="AV52" i="1"/>
  <c r="AV35" i="1"/>
  <c r="AV163" i="1"/>
  <c r="AV85" i="1"/>
  <c r="AV62" i="1"/>
  <c r="AV46" i="1"/>
  <c r="AV43" i="1"/>
  <c r="AV28" i="1"/>
  <c r="AV166" i="1"/>
  <c r="AV107" i="1"/>
  <c r="AV36" i="1"/>
  <c r="AV71" i="1"/>
  <c r="AV70" i="1"/>
  <c r="AV69" i="1"/>
  <c r="AV63" i="1"/>
  <c r="AV61" i="1"/>
  <c r="AV58" i="1"/>
  <c r="AV53" i="1"/>
  <c r="AV37" i="1"/>
  <c r="AV33" i="1"/>
  <c r="AV20" i="1"/>
  <c r="AV18" i="1"/>
  <c r="AV4" i="1"/>
  <c r="AV16" i="1"/>
  <c r="AV19" i="1"/>
  <c r="AV14" i="1"/>
  <c r="AV6" i="1"/>
  <c r="AV12" i="1"/>
  <c r="AV11" i="1"/>
  <c r="AV10" i="1"/>
  <c r="AV7" i="1"/>
  <c r="AV221" i="1"/>
  <c r="AV120" i="1"/>
  <c r="AV126" i="1"/>
  <c r="AV145" i="1"/>
  <c r="AV55" i="1"/>
  <c r="AV389" i="1"/>
  <c r="AV147" i="1"/>
  <c r="AV26" i="1"/>
  <c r="AV60" i="1"/>
  <c r="AV445" i="1"/>
  <c r="AV379" i="1"/>
  <c r="AV232" i="1"/>
  <c r="AV303" i="1"/>
  <c r="AV431" i="1"/>
  <c r="AV230" i="1"/>
  <c r="AV408" i="1"/>
  <c r="AV213" i="1"/>
  <c r="AV438" i="1"/>
  <c r="AV123" i="1"/>
  <c r="AV237" i="1"/>
  <c r="AV117" i="1"/>
  <c r="AV226" i="1"/>
  <c r="AV362" i="1"/>
  <c r="AV434" i="1"/>
  <c r="AV444" i="1"/>
  <c r="AV149" i="1"/>
  <c r="AV182" i="1"/>
  <c r="AV191" i="1"/>
  <c r="AW444" i="1"/>
  <c r="AW439" i="1"/>
  <c r="AW412" i="1"/>
  <c r="AW442" i="1"/>
  <c r="AW423" i="1"/>
  <c r="AW414" i="1"/>
  <c r="AW168" i="1"/>
  <c r="AW167" i="1"/>
  <c r="AW445" i="1"/>
  <c r="AW436" i="1"/>
  <c r="AW431" i="1"/>
  <c r="AW427" i="1"/>
  <c r="AW422" i="1"/>
  <c r="AW446" i="1"/>
  <c r="AW440" i="1"/>
  <c r="AW443" i="1"/>
  <c r="AW437" i="1"/>
  <c r="AW434" i="1"/>
  <c r="AW441" i="1"/>
  <c r="AW435" i="1"/>
  <c r="AW432" i="1"/>
  <c r="AW415" i="1"/>
  <c r="AW407" i="1"/>
  <c r="AW410" i="1"/>
  <c r="AW403" i="1"/>
  <c r="AW399" i="1"/>
  <c r="AW395" i="1"/>
  <c r="AW389" i="1"/>
  <c r="AW381" i="1"/>
  <c r="AW438" i="1"/>
  <c r="AW408" i="1"/>
  <c r="AW404" i="1"/>
  <c r="AW400" i="1"/>
  <c r="AW396" i="1"/>
  <c r="AW387" i="1"/>
  <c r="AW384" i="1"/>
  <c r="AW382" i="1"/>
  <c r="AW379" i="1"/>
  <c r="AW401" i="1"/>
  <c r="AW397" i="1"/>
  <c r="AW391" i="1"/>
  <c r="AW409" i="1"/>
  <c r="AW376" i="1"/>
  <c r="AW361" i="1"/>
  <c r="AW358" i="1"/>
  <c r="AW355" i="1"/>
  <c r="AW351" i="1"/>
  <c r="AW383" i="1"/>
  <c r="AW364" i="1"/>
  <c r="AW348" i="1"/>
  <c r="AW386" i="1"/>
  <c r="AW385" i="1"/>
  <c r="AW356" i="1"/>
  <c r="AW352" i="1"/>
  <c r="AW377" i="1"/>
  <c r="AW371" i="1"/>
  <c r="AW368" i="1"/>
  <c r="AW362" i="1"/>
  <c r="AW411" i="1"/>
  <c r="AW394" i="1"/>
  <c r="AW365" i="1"/>
  <c r="AW363" i="1"/>
  <c r="AW359" i="1"/>
  <c r="AW357" i="1"/>
  <c r="AW353" i="1"/>
  <c r="AW349" i="1"/>
  <c r="AW398" i="1"/>
  <c r="AW380" i="1"/>
  <c r="AW375" i="1"/>
  <c r="AW372" i="1"/>
  <c r="AW402" i="1"/>
  <c r="AW370" i="1"/>
  <c r="AW354" i="1"/>
  <c r="AW350" i="1"/>
  <c r="AW345" i="1"/>
  <c r="AW339" i="1"/>
  <c r="AW335" i="1"/>
  <c r="AW332" i="1"/>
  <c r="AW326" i="1"/>
  <c r="AW324" i="1"/>
  <c r="AW322" i="1"/>
  <c r="AW343" i="1"/>
  <c r="AW347" i="1"/>
  <c r="AW341" i="1"/>
  <c r="AW336" i="1"/>
  <c r="AW333" i="1"/>
  <c r="AW331" i="1"/>
  <c r="AW360" i="1"/>
  <c r="AW344" i="1"/>
  <c r="AW340" i="1"/>
  <c r="AW337" i="1"/>
  <c r="AW329" i="1"/>
  <c r="AW327" i="1"/>
  <c r="AW325" i="1"/>
  <c r="AW323" i="1"/>
  <c r="AW321" i="1"/>
  <c r="AW330" i="1"/>
  <c r="AW307" i="1"/>
  <c r="AW305" i="1"/>
  <c r="AW302" i="1"/>
  <c r="AW298" i="1"/>
  <c r="AW342"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4" i="1"/>
  <c r="AW256" i="1"/>
  <c r="AW279" i="1"/>
  <c r="AW268" i="1"/>
  <c r="AW261" i="1"/>
  <c r="AW317" i="1"/>
  <c r="AW263" i="1"/>
  <c r="AW311" i="1"/>
  <c r="AW297" i="1"/>
  <c r="AW280" i="1"/>
  <c r="AW278" i="1"/>
  <c r="AW260" i="1"/>
  <c r="AW291" i="1"/>
  <c r="AW282" i="1"/>
  <c r="AW272" i="1"/>
  <c r="AW269" i="1"/>
  <c r="AW267" i="1"/>
  <c r="AW248" i="1"/>
  <c r="AW266" i="1"/>
  <c r="AW244" i="1"/>
  <c r="AW231" i="1"/>
  <c r="AW226" i="1"/>
  <c r="AW265" i="1"/>
  <c r="AW240" i="1"/>
  <c r="AW238" i="1"/>
  <c r="AW228" i="1"/>
  <c r="AW224" i="1"/>
  <c r="AW276" i="1"/>
  <c r="AW254" i="1"/>
  <c r="AW243" i="1"/>
  <c r="AW236" i="1"/>
  <c r="AW235" i="1"/>
  <c r="AW275" i="1"/>
  <c r="AW259" i="1"/>
  <c r="AW232" i="1"/>
  <c r="AW277" i="1"/>
  <c r="AW246" i="1"/>
  <c r="AW233" i="1"/>
  <c r="AW225" i="1"/>
  <c r="AW223" i="1"/>
  <c r="AW262" i="1"/>
  <c r="AW245" i="1"/>
  <c r="AW230" i="1"/>
  <c r="AW286" i="1"/>
  <c r="AW255" i="1"/>
  <c r="AW250" i="1"/>
  <c r="AW239" i="1"/>
  <c r="AW237" i="1"/>
  <c r="AW234" i="1"/>
  <c r="AW219" i="1"/>
  <c r="AW211" i="1"/>
  <c r="AW206" i="1"/>
  <c r="AW199" i="1"/>
  <c r="AW212" i="1"/>
  <c r="AW208" i="1"/>
  <c r="AW207" i="1"/>
  <c r="AW204" i="1"/>
  <c r="AW198" i="1"/>
  <c r="AW218" i="1"/>
  <c r="AW214" i="1"/>
  <c r="AW209" i="1"/>
  <c r="AW205" i="1"/>
  <c r="AW196" i="1"/>
  <c r="AW187" i="1"/>
  <c r="AW221" i="1"/>
  <c r="AW217" i="1"/>
  <c r="AW181" i="1"/>
  <c r="AW210" i="1"/>
  <c r="AW184" i="1"/>
  <c r="AW197" i="1"/>
  <c r="AW222" i="1"/>
  <c r="AW216" i="1"/>
  <c r="AW213" i="1"/>
  <c r="AW202" i="1"/>
  <c r="AW193" i="1"/>
  <c r="AW191" i="1"/>
  <c r="AW190" i="1"/>
  <c r="AW189" i="1"/>
  <c r="AW186" i="1"/>
  <c r="AW220" i="1"/>
  <c r="AW183" i="1"/>
  <c r="AW174" i="1"/>
  <c r="AW161" i="1"/>
  <c r="AW149" i="1"/>
  <c r="AW139" i="1"/>
  <c r="AW136" i="1"/>
  <c r="AW120" i="1"/>
  <c r="AW116" i="1"/>
  <c r="AW113" i="1"/>
  <c r="AW102" i="1"/>
  <c r="AW173" i="1"/>
  <c r="AW171" i="1"/>
  <c r="AW165" i="1"/>
  <c r="AW152" i="1"/>
  <c r="AW150" i="1"/>
  <c r="AW131" i="1"/>
  <c r="AW93" i="1"/>
  <c r="AW172" i="1"/>
  <c r="AW169" i="1"/>
  <c r="AW147" i="1"/>
  <c r="AW145" i="1"/>
  <c r="AW90" i="1"/>
  <c r="AW170" i="1"/>
  <c r="AW148" i="1"/>
  <c r="AW137" i="1"/>
  <c r="AW117" i="1"/>
  <c r="AW114" i="1"/>
  <c r="AW182" i="1"/>
  <c r="AW151" i="1"/>
  <c r="AW142" i="1"/>
  <c r="AW132" i="1"/>
  <c r="AW126" i="1"/>
  <c r="AW107" i="1"/>
  <c r="AW96" i="1"/>
  <c r="AW95" i="1"/>
  <c r="AW180" i="1"/>
  <c r="AW146" i="1"/>
  <c r="AW143" i="1"/>
  <c r="AW138" i="1"/>
  <c r="AW133" i="1"/>
  <c r="AW130" i="1"/>
  <c r="AW123" i="1"/>
  <c r="AW118" i="1"/>
  <c r="AW112" i="1"/>
  <c r="AW164" i="1"/>
  <c r="AW159" i="1"/>
  <c r="AW156" i="1"/>
  <c r="AW141" i="1"/>
  <c r="AW125" i="1"/>
  <c r="AW104" i="1"/>
  <c r="AW99" i="1"/>
  <c r="AW97" i="1"/>
  <c r="AW92" i="1"/>
  <c r="AW127" i="1"/>
  <c r="AW108"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5" i="1"/>
  <c r="AW103" i="1"/>
  <c r="AW87" i="1"/>
  <c r="AW79" i="1"/>
  <c r="AW76" i="1"/>
  <c r="AW63" i="1"/>
  <c r="AW58" i="1"/>
  <c r="AW53" i="1"/>
  <c r="AW48" i="1"/>
  <c r="AW37" i="1"/>
  <c r="AW33" i="1"/>
  <c r="AW20" i="1"/>
  <c r="AW19" i="1"/>
  <c r="AW18" i="1"/>
  <c r="AW178" i="1"/>
  <c r="AW88" i="1"/>
  <c r="AW80" i="1"/>
  <c r="AW66" i="1"/>
  <c r="AW47" i="1"/>
  <c r="AW44" i="1"/>
  <c r="AW39" i="1"/>
  <c r="AW32" i="1"/>
  <c r="AW16" i="1"/>
  <c r="AW8" i="1"/>
  <c r="AW14" i="1"/>
  <c r="AW12" i="1"/>
  <c r="AW11" i="1"/>
  <c r="AW7" i="1"/>
  <c r="AW15" i="1"/>
  <c r="AW13" i="1"/>
  <c r="AW5" i="1"/>
  <c r="AW4" i="1"/>
  <c r="BA446" i="1"/>
  <c r="BA440" i="1"/>
  <c r="BA443" i="1"/>
  <c r="BA434" i="1"/>
  <c r="BA435" i="1"/>
  <c r="BA432" i="1"/>
  <c r="BA415" i="1"/>
  <c r="BA441" i="1"/>
  <c r="BA438" i="1"/>
  <c r="BA444" i="1"/>
  <c r="BA439" i="1"/>
  <c r="BA442" i="1"/>
  <c r="BA423" i="1"/>
  <c r="BA168" i="1"/>
  <c r="BA167" i="1"/>
  <c r="BA377" i="1"/>
  <c r="BA401" i="1"/>
  <c r="BA397" i="1"/>
  <c r="BA385" i="1"/>
  <c r="BA380" i="1"/>
  <c r="BA412" i="1"/>
  <c r="BA411" i="1"/>
  <c r="BA402" i="1"/>
  <c r="BA398" i="1"/>
  <c r="BA394" i="1"/>
  <c r="BA386" i="1"/>
  <c r="BA383" i="1"/>
  <c r="BA407" i="1"/>
  <c r="BA403" i="1"/>
  <c r="BA399" i="1"/>
  <c r="BA395" i="1"/>
  <c r="BA389" i="1"/>
  <c r="BA382" i="1"/>
  <c r="BA365" i="1"/>
  <c r="BA363" i="1"/>
  <c r="BA359" i="1"/>
  <c r="BA357" i="1"/>
  <c r="BA353" i="1"/>
  <c r="BA349" i="1"/>
  <c r="BA375" i="1"/>
  <c r="BA372" i="1"/>
  <c r="BA384" i="1"/>
  <c r="BA370" i="1"/>
  <c r="BA354" i="1"/>
  <c r="BA350" i="1"/>
  <c r="BA445" i="1"/>
  <c r="BA360" i="1"/>
  <c r="BA431" i="1"/>
  <c r="BA376" i="1"/>
  <c r="BA361" i="1"/>
  <c r="BA358" i="1"/>
  <c r="BA355" i="1"/>
  <c r="BA351" i="1"/>
  <c r="BA396" i="1"/>
  <c r="BA379" i="1"/>
  <c r="BA348" i="1"/>
  <c r="BA400" i="1"/>
  <c r="BA356" i="1"/>
  <c r="BA352" i="1"/>
  <c r="BA362" i="1"/>
  <c r="BA344" i="1"/>
  <c r="BA337" i="1"/>
  <c r="BA329" i="1"/>
  <c r="BA327" i="1"/>
  <c r="BA325" i="1"/>
  <c r="BA323" i="1"/>
  <c r="BA321" i="1"/>
  <c r="BA404" i="1"/>
  <c r="BA330" i="1"/>
  <c r="BA408" i="1"/>
  <c r="BA342" i="1"/>
  <c r="BA338" i="1"/>
  <c r="BA334" i="1"/>
  <c r="BA328" i="1"/>
  <c r="BA368" i="1"/>
  <c r="BA345" i="1"/>
  <c r="BA339" i="1"/>
  <c r="BA335" i="1"/>
  <c r="BA332" i="1"/>
  <c r="BA326" i="1"/>
  <c r="BA324" i="1"/>
  <c r="BA322" i="1"/>
  <c r="BA343" i="1"/>
  <c r="BA306" i="1"/>
  <c r="BA303" i="1"/>
  <c r="BA300" i="1"/>
  <c r="BA347" i="1"/>
  <c r="BA320" i="1"/>
  <c r="BA314" i="1"/>
  <c r="BA304" i="1"/>
  <c r="BA289" i="1"/>
  <c r="BA285" i="1"/>
  <c r="BA311" i="1"/>
  <c r="BA301" i="1"/>
  <c r="BA297" i="1"/>
  <c r="BA317" i="1"/>
  <c r="BA291" i="1"/>
  <c r="BA286" i="1"/>
  <c r="BA305" i="1"/>
  <c r="BA302" i="1"/>
  <c r="BA298" i="1"/>
  <c r="BA319" i="1"/>
  <c r="BA312" i="1"/>
  <c r="BA310" i="1"/>
  <c r="BA290" i="1"/>
  <c r="BA287" i="1"/>
  <c r="BA263" i="1"/>
  <c r="BA280" i="1"/>
  <c r="BA278" i="1"/>
  <c r="BA260" i="1"/>
  <c r="BA336" i="1"/>
  <c r="BA333" i="1"/>
  <c r="BA264" i="1"/>
  <c r="BA313" i="1"/>
  <c r="BA279" i="1"/>
  <c r="BA268" i="1"/>
  <c r="BA261" i="1"/>
  <c r="BA254" i="1"/>
  <c r="BA288" i="1"/>
  <c r="BA262" i="1"/>
  <c r="BA266" i="1"/>
  <c r="BA265" i="1"/>
  <c r="BA249" i="1"/>
  <c r="BA232" i="1"/>
  <c r="BA284" i="1"/>
  <c r="BA246" i="1"/>
  <c r="BA233" i="1"/>
  <c r="BA225" i="1"/>
  <c r="BA295" i="1"/>
  <c r="BA275" i="1"/>
  <c r="BA259" i="1"/>
  <c r="BA230" i="1"/>
  <c r="BA341" i="1"/>
  <c r="BA331" i="1"/>
  <c r="BA250" i="1"/>
  <c r="BA237" i="1"/>
  <c r="BA234" i="1"/>
  <c r="BA248" i="1"/>
  <c r="BA239" i="1"/>
  <c r="BA255" i="1"/>
  <c r="BA244" i="1"/>
  <c r="BA231" i="1"/>
  <c r="BA226" i="1"/>
  <c r="BA267" i="1"/>
  <c r="BA228" i="1"/>
  <c r="BA240" i="1"/>
  <c r="BA236" i="1"/>
  <c r="BA224" i="1"/>
  <c r="BA210" i="1"/>
  <c r="BA197" i="1"/>
  <c r="BA213" i="1"/>
  <c r="BA202" i="1"/>
  <c r="BA195" i="1"/>
  <c r="BA193" i="1"/>
  <c r="BA191" i="1"/>
  <c r="BA189" i="1"/>
  <c r="BA186" i="1"/>
  <c r="BA220" i="1"/>
  <c r="BA190" i="1"/>
  <c r="BA183" i="1"/>
  <c r="BA222" i="1"/>
  <c r="BA211" i="1"/>
  <c r="BA206" i="1"/>
  <c r="BA212" i="1"/>
  <c r="BA207" i="1"/>
  <c r="BA204" i="1"/>
  <c r="BA192" i="1"/>
  <c r="BA209" i="1"/>
  <c r="BA205" i="1"/>
  <c r="BA196" i="1"/>
  <c r="BA194" i="1"/>
  <c r="BA187" i="1"/>
  <c r="BA221" i="1"/>
  <c r="BA217" i="1"/>
  <c r="BA151" i="1"/>
  <c r="BA132" i="1"/>
  <c r="BA126" i="1"/>
  <c r="BA96" i="1"/>
  <c r="BA127" i="1"/>
  <c r="BA115" i="1"/>
  <c r="BA182" i="1"/>
  <c r="BA180" i="1"/>
  <c r="BA146" i="1"/>
  <c r="BA138" i="1"/>
  <c r="BA133" i="1"/>
  <c r="BA130" i="1"/>
  <c r="BA123" i="1"/>
  <c r="BA118" i="1"/>
  <c r="BA164" i="1"/>
  <c r="BA159" i="1"/>
  <c r="BA156" i="1"/>
  <c r="BA141" i="1"/>
  <c r="BA125" i="1"/>
  <c r="BA99" i="1"/>
  <c r="BA97" i="1"/>
  <c r="BA92" i="1"/>
  <c r="BA149" i="1"/>
  <c r="BA139" i="1"/>
  <c r="BA136" i="1"/>
  <c r="BA120" i="1"/>
  <c r="BA116" i="1"/>
  <c r="BA113" i="1"/>
  <c r="BA102" i="1"/>
  <c r="BA172" i="1"/>
  <c r="BA169" i="1"/>
  <c r="BA147" i="1"/>
  <c r="BA145" i="1"/>
  <c r="BA170" i="1"/>
  <c r="BA148" i="1"/>
  <c r="BA137" i="1"/>
  <c r="BA117" i="1"/>
  <c r="BA114" i="1"/>
  <c r="BA73" i="1"/>
  <c r="BA40" i="1"/>
  <c r="BA36" i="1"/>
  <c r="BA89" i="1"/>
  <c r="BA60" i="1"/>
  <c r="BA25" i="1"/>
  <c r="BA165" i="1"/>
  <c r="BA87" i="1"/>
  <c r="BA76" i="1"/>
  <c r="BA58" i="1"/>
  <c r="BA53" i="1"/>
  <c r="BA48" i="1"/>
  <c r="BA37" i="1"/>
  <c r="BA33" i="1"/>
  <c r="BA20" i="1"/>
  <c r="BA171" i="1"/>
  <c r="BA80" i="1"/>
  <c r="BA66" i="1"/>
  <c r="BA44" i="1"/>
  <c r="BA39" i="1"/>
  <c r="BA77" i="1"/>
  <c r="BA51" i="1"/>
  <c r="BA41" i="1"/>
  <c r="BA34" i="1"/>
  <c r="BA26" i="1"/>
  <c r="BA131" i="1"/>
  <c r="BA90" i="1"/>
  <c r="BA78" i="1"/>
  <c r="BA64" i="1"/>
  <c r="BA45" i="1"/>
  <c r="BA68" i="1"/>
  <c r="BA59" i="1"/>
  <c r="BA38" i="1"/>
  <c r="BA35" i="1"/>
  <c r="BA24" i="1"/>
  <c r="BA93" i="1"/>
  <c r="BA85" i="1"/>
  <c r="BA62" i="1"/>
  <c r="BA55" i="1"/>
  <c r="BA49" i="1"/>
  <c r="BA11" i="1"/>
  <c r="BA7" i="1"/>
  <c r="BA14" i="1"/>
  <c r="BA19" i="1"/>
  <c r="BA12" i="1"/>
  <c r="BD438" i="1"/>
  <c r="BD428" i="1"/>
  <c r="BD422" i="1"/>
  <c r="BD421" i="1"/>
  <c r="BD444" i="1"/>
  <c r="BD439" i="1"/>
  <c r="BD430" i="1"/>
  <c r="BD429" i="1"/>
  <c r="BD427" i="1"/>
  <c r="BD425" i="1"/>
  <c r="BD413" i="1"/>
  <c r="BD412" i="1"/>
  <c r="BD437" i="1"/>
  <c r="BD433" i="1"/>
  <c r="BD168" i="1"/>
  <c r="BD167" i="1"/>
  <c r="BD416" i="1"/>
  <c r="BD445" i="1"/>
  <c r="BD431" i="1"/>
  <c r="BD426" i="1"/>
  <c r="BD446" i="1"/>
  <c r="BD440" i="1"/>
  <c r="BD417" i="1"/>
  <c r="BD447" i="1"/>
  <c r="BD443" i="1"/>
  <c r="BD434" i="1"/>
  <c r="BD420" i="1"/>
  <c r="BD432" i="1"/>
  <c r="BD411" i="1"/>
  <c r="BD402" i="1"/>
  <c r="BD398" i="1"/>
  <c r="BD394" i="1"/>
  <c r="BD383" i="1"/>
  <c r="BD435" i="1"/>
  <c r="BD407" i="1"/>
  <c r="BD414" i="1"/>
  <c r="BD403" i="1"/>
  <c r="BD399" i="1"/>
  <c r="BD395" i="1"/>
  <c r="BD390" i="1"/>
  <c r="BD389" i="1"/>
  <c r="BD415" i="1"/>
  <c r="BD408" i="1"/>
  <c r="BD406" i="1"/>
  <c r="BD404" i="1"/>
  <c r="BD400" i="1"/>
  <c r="BD396" i="1"/>
  <c r="BD384" i="1"/>
  <c r="BD382" i="1"/>
  <c r="BD379" i="1"/>
  <c r="BD410" i="1"/>
  <c r="BD409" i="1"/>
  <c r="BD393" i="1"/>
  <c r="BD377" i="1"/>
  <c r="BD374" i="1"/>
  <c r="BD371" i="1"/>
  <c r="BD360" i="1"/>
  <c r="BD354" i="1"/>
  <c r="BD350" i="1"/>
  <c r="BD385" i="1"/>
  <c r="BD376" i="1"/>
  <c r="BD361" i="1"/>
  <c r="BD358" i="1"/>
  <c r="BD355" i="1"/>
  <c r="BD351" i="1"/>
  <c r="BD397" i="1"/>
  <c r="BD401" i="1"/>
  <c r="BD380" i="1"/>
  <c r="BD362" i="1"/>
  <c r="BD356" i="1"/>
  <c r="BD352" i="1"/>
  <c r="BD366" i="1"/>
  <c r="BD365" i="1"/>
  <c r="BD359" i="1"/>
  <c r="BD349" i="1"/>
  <c r="BD375" i="1"/>
  <c r="BD373" i="1"/>
  <c r="BD372" i="1"/>
  <c r="BD357" i="1"/>
  <c r="BD353" i="1"/>
  <c r="BD342" i="1"/>
  <c r="BD340" i="1"/>
  <c r="BD338" i="1"/>
  <c r="BD370" i="1"/>
  <c r="BD339" i="1"/>
  <c r="BD335" i="1"/>
  <c r="BD326" i="1"/>
  <c r="BD324" i="1"/>
  <c r="BD322" i="1"/>
  <c r="BD343" i="1"/>
  <c r="BD348" i="1"/>
  <c r="BD347" i="1"/>
  <c r="BD341" i="1"/>
  <c r="BD336" i="1"/>
  <c r="BD333" i="1"/>
  <c r="BD344"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9" i="1"/>
  <c r="BD264" i="1"/>
  <c r="BD285" i="1"/>
  <c r="BD282" i="1"/>
  <c r="BD279" i="1"/>
  <c r="BD315" i="1"/>
  <c r="BD311" i="1"/>
  <c r="BD297" i="1"/>
  <c r="BD288" i="1"/>
  <c r="BD277" i="1"/>
  <c r="BD275" i="1"/>
  <c r="BD270" i="1"/>
  <c r="BD267" i="1"/>
  <c r="BD265" i="1"/>
  <c r="BD259" i="1"/>
  <c r="BD308" i="1"/>
  <c r="BD284" i="1"/>
  <c r="BD281" i="1"/>
  <c r="BD280" i="1"/>
  <c r="BD260" i="1"/>
  <c r="BD272" i="1"/>
  <c r="BD250" i="1"/>
  <c r="BD237" i="1"/>
  <c r="BD223" i="1"/>
  <c r="BD289" i="1"/>
  <c r="BD248" i="1"/>
  <c r="BD247" i="1"/>
  <c r="BD239" i="1"/>
  <c r="BD301" i="1"/>
  <c r="BD251" i="1"/>
  <c r="BD244" i="1"/>
  <c r="BD231" i="1"/>
  <c r="BD226" i="1"/>
  <c r="BD274" i="1"/>
  <c r="BD273" i="1"/>
  <c r="BD245" i="1"/>
  <c r="BD228" i="1"/>
  <c r="BD268" i="1"/>
  <c r="BD240" i="1"/>
  <c r="BD236" i="1"/>
  <c r="BD229" i="1"/>
  <c r="BD224" i="1"/>
  <c r="BD314"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5" i="1"/>
  <c r="BD215" i="1"/>
  <c r="BD201" i="1"/>
  <c r="BD199" i="1"/>
  <c r="BD197" i="1"/>
  <c r="BD213" i="1"/>
  <c r="BD202" i="1"/>
  <c r="BD195" i="1"/>
  <c r="BD193" i="1"/>
  <c r="BD191" i="1"/>
  <c r="BD189" i="1"/>
  <c r="BD186" i="1"/>
  <c r="BD182" i="1"/>
  <c r="BD181" i="1"/>
  <c r="BD178" i="1"/>
  <c r="BD164" i="1"/>
  <c r="BD156" i="1"/>
  <c r="BD144" i="1"/>
  <c r="BD141" i="1"/>
  <c r="BD108" i="1"/>
  <c r="BD103" i="1"/>
  <c r="BD101" i="1"/>
  <c r="BD100" i="1"/>
  <c r="BD99" i="1"/>
  <c r="BD92" i="1"/>
  <c r="BD183" i="1"/>
  <c r="BD149" i="1"/>
  <c r="BD139" i="1"/>
  <c r="BD136" i="1"/>
  <c r="BD121" i="1"/>
  <c r="BD120" i="1"/>
  <c r="BD116" i="1"/>
  <c r="BD113" i="1"/>
  <c r="BD112" i="1"/>
  <c r="BD171" i="1"/>
  <c r="BD165" i="1"/>
  <c r="BD157" i="1"/>
  <c r="BD131" i="1"/>
  <c r="BD125" i="1"/>
  <c r="BD106" i="1"/>
  <c r="BD95" i="1"/>
  <c r="BD91" i="1"/>
  <c r="BD172" i="1"/>
  <c r="BD169" i="1"/>
  <c r="BD147" i="1"/>
  <c r="BD145" i="1"/>
  <c r="BD140" i="1"/>
  <c r="BD122" i="1"/>
  <c r="BD94" i="1"/>
  <c r="BD90" i="1"/>
  <c r="BD170" i="1"/>
  <c r="BD163" i="1"/>
  <c r="BD150" i="1"/>
  <c r="BD148" i="1"/>
  <c r="BD137" i="1"/>
  <c r="BD117" i="1"/>
  <c r="BD114" i="1"/>
  <c r="BD127" i="1"/>
  <c r="BD115" i="1"/>
  <c r="BD105" i="1"/>
  <c r="BD180" i="1"/>
  <c r="BD146" i="1"/>
  <c r="BD138" i="1"/>
  <c r="BD133" i="1"/>
  <c r="BD130" i="1"/>
  <c r="BD128" i="1"/>
  <c r="BD123" i="1"/>
  <c r="BD118" i="1"/>
  <c r="BD107" i="1"/>
  <c r="BD153" i="1"/>
  <c r="BD86" i="1"/>
  <c r="BD80" i="1"/>
  <c r="BD75" i="1"/>
  <c r="BD72" i="1"/>
  <c r="BD66" i="1"/>
  <c r="BD58" i="1"/>
  <c r="BD44" i="1"/>
  <c r="BD39" i="1"/>
  <c r="BD174" i="1"/>
  <c r="BD151" i="1"/>
  <c r="BD84" i="1"/>
  <c r="BD77" i="1"/>
  <c r="BD54" i="1"/>
  <c r="BD51" i="1"/>
  <c r="BD41" i="1"/>
  <c r="BD34" i="1"/>
  <c r="BD28" i="1"/>
  <c r="BD26" i="1"/>
  <c r="BD23" i="1"/>
  <c r="BD18" i="1"/>
  <c r="BD179" i="1"/>
  <c r="BD96" i="1"/>
  <c r="BD78" i="1"/>
  <c r="BD64" i="1"/>
  <c r="BD52" i="1"/>
  <c r="BD45" i="1"/>
  <c r="BD27" i="1"/>
  <c r="BD88" i="1"/>
  <c r="BD59" i="1"/>
  <c r="BD38" i="1"/>
  <c r="BD35" i="1"/>
  <c r="BD24" i="1"/>
  <c r="BD85" i="1"/>
  <c r="BD79" i="1"/>
  <c r="BD65" i="1"/>
  <c r="BD62" i="1"/>
  <c r="BD55" i="1"/>
  <c r="BD47" i="1"/>
  <c r="BD126" i="1"/>
  <c r="BD73" i="1"/>
  <c r="BD40" i="1"/>
  <c r="BD36" i="1"/>
  <c r="BD29" i="1"/>
  <c r="BD17" i="1"/>
  <c r="BD173" i="1"/>
  <c r="BD71" i="1"/>
  <c r="BD70" i="1"/>
  <c r="BD69" i="1"/>
  <c r="BD60" i="1"/>
  <c r="BD49" i="1"/>
  <c r="BD43" i="1"/>
  <c r="BD42" i="1"/>
  <c r="BD25" i="1"/>
  <c r="BD132" i="1"/>
  <c r="BD87" i="1"/>
  <c r="BD76" i="1"/>
  <c r="BD74" i="1"/>
  <c r="BD56" i="1"/>
  <c r="BD53" i="1"/>
  <c r="BD48" i="1"/>
  <c r="BD37" i="1"/>
  <c r="BD33" i="1"/>
  <c r="BD30" i="1"/>
  <c r="BD22" i="1"/>
  <c r="BD21" i="1"/>
  <c r="BD20" i="1"/>
  <c r="BD15" i="1"/>
  <c r="BD4" i="1"/>
  <c r="BD12" i="1"/>
  <c r="BD10" i="1"/>
  <c r="BD5" i="1"/>
  <c r="BD19" i="1"/>
  <c r="BD3" i="1"/>
  <c r="BD7" i="1"/>
  <c r="BD102" i="1"/>
  <c r="BD423" i="1"/>
  <c r="BD11" i="1"/>
  <c r="BD234" i="1"/>
  <c r="BE444" i="1"/>
  <c r="BE441" i="1"/>
  <c r="BE439" i="1"/>
  <c r="BE436" i="1"/>
  <c r="BE430" i="1"/>
  <c r="BE429" i="1"/>
  <c r="BE425" i="1"/>
  <c r="BE413" i="1"/>
  <c r="BE412" i="1"/>
  <c r="BE437" i="1"/>
  <c r="BE433" i="1"/>
  <c r="BE168" i="1"/>
  <c r="BE167" i="1"/>
  <c r="BE442" i="1"/>
  <c r="BE423" i="1"/>
  <c r="BE416" i="1"/>
  <c r="BE445" i="1"/>
  <c r="BE431" i="1"/>
  <c r="BE426" i="1"/>
  <c r="BE414" i="1"/>
  <c r="BE446" i="1"/>
  <c r="BE440" i="1"/>
  <c r="BE417" i="1"/>
  <c r="BE447" i="1"/>
  <c r="BE443" i="1"/>
  <c r="BE434" i="1"/>
  <c r="BE420" i="1"/>
  <c r="BE435" i="1"/>
  <c r="BE432" i="1"/>
  <c r="BE415" i="1"/>
  <c r="BE407" i="1"/>
  <c r="BE386" i="1"/>
  <c r="BE403" i="1"/>
  <c r="BE399" i="1"/>
  <c r="BE395" i="1"/>
  <c r="BE390" i="1"/>
  <c r="BE389" i="1"/>
  <c r="BE438" i="1"/>
  <c r="BE428" i="1"/>
  <c r="BE422" i="1"/>
  <c r="BE408" i="1"/>
  <c r="BE406" i="1"/>
  <c r="BE404" i="1"/>
  <c r="BE400" i="1"/>
  <c r="BE396" i="1"/>
  <c r="BE384" i="1"/>
  <c r="BE382" i="1"/>
  <c r="BE379" i="1"/>
  <c r="BE410" i="1"/>
  <c r="BE409" i="1"/>
  <c r="BE393" i="1"/>
  <c r="BE377" i="1"/>
  <c r="BE401" i="1"/>
  <c r="BE397" i="1"/>
  <c r="BE381" i="1"/>
  <c r="BE421" i="1"/>
  <c r="BE385" i="1"/>
  <c r="BE376" i="1"/>
  <c r="BE361" i="1"/>
  <c r="BE358" i="1"/>
  <c r="BE355" i="1"/>
  <c r="BE351" i="1"/>
  <c r="BE348" i="1"/>
  <c r="BE411" i="1"/>
  <c r="BE394" i="1"/>
  <c r="BE398" i="1"/>
  <c r="BE380" i="1"/>
  <c r="BE362" i="1"/>
  <c r="BE356" i="1"/>
  <c r="BE352" i="1"/>
  <c r="BE402" i="1"/>
  <c r="BE368" i="1"/>
  <c r="BE366" i="1"/>
  <c r="BE365" i="1"/>
  <c r="BE359" i="1"/>
  <c r="BE349" i="1"/>
  <c r="BE375" i="1"/>
  <c r="BE373" i="1"/>
  <c r="BE372" i="1"/>
  <c r="BE364" i="1"/>
  <c r="BE363" i="1"/>
  <c r="BE357" i="1"/>
  <c r="BE353" i="1"/>
  <c r="BE370" i="1"/>
  <c r="BE334" i="1"/>
  <c r="BE328" i="1"/>
  <c r="BE350" i="1"/>
  <c r="BE345" i="1"/>
  <c r="BE339" i="1"/>
  <c r="BE335" i="1"/>
  <c r="BE326" i="1"/>
  <c r="BE324" i="1"/>
  <c r="BE322" i="1"/>
  <c r="BE383" i="1"/>
  <c r="BE343" i="1"/>
  <c r="BE332" i="1"/>
  <c r="BE360" i="1"/>
  <c r="BE354" i="1"/>
  <c r="BE347" i="1"/>
  <c r="BE341" i="1"/>
  <c r="BE336" i="1"/>
  <c r="BE333" i="1"/>
  <c r="BE371" i="1"/>
  <c r="BE344" i="1"/>
  <c r="BE337" i="1"/>
  <c r="BE329" i="1"/>
  <c r="BE327" i="1"/>
  <c r="BE325" i="1"/>
  <c r="BE323" i="1"/>
  <c r="BE321" i="1"/>
  <c r="BE330" i="1"/>
  <c r="BE342" i="1"/>
  <c r="BE305" i="1"/>
  <c r="BE302" i="1"/>
  <c r="BE298" i="1"/>
  <c r="BE319" i="1"/>
  <c r="BE312" i="1"/>
  <c r="BE310" i="1"/>
  <c r="BE292" i="1"/>
  <c r="BE290" i="1"/>
  <c r="BE287" i="1"/>
  <c r="BE374" i="1"/>
  <c r="BE340" i="1"/>
  <c r="BE295" i="1"/>
  <c r="BE338" i="1"/>
  <c r="BE313" i="1"/>
  <c r="BE296" i="1"/>
  <c r="BE288" i="1"/>
  <c r="BE284" i="1"/>
  <c r="BE307" i="1"/>
  <c r="BE306" i="1"/>
  <c r="BE303" i="1"/>
  <c r="BE300" i="1"/>
  <c r="BE314" i="1"/>
  <c r="BE308" i="1"/>
  <c r="BE304" i="1"/>
  <c r="BE289" i="1"/>
  <c r="BE285" i="1"/>
  <c r="BE317" i="1"/>
  <c r="BE293" i="1"/>
  <c r="BE286" i="1"/>
  <c r="BE269" i="1"/>
  <c r="BE266" i="1"/>
  <c r="BE264" i="1"/>
  <c r="BE282" i="1"/>
  <c r="BE279" i="1"/>
  <c r="BE274" i="1"/>
  <c r="BE272" i="1"/>
  <c r="BE268" i="1"/>
  <c r="BE261" i="1"/>
  <c r="BE291" i="1"/>
  <c r="BE281" i="1"/>
  <c r="BE255" i="1"/>
  <c r="BE320" i="1"/>
  <c r="BE280" i="1"/>
  <c r="BE263" i="1"/>
  <c r="BE260" i="1"/>
  <c r="BE301" i="1"/>
  <c r="BE278" i="1"/>
  <c r="BE273" i="1"/>
  <c r="BE271" i="1"/>
  <c r="BE248" i="1"/>
  <c r="BE247" i="1"/>
  <c r="BE239" i="1"/>
  <c r="BE234" i="1"/>
  <c r="BE311" i="1"/>
  <c r="BE275" i="1"/>
  <c r="BE259" i="1"/>
  <c r="BE251" i="1"/>
  <c r="BE244" i="1"/>
  <c r="BE231" i="1"/>
  <c r="BE226" i="1"/>
  <c r="BE309" i="1"/>
  <c r="BE297" i="1"/>
  <c r="BE245" i="1"/>
  <c r="BE228" i="1"/>
  <c r="BE240" i="1"/>
  <c r="BE236" i="1"/>
  <c r="BE229" i="1"/>
  <c r="BE224" i="1"/>
  <c r="BE277"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5" i="1"/>
  <c r="BE215" i="1"/>
  <c r="BE208" i="1"/>
  <c r="BE201" i="1"/>
  <c r="BE197" i="1"/>
  <c r="BE213" i="1"/>
  <c r="BE202" i="1"/>
  <c r="BE195" i="1"/>
  <c r="BE193" i="1"/>
  <c r="BE191" i="1"/>
  <c r="BE189" i="1"/>
  <c r="BE186" i="1"/>
  <c r="BE220" i="1"/>
  <c r="BE190" i="1"/>
  <c r="BE183" i="1"/>
  <c r="BE162" i="1"/>
  <c r="BE159" i="1"/>
  <c r="BE149" i="1"/>
  <c r="BE136" i="1"/>
  <c r="BE121" i="1"/>
  <c r="BE120" i="1"/>
  <c r="BE116" i="1"/>
  <c r="BE113" i="1"/>
  <c r="BE97" i="1"/>
  <c r="BE171" i="1"/>
  <c r="BE165" i="1"/>
  <c r="BE157" i="1"/>
  <c r="BE131" i="1"/>
  <c r="BE125" i="1"/>
  <c r="BE102" i="1"/>
  <c r="BE95" i="1"/>
  <c r="BE181" i="1"/>
  <c r="BE172" i="1"/>
  <c r="BE169" i="1"/>
  <c r="BE147" i="1"/>
  <c r="BE145" i="1"/>
  <c r="BE129" i="1"/>
  <c r="BE122" i="1"/>
  <c r="BE94" i="1"/>
  <c r="BE90" i="1"/>
  <c r="BE170" i="1"/>
  <c r="BE163" i="1"/>
  <c r="BE150" i="1"/>
  <c r="BE148" i="1"/>
  <c r="BE117" i="1"/>
  <c r="BE114" i="1"/>
  <c r="BE179" i="1"/>
  <c r="BE174" i="1"/>
  <c r="BE173" i="1"/>
  <c r="BE153" i="1"/>
  <c r="BE151" i="1"/>
  <c r="BE132" i="1"/>
  <c r="BE126" i="1"/>
  <c r="BE96" i="1"/>
  <c r="BE180" i="1"/>
  <c r="BE146" i="1"/>
  <c r="BE138" i="1"/>
  <c r="BE133" i="1"/>
  <c r="BE130" i="1"/>
  <c r="BE128" i="1"/>
  <c r="BE123" i="1"/>
  <c r="BE118" i="1"/>
  <c r="BE182" i="1"/>
  <c r="BE164" i="1"/>
  <c r="BE156" i="1"/>
  <c r="BE144"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5" i="1"/>
  <c r="BE71" i="1"/>
  <c r="BE70" i="1"/>
  <c r="BE69" i="1"/>
  <c r="BE60" i="1"/>
  <c r="BE43" i="1"/>
  <c r="BE42" i="1"/>
  <c r="BE25" i="1"/>
  <c r="BE89" i="1"/>
  <c r="BE87" i="1"/>
  <c r="BE76" i="1"/>
  <c r="BE74" i="1"/>
  <c r="BE56" i="1"/>
  <c r="BE53" i="1"/>
  <c r="BE48" i="1"/>
  <c r="BE37" i="1"/>
  <c r="BE33" i="1"/>
  <c r="BE30" i="1"/>
  <c r="BE22" i="1"/>
  <c r="BE21" i="1"/>
  <c r="BE20" i="1"/>
  <c r="BE19" i="1"/>
  <c r="BE127" i="1"/>
  <c r="BE86" i="1"/>
  <c r="BE80" i="1"/>
  <c r="BE72" i="1"/>
  <c r="BE66" i="1"/>
  <c r="BE58" i="1"/>
  <c r="BE44" i="1"/>
  <c r="BE39" i="1"/>
  <c r="BE31" i="1"/>
  <c r="BE17" i="1"/>
  <c r="BE4" i="1"/>
  <c r="BE14" i="1"/>
  <c r="BE12" i="1"/>
  <c r="BE10" i="1"/>
  <c r="BE13" i="1"/>
  <c r="BE3" i="1"/>
  <c r="BE11" i="1"/>
  <c r="AT438" i="1"/>
  <c r="AT437" i="1"/>
  <c r="AT418" i="1"/>
  <c r="AT417" i="1"/>
  <c r="AT447" i="1"/>
  <c r="AT444" i="1"/>
  <c r="AT441" i="1"/>
  <c r="AT435" i="1"/>
  <c r="AT428" i="1"/>
  <c r="AT420" i="1"/>
  <c r="AT415" i="1"/>
  <c r="AT412" i="1"/>
  <c r="AT419" i="1"/>
  <c r="AT439" i="1"/>
  <c r="AT433" i="1"/>
  <c r="AT421" i="1"/>
  <c r="AT445" i="1"/>
  <c r="AT442" i="1"/>
  <c r="AT431" i="1"/>
  <c r="AT430" i="1"/>
  <c r="AT429" i="1"/>
  <c r="AT425" i="1"/>
  <c r="AT423" i="1"/>
  <c r="AT416" i="1"/>
  <c r="AT168" i="1"/>
  <c r="AT167" i="1"/>
  <c r="AT440" i="1"/>
  <c r="AT443" i="1"/>
  <c r="AT434" i="1"/>
  <c r="AT424" i="1"/>
  <c r="AT411" i="1"/>
  <c r="AT405" i="1"/>
  <c r="AT401" i="1"/>
  <c r="AT397" i="1"/>
  <c r="AT393" i="1"/>
  <c r="AT383" i="1"/>
  <c r="AT378" i="1"/>
  <c r="AT432" i="1"/>
  <c r="AT392" i="1"/>
  <c r="AT446" i="1"/>
  <c r="AT402" i="1"/>
  <c r="AT398" i="1"/>
  <c r="AT394" i="1"/>
  <c r="AT389" i="1"/>
  <c r="AT388" i="1"/>
  <c r="AT386" i="1"/>
  <c r="AT381" i="1"/>
  <c r="AT407" i="1"/>
  <c r="AT413" i="1"/>
  <c r="AT410" i="1"/>
  <c r="AT408" i="1"/>
  <c r="AT403" i="1"/>
  <c r="AT399" i="1"/>
  <c r="AT395" i="1"/>
  <c r="AT384" i="1"/>
  <c r="AT382" i="1"/>
  <c r="AT379" i="1"/>
  <c r="AT414" i="1"/>
  <c r="AT390" i="1"/>
  <c r="AT404" i="1"/>
  <c r="AT375" i="1"/>
  <c r="AT367" i="1"/>
  <c r="AT366" i="1"/>
  <c r="AT360" i="1"/>
  <c r="AT376" i="1"/>
  <c r="AT374" i="1"/>
  <c r="AT373" i="1"/>
  <c r="AT370" i="1"/>
  <c r="AT369" i="1"/>
  <c r="AT358" i="1"/>
  <c r="AT354" i="1"/>
  <c r="AT350" i="1"/>
  <c r="AT406" i="1"/>
  <c r="AT385" i="1"/>
  <c r="AT361" i="1"/>
  <c r="AT355" i="1"/>
  <c r="AT351" i="1"/>
  <c r="AT377" i="1"/>
  <c r="AT362" i="1"/>
  <c r="AT365" i="1"/>
  <c r="AT359" i="1"/>
  <c r="AT356" i="1"/>
  <c r="AT352" i="1"/>
  <c r="AT349" i="1"/>
  <c r="AT396" i="1"/>
  <c r="AT380" i="1"/>
  <c r="AT372" i="1"/>
  <c r="AT344" i="1"/>
  <c r="AT337" i="1"/>
  <c r="AT329" i="1"/>
  <c r="AT321" i="1"/>
  <c r="AT400" i="1"/>
  <c r="AT330" i="1"/>
  <c r="AT353" i="1"/>
  <c r="AT342" i="1"/>
  <c r="AT338" i="1"/>
  <c r="AT334" i="1"/>
  <c r="AT328" i="1"/>
  <c r="AT326" i="1"/>
  <c r="AT324" i="1"/>
  <c r="AT322" i="1"/>
  <c r="AT345" i="1"/>
  <c r="AT363" i="1"/>
  <c r="AT357" i="1"/>
  <c r="AT347" i="1"/>
  <c r="AT341" i="1"/>
  <c r="AT339" i="1"/>
  <c r="AT335" i="1"/>
  <c r="AT332" i="1"/>
  <c r="AT343" i="1"/>
  <c r="AT346" i="1"/>
  <c r="AT340"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8" i="1"/>
  <c r="AT306" i="1"/>
  <c r="AT303" i="1"/>
  <c r="AT299" i="1"/>
  <c r="AT316" i="1"/>
  <c r="AT288" i="1"/>
  <c r="AT278" i="1"/>
  <c r="AT276" i="1"/>
  <c r="AT273" i="1"/>
  <c r="AT266" i="1"/>
  <c r="AT260" i="1"/>
  <c r="AT284" i="1"/>
  <c r="AT264" i="1"/>
  <c r="AT257" i="1"/>
  <c r="AT256" i="1"/>
  <c r="AT300" i="1"/>
  <c r="AT287" i="1"/>
  <c r="AT281" i="1"/>
  <c r="AT279" i="1"/>
  <c r="AT277" i="1"/>
  <c r="AT265" i="1"/>
  <c r="AT254" i="1"/>
  <c r="AT296" i="1"/>
  <c r="AT267" i="1"/>
  <c r="AT262" i="1"/>
  <c r="AT259" i="1"/>
  <c r="AT320" i="1"/>
  <c r="AT313" i="1"/>
  <c r="AT297" i="1"/>
  <c r="AT280"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5" i="1"/>
  <c r="AT216" i="1"/>
  <c r="AT215" i="1"/>
  <c r="AT211" i="1"/>
  <c r="AT202" i="1"/>
  <c r="AT201" i="1"/>
  <c r="AT193" i="1"/>
  <c r="AT186" i="1"/>
  <c r="AT220" i="1"/>
  <c r="AT204" i="1"/>
  <c r="AT192" i="1"/>
  <c r="AT206" i="1"/>
  <c r="AT203" i="1"/>
  <c r="AT196" i="1"/>
  <c r="AT194" i="1"/>
  <c r="AT187" i="1"/>
  <c r="AT221" i="1"/>
  <c r="AT212" i="1"/>
  <c r="AT207" i="1"/>
  <c r="AT209" i="1"/>
  <c r="AT205" i="1"/>
  <c r="AT184" i="1"/>
  <c r="AT200" i="1"/>
  <c r="AT197" i="1"/>
  <c r="AT222" i="1"/>
  <c r="AT213" i="1"/>
  <c r="AT210" i="1"/>
  <c r="AT195" i="1"/>
  <c r="AT191" i="1"/>
  <c r="AT182" i="1"/>
  <c r="AT179" i="1"/>
  <c r="AT177" i="1"/>
  <c r="AT164" i="1"/>
  <c r="AT154" i="1"/>
  <c r="AT153" i="1"/>
  <c r="AT141" i="1"/>
  <c r="AT127" i="1"/>
  <c r="AT109" i="1"/>
  <c r="AT97" i="1"/>
  <c r="AT94" i="1"/>
  <c r="AT180" i="1"/>
  <c r="AT175" i="1"/>
  <c r="AT174" i="1"/>
  <c r="AT149" i="1"/>
  <c r="AT144" i="1"/>
  <c r="AT138" i="1"/>
  <c r="AT133" i="1"/>
  <c r="AT120" i="1"/>
  <c r="AT116" i="1"/>
  <c r="AT113" i="1"/>
  <c r="AT111" i="1"/>
  <c r="AT173" i="1"/>
  <c r="AT161" i="1"/>
  <c r="AT159" i="1"/>
  <c r="AT156" i="1"/>
  <c r="AT136" i="1"/>
  <c r="AT131" i="1"/>
  <c r="AT129" i="1"/>
  <c r="AT128" i="1"/>
  <c r="AT125" i="1"/>
  <c r="AT99" i="1"/>
  <c r="AT92" i="1"/>
  <c r="AT169" i="1"/>
  <c r="AT162" i="1"/>
  <c r="AT147" i="1"/>
  <c r="AT145" i="1"/>
  <c r="AT139" i="1"/>
  <c r="AT134" i="1"/>
  <c r="AT119" i="1"/>
  <c r="AT106" i="1"/>
  <c r="AT102" i="1"/>
  <c r="AT101" i="1"/>
  <c r="AT100" i="1"/>
  <c r="AT90" i="1"/>
  <c r="AT171" i="1"/>
  <c r="AT165" i="1"/>
  <c r="AT150" i="1"/>
  <c r="AT137" i="1"/>
  <c r="AT122" i="1"/>
  <c r="AT121" i="1"/>
  <c r="AT117" i="1"/>
  <c r="AT114" i="1"/>
  <c r="AT93" i="1"/>
  <c r="AT170" i="1"/>
  <c r="AT166" i="1"/>
  <c r="AT158" i="1"/>
  <c r="AT155" i="1"/>
  <c r="AT148" i="1"/>
  <c r="AT140" i="1"/>
  <c r="AT115" i="1"/>
  <c r="AT98" i="1"/>
  <c r="AT183" i="1"/>
  <c r="AT176" i="1"/>
  <c r="AT163" i="1"/>
  <c r="AT151" i="1"/>
  <c r="AT146" i="1"/>
  <c r="AT143" i="1"/>
  <c r="AT135" i="1"/>
  <c r="AT130" i="1"/>
  <c r="AT123" i="1"/>
  <c r="AT118" i="1"/>
  <c r="AT105" i="1"/>
  <c r="AT95" i="1"/>
  <c r="AT172" i="1"/>
  <c r="AT160" i="1"/>
  <c r="AT132"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7" i="1"/>
  <c r="AT126" i="1"/>
  <c r="AT89" i="1"/>
  <c r="AT85" i="1"/>
  <c r="AT62" i="1"/>
  <c r="AT60" i="1"/>
  <c r="AT46" i="1"/>
  <c r="AT29" i="1"/>
  <c r="AT28" i="1"/>
  <c r="AT25" i="1"/>
  <c r="AT17" i="1"/>
  <c r="AT142" i="1"/>
  <c r="AT110" i="1"/>
  <c r="AT87" i="1"/>
  <c r="AT76" i="1"/>
  <c r="AT48" i="1"/>
  <c r="AT36" i="1"/>
  <c r="AT11" i="1"/>
  <c r="AT10" i="1"/>
  <c r="AT7" i="1"/>
  <c r="AT4" i="1"/>
  <c r="AT8" i="1"/>
  <c r="AT14" i="1"/>
  <c r="AT6" i="1"/>
  <c r="AT12" i="1"/>
  <c r="AT3" i="1"/>
  <c r="BB443" i="1"/>
  <c r="BB434" i="1"/>
  <c r="BB435" i="1"/>
  <c r="BB432" i="1"/>
  <c r="BB415" i="1"/>
  <c r="BB441" i="1"/>
  <c r="BB438" i="1"/>
  <c r="BB444" i="1"/>
  <c r="BB439" i="1"/>
  <c r="BB412" i="1"/>
  <c r="BB442" i="1"/>
  <c r="BB423" i="1"/>
  <c r="BB168" i="1"/>
  <c r="BB167" i="1"/>
  <c r="BB445" i="1"/>
  <c r="BB431" i="1"/>
  <c r="BB440" i="1"/>
  <c r="BB401" i="1"/>
  <c r="BB397" i="1"/>
  <c r="BB446" i="1"/>
  <c r="BB385" i="1"/>
  <c r="BB380" i="1"/>
  <c r="BB411" i="1"/>
  <c r="BB402" i="1"/>
  <c r="BB398" i="1"/>
  <c r="BB394" i="1"/>
  <c r="BB386" i="1"/>
  <c r="BB383" i="1"/>
  <c r="BB407" i="1"/>
  <c r="BB403" i="1"/>
  <c r="BB399" i="1"/>
  <c r="BB395" i="1"/>
  <c r="BB389" i="1"/>
  <c r="BB375" i="1"/>
  <c r="BB372" i="1"/>
  <c r="BB384" i="1"/>
  <c r="BB377" i="1"/>
  <c r="BB370" i="1"/>
  <c r="BB360" i="1"/>
  <c r="BB376" i="1"/>
  <c r="BB361" i="1"/>
  <c r="BB358" i="1"/>
  <c r="BB396" i="1"/>
  <c r="BB379" i="1"/>
  <c r="BB348" i="1"/>
  <c r="BB400" i="1"/>
  <c r="BB408" i="1"/>
  <c r="BB404" i="1"/>
  <c r="BB368" i="1"/>
  <c r="BB362" i="1"/>
  <c r="BB344" i="1"/>
  <c r="BB337" i="1"/>
  <c r="BB329" i="1"/>
  <c r="BB327" i="1"/>
  <c r="BB325" i="1"/>
  <c r="BB323" i="1"/>
  <c r="BB321" i="1"/>
  <c r="BB359" i="1"/>
  <c r="BB330" i="1"/>
  <c r="BB365" i="1"/>
  <c r="BB342" i="1"/>
  <c r="BB338" i="1"/>
  <c r="BB334" i="1"/>
  <c r="BB328" i="1"/>
  <c r="BB363" i="1"/>
  <c r="BB345" i="1"/>
  <c r="BB339" i="1"/>
  <c r="BB335" i="1"/>
  <c r="BB332" i="1"/>
  <c r="BB326" i="1"/>
  <c r="BB324" i="1"/>
  <c r="BB322" i="1"/>
  <c r="BB343" i="1"/>
  <c r="BB382" i="1"/>
  <c r="BB347" i="1"/>
  <c r="BB341" i="1"/>
  <c r="BB336" i="1"/>
  <c r="BB333" i="1"/>
  <c r="BB331" i="1"/>
  <c r="BB320" i="1"/>
  <c r="BB349" i="1"/>
  <c r="BB314" i="1"/>
  <c r="BB304" i="1"/>
  <c r="BB289" i="1"/>
  <c r="BB285" i="1"/>
  <c r="BB311" i="1"/>
  <c r="BB301" i="1"/>
  <c r="BB297" i="1"/>
  <c r="BB317" i="1"/>
  <c r="BB291" i="1"/>
  <c r="BB286" i="1"/>
  <c r="BB305" i="1"/>
  <c r="BB302" i="1"/>
  <c r="BB298" i="1"/>
  <c r="BB319" i="1"/>
  <c r="BB312" i="1"/>
  <c r="BB310" i="1"/>
  <c r="BB290" i="1"/>
  <c r="BB295" i="1"/>
  <c r="BB300" i="1"/>
  <c r="BB280" i="1"/>
  <c r="BB278" i="1"/>
  <c r="BB260" i="1"/>
  <c r="BB303" i="1"/>
  <c r="BB313" i="1"/>
  <c r="BB306" i="1"/>
  <c r="BB279" i="1"/>
  <c r="BB268" i="1"/>
  <c r="BB261" i="1"/>
  <c r="BB254" i="1"/>
  <c r="BB288" i="1"/>
  <c r="BB262" i="1"/>
  <c r="BB284" i="1"/>
  <c r="BB275" i="1"/>
  <c r="BB267" i="1"/>
  <c r="BB265" i="1"/>
  <c r="BB259" i="1"/>
  <c r="BB255" i="1"/>
  <c r="BB246" i="1"/>
  <c r="BB233" i="1"/>
  <c r="BB225" i="1"/>
  <c r="BB230" i="1"/>
  <c r="BB287"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6" i="1"/>
  <c r="BB220" i="1"/>
  <c r="BB190" i="1"/>
  <c r="BB211" i="1"/>
  <c r="BB206" i="1"/>
  <c r="BB212" i="1"/>
  <c r="BB207" i="1"/>
  <c r="BB204" i="1"/>
  <c r="BB192" i="1"/>
  <c r="BB209" i="1"/>
  <c r="BB205" i="1"/>
  <c r="BB196" i="1"/>
  <c r="BB194" i="1"/>
  <c r="BB187" i="1"/>
  <c r="BB221" i="1"/>
  <c r="BB217" i="1"/>
  <c r="BB210" i="1"/>
  <c r="BB127" i="1"/>
  <c r="BB115" i="1"/>
  <c r="BB182" i="1"/>
  <c r="BB180" i="1"/>
  <c r="BB146" i="1"/>
  <c r="BB138" i="1"/>
  <c r="BB133" i="1"/>
  <c r="BB130" i="1"/>
  <c r="BB123" i="1"/>
  <c r="BB118" i="1"/>
  <c r="BB164" i="1"/>
  <c r="BB159" i="1"/>
  <c r="BB156" i="1"/>
  <c r="BB141" i="1"/>
  <c r="BB99" i="1"/>
  <c r="BB97" i="1"/>
  <c r="BB92" i="1"/>
  <c r="BB183" i="1"/>
  <c r="BB149" i="1"/>
  <c r="BB139" i="1"/>
  <c r="BB136" i="1"/>
  <c r="BB120" i="1"/>
  <c r="BB116" i="1"/>
  <c r="BB113" i="1"/>
  <c r="BB102" i="1"/>
  <c r="BB171" i="1"/>
  <c r="BB165" i="1"/>
  <c r="BB131" i="1"/>
  <c r="BB93" i="1"/>
  <c r="BB170" i="1"/>
  <c r="BB148" i="1"/>
  <c r="BB137" i="1"/>
  <c r="BB117" i="1"/>
  <c r="BB114" i="1"/>
  <c r="BB151" i="1"/>
  <c r="BB132" i="1"/>
  <c r="BB126" i="1"/>
  <c r="BB96" i="1"/>
  <c r="BB89" i="1"/>
  <c r="BB60" i="1"/>
  <c r="BB25" i="1"/>
  <c r="BB169" i="1"/>
  <c r="BB145"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2" i="1"/>
  <c r="BB147" i="1"/>
  <c r="BB73" i="1"/>
  <c r="BB40" i="1"/>
  <c r="BB36" i="1"/>
  <c r="BB11" i="1"/>
  <c r="BB7" i="1"/>
  <c r="BB14" i="1"/>
  <c r="BB12" i="1"/>
  <c r="BF437" i="1"/>
  <c r="BF433" i="1"/>
  <c r="BF427" i="1"/>
  <c r="BF168" i="1"/>
  <c r="BF167" i="1"/>
  <c r="BF442" i="1"/>
  <c r="BF423" i="1"/>
  <c r="BF416" i="1"/>
  <c r="BF445" i="1"/>
  <c r="BF431" i="1"/>
  <c r="BF426" i="1"/>
  <c r="BF414" i="1"/>
  <c r="BF446" i="1"/>
  <c r="BF440" i="1"/>
  <c r="BF417" i="1"/>
  <c r="BF447" i="1"/>
  <c r="BF443" i="1"/>
  <c r="BF434" i="1"/>
  <c r="BF420" i="1"/>
  <c r="BF435" i="1"/>
  <c r="BF432" i="1"/>
  <c r="BF415" i="1"/>
  <c r="BF438" i="1"/>
  <c r="BF428" i="1"/>
  <c r="BF422" i="1"/>
  <c r="BF421" i="1"/>
  <c r="BF403" i="1"/>
  <c r="BF399" i="1"/>
  <c r="BF395" i="1"/>
  <c r="BF390" i="1"/>
  <c r="BF389" i="1"/>
  <c r="BF441" i="1"/>
  <c r="BF430" i="1"/>
  <c r="BF412" i="1"/>
  <c r="BF408" i="1"/>
  <c r="BF406" i="1"/>
  <c r="BF404" i="1"/>
  <c r="BF400" i="1"/>
  <c r="BF396" i="1"/>
  <c r="BF384" i="1"/>
  <c r="BF382" i="1"/>
  <c r="BF379" i="1"/>
  <c r="BF444" i="1"/>
  <c r="BF413" i="1"/>
  <c r="BF410" i="1"/>
  <c r="BF409" i="1"/>
  <c r="BF393" i="1"/>
  <c r="BF377" i="1"/>
  <c r="BF439" i="1"/>
  <c r="BF401" i="1"/>
  <c r="BF397" i="1"/>
  <c r="BF385" i="1"/>
  <c r="BF380" i="1"/>
  <c r="BF386" i="1"/>
  <c r="BF355" i="1"/>
  <c r="BF351" i="1"/>
  <c r="BF348" i="1"/>
  <c r="BF425" i="1"/>
  <c r="BF411" i="1"/>
  <c r="BF394" i="1"/>
  <c r="BF398" i="1"/>
  <c r="BF362" i="1"/>
  <c r="BF356" i="1"/>
  <c r="BF352" i="1"/>
  <c r="BF429" i="1"/>
  <c r="BF402" i="1"/>
  <c r="BF366" i="1"/>
  <c r="BF365" i="1"/>
  <c r="BF359" i="1"/>
  <c r="BF349" i="1"/>
  <c r="BF407" i="1"/>
  <c r="BF375" i="1"/>
  <c r="BF373" i="1"/>
  <c r="BF372" i="1"/>
  <c r="BF363" i="1"/>
  <c r="BF357" i="1"/>
  <c r="BF353" i="1"/>
  <c r="BF370" i="1"/>
  <c r="BF383" i="1"/>
  <c r="BF374" i="1"/>
  <c r="BF371" i="1"/>
  <c r="BF360" i="1"/>
  <c r="BF354" i="1"/>
  <c r="BF350" i="1"/>
  <c r="BF339" i="1"/>
  <c r="BF335" i="1"/>
  <c r="BF326" i="1"/>
  <c r="BF324" i="1"/>
  <c r="BF322" i="1"/>
  <c r="BF332" i="1"/>
  <c r="BF376" i="1"/>
  <c r="BF347" i="1"/>
  <c r="BF336" i="1"/>
  <c r="BF320" i="1"/>
  <c r="BF337" i="1"/>
  <c r="BF329" i="1"/>
  <c r="BF327" i="1"/>
  <c r="BF325" i="1"/>
  <c r="BF323" i="1"/>
  <c r="BF321" i="1"/>
  <c r="BF361" i="1"/>
  <c r="BF358" i="1"/>
  <c r="BF346" i="1"/>
  <c r="BF330" i="1"/>
  <c r="BF340"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4" i="1"/>
  <c r="BF272" i="1"/>
  <c r="BF261" i="1"/>
  <c r="BF254" i="1"/>
  <c r="BF305" i="1"/>
  <c r="BF285" i="1"/>
  <c r="BF277" i="1"/>
  <c r="BF263" i="1"/>
  <c r="BF260" i="1"/>
  <c r="BF278" i="1"/>
  <c r="BF273" i="1"/>
  <c r="BF271" i="1"/>
  <c r="BF281" i="1"/>
  <c r="BF275" i="1"/>
  <c r="BF264" i="1"/>
  <c r="BF244" i="1"/>
  <c r="BF231" i="1"/>
  <c r="BF226" i="1"/>
  <c r="BF291" i="1"/>
  <c r="BF245" i="1"/>
  <c r="BF228" i="1"/>
  <c r="BF317" i="1"/>
  <c r="BF240" i="1"/>
  <c r="BF229" i="1"/>
  <c r="BF262" i="1"/>
  <c r="BF232" i="1"/>
  <c r="BF270" i="1"/>
  <c r="BF255" i="1"/>
  <c r="BF246" i="1"/>
  <c r="BF243" i="1"/>
  <c r="BF242" i="1"/>
  <c r="BF233" i="1"/>
  <c r="BF230" i="1"/>
  <c r="BF225" i="1"/>
  <c r="BF302" i="1"/>
  <c r="BF286" i="1"/>
  <c r="BF266" i="1"/>
  <c r="BF265" i="1"/>
  <c r="BF237" i="1"/>
  <c r="BF223" i="1"/>
  <c r="BF250" i="1"/>
  <c r="BF248" i="1"/>
  <c r="BF247" i="1"/>
  <c r="BF239" i="1"/>
  <c r="BF234" i="1"/>
  <c r="BF222" i="1"/>
  <c r="BF216" i="1"/>
  <c r="BF212" i="1"/>
  <c r="BF207" i="1"/>
  <c r="BF204" i="1"/>
  <c r="BF209" i="1"/>
  <c r="BF205" i="1"/>
  <c r="BF196" i="1"/>
  <c r="BF194" i="1"/>
  <c r="BF187" i="1"/>
  <c r="BF221" i="1"/>
  <c r="BF219" i="1"/>
  <c r="BF210" i="1"/>
  <c r="BF185" i="1"/>
  <c r="BF215" i="1"/>
  <c r="BF201" i="1"/>
  <c r="BF200" i="1"/>
  <c r="BF197" i="1"/>
  <c r="BF213" i="1"/>
  <c r="BF199" i="1"/>
  <c r="BF195" i="1"/>
  <c r="BF191" i="1"/>
  <c r="BF186" i="1"/>
  <c r="BF182" i="1"/>
  <c r="BF220" i="1"/>
  <c r="BF218" i="1"/>
  <c r="BF211" i="1"/>
  <c r="BF206" i="1"/>
  <c r="BF171" i="1"/>
  <c r="BF165" i="1"/>
  <c r="BF131" i="1"/>
  <c r="BF125" i="1"/>
  <c r="BF102" i="1"/>
  <c r="BF95" i="1"/>
  <c r="BF181" i="1"/>
  <c r="BF172" i="1"/>
  <c r="BF169" i="1"/>
  <c r="BF147" i="1"/>
  <c r="BF145" i="1"/>
  <c r="BF129" i="1"/>
  <c r="BF122" i="1"/>
  <c r="BF94" i="1"/>
  <c r="BF90" i="1"/>
  <c r="BF170" i="1"/>
  <c r="BF150" i="1"/>
  <c r="BF148" i="1"/>
  <c r="BF117" i="1"/>
  <c r="BF114" i="1"/>
  <c r="BF98" i="1"/>
  <c r="BF179" i="1"/>
  <c r="BF173" i="1"/>
  <c r="BF153" i="1"/>
  <c r="BF151" i="1"/>
  <c r="BF126" i="1"/>
  <c r="BF96" i="1"/>
  <c r="BF115" i="1"/>
  <c r="BF164" i="1"/>
  <c r="BF144" i="1"/>
  <c r="BF101" i="1"/>
  <c r="BF100" i="1"/>
  <c r="BF99" i="1"/>
  <c r="BF178" i="1"/>
  <c r="BF149" i="1"/>
  <c r="BF136" i="1"/>
  <c r="BF121" i="1"/>
  <c r="BF120" i="1"/>
  <c r="BF116" i="1"/>
  <c r="BF113" i="1"/>
  <c r="BF78" i="1"/>
  <c r="BF64" i="1"/>
  <c r="BF52" i="1"/>
  <c r="BF45" i="1"/>
  <c r="BF27" i="1"/>
  <c r="BF130" i="1"/>
  <c r="BF88" i="1"/>
  <c r="BF59" i="1"/>
  <c r="BF38" i="1"/>
  <c r="BF35" i="1"/>
  <c r="BF24" i="1"/>
  <c r="BF79" i="1"/>
  <c r="BF65" i="1"/>
  <c r="BF55" i="1"/>
  <c r="BF47" i="1"/>
  <c r="BF146" i="1"/>
  <c r="BF128" i="1"/>
  <c r="BF85" i="1"/>
  <c r="BF73" i="1"/>
  <c r="BF62" i="1"/>
  <c r="BF40" i="1"/>
  <c r="BF36" i="1"/>
  <c r="BF180" i="1"/>
  <c r="BF71" i="1"/>
  <c r="BF70" i="1"/>
  <c r="BF69" i="1"/>
  <c r="BF60" i="1"/>
  <c r="BF43" i="1"/>
  <c r="BF42" i="1"/>
  <c r="BF25" i="1"/>
  <c r="BF118" i="1"/>
  <c r="BF92" i="1"/>
  <c r="BF87" i="1"/>
  <c r="BF76" i="1"/>
  <c r="BF74" i="1"/>
  <c r="BF56" i="1"/>
  <c r="BF53" i="1"/>
  <c r="BF48" i="1"/>
  <c r="BF37" i="1"/>
  <c r="BF33" i="1"/>
  <c r="BF30" i="1"/>
  <c r="BF22" i="1"/>
  <c r="BF21" i="1"/>
  <c r="BF20" i="1"/>
  <c r="BF19" i="1"/>
  <c r="BF86" i="1"/>
  <c r="BF80" i="1"/>
  <c r="BF66" i="1"/>
  <c r="BF58" i="1"/>
  <c r="BF44" i="1"/>
  <c r="BF123" i="1"/>
  <c r="BF54" i="1"/>
  <c r="BF51" i="1"/>
  <c r="BF34" i="1"/>
  <c r="BF26" i="1"/>
  <c r="BF23" i="1"/>
  <c r="BF4" i="1"/>
  <c r="BF14" i="1"/>
  <c r="BF12" i="1"/>
  <c r="BF10" i="1"/>
  <c r="BF18" i="1"/>
  <c r="BF5" i="1"/>
  <c r="BF3" i="1"/>
  <c r="BF11" i="1"/>
  <c r="BF17" i="1"/>
  <c r="BF202" i="1"/>
  <c r="BF301" i="1"/>
  <c r="AU447" i="1"/>
  <c r="AU441" i="1"/>
  <c r="AU435" i="1"/>
  <c r="AU420" i="1"/>
  <c r="AU415" i="1"/>
  <c r="AU439" i="1"/>
  <c r="AU421" i="1"/>
  <c r="AU442" i="1"/>
  <c r="AU430" i="1"/>
  <c r="AU429" i="1"/>
  <c r="AU425" i="1"/>
  <c r="AU423" i="1"/>
  <c r="AU414" i="1"/>
  <c r="AU413" i="1"/>
  <c r="AU168" i="1"/>
  <c r="AU167" i="1"/>
  <c r="AU424" i="1"/>
  <c r="AU446" i="1"/>
  <c r="AU437" i="1"/>
  <c r="AU402" i="1"/>
  <c r="AU398" i="1"/>
  <c r="AU394" i="1"/>
  <c r="AU386" i="1"/>
  <c r="AU407" i="1"/>
  <c r="AU417" i="1"/>
  <c r="AU410" i="1"/>
  <c r="AU403" i="1"/>
  <c r="AU399" i="1"/>
  <c r="AU395" i="1"/>
  <c r="AU390" i="1"/>
  <c r="AU387" i="1"/>
  <c r="AU418" i="1"/>
  <c r="AU404" i="1"/>
  <c r="AU400" i="1"/>
  <c r="AU396" i="1"/>
  <c r="AU373" i="1"/>
  <c r="AU370" i="1"/>
  <c r="AU354" i="1"/>
  <c r="AU350" i="1"/>
  <c r="AU406" i="1"/>
  <c r="AU378" i="1"/>
  <c r="AU361" i="1"/>
  <c r="AU355" i="1"/>
  <c r="AU351" i="1"/>
  <c r="AU393" i="1"/>
  <c r="AU356" i="1"/>
  <c r="AU352" i="1"/>
  <c r="AU368" i="1"/>
  <c r="AU397" i="1"/>
  <c r="AU363" i="1"/>
  <c r="AU357" i="1"/>
  <c r="AU353" i="1"/>
  <c r="AU367" i="1"/>
  <c r="AU330" i="1"/>
  <c r="AU375" i="1"/>
  <c r="AU342" i="1"/>
  <c r="AU338" i="1"/>
  <c r="AU334" i="1"/>
  <c r="AU328" i="1"/>
  <c r="AU345" i="1"/>
  <c r="AU339" i="1"/>
  <c r="AU335" i="1"/>
  <c r="AU332" i="1"/>
  <c r="AU343" i="1"/>
  <c r="AU401" i="1"/>
  <c r="AU366" i="1"/>
  <c r="AU336" i="1"/>
  <c r="AU333" i="1"/>
  <c r="AU331" i="1"/>
  <c r="AU311" i="1"/>
  <c r="AU301" i="1"/>
  <c r="AU321" i="1"/>
  <c r="AU286" i="1"/>
  <c r="AU337" i="1"/>
  <c r="AU305" i="1"/>
  <c r="AU302" i="1"/>
  <c r="AU298" i="1"/>
  <c r="AU287" i="1"/>
  <c r="AU299" i="1"/>
  <c r="AU295" i="1"/>
  <c r="AU329" i="1"/>
  <c r="AU313" i="1"/>
  <c r="AU288" i="1"/>
  <c r="AU284" i="1"/>
  <c r="AU282" i="1"/>
  <c r="AU257" i="1"/>
  <c r="AU300" i="1"/>
  <c r="AU281" i="1"/>
  <c r="AU277" i="1"/>
  <c r="AU271" i="1"/>
  <c r="AU296" i="1"/>
  <c r="AU267" i="1"/>
  <c r="AU262" i="1"/>
  <c r="AU259" i="1"/>
  <c r="AU344" i="1"/>
  <c r="AU275" i="1"/>
  <c r="AU255" i="1"/>
  <c r="AU314" i="1"/>
  <c r="AU289" i="1"/>
  <c r="AU285" i="1"/>
  <c r="AU263" i="1"/>
  <c r="AU258" i="1"/>
  <c r="AU250" i="1"/>
  <c r="AU239" i="1"/>
  <c r="AU234" i="1"/>
  <c r="AU248" i="1"/>
  <c r="AU260" i="1"/>
  <c r="AU244" i="1"/>
  <c r="AU251" i="1"/>
  <c r="AU249" i="1"/>
  <c r="AU240" i="1"/>
  <c r="AU228" i="1"/>
  <c r="AU224" i="1"/>
  <c r="AU254" i="1"/>
  <c r="AU252" i="1"/>
  <c r="AU243" i="1"/>
  <c r="AU304" i="1"/>
  <c r="AU229" i="1"/>
  <c r="AU278" i="1"/>
  <c r="AU253" i="1"/>
  <c r="AU246" i="1"/>
  <c r="AU233" i="1"/>
  <c r="AU225" i="1"/>
  <c r="AU216" i="1"/>
  <c r="AU215" i="1"/>
  <c r="AU202" i="1"/>
  <c r="AU201" i="1"/>
  <c r="AU193" i="1"/>
  <c r="AU186" i="1"/>
  <c r="AU220" i="1"/>
  <c r="AU192" i="1"/>
  <c r="AU206" i="1"/>
  <c r="AU194" i="1"/>
  <c r="AU212" i="1"/>
  <c r="AU207" i="1"/>
  <c r="AU209" i="1"/>
  <c r="AU205" i="1"/>
  <c r="AU217" i="1"/>
  <c r="AU210" i="1"/>
  <c r="AU195" i="1"/>
  <c r="AU185" i="1"/>
  <c r="AU180" i="1"/>
  <c r="AU175" i="1"/>
  <c r="AU138" i="1"/>
  <c r="AU133" i="1"/>
  <c r="AU104" i="1"/>
  <c r="AU161" i="1"/>
  <c r="AU159" i="1"/>
  <c r="AU156" i="1"/>
  <c r="AU128" i="1"/>
  <c r="AU125" i="1"/>
  <c r="AU99" i="1"/>
  <c r="AU92" i="1"/>
  <c r="AU162" i="1"/>
  <c r="AU139" i="1"/>
  <c r="AU119" i="1"/>
  <c r="AU102" i="1"/>
  <c r="AU101" i="1"/>
  <c r="AU100" i="1"/>
  <c r="AU171" i="1"/>
  <c r="AU165" i="1"/>
  <c r="AU150" i="1"/>
  <c r="AU121" i="1"/>
  <c r="AU93" i="1"/>
  <c r="AU172" i="1"/>
  <c r="AU160" i="1"/>
  <c r="AU157" i="1"/>
  <c r="AU183" i="1"/>
  <c r="AU176" i="1"/>
  <c r="AU163" i="1"/>
  <c r="AU151" i="1"/>
  <c r="AU107" i="1"/>
  <c r="AU179" i="1"/>
  <c r="AU177" i="1"/>
  <c r="AU154" i="1"/>
  <c r="AU153" i="1"/>
  <c r="AU127" i="1"/>
  <c r="AU108" i="1"/>
  <c r="AU94" i="1"/>
  <c r="AU98" i="1"/>
  <c r="AU71" i="1"/>
  <c r="AU70" i="1"/>
  <c r="AU69" i="1"/>
  <c r="AU63" i="1"/>
  <c r="AU61" i="1"/>
  <c r="AU58" i="1"/>
  <c r="AU53" i="1"/>
  <c r="AU37" i="1"/>
  <c r="AU33" i="1"/>
  <c r="AU20" i="1"/>
  <c r="AU19" i="1"/>
  <c r="AU18" i="1"/>
  <c r="AU158" i="1"/>
  <c r="AU140" i="1"/>
  <c r="AU88" i="1"/>
  <c r="AU82" i="1"/>
  <c r="AU80" i="1"/>
  <c r="AU44" i="1"/>
  <c r="AU30" i="1"/>
  <c r="AU22" i="1"/>
  <c r="AU21" i="1"/>
  <c r="AU148" i="1"/>
  <c r="AU95" i="1"/>
  <c r="AU77" i="1"/>
  <c r="AU75" i="1"/>
  <c r="AU51" i="1"/>
  <c r="AU34" i="1"/>
  <c r="AU84" i="1"/>
  <c r="AU78" i="1"/>
  <c r="AU45" i="1"/>
  <c r="AU170" i="1"/>
  <c r="AU52" i="1"/>
  <c r="AU50" i="1"/>
  <c r="AU35" i="1"/>
  <c r="AU85" i="1"/>
  <c r="AU62" i="1"/>
  <c r="AU46" i="1"/>
  <c r="AU43" i="1"/>
  <c r="AU28" i="1"/>
  <c r="AU36" i="1"/>
  <c r="AU155" i="1"/>
  <c r="AU7" i="1"/>
  <c r="AU4" i="1"/>
  <c r="AU16" i="1"/>
  <c r="AU14" i="1"/>
  <c r="AU6" i="1"/>
  <c r="AU12" i="1"/>
  <c r="AU11" i="1"/>
  <c r="AU10" i="1"/>
  <c r="AU221" i="1"/>
  <c r="AU120" i="1"/>
  <c r="AU55" i="1"/>
  <c r="AU389" i="1"/>
  <c r="AU147" i="1"/>
  <c r="AU26" i="1"/>
  <c r="AU126" i="1"/>
  <c r="AU145" i="1"/>
  <c r="AU379" i="1"/>
  <c r="AU213" i="1"/>
  <c r="AU438" i="1"/>
  <c r="AU445" i="1"/>
  <c r="AU60" i="1"/>
  <c r="AU123" i="1"/>
  <c r="AU232" i="1"/>
  <c r="AU303" i="1"/>
  <c r="AU230" i="1"/>
  <c r="AU431" i="1"/>
  <c r="AU408" i="1"/>
  <c r="AU226" i="1"/>
  <c r="AU434" i="1"/>
  <c r="AU362" i="1"/>
  <c r="AU444" i="1"/>
  <c r="AU237" i="1"/>
  <c r="AU117" i="1"/>
  <c r="AU149" i="1"/>
  <c r="AU182" i="1"/>
  <c r="AU191" i="1"/>
  <c r="AY168" i="1"/>
  <c r="AY167" i="1"/>
  <c r="AY445" i="1"/>
  <c r="AY431" i="1"/>
  <c r="AY422" i="1"/>
  <c r="AY446" i="1"/>
  <c r="AY440" i="1"/>
  <c r="AY443" i="1"/>
  <c r="AY437" i="1"/>
  <c r="AY434" i="1"/>
  <c r="AY435" i="1"/>
  <c r="AY432" i="1"/>
  <c r="AY415" i="1"/>
  <c r="AY441" i="1"/>
  <c r="AY438" i="1"/>
  <c r="AY418" i="1"/>
  <c r="AY444" i="1"/>
  <c r="AY439" i="1"/>
  <c r="AY412" i="1"/>
  <c r="AY408" i="1"/>
  <c r="AY404" i="1"/>
  <c r="AY400" i="1"/>
  <c r="AY396" i="1"/>
  <c r="AY384" i="1"/>
  <c r="AY382" i="1"/>
  <c r="AY379" i="1"/>
  <c r="AY377" i="1"/>
  <c r="AY401" i="1"/>
  <c r="AY397" i="1"/>
  <c r="AY391" i="1"/>
  <c r="AY414" i="1"/>
  <c r="AY385" i="1"/>
  <c r="AY380" i="1"/>
  <c r="AY411" i="1"/>
  <c r="AY402" i="1"/>
  <c r="AY398" i="1"/>
  <c r="AY394" i="1"/>
  <c r="AY386" i="1"/>
  <c r="AY383" i="1"/>
  <c r="AY423" i="1"/>
  <c r="AY356" i="1"/>
  <c r="AY352" i="1"/>
  <c r="AY389" i="1"/>
  <c r="AY368" i="1"/>
  <c r="AY362" i="1"/>
  <c r="AY365" i="1"/>
  <c r="AY363" i="1"/>
  <c r="AY359" i="1"/>
  <c r="AY357" i="1"/>
  <c r="AY353" i="1"/>
  <c r="AY349" i="1"/>
  <c r="AY410" i="1"/>
  <c r="AY375" i="1"/>
  <c r="AY372" i="1"/>
  <c r="AY370" i="1"/>
  <c r="AY354" i="1"/>
  <c r="AY350" i="1"/>
  <c r="AY442" i="1"/>
  <c r="AY407" i="1"/>
  <c r="AY395" i="1"/>
  <c r="AY381" i="1"/>
  <c r="AY360" i="1"/>
  <c r="AY399" i="1"/>
  <c r="AY376" i="1"/>
  <c r="AY361" i="1"/>
  <c r="AY358" i="1"/>
  <c r="AY355" i="1"/>
  <c r="AY351" i="1"/>
  <c r="AY343" i="1"/>
  <c r="AY347" i="1"/>
  <c r="AY341" i="1"/>
  <c r="AY336" i="1"/>
  <c r="AY333" i="1"/>
  <c r="AY331" i="1"/>
  <c r="AY344" i="1"/>
  <c r="AY340" i="1"/>
  <c r="AY337" i="1"/>
  <c r="AY329" i="1"/>
  <c r="AY327" i="1"/>
  <c r="AY325" i="1"/>
  <c r="AY323" i="1"/>
  <c r="AY321" i="1"/>
  <c r="AY330" i="1"/>
  <c r="AY342" i="1"/>
  <c r="AY338" i="1"/>
  <c r="AY334" i="1"/>
  <c r="AY328" i="1"/>
  <c r="AY403" i="1"/>
  <c r="AY364" i="1"/>
  <c r="AY348" i="1"/>
  <c r="AY345"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2" i="1"/>
  <c r="AY310" i="1"/>
  <c r="AY287" i="1"/>
  <c r="AY275" i="1"/>
  <c r="AY267" i="1"/>
  <c r="AY265" i="1"/>
  <c r="AY259" i="1"/>
  <c r="AY255" i="1"/>
  <c r="AY305" i="1"/>
  <c r="AY283" i="1"/>
  <c r="AY282" i="1"/>
  <c r="AY272" i="1"/>
  <c r="AY269" i="1"/>
  <c r="AY319" i="1"/>
  <c r="AY312" i="1"/>
  <c r="AY298" i="1"/>
  <c r="AY290" i="1"/>
  <c r="AY270" i="1"/>
  <c r="AY266" i="1"/>
  <c r="AY326" i="1"/>
  <c r="AY276" i="1"/>
  <c r="AY264" i="1"/>
  <c r="AY256" i="1"/>
  <c r="AY280" i="1"/>
  <c r="AY261" i="1"/>
  <c r="AY228" i="1"/>
  <c r="AY254" i="1"/>
  <c r="AY243" i="1"/>
  <c r="AY240" i="1"/>
  <c r="AY236" i="1"/>
  <c r="AY235" i="1"/>
  <c r="AY224" i="1"/>
  <c r="AY339" i="1"/>
  <c r="AY260" i="1"/>
  <c r="AY249" i="1"/>
  <c r="AY232" i="1"/>
  <c r="AY263" i="1"/>
  <c r="AY246" i="1"/>
  <c r="AY233" i="1"/>
  <c r="AY225" i="1"/>
  <c r="AY223" i="1"/>
  <c r="AY252" i="1"/>
  <c r="AY230" i="1"/>
  <c r="AY250" i="1"/>
  <c r="AY237" i="1"/>
  <c r="AY234" i="1"/>
  <c r="AY222" i="1"/>
  <c r="AY278" i="1"/>
  <c r="AY268" i="1"/>
  <c r="AY248" i="1"/>
  <c r="AY239" i="1"/>
  <c r="AY279" i="1"/>
  <c r="AY244" i="1"/>
  <c r="AY231" i="1"/>
  <c r="AY226" i="1"/>
  <c r="AY209" i="1"/>
  <c r="AY205" i="1"/>
  <c r="AY196" i="1"/>
  <c r="AY194" i="1"/>
  <c r="AY187" i="1"/>
  <c r="AY221" i="1"/>
  <c r="AY217" i="1"/>
  <c r="AY210" i="1"/>
  <c r="AY197" i="1"/>
  <c r="AY184" i="1"/>
  <c r="AY216" i="1"/>
  <c r="AY213" i="1"/>
  <c r="AY202" i="1"/>
  <c r="AY195" i="1"/>
  <c r="AY193" i="1"/>
  <c r="AY191" i="1"/>
  <c r="AY189" i="1"/>
  <c r="AY186" i="1"/>
  <c r="AY220" i="1"/>
  <c r="AY183" i="1"/>
  <c r="AY219" i="1"/>
  <c r="AY211" i="1"/>
  <c r="AY206" i="1"/>
  <c r="AY212" i="1"/>
  <c r="AY208" i="1"/>
  <c r="AY207" i="1"/>
  <c r="AY204" i="1"/>
  <c r="AY192" i="1"/>
  <c r="AY172" i="1"/>
  <c r="AY169" i="1"/>
  <c r="AY147" i="1"/>
  <c r="AY145" i="1"/>
  <c r="AY170" i="1"/>
  <c r="AY148" i="1"/>
  <c r="AY137" i="1"/>
  <c r="AY117" i="1"/>
  <c r="AY114" i="1"/>
  <c r="AY151" i="1"/>
  <c r="AY132" i="1"/>
  <c r="AY126" i="1"/>
  <c r="AY107" i="1"/>
  <c r="AY96" i="1"/>
  <c r="AY182" i="1"/>
  <c r="AY178" i="1"/>
  <c r="AY142" i="1"/>
  <c r="AY127" i="1"/>
  <c r="AY115" i="1"/>
  <c r="AY108" i="1"/>
  <c r="AY103" i="1"/>
  <c r="AY181" i="1"/>
  <c r="AY180" i="1"/>
  <c r="AY176" i="1"/>
  <c r="AY146" i="1"/>
  <c r="AY138" i="1"/>
  <c r="AY133" i="1"/>
  <c r="AY130" i="1"/>
  <c r="AY123" i="1"/>
  <c r="AY118" i="1"/>
  <c r="AY112" i="1"/>
  <c r="AY91" i="1"/>
  <c r="AY174" i="1"/>
  <c r="AY149" i="1"/>
  <c r="AY139" i="1"/>
  <c r="AY136" i="1"/>
  <c r="AY120" i="1"/>
  <c r="AY116" i="1"/>
  <c r="AY113" i="1"/>
  <c r="AY102" i="1"/>
  <c r="AY173" i="1"/>
  <c r="AY171" i="1"/>
  <c r="AY165" i="1"/>
  <c r="AY161" i="1"/>
  <c r="AY150" i="1"/>
  <c r="AY131" i="1"/>
  <c r="AY93" i="1"/>
  <c r="AY99" i="1"/>
  <c r="AY68" i="1"/>
  <c r="AY59" i="1"/>
  <c r="AY38" i="1"/>
  <c r="AY35" i="1"/>
  <c r="AY24" i="1"/>
  <c r="AY85" i="1"/>
  <c r="AY62" i="1"/>
  <c r="AY55" i="1"/>
  <c r="AY49" i="1"/>
  <c r="AY43" i="1"/>
  <c r="AY143" i="1"/>
  <c r="AY73" i="1"/>
  <c r="AY46" i="1"/>
  <c r="AY40" i="1"/>
  <c r="AY36" i="1"/>
  <c r="AY156" i="1"/>
  <c r="AY125" i="1"/>
  <c r="AY89" i="1"/>
  <c r="AY67" i="1"/>
  <c r="AY60" i="1"/>
  <c r="AY25" i="1"/>
  <c r="AY141" i="1"/>
  <c r="AY87" i="1"/>
  <c r="AY76" i="1"/>
  <c r="AY58" i="1"/>
  <c r="AY53" i="1"/>
  <c r="AY48" i="1"/>
  <c r="AY37" i="1"/>
  <c r="AY33" i="1"/>
  <c r="AY159" i="1"/>
  <c r="AY97" i="1"/>
  <c r="AY88" i="1"/>
  <c r="AY80" i="1"/>
  <c r="AY66" i="1"/>
  <c r="AY63" i="1"/>
  <c r="AY44" i="1"/>
  <c r="AY39" i="1"/>
  <c r="AY32" i="1"/>
  <c r="AY92" i="1"/>
  <c r="AY90" i="1"/>
  <c r="AY77" i="1"/>
  <c r="AY51" i="1"/>
  <c r="AY41" i="1"/>
  <c r="AY34" i="1"/>
  <c r="AY26" i="1"/>
  <c r="AY164"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N69"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AJ8" i="39" l="1"/>
  <c r="T18" i="39"/>
  <c r="AD21" i="39"/>
  <c r="AN25" i="39"/>
  <c r="V31" i="39"/>
  <c r="AN39" i="39"/>
  <c r="N9" i="39"/>
  <c r="V12" i="39"/>
  <c r="AD15" i="39"/>
  <c r="AL18" i="39"/>
  <c r="N22" i="39"/>
  <c r="Z26" i="39"/>
  <c r="AD32" i="39"/>
  <c r="AF9" i="39"/>
  <c r="AN12" i="39"/>
  <c r="P19" i="39"/>
  <c r="AL22" i="39"/>
  <c r="AL33" i="39"/>
  <c r="AJ47" i="39"/>
  <c r="R13" i="39"/>
  <c r="Z16" i="39"/>
  <c r="AH19" i="39"/>
  <c r="V23" i="39"/>
  <c r="AH27" i="39"/>
  <c r="V53" i="39"/>
  <c r="AB10" i="39"/>
  <c r="AJ13" i="39"/>
  <c r="T28" i="39"/>
  <c r="N36" i="39"/>
  <c r="AH64" i="39"/>
  <c r="N14" i="39"/>
  <c r="V17" i="39"/>
  <c r="AD20" i="39"/>
  <c r="AD24" i="39"/>
  <c r="V37" i="39"/>
  <c r="P8" i="39"/>
  <c r="X11" i="39"/>
  <c r="AF14" i="39"/>
  <c r="AN17" i="39"/>
  <c r="N25" i="39"/>
  <c r="AD38" i="39"/>
  <c r="R8" i="39"/>
  <c r="Z11" i="39"/>
  <c r="AH14" i="39"/>
  <c r="R25" i="39"/>
  <c r="N30" i="39"/>
  <c r="AF38" i="39"/>
  <c r="R28" i="39"/>
  <c r="Z31" i="39"/>
  <c r="AH34" i="39"/>
  <c r="AD44" i="39"/>
  <c r="AD54" i="39"/>
  <c r="AJ45" i="39"/>
  <c r="Z72" i="39"/>
  <c r="V30" i="39"/>
  <c r="AD33" i="39"/>
  <c r="AL36" i="39"/>
  <c r="N43" i="39"/>
  <c r="V47" i="39"/>
  <c r="AJ51" i="39"/>
  <c r="N60" i="39"/>
  <c r="P25" i="39"/>
  <c r="X28" i="39"/>
  <c r="AF31" i="39"/>
  <c r="AN34" i="39"/>
  <c r="P41" i="39"/>
  <c r="AN44" i="39"/>
  <c r="R66" i="39"/>
  <c r="R31" i="39"/>
  <c r="Z34" i="39"/>
  <c r="AH37" i="39"/>
  <c r="R44" i="39"/>
  <c r="AD48" i="39"/>
  <c r="Z63" i="39"/>
  <c r="T37" i="39"/>
  <c r="AB40" i="39"/>
  <c r="AN43" i="39"/>
  <c r="AH61" i="39"/>
  <c r="Z44" i="39"/>
  <c r="AH48" i="39"/>
  <c r="R54" i="39"/>
  <c r="R64" i="39"/>
  <c r="AJ44" i="39"/>
  <c r="T54" i="39"/>
  <c r="AB57" i="39"/>
  <c r="AJ60" i="39"/>
  <c r="X70" i="39"/>
  <c r="AH74" i="39"/>
  <c r="N49" i="39"/>
  <c r="V52" i="39"/>
  <c r="AD55" i="39"/>
  <c r="AL58" i="39"/>
  <c r="N65" i="39"/>
  <c r="V68" i="39"/>
  <c r="X52" i="39"/>
  <c r="AF63" i="39"/>
  <c r="AN66" i="39"/>
  <c r="AB70" i="39"/>
  <c r="T75" i="39"/>
  <c r="Z62" i="39"/>
  <c r="AB52" i="39"/>
  <c r="AL63" i="39"/>
  <c r="AN71" i="39"/>
  <c r="AH83" i="39"/>
  <c r="P58" i="39"/>
  <c r="Z90" i="39"/>
  <c r="T12" i="39"/>
  <c r="AB15" i="39"/>
  <c r="AJ18" i="39"/>
  <c r="V26" i="39"/>
  <c r="T32" i="39"/>
  <c r="AF42" i="39"/>
  <c r="AD9" i="39"/>
  <c r="AL12" i="39"/>
  <c r="N19" i="39"/>
  <c r="AJ22" i="39"/>
  <c r="AB33" i="39"/>
  <c r="P47" i="39"/>
  <c r="P13" i="39"/>
  <c r="X16" i="39"/>
  <c r="AF19" i="39"/>
  <c r="T23" i="39"/>
  <c r="AD27" i="39"/>
  <c r="AJ34" i="39"/>
  <c r="R52" i="39"/>
  <c r="Z10" i="39"/>
  <c r="AH13" i="39"/>
  <c r="P28" i="39"/>
  <c r="T17" i="39"/>
  <c r="AB20" i="39"/>
  <c r="AB24" i="39"/>
  <c r="N8" i="39"/>
  <c r="V11" i="39"/>
  <c r="AD14" i="39"/>
  <c r="AL17" i="39"/>
  <c r="AN29" i="39"/>
  <c r="T38" i="39"/>
  <c r="AF8" i="39"/>
  <c r="AN11" i="39"/>
  <c r="P18" i="39"/>
  <c r="X21" i="39"/>
  <c r="AJ25" i="39"/>
  <c r="AB39" i="39"/>
  <c r="AH8" i="39"/>
  <c r="R18" i="39"/>
  <c r="AB21" i="39"/>
  <c r="AL25" i="39"/>
  <c r="AL39" i="39"/>
  <c r="R22" i="39"/>
  <c r="Z25" i="39"/>
  <c r="AH28" i="39"/>
  <c r="R38" i="39"/>
  <c r="Z41" i="39"/>
  <c r="V49" i="39"/>
  <c r="AH55" i="39"/>
  <c r="R68" i="39"/>
  <c r="T42" i="39"/>
  <c r="P46" i="39"/>
  <c r="AB50" i="39"/>
  <c r="AL76" i="39"/>
  <c r="AL30" i="39"/>
  <c r="N37" i="39"/>
  <c r="V40" i="39"/>
  <c r="AH43" i="39"/>
  <c r="AH52" i="39"/>
  <c r="R61" i="39"/>
  <c r="X22" i="39"/>
  <c r="AF25" i="39"/>
  <c r="AN28" i="39"/>
  <c r="P35" i="39"/>
  <c r="X38" i="39"/>
  <c r="AF41" i="39"/>
  <c r="T45" i="39"/>
  <c r="AF49" i="39"/>
  <c r="Z69" i="39"/>
  <c r="AH31" i="39"/>
  <c r="R41" i="39"/>
  <c r="AH66" i="39"/>
  <c r="T31" i="39"/>
  <c r="AB34" i="39"/>
  <c r="AJ37" i="39"/>
  <c r="X44" i="39"/>
  <c r="AF48" i="39"/>
  <c r="N54" i="39"/>
  <c r="V41" i="39"/>
  <c r="R49" i="39"/>
  <c r="V55" i="39"/>
  <c r="Z67" i="39"/>
  <c r="T48" i="39"/>
  <c r="AB51" i="39"/>
  <c r="AJ54" i="39"/>
  <c r="T64" i="39"/>
  <c r="AB67" i="39"/>
  <c r="P75" i="39"/>
  <c r="V46" i="39"/>
  <c r="AD49" i="39"/>
  <c r="AL52" i="39"/>
  <c r="N59" i="39"/>
  <c r="V62" i="39"/>
  <c r="AD65" i="39"/>
  <c r="AL68" i="39"/>
  <c r="AF72" i="39"/>
  <c r="X77" i="39"/>
  <c r="AN52" i="39"/>
  <c r="AN56" i="39"/>
  <c r="X60" i="39"/>
  <c r="P67" i="39"/>
  <c r="Z66" i="39"/>
  <c r="N71" i="39"/>
  <c r="Z76" i="39"/>
  <c r="T63" i="39"/>
  <c r="AJ67" i="39"/>
  <c r="AF66" i="39"/>
  <c r="AB9" i="39"/>
  <c r="AJ12" i="39"/>
  <c r="AF22" i="39"/>
  <c r="X33" i="39"/>
  <c r="AF46" i="39"/>
  <c r="N13" i="39"/>
  <c r="V16" i="39"/>
  <c r="AD19" i="39"/>
  <c r="R23" i="39"/>
  <c r="AB27" i="39"/>
  <c r="AF34" i="39"/>
  <c r="X51" i="39"/>
  <c r="X10" i="39"/>
  <c r="AF13" i="39"/>
  <c r="AN16" i="39"/>
  <c r="AN23" i="39"/>
  <c r="N28" i="39"/>
  <c r="AN35" i="39"/>
  <c r="R17" i="39"/>
  <c r="Z20" i="39"/>
  <c r="Z24" i="39"/>
  <c r="T11" i="39"/>
  <c r="AB14" i="39"/>
  <c r="AJ17" i="39"/>
  <c r="AL29" i="39"/>
  <c r="P38" i="39"/>
  <c r="AD8" i="39"/>
  <c r="AL11" i="39"/>
  <c r="N18" i="39"/>
  <c r="V21" i="39"/>
  <c r="AH25" i="39"/>
  <c r="X39" i="39"/>
  <c r="P12" i="39"/>
  <c r="X15" i="39"/>
  <c r="AF18" i="39"/>
  <c r="P26" i="39"/>
  <c r="N32" i="39"/>
  <c r="AN41" i="39"/>
  <c r="R12" i="39"/>
  <c r="Z15" i="39"/>
  <c r="AH18" i="39"/>
  <c r="T26" i="39"/>
  <c r="P32" i="39"/>
  <c r="P42" i="39"/>
  <c r="AH22" i="39"/>
  <c r="R32" i="39"/>
  <c r="Z35" i="39"/>
  <c r="AH38" i="39"/>
  <c r="AH45" i="39"/>
  <c r="AH56" i="39"/>
  <c r="AJ42" i="39"/>
  <c r="AN46" i="39"/>
  <c r="N31" i="39"/>
  <c r="V34" i="39"/>
  <c r="AD37" i="39"/>
  <c r="AL40" i="39"/>
  <c r="N44" i="39"/>
  <c r="Z48" i="39"/>
  <c r="AL53" i="39"/>
  <c r="AH62" i="39"/>
  <c r="AN22" i="39"/>
  <c r="P29" i="39"/>
  <c r="X32" i="39"/>
  <c r="AF35" i="39"/>
  <c r="AN38" i="39"/>
  <c r="AN45" i="39"/>
  <c r="AD73" i="39"/>
  <c r="R35" i="39"/>
  <c r="Z38" i="39"/>
  <c r="AH41" i="39"/>
  <c r="V45" i="39"/>
  <c r="AH49" i="39"/>
  <c r="N56" i="39"/>
  <c r="AJ31" i="39"/>
  <c r="T41" i="39"/>
  <c r="P49" i="39"/>
  <c r="R55" i="39"/>
  <c r="AL41" i="39"/>
  <c r="Z45" i="39"/>
  <c r="AL49" i="39"/>
  <c r="Z56" i="39"/>
  <c r="AB45" i="39"/>
  <c r="AJ48" i="39"/>
  <c r="T58" i="39"/>
  <c r="AB61" i="39"/>
  <c r="AJ64" i="39"/>
  <c r="Z71" i="39"/>
  <c r="AJ75" i="39"/>
  <c r="AD43" i="39"/>
  <c r="AL46" i="39"/>
  <c r="N53" i="39"/>
  <c r="V56" i="39"/>
  <c r="AD59" i="39"/>
  <c r="AL62" i="39"/>
  <c r="N69" i="39"/>
  <c r="N73" i="39"/>
  <c r="AF53" i="39"/>
  <c r="P57" i="39"/>
  <c r="AN60" i="39"/>
  <c r="X64" i="39"/>
  <c r="AF67" i="39"/>
  <c r="AF71" i="39"/>
  <c r="X76" i="39"/>
  <c r="R63" i="39"/>
  <c r="AH71" i="39"/>
  <c r="AJ53" i="39"/>
  <c r="T59" i="39"/>
  <c r="Z75" i="39"/>
  <c r="N66" i="39"/>
  <c r="X73" i="39"/>
  <c r="P60" i="39"/>
  <c r="T16" i="39"/>
  <c r="AB19" i="39"/>
  <c r="N23" i="39"/>
  <c r="X27" i="39"/>
  <c r="AD34" i="39"/>
  <c r="V10" i="39"/>
  <c r="AD13" i="39"/>
  <c r="AL16" i="39"/>
  <c r="AL23" i="39"/>
  <c r="AL35" i="39"/>
  <c r="AL59" i="39"/>
  <c r="AN10" i="39"/>
  <c r="P17" i="39"/>
  <c r="X20" i="39"/>
  <c r="V24" i="39"/>
  <c r="R11" i="39"/>
  <c r="Z14" i="39"/>
  <c r="AH17" i="39"/>
  <c r="AB29" i="39"/>
  <c r="N38" i="39"/>
  <c r="AB8" i="39"/>
  <c r="AJ11" i="39"/>
  <c r="T21" i="39"/>
  <c r="AD25" i="39"/>
  <c r="AJ30" i="39"/>
  <c r="V39" i="39"/>
  <c r="N12" i="39"/>
  <c r="V15" i="39"/>
  <c r="AD18" i="39"/>
  <c r="N26" i="39"/>
  <c r="X41" i="39"/>
  <c r="X9" i="39"/>
  <c r="AF12" i="39"/>
  <c r="AN15" i="39"/>
  <c r="AB22" i="39"/>
  <c r="AL26" i="39"/>
  <c r="AF45" i="39"/>
  <c r="Z9" i="39"/>
  <c r="AH12" i="39"/>
  <c r="AD22" i="39"/>
  <c r="V33" i="39"/>
  <c r="R26" i="39"/>
  <c r="Z29" i="39"/>
  <c r="AH32" i="39"/>
  <c r="R42" i="39"/>
  <c r="N46" i="39"/>
  <c r="Z50" i="39"/>
  <c r="AL57" i="39"/>
  <c r="P76" i="39"/>
  <c r="T47" i="39"/>
  <c r="AH51" i="39"/>
  <c r="V28" i="39"/>
  <c r="AD31" i="39"/>
  <c r="AL34" i="39"/>
  <c r="N41" i="39"/>
  <c r="AH44" i="39"/>
  <c r="P23" i="39"/>
  <c r="X26" i="39"/>
  <c r="AF29" i="39"/>
  <c r="AN32" i="39"/>
  <c r="P39" i="39"/>
  <c r="X42" i="39"/>
  <c r="X46" i="39"/>
  <c r="AF50" i="39"/>
  <c r="N58" i="39"/>
  <c r="P78" i="39"/>
  <c r="Z32" i="39"/>
  <c r="AH35" i="39"/>
  <c r="N50" i="39"/>
  <c r="R57" i="39"/>
  <c r="T35" i="39"/>
  <c r="AB38" i="39"/>
  <c r="AJ41" i="39"/>
  <c r="X45" i="39"/>
  <c r="AJ49" i="39"/>
  <c r="R56" i="39"/>
  <c r="V70" i="39"/>
  <c r="N42" i="39"/>
  <c r="R50" i="39"/>
  <c r="Z57" i="39"/>
  <c r="N75" i="39"/>
  <c r="T52" i="39"/>
  <c r="AB55" i="39"/>
  <c r="AJ58" i="39"/>
  <c r="T68" i="39"/>
  <c r="R76" i="39"/>
  <c r="N47" i="39"/>
  <c r="V50" i="39"/>
  <c r="AD53" i="39"/>
  <c r="AL56" i="39"/>
  <c r="N63" i="39"/>
  <c r="V66" i="39"/>
  <c r="AD69" i="39"/>
  <c r="P74" i="39"/>
  <c r="AF57" i="39"/>
  <c r="P61" i="39"/>
  <c r="AN64" i="39"/>
  <c r="AH67" i="39"/>
  <c r="P72" i="39"/>
  <c r="AH79" i="39"/>
  <c r="AB64" i="39"/>
  <c r="AN51" i="39"/>
  <c r="AN67" i="39"/>
  <c r="AF75" i="39"/>
  <c r="T10" i="39"/>
  <c r="AB13" i="39"/>
  <c r="AJ16" i="39"/>
  <c r="AJ23" i="39"/>
  <c r="AB35" i="39"/>
  <c r="AH58" i="39"/>
  <c r="AL10" i="39"/>
  <c r="N17" i="39"/>
  <c r="V20" i="39"/>
  <c r="T24" i="39"/>
  <c r="AJ28" i="39"/>
  <c r="AJ36" i="39"/>
  <c r="P11" i="39"/>
  <c r="X14" i="39"/>
  <c r="AF17" i="39"/>
  <c r="AN20" i="39"/>
  <c r="X29" i="39"/>
  <c r="Z8" i="39"/>
  <c r="AH11" i="39"/>
  <c r="R21" i="39"/>
  <c r="AB25" i="39"/>
  <c r="AF30" i="39"/>
  <c r="T15" i="39"/>
  <c r="AB18" i="39"/>
  <c r="AN21" i="39"/>
  <c r="AN31" i="39"/>
  <c r="V9" i="39"/>
  <c r="AD12" i="39"/>
  <c r="AL15" i="39"/>
  <c r="Z22" i="39"/>
  <c r="AJ26" i="39"/>
  <c r="AN9" i="39"/>
  <c r="P16" i="39"/>
  <c r="X19" i="39"/>
  <c r="T27" i="39"/>
  <c r="P34" i="39"/>
  <c r="AN49" i="39"/>
  <c r="R16" i="39"/>
  <c r="Z19" i="39"/>
  <c r="V27" i="39"/>
  <c r="T34" i="39"/>
  <c r="X50" i="39"/>
  <c r="Z23" i="39"/>
  <c r="AH26" i="39"/>
  <c r="R36" i="39"/>
  <c r="Z39" i="39"/>
  <c r="AH42" i="39"/>
  <c r="AH46" i="39"/>
  <c r="T40" i="39"/>
  <c r="AF43" i="39"/>
  <c r="AN47" i="39"/>
  <c r="AD52" i="39"/>
  <c r="AL28" i="39"/>
  <c r="N35" i="39"/>
  <c r="V38" i="39"/>
  <c r="AD41" i="39"/>
  <c r="R45" i="39"/>
  <c r="Z49" i="39"/>
  <c r="AF23" i="39"/>
  <c r="AN26" i="39"/>
  <c r="P33" i="39"/>
  <c r="X36" i="39"/>
  <c r="AF39" i="39"/>
  <c r="AN42" i="39"/>
  <c r="P51" i="39"/>
  <c r="R59" i="39"/>
  <c r="AH29" i="39"/>
  <c r="R39" i="39"/>
  <c r="Z42" i="39"/>
  <c r="Z46" i="39"/>
  <c r="AH50" i="39"/>
  <c r="R58" i="39"/>
  <c r="R81" i="39"/>
  <c r="AB32" i="39"/>
  <c r="AJ35" i="39"/>
  <c r="P50" i="39"/>
  <c r="V57" i="39"/>
  <c r="AF74" i="39"/>
  <c r="AD42" i="39"/>
  <c r="AD46" i="39"/>
  <c r="AD58" i="39"/>
  <c r="AH87" i="39"/>
  <c r="T46" i="39"/>
  <c r="AB49" i="39"/>
  <c r="AJ52" i="39"/>
  <c r="T62" i="39"/>
  <c r="AB65" i="39"/>
  <c r="AJ68" i="39"/>
  <c r="AB72" i="39"/>
  <c r="AN76" i="39"/>
  <c r="V44" i="39"/>
  <c r="AD47" i="39"/>
  <c r="AL50" i="39"/>
  <c r="N57" i="39"/>
  <c r="V60" i="39"/>
  <c r="AD63" i="39"/>
  <c r="AL66" i="39"/>
  <c r="AL74" i="39"/>
  <c r="R85" i="39"/>
  <c r="X54" i="39"/>
  <c r="AF61" i="39"/>
  <c r="P65" i="39"/>
  <c r="X68" i="39"/>
  <c r="AH72" i="39"/>
  <c r="R79" i="39"/>
  <c r="Z64" i="39"/>
  <c r="AL72" i="39"/>
  <c r="AJ69" i="39"/>
  <c r="N68" i="39"/>
  <c r="Z74" i="39"/>
  <c r="X61" i="39"/>
  <c r="AJ10" i="39"/>
  <c r="T20" i="39"/>
  <c r="P24" i="39"/>
  <c r="AF28" i="39"/>
  <c r="AF36" i="39"/>
  <c r="N11" i="39"/>
  <c r="V14" i="39"/>
  <c r="AD17" i="39"/>
  <c r="AL20" i="39"/>
  <c r="V29" i="39"/>
  <c r="AN37" i="39"/>
  <c r="X8" i="39"/>
  <c r="AF11" i="39"/>
  <c r="AN14" i="39"/>
  <c r="P21" i="39"/>
  <c r="X25" i="39"/>
  <c r="AD30" i="39"/>
  <c r="R15" i="39"/>
  <c r="Z18" i="39"/>
  <c r="AL21" i="39"/>
  <c r="AL31" i="39"/>
  <c r="AF40" i="39"/>
  <c r="T9" i="39"/>
  <c r="AB12" i="39"/>
  <c r="AJ15" i="39"/>
  <c r="V22" i="39"/>
  <c r="AF26" i="39"/>
  <c r="AB44" i="39"/>
  <c r="AL9" i="39"/>
  <c r="N16" i="39"/>
  <c r="V19" i="39"/>
  <c r="R27" i="39"/>
  <c r="N34" i="39"/>
  <c r="T49" i="39"/>
  <c r="P10" i="39"/>
  <c r="X13" i="39"/>
  <c r="AF16" i="39"/>
  <c r="AN19" i="39"/>
  <c r="AD23" i="39"/>
  <c r="AN27" i="39"/>
  <c r="V35" i="39"/>
  <c r="AD56" i="39"/>
  <c r="R10" i="39"/>
  <c r="Z13" i="39"/>
  <c r="AH16" i="39"/>
  <c r="AH23" i="39"/>
  <c r="X35" i="39"/>
  <c r="AH57" i="39"/>
  <c r="R30" i="39"/>
  <c r="Z33" i="39"/>
  <c r="AH36" i="39"/>
  <c r="R47" i="39"/>
  <c r="Z51" i="39"/>
  <c r="AJ40" i="39"/>
  <c r="X48" i="39"/>
  <c r="AH53" i="39"/>
  <c r="R62" i="39"/>
  <c r="N29" i="39"/>
  <c r="V32" i="39"/>
  <c r="AD35" i="39"/>
  <c r="AL38" i="39"/>
  <c r="AL45" i="39"/>
  <c r="P27" i="39"/>
  <c r="X30" i="39"/>
  <c r="AF33" i="39"/>
  <c r="AN36" i="39"/>
  <c r="P43" i="39"/>
  <c r="X47" i="39"/>
  <c r="AL51" i="39"/>
  <c r="R60" i="39"/>
  <c r="R33" i="39"/>
  <c r="Z36" i="39"/>
  <c r="AH39" i="39"/>
  <c r="R51" i="39"/>
  <c r="V59" i="39"/>
  <c r="AJ29" i="39"/>
  <c r="T39" i="39"/>
  <c r="AB42" i="39"/>
  <c r="AB46" i="39"/>
  <c r="AN50" i="39"/>
  <c r="Z58" i="39"/>
  <c r="Z84" i="39"/>
  <c r="V51" i="39"/>
  <c r="AH59" i="39"/>
  <c r="AB43" i="39"/>
  <c r="AJ46" i="39"/>
  <c r="T56" i="39"/>
  <c r="AB59" i="39"/>
  <c r="AJ62" i="39"/>
  <c r="T77" i="39"/>
  <c r="AL44" i="39"/>
  <c r="N51" i="39"/>
  <c r="V54" i="39"/>
  <c r="AD57" i="39"/>
  <c r="AL60" i="39"/>
  <c r="N67" i="39"/>
  <c r="Z70" i="39"/>
  <c r="R75" i="39"/>
  <c r="Z88" i="39"/>
  <c r="AN54" i="39"/>
  <c r="X58" i="39"/>
  <c r="AF65" i="39"/>
  <c r="AN68" i="39"/>
  <c r="AJ73" i="39"/>
  <c r="Z82" i="39"/>
  <c r="Z68" i="39"/>
  <c r="AN73" i="39"/>
  <c r="AJ55" i="39"/>
  <c r="T61" i="39"/>
  <c r="AJ65" i="39"/>
  <c r="AN53" i="39"/>
  <c r="AL204" i="39"/>
  <c r="AH200" i="39"/>
  <c r="Z197" i="39"/>
  <c r="R194" i="39"/>
  <c r="AH184" i="39"/>
  <c r="Z181" i="39"/>
  <c r="R178" i="39"/>
  <c r="AN205" i="39"/>
  <c r="AF202" i="39"/>
  <c r="AD206" i="39"/>
  <c r="AB208" i="39"/>
  <c r="T205" i="39"/>
  <c r="AJ195" i="39"/>
  <c r="AB192" i="39"/>
  <c r="T189" i="39"/>
  <c r="AJ179" i="39"/>
  <c r="AB176" i="39"/>
  <c r="AD198" i="39"/>
  <c r="T194" i="39"/>
  <c r="AL185" i="39"/>
  <c r="AB181" i="39"/>
  <c r="P177" i="39"/>
  <c r="X173" i="39"/>
  <c r="P170" i="39"/>
  <c r="AN163" i="39"/>
  <c r="N201" i="39"/>
  <c r="AF192" i="39"/>
  <c r="V188" i="39"/>
  <c r="X198" i="39"/>
  <c r="N194" i="39"/>
  <c r="AF185" i="39"/>
  <c r="R207" i="39"/>
  <c r="AH195" i="39"/>
  <c r="X191" i="39"/>
  <c r="N187" i="39"/>
  <c r="AF178" i="39"/>
  <c r="Z174" i="39"/>
  <c r="R171" i="39"/>
  <c r="V203" i="39"/>
  <c r="AN198" i="39"/>
  <c r="AD194" i="39"/>
  <c r="T190" i="39"/>
  <c r="AL181" i="39"/>
  <c r="AB177" i="39"/>
  <c r="AF173" i="39"/>
  <c r="X170" i="39"/>
  <c r="P167" i="39"/>
  <c r="X201" i="39"/>
  <c r="N197" i="39"/>
  <c r="AF188" i="39"/>
  <c r="V184" i="39"/>
  <c r="P203" i="39"/>
  <c r="AJ198" i="39"/>
  <c r="X194" i="39"/>
  <c r="N190" i="39"/>
  <c r="AF181" i="39"/>
  <c r="V177" i="39"/>
  <c r="AB173" i="39"/>
  <c r="T170" i="39"/>
  <c r="R201" i="39"/>
  <c r="AL192" i="39"/>
  <c r="Z188" i="39"/>
  <c r="P184" i="39"/>
  <c r="V176" i="39"/>
  <c r="AD169" i="39"/>
  <c r="AH160" i="39"/>
  <c r="Z157" i="39"/>
  <c r="R154" i="39"/>
  <c r="AH144" i="39"/>
  <c r="Z141" i="39"/>
  <c r="R138" i="39"/>
  <c r="AL178" i="39"/>
  <c r="X161" i="39"/>
  <c r="P158" i="39"/>
  <c r="AN151" i="39"/>
  <c r="AF148" i="39"/>
  <c r="X145" i="39"/>
  <c r="N174" i="39"/>
  <c r="AL167" i="39"/>
  <c r="AL159" i="39"/>
  <c r="AD156" i="39"/>
  <c r="V153" i="39"/>
  <c r="N150" i="39"/>
  <c r="V178" i="39"/>
  <c r="AN208" i="39"/>
  <c r="AF205" i="39"/>
  <c r="AD207" i="39"/>
  <c r="AJ208" i="39"/>
  <c r="AB205" i="39"/>
  <c r="AH206" i="39"/>
  <c r="Z203" i="39"/>
  <c r="R200" i="39"/>
  <c r="AH190" i="39"/>
  <c r="Z187" i="39"/>
  <c r="R184" i="39"/>
  <c r="AF208" i="39"/>
  <c r="X205" i="39"/>
  <c r="P202" i="39"/>
  <c r="N206" i="39"/>
  <c r="AJ201" i="39"/>
  <c r="AB198" i="39"/>
  <c r="T195" i="39"/>
  <c r="AJ185" i="39"/>
  <c r="AB182" i="39"/>
  <c r="T179" i="39"/>
  <c r="X202" i="39"/>
  <c r="AL193" i="39"/>
  <c r="AB189" i="39"/>
  <c r="P185" i="39"/>
  <c r="AJ176" i="39"/>
  <c r="AN169" i="39"/>
  <c r="AF166" i="39"/>
  <c r="X163" i="39"/>
  <c r="AF200" i="39"/>
  <c r="V196" i="39"/>
  <c r="AN187" i="39"/>
  <c r="AD183" i="39"/>
  <c r="T202" i="39"/>
  <c r="AF193" i="39"/>
  <c r="V189" i="39"/>
  <c r="V204" i="39"/>
  <c r="X199" i="39"/>
  <c r="N195" i="39"/>
  <c r="AF186" i="39"/>
  <c r="V182" i="39"/>
  <c r="AH167" i="39"/>
  <c r="AL202" i="39"/>
  <c r="T198" i="39"/>
  <c r="AL189" i="39"/>
  <c r="AB185" i="39"/>
  <c r="P181" i="39"/>
  <c r="P173" i="39"/>
  <c r="AN166" i="39"/>
  <c r="AF163" i="39"/>
  <c r="AF196" i="39"/>
  <c r="V192" i="39"/>
  <c r="AN183" i="39"/>
  <c r="AD179" i="39"/>
  <c r="AD202" i="39"/>
  <c r="N198" i="39"/>
  <c r="AF189" i="39"/>
  <c r="V185" i="39"/>
  <c r="AN176" i="39"/>
  <c r="AJ166" i="39"/>
  <c r="AL200" i="39"/>
  <c r="Z196" i="39"/>
  <c r="P192" i="39"/>
  <c r="AH183" i="39"/>
  <c r="R175" i="39"/>
  <c r="AL168" i="39"/>
  <c r="AD163" i="39"/>
  <c r="R160" i="39"/>
  <c r="AH150" i="39"/>
  <c r="Z147" i="39"/>
  <c r="R144" i="39"/>
  <c r="R177" i="39"/>
  <c r="R170" i="39"/>
  <c r="AD164" i="39"/>
  <c r="AN157" i="39"/>
  <c r="AF154" i="39"/>
  <c r="X151" i="39"/>
  <c r="P148" i="39"/>
  <c r="V173" i="39"/>
  <c r="AD162" i="39"/>
  <c r="V159" i="39"/>
  <c r="N156" i="39"/>
  <c r="AL149" i="39"/>
  <c r="AD146" i="39"/>
  <c r="Z164" i="39"/>
  <c r="X208" i="39"/>
  <c r="P205" i="39"/>
  <c r="N207" i="39"/>
  <c r="T208" i="39"/>
  <c r="R206" i="39"/>
  <c r="AH196" i="39"/>
  <c r="Z193" i="39"/>
  <c r="R190" i="39"/>
  <c r="AH180" i="39"/>
  <c r="Z177" i="39"/>
  <c r="P208" i="39"/>
  <c r="AN201" i="39"/>
  <c r="AL205" i="39"/>
  <c r="AJ207" i="39"/>
  <c r="AB204" i="39"/>
  <c r="T201" i="39"/>
  <c r="AJ191" i="39"/>
  <c r="AB188" i="39"/>
  <c r="T185" i="39"/>
  <c r="AJ175" i="39"/>
  <c r="AL201" i="39"/>
  <c r="AB197" i="39"/>
  <c r="P193" i="39"/>
  <c r="AJ184" i="39"/>
  <c r="X180" i="39"/>
  <c r="N176" i="39"/>
  <c r="AF172" i="39"/>
  <c r="X169" i="39"/>
  <c r="P166" i="39"/>
  <c r="AN195" i="39"/>
  <c r="AD191" i="39"/>
  <c r="R187" i="39"/>
  <c r="AF201" i="39"/>
  <c r="V197" i="39"/>
  <c r="AN188" i="39"/>
  <c r="AD184" i="39"/>
  <c r="AB203" i="39"/>
  <c r="AF194" i="39"/>
  <c r="V190" i="39"/>
  <c r="AN181" i="39"/>
  <c r="AD177" i="39"/>
  <c r="AH173" i="39"/>
  <c r="Z170" i="39"/>
  <c r="R167" i="39"/>
  <c r="AL197" i="39"/>
  <c r="AB193" i="39"/>
  <c r="P189" i="39"/>
  <c r="AJ180" i="39"/>
  <c r="X176" i="39"/>
  <c r="AN172" i="39"/>
  <c r="AF169" i="39"/>
  <c r="X166" i="39"/>
  <c r="P163" i="39"/>
  <c r="V200" i="39"/>
  <c r="AN191" i="39"/>
  <c r="AD187" i="39"/>
  <c r="R183" i="39"/>
  <c r="AF197" i="39"/>
  <c r="V193" i="39"/>
  <c r="AN184" i="39"/>
  <c r="AD180" i="39"/>
  <c r="T176" i="39"/>
  <c r="AJ172" i="39"/>
  <c r="AB169" i="39"/>
  <c r="T166" i="39"/>
  <c r="P200" i="39"/>
  <c r="AH191" i="39"/>
  <c r="X187" i="39"/>
  <c r="N183" i="39"/>
  <c r="V174" i="39"/>
  <c r="AH156" i="39"/>
  <c r="Z153" i="39"/>
  <c r="R150" i="39"/>
  <c r="AH140" i="39"/>
  <c r="Z137" i="39"/>
  <c r="P176" i="39"/>
  <c r="Z169" i="39"/>
  <c r="AF160" i="39"/>
  <c r="X157" i="39"/>
  <c r="P154" i="39"/>
  <c r="AN147" i="39"/>
  <c r="X181" i="39"/>
  <c r="AD172" i="39"/>
  <c r="N166" i="39"/>
  <c r="N162" i="39"/>
  <c r="AL155" i="39"/>
  <c r="AD152" i="39"/>
  <c r="V149" i="39"/>
  <c r="N146" i="39"/>
  <c r="T169" i="39"/>
  <c r="AB160" i="39"/>
  <c r="T157" i="39"/>
  <c r="AJ147" i="39"/>
  <c r="AB144" i="39"/>
  <c r="T141" i="39"/>
  <c r="N173" i="39"/>
  <c r="AL166" i="39"/>
  <c r="Z162" i="39"/>
  <c r="R159" i="39"/>
  <c r="AN204" i="39"/>
  <c r="AL206" i="39"/>
  <c r="AJ204" i="39"/>
  <c r="AH202" i="39"/>
  <c r="Z199" i="39"/>
  <c r="R196" i="39"/>
  <c r="AH186" i="39"/>
  <c r="Z183" i="39"/>
  <c r="R180" i="39"/>
  <c r="AN207" i="39"/>
  <c r="AF204" i="39"/>
  <c r="AD208" i="39"/>
  <c r="V205" i="39"/>
  <c r="T207" i="39"/>
  <c r="AJ197" i="39"/>
  <c r="AB194" i="39"/>
  <c r="T191" i="39"/>
  <c r="AJ181" i="39"/>
  <c r="AB178" i="39"/>
  <c r="T175" i="39"/>
  <c r="P201" i="39"/>
  <c r="AJ192" i="39"/>
  <c r="X188" i="39"/>
  <c r="N184" i="39"/>
  <c r="AF175" i="39"/>
  <c r="P172" i="39"/>
  <c r="AN165" i="39"/>
  <c r="AD199" i="39"/>
  <c r="R195" i="39"/>
  <c r="AL186" i="39"/>
  <c r="Z182" i="39"/>
  <c r="AN196" i="39"/>
  <c r="AD192" i="39"/>
  <c r="T188" i="39"/>
  <c r="AN202" i="39"/>
  <c r="V198" i="39"/>
  <c r="AN189" i="39"/>
  <c r="AD185" i="39"/>
  <c r="R181" i="39"/>
  <c r="R173" i="39"/>
  <c r="AB201" i="39"/>
  <c r="P197" i="39"/>
  <c r="AJ188" i="39"/>
  <c r="X184" i="39"/>
  <c r="N180" i="39"/>
  <c r="X172" i="39"/>
  <c r="P169" i="39"/>
  <c r="Z206" i="39"/>
  <c r="AN199" i="39"/>
  <c r="AD195" i="39"/>
  <c r="R191" i="39"/>
  <c r="AL182" i="39"/>
  <c r="Z178" i="39"/>
  <c r="V201" i="39"/>
  <c r="AN192" i="39"/>
  <c r="AD188" i="39"/>
  <c r="T184" i="39"/>
  <c r="AL175" i="39"/>
  <c r="T172" i="39"/>
  <c r="AH205" i="39"/>
  <c r="AH199" i="39"/>
  <c r="X195" i="39"/>
  <c r="N191" i="39"/>
  <c r="AF182" i="39"/>
  <c r="AD173" i="39"/>
  <c r="N167" i="39"/>
  <c r="AH162" i="39"/>
  <c r="Z159" i="39"/>
  <c r="R156" i="39"/>
  <c r="AH146" i="39"/>
  <c r="Z143" i="39"/>
  <c r="R140" i="39"/>
  <c r="N175" i="39"/>
  <c r="AH168" i="39"/>
  <c r="AB163" i="39"/>
  <c r="P160" i="39"/>
  <c r="AN153" i="39"/>
  <c r="AF150" i="39"/>
  <c r="X147" i="39"/>
  <c r="AL171" i="39"/>
  <c r="AD165" i="39"/>
  <c r="AL161" i="39"/>
  <c r="AD158" i="39"/>
  <c r="V155" i="39"/>
  <c r="N152" i="39"/>
  <c r="AL145" i="39"/>
  <c r="AB168" i="39"/>
  <c r="V163" i="39"/>
  <c r="AJ153" i="39"/>
  <c r="AB150" i="39"/>
  <c r="T147" i="39"/>
  <c r="AF207" i="39"/>
  <c r="X204" i="39"/>
  <c r="V206" i="39"/>
  <c r="AB207" i="39"/>
  <c r="AH208" i="39"/>
  <c r="Z205" i="39"/>
  <c r="R202" i="39"/>
  <c r="AH192" i="39"/>
  <c r="Z189" i="39"/>
  <c r="R186" i="39"/>
  <c r="AH176" i="39"/>
  <c r="X207" i="39"/>
  <c r="P204" i="39"/>
  <c r="N208" i="39"/>
  <c r="AJ203" i="39"/>
  <c r="AB200" i="39"/>
  <c r="T197" i="39"/>
  <c r="AJ187" i="39"/>
  <c r="AB184" i="39"/>
  <c r="T181" i="39"/>
  <c r="AJ200" i="39"/>
  <c r="X196" i="39"/>
  <c r="N192" i="39"/>
  <c r="AF183" i="39"/>
  <c r="V179" i="39"/>
  <c r="AN171" i="39"/>
  <c r="AF168" i="39"/>
  <c r="X165" i="39"/>
  <c r="AF203" i="39"/>
  <c r="AL194" i="39"/>
  <c r="Z190" i="39"/>
  <c r="P186" i="39"/>
  <c r="AD200" i="39"/>
  <c r="T196" i="39"/>
  <c r="AL187" i="39"/>
  <c r="AB183" i="39"/>
  <c r="N202" i="39"/>
  <c r="AN197" i="39"/>
  <c r="AD193" i="39"/>
  <c r="R189" i="39"/>
  <c r="AL180" i="39"/>
  <c r="Z176" i="39"/>
  <c r="AH169" i="39"/>
  <c r="Z166" i="39"/>
  <c r="AJ196" i="39"/>
  <c r="X192" i="39"/>
  <c r="N188" i="39"/>
  <c r="AF179" i="39"/>
  <c r="V175" i="39"/>
  <c r="AN168" i="39"/>
  <c r="AF165" i="39"/>
  <c r="R199" i="39"/>
  <c r="AL190" i="39"/>
  <c r="Z186" i="39"/>
  <c r="P182" i="39"/>
  <c r="AN200" i="39"/>
  <c r="AD196" i="39"/>
  <c r="T192" i="39"/>
  <c r="AL183" i="39"/>
  <c r="AB179" i="39"/>
  <c r="P175" i="39"/>
  <c r="AJ168" i="39"/>
  <c r="N199" i="39"/>
  <c r="AF190" i="39"/>
  <c r="V186" i="39"/>
  <c r="AL172" i="39"/>
  <c r="V166" i="39"/>
  <c r="R162" i="39"/>
  <c r="AH152" i="39"/>
  <c r="Z149" i="39"/>
  <c r="R146" i="39"/>
  <c r="AH136" i="39"/>
  <c r="R174" i="39"/>
  <c r="AN159" i="39"/>
  <c r="AF156" i="39"/>
  <c r="X153" i="39"/>
  <c r="P150" i="39"/>
  <c r="AJ178" i="39"/>
  <c r="V161" i="39"/>
  <c r="N158" i="39"/>
  <c r="AL151" i="39"/>
  <c r="AD148" i="39"/>
  <c r="V145" i="39"/>
  <c r="AJ167" i="39"/>
  <c r="P207" i="39"/>
  <c r="R208" i="39"/>
  <c r="AH198" i="39"/>
  <c r="Z195" i="39"/>
  <c r="R192" i="39"/>
  <c r="AH182" i="39"/>
  <c r="Z179" i="39"/>
  <c r="R176" i="39"/>
  <c r="AN203" i="39"/>
  <c r="AL207" i="39"/>
  <c r="AD204" i="39"/>
  <c r="AB206" i="39"/>
  <c r="T203" i="39"/>
  <c r="AJ193" i="39"/>
  <c r="AB190" i="39"/>
  <c r="T187" i="39"/>
  <c r="AJ177" i="39"/>
  <c r="Z208" i="39"/>
  <c r="N200" i="39"/>
  <c r="AF191" i="39"/>
  <c r="V187" i="39"/>
  <c r="AN178" i="39"/>
  <c r="AF174" i="39"/>
  <c r="X171" i="39"/>
  <c r="P168" i="39"/>
  <c r="Z198" i="39"/>
  <c r="P194" i="39"/>
  <c r="AH185" i="39"/>
  <c r="AH207" i="39"/>
  <c r="AL195" i="39"/>
  <c r="AB191" i="39"/>
  <c r="P187" i="39"/>
  <c r="AD201" i="39"/>
  <c r="R197" i="39"/>
  <c r="AL188" i="39"/>
  <c r="Z184" i="39"/>
  <c r="P180" i="39"/>
  <c r="Z172" i="39"/>
  <c r="R169" i="39"/>
  <c r="X200" i="39"/>
  <c r="N196" i="39"/>
  <c r="AF187" i="39"/>
  <c r="V183" i="39"/>
  <c r="AN174" i="39"/>
  <c r="AF171" i="39"/>
  <c r="X168" i="39"/>
  <c r="P165" i="39"/>
  <c r="R203" i="39"/>
  <c r="AL198" i="39"/>
  <c r="Z194" i="39"/>
  <c r="P190" i="39"/>
  <c r="AH181" i="39"/>
  <c r="X177" i="39"/>
  <c r="T200" i="39"/>
  <c r="AL191" i="39"/>
  <c r="AB187" i="39"/>
  <c r="P183" i="39"/>
  <c r="AJ174" i="39"/>
  <c r="AB171" i="39"/>
  <c r="T168" i="39"/>
  <c r="N203" i="39"/>
  <c r="AF198" i="39"/>
  <c r="V194" i="39"/>
  <c r="AN185" i="39"/>
  <c r="V180" i="39"/>
  <c r="AJ165" i="39"/>
  <c r="AH158" i="39"/>
  <c r="Z155" i="39"/>
  <c r="R152" i="39"/>
  <c r="AH142" i="39"/>
  <c r="Z139" i="39"/>
  <c r="R136" i="39"/>
  <c r="Z173" i="39"/>
  <c r="AF162" i="39"/>
  <c r="X159" i="39"/>
  <c r="P156" i="39"/>
  <c r="AN149" i="39"/>
  <c r="AF146" i="39"/>
  <c r="N177" i="39"/>
  <c r="N170" i="39"/>
  <c r="AB164" i="39"/>
  <c r="AL157" i="39"/>
  <c r="AD154" i="39"/>
  <c r="V151" i="39"/>
  <c r="N148" i="39"/>
  <c r="T173" i="39"/>
  <c r="AB162" i="39"/>
  <c r="T159" i="39"/>
  <c r="AN206" i="39"/>
  <c r="AL208" i="39"/>
  <c r="AD205" i="39"/>
  <c r="AJ206" i="39"/>
  <c r="AH204" i="39"/>
  <c r="Z201" i="39"/>
  <c r="R198" i="39"/>
  <c r="AH188" i="39"/>
  <c r="Z185" i="39"/>
  <c r="R182" i="39"/>
  <c r="AF206" i="39"/>
  <c r="X203" i="39"/>
  <c r="V207" i="39"/>
  <c r="N204" i="39"/>
  <c r="AJ199" i="39"/>
  <c r="AB196" i="39"/>
  <c r="T193" i="39"/>
  <c r="AJ183" i="39"/>
  <c r="AB180" i="39"/>
  <c r="T177" i="39"/>
  <c r="R205" i="39"/>
  <c r="AF199" i="39"/>
  <c r="V195" i="39"/>
  <c r="AN186" i="39"/>
  <c r="AD182" i="39"/>
  <c r="T178" i="39"/>
  <c r="P174" i="39"/>
  <c r="AN167" i="39"/>
  <c r="AF164" i="39"/>
  <c r="V202" i="39"/>
  <c r="AH193" i="39"/>
  <c r="X189" i="39"/>
  <c r="N185" i="39"/>
  <c r="Z204" i="39"/>
  <c r="AB199" i="39"/>
  <c r="P195" i="39"/>
  <c r="AJ186" i="39"/>
  <c r="X182" i="39"/>
  <c r="AL196" i="39"/>
  <c r="Z192" i="39"/>
  <c r="P188" i="39"/>
  <c r="AH179" i="39"/>
  <c r="X175" i="39"/>
  <c r="AF195" i="39"/>
  <c r="V191" i="39"/>
  <c r="AN182" i="39"/>
  <c r="AD178" i="39"/>
  <c r="X174" i="39"/>
  <c r="P171" i="39"/>
  <c r="AN164" i="39"/>
  <c r="AJ202" i="39"/>
  <c r="P198" i="39"/>
  <c r="AH189" i="39"/>
  <c r="X185" i="39"/>
  <c r="N181" i="39"/>
  <c r="AL199" i="39"/>
  <c r="AB195" i="39"/>
  <c r="P191" i="39"/>
  <c r="AJ182" i="39"/>
  <c r="X178" i="39"/>
  <c r="T174" i="39"/>
  <c r="Z202" i="39"/>
  <c r="AN193" i="39"/>
  <c r="AD189" i="39"/>
  <c r="R185" i="39"/>
  <c r="N171" i="39"/>
  <c r="N165" i="39"/>
  <c r="Z161" i="39"/>
  <c r="R158" i="39"/>
  <c r="AH148" i="39"/>
  <c r="Z145" i="39"/>
  <c r="R142" i="39"/>
  <c r="AD181" i="39"/>
  <c r="AH172" i="39"/>
  <c r="R166" i="39"/>
  <c r="P162" i="39"/>
  <c r="AN155" i="39"/>
  <c r="AF152" i="39"/>
  <c r="X149" i="39"/>
  <c r="P146" i="39"/>
  <c r="V169" i="39"/>
  <c r="AD160" i="39"/>
  <c r="V157" i="39"/>
  <c r="N154" i="39"/>
  <c r="AL147" i="39"/>
  <c r="V181" i="39"/>
  <c r="AB172" i="39"/>
  <c r="AJ155" i="39"/>
  <c r="AB152" i="39"/>
  <c r="T149" i="39"/>
  <c r="X206" i="39"/>
  <c r="V208" i="39"/>
  <c r="N205" i="39"/>
  <c r="T206" i="39"/>
  <c r="Z207" i="39"/>
  <c r="R204" i="39"/>
  <c r="AH194" i="39"/>
  <c r="Z191" i="39"/>
  <c r="R188" i="39"/>
  <c r="AH178" i="39"/>
  <c r="Z175" i="39"/>
  <c r="P206" i="39"/>
  <c r="AL203" i="39"/>
  <c r="AJ205" i="39"/>
  <c r="AB202" i="39"/>
  <c r="T199" i="39"/>
  <c r="AJ189" i="39"/>
  <c r="AB186" i="39"/>
  <c r="T183" i="39"/>
  <c r="AH203" i="39"/>
  <c r="AN194" i="39"/>
  <c r="AD190" i="39"/>
  <c r="T186" i="39"/>
  <c r="AL177" i="39"/>
  <c r="AN173" i="39"/>
  <c r="AF170" i="39"/>
  <c r="X167" i="39"/>
  <c r="P164" i="39"/>
  <c r="AH201" i="39"/>
  <c r="X197" i="39"/>
  <c r="N193" i="39"/>
  <c r="AF184" i="39"/>
  <c r="AD203" i="39"/>
  <c r="AJ194" i="39"/>
  <c r="X190" i="39"/>
  <c r="N186" i="39"/>
  <c r="Z200" i="39"/>
  <c r="P196" i="39"/>
  <c r="AH187" i="39"/>
  <c r="X183" i="39"/>
  <c r="N179" i="39"/>
  <c r="AH171" i="39"/>
  <c r="Z168" i="39"/>
  <c r="T204" i="39"/>
  <c r="V199" i="39"/>
  <c r="AN190" i="39"/>
  <c r="AD186" i="39"/>
  <c r="T182" i="39"/>
  <c r="AN170" i="39"/>
  <c r="AF167" i="39"/>
  <c r="X164" i="39"/>
  <c r="AH197" i="39"/>
  <c r="X193" i="39"/>
  <c r="N189" i="39"/>
  <c r="AF180" i="39"/>
  <c r="P199" i="39"/>
  <c r="AJ190" i="39"/>
  <c r="X186" i="39"/>
  <c r="N182" i="39"/>
  <c r="AJ170" i="39"/>
  <c r="AB167" i="39"/>
  <c r="AD197" i="39"/>
  <c r="R193" i="39"/>
  <c r="AL184" i="39"/>
  <c r="AF177" i="39"/>
  <c r="V170" i="39"/>
  <c r="AH164" i="39"/>
  <c r="AH154" i="39"/>
  <c r="Z151" i="39"/>
  <c r="R148" i="39"/>
  <c r="AH138" i="39"/>
  <c r="T180" i="39"/>
  <c r="AH165" i="39"/>
  <c r="AN161" i="39"/>
  <c r="AF158" i="39"/>
  <c r="X155" i="39"/>
  <c r="P152" i="39"/>
  <c r="AN145" i="39"/>
  <c r="AD168" i="39"/>
  <c r="Z163" i="39"/>
  <c r="N160" i="39"/>
  <c r="AL153" i="39"/>
  <c r="AD150" i="39"/>
  <c r="V147" i="39"/>
  <c r="AN179" i="39"/>
  <c r="AJ171" i="39"/>
  <c r="AB165" i="39"/>
  <c r="AJ161" i="39"/>
  <c r="AB158" i="39"/>
  <c r="T155" i="39"/>
  <c r="AJ145" i="39"/>
  <c r="AB142" i="39"/>
  <c r="T139" i="39"/>
  <c r="AN175" i="39"/>
  <c r="N169" i="39"/>
  <c r="Z160" i="39"/>
  <c r="R157" i="39"/>
  <c r="AJ157" i="39"/>
  <c r="AB148" i="39"/>
  <c r="AJ143" i="39"/>
  <c r="AJ139" i="39"/>
  <c r="AL174" i="39"/>
  <c r="AH161" i="39"/>
  <c r="AH157" i="39"/>
  <c r="AH147" i="39"/>
  <c r="Z144" i="39"/>
  <c r="R141" i="39"/>
  <c r="AL176" i="39"/>
  <c r="T164" i="39"/>
  <c r="AN160" i="39"/>
  <c r="AF157" i="39"/>
  <c r="X154" i="39"/>
  <c r="P151" i="39"/>
  <c r="AN144" i="39"/>
  <c r="AD166" i="39"/>
  <c r="V162" i="39"/>
  <c r="N159" i="39"/>
  <c r="AL152" i="39"/>
  <c r="AD149" i="39"/>
  <c r="V146" i="39"/>
  <c r="AB175" i="39"/>
  <c r="AH163" i="39"/>
  <c r="T160" i="39"/>
  <c r="AJ150" i="39"/>
  <c r="AB147" i="39"/>
  <c r="T144" i="39"/>
  <c r="N139" i="39"/>
  <c r="AH131" i="39"/>
  <c r="Z128" i="39"/>
  <c r="R125" i="39"/>
  <c r="AH115" i="39"/>
  <c r="Z112" i="39"/>
  <c r="R109" i="39"/>
  <c r="AF140" i="39"/>
  <c r="AF135" i="39"/>
  <c r="X132" i="39"/>
  <c r="P129" i="39"/>
  <c r="AN122" i="39"/>
  <c r="AF119" i="39"/>
  <c r="X116" i="39"/>
  <c r="AL143" i="39"/>
  <c r="AB137" i="39"/>
  <c r="AL130" i="39"/>
  <c r="AD127" i="39"/>
  <c r="V124" i="39"/>
  <c r="N121" i="39"/>
  <c r="P141" i="39"/>
  <c r="AJ132" i="39"/>
  <c r="AB129" i="39"/>
  <c r="T126" i="39"/>
  <c r="AJ116" i="39"/>
  <c r="AB113" i="39"/>
  <c r="T110" i="39"/>
  <c r="AD139" i="39"/>
  <c r="AH128" i="39"/>
  <c r="Z125" i="39"/>
  <c r="R122" i="39"/>
  <c r="AH112" i="39"/>
  <c r="Z109" i="39"/>
  <c r="R106" i="39"/>
  <c r="P140" i="39"/>
  <c r="X135" i="39"/>
  <c r="P132" i="39"/>
  <c r="AN125" i="39"/>
  <c r="AF122" i="39"/>
  <c r="X119" i="39"/>
  <c r="P116" i="39"/>
  <c r="V143" i="39"/>
  <c r="P137" i="39"/>
  <c r="AL133" i="39"/>
  <c r="AD130" i="39"/>
  <c r="V127" i="39"/>
  <c r="N124" i="39"/>
  <c r="T135" i="39"/>
  <c r="AJ125" i="39"/>
  <c r="AB122" i="39"/>
  <c r="T119" i="39"/>
  <c r="AJ109" i="39"/>
  <c r="AL119" i="39"/>
  <c r="V110" i="39"/>
  <c r="AJ101" i="39"/>
  <c r="AB98" i="39"/>
  <c r="T95" i="39"/>
  <c r="AJ85" i="39"/>
  <c r="AB82" i="39"/>
  <c r="T79" i="39"/>
  <c r="AF112" i="39"/>
  <c r="V106" i="39"/>
  <c r="AH99" i="39"/>
  <c r="Z96" i="39"/>
  <c r="R93" i="39"/>
  <c r="AL117" i="39"/>
  <c r="V109" i="39"/>
  <c r="X104" i="39"/>
  <c r="P101" i="39"/>
  <c r="AN94" i="39"/>
  <c r="AF91" i="39"/>
  <c r="X88" i="39"/>
  <c r="P85" i="39"/>
  <c r="AN78" i="39"/>
  <c r="P113" i="39"/>
  <c r="AN106" i="39"/>
  <c r="N103" i="39"/>
  <c r="AL96" i="39"/>
  <c r="AD93" i="39"/>
  <c r="V90" i="39"/>
  <c r="N87" i="39"/>
  <c r="AL80" i="39"/>
  <c r="AD77" i="39"/>
  <c r="AL110" i="39"/>
  <c r="AJ98" i="39"/>
  <c r="AB95" i="39"/>
  <c r="T92" i="39"/>
  <c r="AJ82" i="39"/>
  <c r="AB79" i="39"/>
  <c r="T76" i="39"/>
  <c r="AL118" i="39"/>
  <c r="AN109" i="39"/>
  <c r="AH104" i="39"/>
  <c r="Z101" i="39"/>
  <c r="R98" i="39"/>
  <c r="AH88" i="39"/>
  <c r="Z85" i="39"/>
  <c r="R82" i="39"/>
  <c r="AL113" i="39"/>
  <c r="V107" i="39"/>
  <c r="X103" i="39"/>
  <c r="P100" i="39"/>
  <c r="AN93" i="39"/>
  <c r="AF90" i="39"/>
  <c r="X87" i="39"/>
  <c r="P84" i="39"/>
  <c r="AL116" i="39"/>
  <c r="AN108" i="39"/>
  <c r="N104" i="39"/>
  <c r="AL97" i="39"/>
  <c r="AD94" i="39"/>
  <c r="V91" i="39"/>
  <c r="N88" i="39"/>
  <c r="AL81" i="39"/>
  <c r="AD78" i="39"/>
  <c r="V75" i="39"/>
  <c r="N72" i="39"/>
  <c r="AB74" i="39"/>
  <c r="R70" i="39"/>
  <c r="AN63" i="39"/>
  <c r="AF60" i="39"/>
  <c r="X57" i="39"/>
  <c r="P54" i="39"/>
  <c r="AL70" i="39"/>
  <c r="V67" i="39"/>
  <c r="N64" i="39"/>
  <c r="R83" i="39"/>
  <c r="X74" i="39"/>
  <c r="AJ63" i="39"/>
  <c r="AB60" i="39"/>
  <c r="T57" i="39"/>
  <c r="V74" i="39"/>
  <c r="AH63" i="39"/>
  <c r="AH77" i="39"/>
  <c r="P73" i="39"/>
  <c r="P69" i="39"/>
  <c r="AN62" i="39"/>
  <c r="AF59" i="39"/>
  <c r="X56" i="39"/>
  <c r="P53" i="39"/>
  <c r="AH73" i="39"/>
  <c r="T143" i="39"/>
  <c r="Z165" i="39"/>
  <c r="R161" i="39"/>
  <c r="AH153" i="39"/>
  <c r="Z150" i="39"/>
  <c r="R147" i="39"/>
  <c r="AH137" i="39"/>
  <c r="AH175" i="39"/>
  <c r="AL163" i="39"/>
  <c r="X160" i="39"/>
  <c r="P157" i="39"/>
  <c r="AN150" i="39"/>
  <c r="AF147" i="39"/>
  <c r="AN180" i="39"/>
  <c r="N172" i="39"/>
  <c r="AL158" i="39"/>
  <c r="AD155" i="39"/>
  <c r="V152" i="39"/>
  <c r="N149" i="39"/>
  <c r="AB174" i="39"/>
  <c r="AJ156" i="39"/>
  <c r="AB153" i="39"/>
  <c r="T150" i="39"/>
  <c r="AJ140" i="39"/>
  <c r="AL144" i="39"/>
  <c r="V138" i="39"/>
  <c r="Z134" i="39"/>
  <c r="R131" i="39"/>
  <c r="AH121" i="39"/>
  <c r="Z118" i="39"/>
  <c r="R115" i="39"/>
  <c r="AH105" i="39"/>
  <c r="AN139" i="39"/>
  <c r="P135" i="39"/>
  <c r="AN128" i="39"/>
  <c r="AF125" i="39"/>
  <c r="X122" i="39"/>
  <c r="P119" i="39"/>
  <c r="AD133" i="39"/>
  <c r="V130" i="39"/>
  <c r="N127" i="39"/>
  <c r="AL120" i="39"/>
  <c r="X140" i="39"/>
  <c r="AB135" i="39"/>
  <c r="T132" i="39"/>
  <c r="AJ122" i="39"/>
  <c r="AB119" i="39"/>
  <c r="T116" i="39"/>
  <c r="AJ106" i="39"/>
  <c r="AL138" i="39"/>
  <c r="AH134" i="39"/>
  <c r="Z131" i="39"/>
  <c r="R128" i="39"/>
  <c r="AH118" i="39"/>
  <c r="Z115" i="39"/>
  <c r="R112" i="39"/>
  <c r="X139" i="39"/>
  <c r="AN131" i="39"/>
  <c r="AF128" i="39"/>
  <c r="X125" i="39"/>
  <c r="P122" i="39"/>
  <c r="AN115" i="39"/>
  <c r="AD142" i="39"/>
  <c r="AJ136" i="39"/>
  <c r="V133" i="39"/>
  <c r="N130" i="39"/>
  <c r="AL123" i="39"/>
  <c r="AD120" i="39"/>
  <c r="P139" i="39"/>
  <c r="AJ131" i="39"/>
  <c r="AB128" i="39"/>
  <c r="T125" i="39"/>
  <c r="AJ115" i="39"/>
  <c r="AB112" i="39"/>
  <c r="T109" i="39"/>
  <c r="N118" i="39"/>
  <c r="AD109" i="39"/>
  <c r="AB104" i="39"/>
  <c r="T101" i="39"/>
  <c r="AJ91" i="39"/>
  <c r="AB88" i="39"/>
  <c r="T85" i="39"/>
  <c r="AN111" i="39"/>
  <c r="AN105" i="39"/>
  <c r="Z102" i="39"/>
  <c r="R99" i="39"/>
  <c r="N116" i="39"/>
  <c r="AD108" i="39"/>
  <c r="AN100" i="39"/>
  <c r="AF97" i="39"/>
  <c r="X94" i="39"/>
  <c r="P91" i="39"/>
  <c r="AN84" i="39"/>
  <c r="AF81" i="39"/>
  <c r="X78" i="39"/>
  <c r="X112" i="39"/>
  <c r="P106" i="39"/>
  <c r="AL102" i="39"/>
  <c r="AD99" i="39"/>
  <c r="V96" i="39"/>
  <c r="N93" i="39"/>
  <c r="AL86" i="39"/>
  <c r="AD83" i="39"/>
  <c r="V80" i="39"/>
  <c r="AJ104" i="39"/>
  <c r="AB101" i="39"/>
  <c r="T98" i="39"/>
  <c r="AJ88" i="39"/>
  <c r="AB85" i="39"/>
  <c r="T82" i="39"/>
  <c r="AJ72" i="39"/>
  <c r="N117" i="39"/>
  <c r="R104" i="39"/>
  <c r="AH94" i="39"/>
  <c r="Z91" i="39"/>
  <c r="R88" i="39"/>
  <c r="AH78" i="39"/>
  <c r="AD106" i="39"/>
  <c r="AN99" i="39"/>
  <c r="AF96" i="39"/>
  <c r="X93" i="39"/>
  <c r="P90" i="39"/>
  <c r="AN83" i="39"/>
  <c r="AF80" i="39"/>
  <c r="N115" i="39"/>
  <c r="AL103" i="39"/>
  <c r="AD100" i="39"/>
  <c r="V97" i="39"/>
  <c r="N94" i="39"/>
  <c r="AL87" i="39"/>
  <c r="AD84" i="39"/>
  <c r="V81" i="39"/>
  <c r="N78" i="39"/>
  <c r="AL71" i="39"/>
  <c r="T161" i="39"/>
  <c r="AB156" i="39"/>
  <c r="AJ151" i="39"/>
  <c r="AB138" i="39"/>
  <c r="V172" i="39"/>
  <c r="Z156" i="39"/>
  <c r="R153" i="39"/>
  <c r="AH143" i="39"/>
  <c r="Z140" i="39"/>
  <c r="R137" i="39"/>
  <c r="AH174" i="39"/>
  <c r="R168" i="39"/>
  <c r="R163" i="39"/>
  <c r="AN156" i="39"/>
  <c r="AF153" i="39"/>
  <c r="X150" i="39"/>
  <c r="P147" i="39"/>
  <c r="R179" i="39"/>
  <c r="V171" i="39"/>
  <c r="T165" i="39"/>
  <c r="AD161" i="39"/>
  <c r="V158" i="39"/>
  <c r="N155" i="39"/>
  <c r="AL148" i="39"/>
  <c r="AD145" i="39"/>
  <c r="AJ173" i="39"/>
  <c r="T167" i="39"/>
  <c r="AJ162" i="39"/>
  <c r="AB159" i="39"/>
  <c r="T156" i="39"/>
  <c r="AJ146" i="39"/>
  <c r="AB143" i="39"/>
  <c r="T140" i="39"/>
  <c r="AF137" i="39"/>
  <c r="AH127" i="39"/>
  <c r="Z124" i="39"/>
  <c r="R121" i="39"/>
  <c r="AH111" i="39"/>
  <c r="Z108" i="39"/>
  <c r="R105" i="39"/>
  <c r="AN134" i="39"/>
  <c r="AF131" i="39"/>
  <c r="X128" i="39"/>
  <c r="P125" i="39"/>
  <c r="AN118" i="39"/>
  <c r="AF115" i="39"/>
  <c r="N142" i="39"/>
  <c r="X136" i="39"/>
  <c r="N133" i="39"/>
  <c r="AL126" i="39"/>
  <c r="AD123" i="39"/>
  <c r="V120" i="39"/>
  <c r="AF139" i="39"/>
  <c r="AJ128" i="39"/>
  <c r="AB125" i="39"/>
  <c r="T122" i="39"/>
  <c r="AJ112" i="39"/>
  <c r="AB109" i="39"/>
  <c r="V144" i="39"/>
  <c r="R134" i="39"/>
  <c r="AH124" i="39"/>
  <c r="Z121" i="39"/>
  <c r="R118" i="39"/>
  <c r="AH108" i="39"/>
  <c r="Z105" i="39"/>
  <c r="AF138" i="39"/>
  <c r="AF134" i="39"/>
  <c r="X131" i="39"/>
  <c r="P128" i="39"/>
  <c r="AN121" i="39"/>
  <c r="AF118" i="39"/>
  <c r="X115" i="39"/>
  <c r="AL141" i="39"/>
  <c r="N136" i="39"/>
  <c r="AL129" i="39"/>
  <c r="AD126" i="39"/>
  <c r="V123" i="39"/>
  <c r="N120" i="39"/>
  <c r="X138" i="39"/>
  <c r="AB134" i="39"/>
  <c r="T131" i="39"/>
  <c r="AJ121" i="39"/>
  <c r="AB118" i="39"/>
  <c r="T115" i="39"/>
  <c r="AD116" i="39"/>
  <c r="AL108" i="39"/>
  <c r="AJ97" i="39"/>
  <c r="AB94" i="39"/>
  <c r="T91" i="39"/>
  <c r="AJ81" i="39"/>
  <c r="AB78" i="39"/>
  <c r="T105" i="39"/>
  <c r="AH95" i="39"/>
  <c r="Z92" i="39"/>
  <c r="AD114" i="39"/>
  <c r="AL107" i="39"/>
  <c r="AF103" i="39"/>
  <c r="X100" i="39"/>
  <c r="P97" i="39"/>
  <c r="AN90" i="39"/>
  <c r="AF87" i="39"/>
  <c r="X84" i="39"/>
  <c r="P81" i="39"/>
  <c r="AF111" i="39"/>
  <c r="AJ105" i="39"/>
  <c r="V102" i="39"/>
  <c r="N99" i="39"/>
  <c r="AL92" i="39"/>
  <c r="AD89" i="39"/>
  <c r="V86" i="39"/>
  <c r="N83" i="39"/>
  <c r="V117" i="39"/>
  <c r="N109" i="39"/>
  <c r="T104" i="39"/>
  <c r="AJ94" i="39"/>
  <c r="AB91" i="39"/>
  <c r="T88" i="39"/>
  <c r="AJ78" i="39"/>
  <c r="AB75" i="39"/>
  <c r="T72" i="39"/>
  <c r="AD115" i="39"/>
  <c r="P108" i="39"/>
  <c r="AH100" i="39"/>
  <c r="Z97" i="39"/>
  <c r="R94" i="39"/>
  <c r="AH84" i="39"/>
  <c r="Z81" i="39"/>
  <c r="R78" i="39"/>
  <c r="N112" i="39"/>
  <c r="AF102" i="39"/>
  <c r="X99" i="39"/>
  <c r="P96" i="39"/>
  <c r="AN89" i="39"/>
  <c r="AF86" i="39"/>
  <c r="X83" i="39"/>
  <c r="P80" i="39"/>
  <c r="AF113" i="39"/>
  <c r="P107" i="39"/>
  <c r="V103" i="39"/>
  <c r="N100" i="39"/>
  <c r="AL93" i="39"/>
  <c r="AD90" i="39"/>
  <c r="V87" i="39"/>
  <c r="N84" i="39"/>
  <c r="AL77" i="39"/>
  <c r="AD74" i="39"/>
  <c r="V71" i="39"/>
  <c r="Z73" i="39"/>
  <c r="X69" i="39"/>
  <c r="P66" i="39"/>
  <c r="AN59" i="39"/>
  <c r="AF56" i="39"/>
  <c r="X53" i="39"/>
  <c r="Z80" i="39"/>
  <c r="AL69" i="39"/>
  <c r="AD66" i="39"/>
  <c r="V63" i="39"/>
  <c r="AN77" i="39"/>
  <c r="T73" i="39"/>
  <c r="T69" i="39"/>
  <c r="AJ59" i="39"/>
  <c r="AB56" i="39"/>
  <c r="T53" i="39"/>
  <c r="AJ77" i="39"/>
  <c r="R73" i="39"/>
  <c r="R69" i="39"/>
  <c r="T151" i="39"/>
  <c r="AB146" i="39"/>
  <c r="AD171" i="39"/>
  <c r="V164" i="39"/>
  <c r="AH149" i="39"/>
  <c r="Z146" i="39"/>
  <c r="R143" i="39"/>
  <c r="Z167" i="39"/>
  <c r="AN162" i="39"/>
  <c r="AF159" i="39"/>
  <c r="X156" i="39"/>
  <c r="P153" i="39"/>
  <c r="AN146" i="39"/>
  <c r="AN177" i="39"/>
  <c r="AD170" i="39"/>
  <c r="AL164" i="39"/>
  <c r="N161" i="39"/>
  <c r="AL154" i="39"/>
  <c r="AD151" i="39"/>
  <c r="V148" i="39"/>
  <c r="N145" i="39"/>
  <c r="AB166" i="39"/>
  <c r="T162" i="39"/>
  <c r="AJ152" i="39"/>
  <c r="AB149" i="39"/>
  <c r="T146" i="39"/>
  <c r="N143" i="39"/>
  <c r="AH133" i="39"/>
  <c r="Z130" i="39"/>
  <c r="R127" i="39"/>
  <c r="AH117" i="39"/>
  <c r="Z114" i="39"/>
  <c r="R111" i="39"/>
  <c r="AF144" i="39"/>
  <c r="P138" i="39"/>
  <c r="X134" i="39"/>
  <c r="P131" i="39"/>
  <c r="AN124" i="39"/>
  <c r="AF121" i="39"/>
  <c r="X118" i="39"/>
  <c r="P115" i="39"/>
  <c r="V141" i="39"/>
  <c r="AL132" i="39"/>
  <c r="AD129" i="39"/>
  <c r="V126" i="39"/>
  <c r="N123" i="39"/>
  <c r="AN138" i="39"/>
  <c r="AJ134" i="39"/>
  <c r="AB131" i="39"/>
  <c r="T128" i="39"/>
  <c r="AJ118" i="39"/>
  <c r="AB115" i="39"/>
  <c r="T112" i="39"/>
  <c r="AD143" i="39"/>
  <c r="V137" i="39"/>
  <c r="AH130" i="39"/>
  <c r="Z127" i="39"/>
  <c r="R124" i="39"/>
  <c r="AH114" i="39"/>
  <c r="Z111" i="39"/>
  <c r="R108" i="39"/>
  <c r="P144" i="39"/>
  <c r="AN137" i="39"/>
  <c r="P134" i="39"/>
  <c r="AN127" i="39"/>
  <c r="AF124" i="39"/>
  <c r="X121" i="39"/>
  <c r="P118" i="39"/>
  <c r="AL135" i="39"/>
  <c r="AD132" i="39"/>
  <c r="V129" i="39"/>
  <c r="N126" i="39"/>
  <c r="AJ137" i="39"/>
  <c r="AJ127" i="39"/>
  <c r="AB124" i="39"/>
  <c r="T121" i="39"/>
  <c r="AJ111" i="39"/>
  <c r="AB108" i="39"/>
  <c r="AJ103" i="39"/>
  <c r="AB100" i="39"/>
  <c r="T97" i="39"/>
  <c r="AJ87" i="39"/>
  <c r="AB84" i="39"/>
  <c r="T81" i="39"/>
  <c r="AD119" i="39"/>
  <c r="P110" i="39"/>
  <c r="AH101" i="39"/>
  <c r="Z98" i="39"/>
  <c r="R95" i="39"/>
  <c r="V113" i="39"/>
  <c r="P103" i="39"/>
  <c r="AN96" i="39"/>
  <c r="AF93" i="39"/>
  <c r="X90" i="39"/>
  <c r="P87" i="39"/>
  <c r="AN80" i="39"/>
  <c r="AF77" i="39"/>
  <c r="AN110" i="39"/>
  <c r="N105" i="39"/>
  <c r="AL98" i="39"/>
  <c r="AD95" i="39"/>
  <c r="V92" i="39"/>
  <c r="N89" i="39"/>
  <c r="AL82" i="39"/>
  <c r="AD79" i="39"/>
  <c r="AL115" i="39"/>
  <c r="V108" i="39"/>
  <c r="AJ100" i="39"/>
  <c r="AB97" i="39"/>
  <c r="T94" i="39"/>
  <c r="AJ84" i="39"/>
  <c r="AB81" i="39"/>
  <c r="T78" i="39"/>
  <c r="X107" i="39"/>
  <c r="Z103" i="39"/>
  <c r="R100" i="39"/>
  <c r="AH90" i="39"/>
  <c r="Z87" i="39"/>
  <c r="R84" i="39"/>
  <c r="V111" i="39"/>
  <c r="AB105" i="39"/>
  <c r="P102" i="39"/>
  <c r="AN95" i="39"/>
  <c r="AF92" i="39"/>
  <c r="X89" i="39"/>
  <c r="P86" i="39"/>
  <c r="AN79" i="39"/>
  <c r="AN112" i="39"/>
  <c r="AB106" i="39"/>
  <c r="AL99" i="39"/>
  <c r="AD96" i="39"/>
  <c r="V93" i="39"/>
  <c r="N90" i="39"/>
  <c r="AL83" i="39"/>
  <c r="AD80" i="39"/>
  <c r="V77" i="39"/>
  <c r="N74" i="39"/>
  <c r="P77" i="39"/>
  <c r="AN65" i="39"/>
  <c r="AF62" i="39"/>
  <c r="X59" i="39"/>
  <c r="P56" i="39"/>
  <c r="AJ141" i="39"/>
  <c r="AL170" i="39"/>
  <c r="AH159" i="39"/>
  <c r="AH155" i="39"/>
  <c r="Z152" i="39"/>
  <c r="R149" i="39"/>
  <c r="AH139" i="39"/>
  <c r="Z136" i="39"/>
  <c r="AH166" i="39"/>
  <c r="X162" i="39"/>
  <c r="P159" i="39"/>
  <c r="AN152" i="39"/>
  <c r="AF149" i="39"/>
  <c r="X146" i="39"/>
  <c r="AF176" i="39"/>
  <c r="AL169" i="39"/>
  <c r="R164" i="39"/>
  <c r="AL160" i="39"/>
  <c r="AD157" i="39"/>
  <c r="V154" i="39"/>
  <c r="N151" i="39"/>
  <c r="Z180" i="39"/>
  <c r="AL165" i="39"/>
  <c r="AJ158" i="39"/>
  <c r="AB155" i="39"/>
  <c r="T152" i="39"/>
  <c r="AJ142" i="39"/>
  <c r="AB139" i="39"/>
  <c r="V142" i="39"/>
  <c r="AD136" i="39"/>
  <c r="R133" i="39"/>
  <c r="AH123" i="39"/>
  <c r="Z120" i="39"/>
  <c r="R117" i="39"/>
  <c r="AH107" i="39"/>
  <c r="AN143" i="39"/>
  <c r="AD137" i="39"/>
  <c r="AN130" i="39"/>
  <c r="AF127" i="39"/>
  <c r="X124" i="39"/>
  <c r="P121" i="39"/>
  <c r="AN114" i="39"/>
  <c r="AD140" i="39"/>
  <c r="AD135" i="39"/>
  <c r="V132" i="39"/>
  <c r="N129" i="39"/>
  <c r="AL122" i="39"/>
  <c r="X144" i="39"/>
  <c r="T134" i="39"/>
  <c r="AJ124" i="39"/>
  <c r="AB121" i="39"/>
  <c r="T118" i="39"/>
  <c r="AJ108" i="39"/>
  <c r="AL142" i="39"/>
  <c r="AN136" i="39"/>
  <c r="Z133" i="39"/>
  <c r="R130" i="39"/>
  <c r="AH120" i="39"/>
  <c r="Z117" i="39"/>
  <c r="R114" i="39"/>
  <c r="X143" i="39"/>
  <c r="T137" i="39"/>
  <c r="AN133" i="39"/>
  <c r="AF130" i="39"/>
  <c r="X127" i="39"/>
  <c r="P124" i="39"/>
  <c r="AN117" i="39"/>
  <c r="AF114" i="39"/>
  <c r="N140" i="39"/>
  <c r="V135" i="39"/>
  <c r="N132" i="39"/>
  <c r="AL125" i="39"/>
  <c r="AD122" i="39"/>
  <c r="P143" i="39"/>
  <c r="N137" i="39"/>
  <c r="AJ133" i="39"/>
  <c r="AB130" i="39"/>
  <c r="T127" i="39"/>
  <c r="AJ117" i="39"/>
  <c r="AB114" i="39"/>
  <c r="T111" i="39"/>
  <c r="AD113" i="39"/>
  <c r="N107" i="39"/>
  <c r="T103" i="39"/>
  <c r="AJ93" i="39"/>
  <c r="AB90" i="39"/>
  <c r="T87" i="39"/>
  <c r="X109" i="39"/>
  <c r="Z104" i="39"/>
  <c r="R101" i="39"/>
  <c r="AH91" i="39"/>
  <c r="AD112" i="39"/>
  <c r="T106" i="39"/>
  <c r="AN102" i="39"/>
  <c r="AF99" i="39"/>
  <c r="X96" i="39"/>
  <c r="P93" i="39"/>
  <c r="AN86" i="39"/>
  <c r="AF83" i="39"/>
  <c r="X80" i="39"/>
  <c r="N119" i="39"/>
  <c r="AL104" i="39"/>
  <c r="AD101" i="39"/>
  <c r="V98" i="39"/>
  <c r="N95" i="39"/>
  <c r="AL88" i="39"/>
  <c r="AD85" i="39"/>
  <c r="V82" i="39"/>
  <c r="N79" i="39"/>
  <c r="N114" i="39"/>
  <c r="AD107" i="39"/>
  <c r="AB103" i="39"/>
  <c r="T100" i="39"/>
  <c r="AJ90" i="39"/>
  <c r="AB87" i="39"/>
  <c r="T84" i="39"/>
  <c r="AJ74" i="39"/>
  <c r="AB71" i="39"/>
  <c r="AF106" i="39"/>
  <c r="AH96" i="39"/>
  <c r="Z93" i="39"/>
  <c r="R90" i="39"/>
  <c r="AH80" i="39"/>
  <c r="Z77" i="39"/>
  <c r="AD110" i="39"/>
  <c r="AN101" i="39"/>
  <c r="AF98" i="39"/>
  <c r="X95" i="39"/>
  <c r="P92" i="39"/>
  <c r="AN85" i="39"/>
  <c r="AF82" i="39"/>
  <c r="X79" i="39"/>
  <c r="AD102" i="39"/>
  <c r="V99" i="39"/>
  <c r="N96" i="39"/>
  <c r="AL89" i="39"/>
  <c r="AD86" i="39"/>
  <c r="V83" i="39"/>
  <c r="N80" i="39"/>
  <c r="AL73" i="39"/>
  <c r="AD70" i="39"/>
  <c r="AH76" i="39"/>
  <c r="X72" i="39"/>
  <c r="AF68" i="39"/>
  <c r="X65" i="39"/>
  <c r="P62" i="39"/>
  <c r="AN55" i="39"/>
  <c r="AF52" i="39"/>
  <c r="N77" i="39"/>
  <c r="AL65" i="39"/>
  <c r="AD62" i="39"/>
  <c r="AB76" i="39"/>
  <c r="R72" i="39"/>
  <c r="AB68" i="39"/>
  <c r="T65" i="39"/>
  <c r="AJ159" i="39"/>
  <c r="AB154" i="39"/>
  <c r="T145" i="39"/>
  <c r="AL179" i="39"/>
  <c r="T163" i="39"/>
  <c r="R155" i="39"/>
  <c r="AH145" i="39"/>
  <c r="Z142" i="39"/>
  <c r="R139" i="39"/>
  <c r="R172" i="39"/>
  <c r="AN158" i="39"/>
  <c r="AF155" i="39"/>
  <c r="X152" i="39"/>
  <c r="P149" i="39"/>
  <c r="AD175" i="39"/>
  <c r="AJ163" i="39"/>
  <c r="V160" i="39"/>
  <c r="N157" i="39"/>
  <c r="AL150" i="39"/>
  <c r="AD147" i="39"/>
  <c r="P179" i="39"/>
  <c r="T171" i="39"/>
  <c r="R165" i="39"/>
  <c r="AB161" i="39"/>
  <c r="T158" i="39"/>
  <c r="AJ148" i="39"/>
  <c r="AB145" i="39"/>
  <c r="T142" i="39"/>
  <c r="AD141" i="39"/>
  <c r="AH129" i="39"/>
  <c r="Z126" i="39"/>
  <c r="R123" i="39"/>
  <c r="AH113" i="39"/>
  <c r="Z110" i="39"/>
  <c r="R107" i="39"/>
  <c r="AF133" i="39"/>
  <c r="X130" i="39"/>
  <c r="P127" i="39"/>
  <c r="AN120" i="39"/>
  <c r="AF117" i="39"/>
  <c r="X114" i="39"/>
  <c r="AL139" i="39"/>
  <c r="N135" i="39"/>
  <c r="AL128" i="39"/>
  <c r="AD125" i="39"/>
  <c r="V122" i="39"/>
  <c r="AF143" i="39"/>
  <c r="X137" i="39"/>
  <c r="AJ130" i="39"/>
  <c r="AB127" i="39"/>
  <c r="T124" i="39"/>
  <c r="AJ114" i="39"/>
  <c r="AB111" i="39"/>
  <c r="T108" i="39"/>
  <c r="T136" i="39"/>
  <c r="AH126" i="39"/>
  <c r="Z123" i="39"/>
  <c r="R120" i="39"/>
  <c r="AH110" i="39"/>
  <c r="Z107" i="39"/>
  <c r="AF142" i="39"/>
  <c r="AL136" i="39"/>
  <c r="X133" i="39"/>
  <c r="P130" i="39"/>
  <c r="AN123" i="39"/>
  <c r="AF120" i="39"/>
  <c r="X117" i="39"/>
  <c r="P114" i="39"/>
  <c r="V139" i="39"/>
  <c r="AL131" i="39"/>
  <c r="AD128" i="39"/>
  <c r="V125" i="39"/>
  <c r="N122" i="39"/>
  <c r="X142" i="39"/>
  <c r="AF136" i="39"/>
  <c r="T133" i="39"/>
  <c r="AJ123" i="39"/>
  <c r="AB120" i="39"/>
  <c r="T117" i="39"/>
  <c r="AJ107" i="39"/>
  <c r="AL112" i="39"/>
  <c r="X106" i="39"/>
  <c r="AJ99" i="39"/>
  <c r="AB96" i="39"/>
  <c r="T93" i="39"/>
  <c r="AJ83" i="39"/>
  <c r="AB80" i="39"/>
  <c r="V116" i="39"/>
  <c r="AF108" i="39"/>
  <c r="AH97" i="39"/>
  <c r="Z94" i="39"/>
  <c r="R91" i="39"/>
  <c r="AL111" i="39"/>
  <c r="AL105" i="39"/>
  <c r="X102" i="39"/>
  <c r="P99" i="39"/>
  <c r="AN92" i="39"/>
  <c r="AF89" i="39"/>
  <c r="X86" i="39"/>
  <c r="P83" i="39"/>
  <c r="AD117" i="39"/>
  <c r="P109" i="39"/>
  <c r="V104" i="39"/>
  <c r="N101" i="39"/>
  <c r="AL94" i="39"/>
  <c r="AD91" i="39"/>
  <c r="V88" i="39"/>
  <c r="N85" i="39"/>
  <c r="AL78" i="39"/>
  <c r="N113" i="39"/>
  <c r="AL106" i="39"/>
  <c r="AJ96" i="39"/>
  <c r="AB93" i="39"/>
  <c r="T90" i="39"/>
  <c r="AJ80" i="39"/>
  <c r="AB77" i="39"/>
  <c r="T74" i="39"/>
  <c r="P112" i="39"/>
  <c r="AH102" i="39"/>
  <c r="Z99" i="39"/>
  <c r="R96" i="39"/>
  <c r="AH86" i="39"/>
  <c r="Z83" i="39"/>
  <c r="R80" i="39"/>
  <c r="AD118" i="39"/>
  <c r="AL109" i="39"/>
  <c r="AF104" i="39"/>
  <c r="X101" i="39"/>
  <c r="P98" i="39"/>
  <c r="AN91" i="39"/>
  <c r="AF88" i="39"/>
  <c r="X85" i="39"/>
  <c r="P82" i="39"/>
  <c r="P111" i="39"/>
  <c r="X105" i="39"/>
  <c r="N102" i="39"/>
  <c r="AL95" i="39"/>
  <c r="AD92" i="39"/>
  <c r="V89" i="39"/>
  <c r="N86" i="39"/>
  <c r="AL79" i="39"/>
  <c r="AD76" i="39"/>
  <c r="V73" i="39"/>
  <c r="N70" i="39"/>
  <c r="P68" i="39"/>
  <c r="AN61" i="39"/>
  <c r="AF58" i="39"/>
  <c r="X55" i="39"/>
  <c r="P52" i="39"/>
  <c r="AF76" i="39"/>
  <c r="V72" i="39"/>
  <c r="AD68" i="39"/>
  <c r="V65" i="39"/>
  <c r="N62" i="39"/>
  <c r="AJ71" i="39"/>
  <c r="AJ61" i="39"/>
  <c r="AB58" i="39"/>
  <c r="T55" i="39"/>
  <c r="AJ149" i="39"/>
  <c r="AB140" i="39"/>
  <c r="P178" i="39"/>
  <c r="V168" i="39"/>
  <c r="Z158" i="39"/>
  <c r="AH151" i="39"/>
  <c r="Z148" i="39"/>
  <c r="R145" i="39"/>
  <c r="X179" i="39"/>
  <c r="Z171" i="39"/>
  <c r="V165" i="39"/>
  <c r="AF161" i="39"/>
  <c r="X158" i="39"/>
  <c r="P155" i="39"/>
  <c r="AN148" i="39"/>
  <c r="AF145" i="39"/>
  <c r="AD174" i="39"/>
  <c r="N168" i="39"/>
  <c r="N163" i="39"/>
  <c r="AL156" i="39"/>
  <c r="AD153" i="39"/>
  <c r="V150" i="39"/>
  <c r="N147" i="39"/>
  <c r="AH177" i="39"/>
  <c r="AB170" i="39"/>
  <c r="AJ164" i="39"/>
  <c r="AJ154" i="39"/>
  <c r="AB151" i="39"/>
  <c r="T148" i="39"/>
  <c r="AJ138" i="39"/>
  <c r="AL140" i="39"/>
  <c r="AH135" i="39"/>
  <c r="Z132" i="39"/>
  <c r="R129" i="39"/>
  <c r="AH119" i="39"/>
  <c r="Z116" i="39"/>
  <c r="R113" i="39"/>
  <c r="P142" i="39"/>
  <c r="AB136" i="39"/>
  <c r="P133" i="39"/>
  <c r="AN126" i="39"/>
  <c r="AF123" i="39"/>
  <c r="X120" i="39"/>
  <c r="P117" i="39"/>
  <c r="AL134" i="39"/>
  <c r="AD131" i="39"/>
  <c r="V128" i="39"/>
  <c r="N125" i="39"/>
  <c r="AN142" i="39"/>
  <c r="AB133" i="39"/>
  <c r="T130" i="39"/>
  <c r="AJ120" i="39"/>
  <c r="AB117" i="39"/>
  <c r="T114" i="39"/>
  <c r="N141" i="39"/>
  <c r="AH132" i="39"/>
  <c r="Z129" i="39"/>
  <c r="R126" i="39"/>
  <c r="AH116" i="39"/>
  <c r="Z113" i="39"/>
  <c r="R110" i="39"/>
  <c r="AN141" i="39"/>
  <c r="P136" i="39"/>
  <c r="AN129" i="39"/>
  <c r="AF126" i="39"/>
  <c r="X123" i="39"/>
  <c r="P120" i="39"/>
  <c r="AN113" i="39"/>
  <c r="AD138" i="39"/>
  <c r="AD134" i="39"/>
  <c r="V131" i="39"/>
  <c r="N128" i="39"/>
  <c r="AL121" i="39"/>
  <c r="AF141" i="39"/>
  <c r="AJ129" i="39"/>
  <c r="AB126" i="39"/>
  <c r="T123" i="39"/>
  <c r="AJ113" i="39"/>
  <c r="AB110" i="39"/>
  <c r="T107" i="39"/>
  <c r="AB102" i="39"/>
  <c r="T99" i="39"/>
  <c r="AJ89" i="39"/>
  <c r="AB86" i="39"/>
  <c r="T83" i="39"/>
  <c r="AL114" i="39"/>
  <c r="AN107" i="39"/>
  <c r="AH103" i="39"/>
  <c r="Z100" i="39"/>
  <c r="R97" i="39"/>
  <c r="P105" i="39"/>
  <c r="AN98" i="39"/>
  <c r="AF95" i="39"/>
  <c r="X92" i="39"/>
  <c r="P89" i="39"/>
  <c r="AN82" i="39"/>
  <c r="AF79" i="39"/>
  <c r="X108" i="39"/>
  <c r="AL100" i="39"/>
  <c r="AD97" i="39"/>
  <c r="V94" i="39"/>
  <c r="N91" i="39"/>
  <c r="AL84" i="39"/>
  <c r="AD81" i="39"/>
  <c r="V78" i="39"/>
  <c r="V112" i="39"/>
  <c r="N106" i="39"/>
  <c r="AJ102" i="39"/>
  <c r="AB99" i="39"/>
  <c r="T96" i="39"/>
  <c r="AJ86" i="39"/>
  <c r="AB83" i="39"/>
  <c r="T80" i="39"/>
  <c r="AJ70" i="39"/>
  <c r="X111" i="39"/>
  <c r="AD105" i="39"/>
  <c r="R102" i="39"/>
  <c r="AH92" i="39"/>
  <c r="Z89" i="39"/>
  <c r="R86" i="39"/>
  <c r="P104" i="39"/>
  <c r="AN97" i="39"/>
  <c r="AF94" i="39"/>
  <c r="X91" i="39"/>
  <c r="P88" i="39"/>
  <c r="AN81" i="39"/>
  <c r="AF78" i="39"/>
  <c r="X110" i="39"/>
  <c r="AL101" i="39"/>
  <c r="AD98" i="39"/>
  <c r="V95" i="39"/>
  <c r="N92" i="39"/>
  <c r="AL85" i="39"/>
  <c r="AD82" i="39"/>
  <c r="V79" i="39"/>
  <c r="N76" i="39"/>
  <c r="T153" i="39"/>
  <c r="AD167" i="39"/>
  <c r="Z154" i="39"/>
  <c r="R151" i="39"/>
  <c r="AH141" i="39"/>
  <c r="Z138" i="39"/>
  <c r="N178" i="39"/>
  <c r="AH170" i="39"/>
  <c r="P161" i="39"/>
  <c r="AN154" i="39"/>
  <c r="AF151" i="39"/>
  <c r="X148" i="39"/>
  <c r="P145" i="39"/>
  <c r="AL173" i="39"/>
  <c r="V167" i="39"/>
  <c r="AL162" i="39"/>
  <c r="AD159" i="39"/>
  <c r="V156" i="39"/>
  <c r="N153" i="39"/>
  <c r="AL146" i="39"/>
  <c r="AD176" i="39"/>
  <c r="AJ169" i="39"/>
  <c r="N164" i="39"/>
  <c r="AJ160" i="39"/>
  <c r="AB157" i="39"/>
  <c r="T154" i="39"/>
  <c r="AJ144" i="39"/>
  <c r="AB141" i="39"/>
  <c r="T138" i="39"/>
  <c r="R135" i="39"/>
  <c r="AH125" i="39"/>
  <c r="Z122" i="39"/>
  <c r="R119" i="39"/>
  <c r="AH109" i="39"/>
  <c r="Z106" i="39"/>
  <c r="X141" i="39"/>
  <c r="AN132" i="39"/>
  <c r="AF129" i="39"/>
  <c r="X126" i="39"/>
  <c r="P123" i="39"/>
  <c r="AN116" i="39"/>
  <c r="AD144" i="39"/>
  <c r="N138" i="39"/>
  <c r="V134" i="39"/>
  <c r="N131" i="39"/>
  <c r="AL124" i="39"/>
  <c r="AD121" i="39"/>
  <c r="V136" i="39"/>
  <c r="AJ126" i="39"/>
  <c r="AB123" i="39"/>
  <c r="T120" i="39"/>
  <c r="AJ110" i="39"/>
  <c r="AB107" i="39"/>
  <c r="V140" i="39"/>
  <c r="Z135" i="39"/>
  <c r="R132" i="39"/>
  <c r="AH122" i="39"/>
  <c r="Z119" i="39"/>
  <c r="R116" i="39"/>
  <c r="AH106" i="39"/>
  <c r="AN135" i="39"/>
  <c r="AF132" i="39"/>
  <c r="X129" i="39"/>
  <c r="P126" i="39"/>
  <c r="AN119" i="39"/>
  <c r="AF116" i="39"/>
  <c r="N144" i="39"/>
  <c r="AL137" i="39"/>
  <c r="N134" i="39"/>
  <c r="AL127" i="39"/>
  <c r="AD124" i="39"/>
  <c r="V121" i="39"/>
  <c r="AN140" i="39"/>
  <c r="AJ135" i="39"/>
  <c r="AB132" i="39"/>
  <c r="T129" i="39"/>
  <c r="AJ119" i="39"/>
  <c r="AB116" i="39"/>
  <c r="T113" i="39"/>
  <c r="N111" i="39"/>
  <c r="V105" i="39"/>
  <c r="AJ95" i="39"/>
  <c r="AB92" i="39"/>
  <c r="T89" i="39"/>
  <c r="AJ79" i="39"/>
  <c r="X113" i="39"/>
  <c r="R103" i="39"/>
  <c r="AH93" i="39"/>
  <c r="V119" i="39"/>
  <c r="N110" i="39"/>
  <c r="AN104" i="39"/>
  <c r="AF101" i="39"/>
  <c r="X98" i="39"/>
  <c r="P95" i="39"/>
  <c r="AN88" i="39"/>
  <c r="AF85" i="39"/>
  <c r="X82" i="39"/>
  <c r="P79" i="39"/>
  <c r="V114" i="39"/>
  <c r="AF107" i="39"/>
  <c r="AD103" i="39"/>
  <c r="V100" i="39"/>
  <c r="N97" i="39"/>
  <c r="AL90" i="39"/>
  <c r="AD87" i="39"/>
  <c r="V84" i="39"/>
  <c r="N81" i="39"/>
  <c r="AD111" i="39"/>
  <c r="AF105" i="39"/>
  <c r="T102" i="39"/>
  <c r="AJ92" i="39"/>
  <c r="AB89" i="39"/>
  <c r="T86" i="39"/>
  <c r="AJ76" i="39"/>
  <c r="AB73" i="39"/>
  <c r="T70" i="39"/>
  <c r="AF110" i="39"/>
  <c r="AH98" i="39"/>
  <c r="Z95" i="39"/>
  <c r="R92" i="39"/>
  <c r="AH82" i="39"/>
  <c r="Z79" i="39"/>
  <c r="V115" i="39"/>
  <c r="N108" i="39"/>
  <c r="AN103" i="39"/>
  <c r="AF100" i="39"/>
  <c r="X97" i="39"/>
  <c r="P94" i="39"/>
  <c r="AN87" i="39"/>
  <c r="AF84" i="39"/>
  <c r="X81" i="39"/>
  <c r="V118" i="39"/>
  <c r="AF109" i="39"/>
  <c r="AD104" i="39"/>
  <c r="V101" i="39"/>
  <c r="N98" i="39"/>
  <c r="AL91" i="39"/>
  <c r="AD88" i="39"/>
  <c r="V85" i="39"/>
  <c r="N82" i="39"/>
  <c r="AL75" i="39"/>
  <c r="AD72" i="39"/>
  <c r="R87" i="39"/>
  <c r="AN70" i="39"/>
  <c r="X67" i="39"/>
  <c r="P64" i="39"/>
  <c r="AN57" i="39"/>
  <c r="AF54" i="39"/>
  <c r="AD75" i="39"/>
  <c r="R71" i="39"/>
  <c r="AL67" i="39"/>
  <c r="AD64" i="39"/>
  <c r="Z86" i="39"/>
  <c r="AH70" i="39"/>
  <c r="T67" i="39"/>
  <c r="AJ57" i="39"/>
  <c r="AB54" i="39"/>
  <c r="AF70" i="39"/>
  <c r="R67" i="39"/>
  <c r="T14" i="39"/>
  <c r="AB17" i="39"/>
  <c r="AJ20" i="39"/>
  <c r="AL24" i="39"/>
  <c r="T29" i="39"/>
  <c r="AL37" i="39"/>
  <c r="V8" i="39"/>
  <c r="AD11" i="39"/>
  <c r="AL14" i="39"/>
  <c r="N21" i="39"/>
  <c r="V25" i="39"/>
  <c r="T30" i="39"/>
  <c r="AN8" i="39"/>
  <c r="P15" i="39"/>
  <c r="X18" i="39"/>
  <c r="AJ21" i="39"/>
  <c r="AB31" i="39"/>
  <c r="P40" i="39"/>
  <c r="R9" i="39"/>
  <c r="Z12" i="39"/>
  <c r="AH15" i="39"/>
  <c r="T22" i="39"/>
  <c r="AD26" i="39"/>
  <c r="AJ32" i="39"/>
  <c r="AJ9" i="39"/>
  <c r="T19" i="39"/>
  <c r="N27" i="39"/>
  <c r="AN48" i="39"/>
  <c r="N10" i="39"/>
  <c r="V13" i="39"/>
  <c r="AD16" i="39"/>
  <c r="AL19" i="39"/>
  <c r="AB23" i="39"/>
  <c r="AL27" i="39"/>
  <c r="Z55" i="39"/>
  <c r="AF10" i="39"/>
  <c r="AN13" i="39"/>
  <c r="P20" i="39"/>
  <c r="AB28" i="39"/>
  <c r="T36" i="39"/>
  <c r="X71" i="39"/>
  <c r="AH10" i="39"/>
  <c r="R20" i="39"/>
  <c r="N24" i="39"/>
  <c r="AD28" i="39"/>
  <c r="AD36" i="39"/>
  <c r="AH75" i="39"/>
  <c r="R24" i="39"/>
  <c r="Z27" i="39"/>
  <c r="AH30" i="39"/>
  <c r="R40" i="39"/>
  <c r="Z43" i="39"/>
  <c r="AL47" i="39"/>
  <c r="Z52" i="39"/>
  <c r="AF44" i="39"/>
  <c r="AH54" i="39"/>
  <c r="Z65" i="39"/>
  <c r="AD29" i="39"/>
  <c r="AL32" i="39"/>
  <c r="N39" i="39"/>
  <c r="V42" i="39"/>
  <c r="R46" i="39"/>
  <c r="AD50" i="39"/>
  <c r="R77" i="39"/>
  <c r="X24" i="39"/>
  <c r="AF27" i="39"/>
  <c r="AN30" i="39"/>
  <c r="P37" i="39"/>
  <c r="X40" i="39"/>
  <c r="AJ43" i="39"/>
  <c r="V61" i="39"/>
  <c r="Z30" i="39"/>
  <c r="AH33" i="39"/>
  <c r="R43" i="39"/>
  <c r="Z47" i="39"/>
  <c r="Z60" i="39"/>
  <c r="T33" i="39"/>
  <c r="AB36" i="39"/>
  <c r="AJ39" i="39"/>
  <c r="T51" i="39"/>
  <c r="Z59" i="39"/>
  <c r="N40" i="39"/>
  <c r="V43" i="39"/>
  <c r="AH47" i="39"/>
  <c r="N52" i="39"/>
  <c r="AH60" i="39"/>
  <c r="T50" i="39"/>
  <c r="AB53" i="39"/>
  <c r="AJ56" i="39"/>
  <c r="T66" i="39"/>
  <c r="AB69" i="39"/>
  <c r="AF73" i="39"/>
  <c r="Z78" i="39"/>
  <c r="N45" i="39"/>
  <c r="V48" i="39"/>
  <c r="AD51" i="39"/>
  <c r="AL54" i="39"/>
  <c r="N61" i="39"/>
  <c r="V64" i="39"/>
  <c r="AD67" i="39"/>
  <c r="AN75" i="39"/>
  <c r="AF51" i="39"/>
  <c r="P55" i="39"/>
  <c r="AN58" i="39"/>
  <c r="X62" i="39"/>
  <c r="AF69" i="39"/>
  <c r="R74" i="39"/>
  <c r="AH85" i="39"/>
  <c r="R65" i="39"/>
  <c r="R89" i="39"/>
  <c r="P71" i="39"/>
  <c r="AH89" i="39"/>
  <c r="V69" i="39"/>
  <c r="X63" i="39"/>
  <c r="T71" i="39"/>
  <c r="T8" i="39"/>
  <c r="AB11" i="39"/>
  <c r="AJ14" i="39"/>
  <c r="T25" i="39"/>
  <c r="P30" i="39"/>
  <c r="AJ38" i="39"/>
  <c r="AL8" i="39"/>
  <c r="N15" i="39"/>
  <c r="V18" i="39"/>
  <c r="AH21" i="39"/>
  <c r="X31" i="39"/>
  <c r="P9" i="39"/>
  <c r="X12" i="39"/>
  <c r="AF15" i="39"/>
  <c r="AN18" i="39"/>
  <c r="P22" i="39"/>
  <c r="AB26" i="39"/>
  <c r="AF32" i="39"/>
  <c r="X43" i="39"/>
  <c r="AH9" i="39"/>
  <c r="R19" i="39"/>
  <c r="AN33" i="39"/>
  <c r="AM33" i="39" s="1"/>
  <c r="P48" i="39"/>
  <c r="T13" i="39"/>
  <c r="AB16" i="39"/>
  <c r="AJ19" i="39"/>
  <c r="X23" i="39"/>
  <c r="AJ27" i="39"/>
  <c r="Z54" i="39"/>
  <c r="AD10" i="39"/>
  <c r="AL13" i="39"/>
  <c r="N20" i="39"/>
  <c r="Z28" i="39"/>
  <c r="P36" i="39"/>
  <c r="P14" i="39"/>
  <c r="X17" i="39"/>
  <c r="AF20" i="39"/>
  <c r="AF24" i="39"/>
  <c r="X37" i="39"/>
  <c r="R14" i="39"/>
  <c r="Z17" i="39"/>
  <c r="AH20" i="39"/>
  <c r="AJ24" i="39"/>
  <c r="R29" i="39"/>
  <c r="AB37" i="39"/>
  <c r="Z21" i="39"/>
  <c r="AH24" i="39"/>
  <c r="R34" i="39"/>
  <c r="Z37" i="39"/>
  <c r="AH40" i="39"/>
  <c r="R48" i="39"/>
  <c r="Z53" i="39"/>
  <c r="AB41" i="39"/>
  <c r="P45" i="39"/>
  <c r="X49" i="39"/>
  <c r="AL55" i="39"/>
  <c r="AH68" i="39"/>
  <c r="N33" i="39"/>
  <c r="V36" i="39"/>
  <c r="AD39" i="39"/>
  <c r="AL42" i="39"/>
  <c r="AF21" i="39"/>
  <c r="AN24" i="39"/>
  <c r="P31" i="39"/>
  <c r="X34" i="39"/>
  <c r="AF37" i="39"/>
  <c r="AN40" i="39"/>
  <c r="P44" i="39"/>
  <c r="AB48" i="39"/>
  <c r="R37" i="39"/>
  <c r="Z40" i="39"/>
  <c r="AL43" i="39"/>
  <c r="AK43" i="39" s="1"/>
  <c r="Z61" i="39"/>
  <c r="AB30" i="39"/>
  <c r="AJ33" i="39"/>
  <c r="T43" i="39"/>
  <c r="AF47" i="39"/>
  <c r="AD60" i="39"/>
  <c r="AC60" i="39" s="1"/>
  <c r="AD40" i="39"/>
  <c r="N48" i="39"/>
  <c r="R53" i="39"/>
  <c r="AL61" i="39"/>
  <c r="T44" i="39"/>
  <c r="AB47" i="39"/>
  <c r="AJ50" i="39"/>
  <c r="T60" i="39"/>
  <c r="AB63" i="39"/>
  <c r="AJ66" i="39"/>
  <c r="AH81" i="39"/>
  <c r="AG81" i="39" s="1"/>
  <c r="AD45" i="39"/>
  <c r="AL48" i="39"/>
  <c r="N55" i="39"/>
  <c r="V58" i="39"/>
  <c r="AD61" i="39"/>
  <c r="AC61" i="39" s="1"/>
  <c r="AL64" i="39"/>
  <c r="AD71" i="39"/>
  <c r="AC71" i="39" s="1"/>
  <c r="V76" i="39"/>
  <c r="AF55" i="39"/>
  <c r="P59" i="39"/>
  <c r="P63" i="39"/>
  <c r="X66" i="39"/>
  <c r="AN74" i="39"/>
  <c r="AM74" i="39" s="1"/>
  <c r="AH65" i="39"/>
  <c r="AG65" i="39" s="1"/>
  <c r="AH69" i="39"/>
  <c r="AG69" i="39" s="1"/>
  <c r="X75" i="39"/>
  <c r="AB62" i="39"/>
  <c r="AB66" i="39"/>
  <c r="AN72" i="39"/>
  <c r="AM72" i="39" s="1"/>
  <c r="P70" i="39"/>
  <c r="AF64" i="39"/>
  <c r="AZ294" i="1"/>
  <c r="I46" i="31"/>
  <c r="I67" i="31"/>
  <c r="I26" i="31"/>
  <c r="I60" i="31"/>
  <c r="AG46" i="39"/>
  <c r="AK29" i="39"/>
  <c r="AK71" i="39"/>
  <c r="AK28" i="39"/>
  <c r="AI25" i="39"/>
  <c r="AG8" i="39"/>
  <c r="AG24" i="39"/>
  <c r="AI18" i="39"/>
  <c r="AG29" i="39"/>
  <c r="AG15" i="39"/>
  <c r="AI19" i="39"/>
  <c r="AI34" i="39"/>
  <c r="AK23" i="39"/>
  <c r="AM35" i="39"/>
  <c r="AI32" i="39"/>
  <c r="AI12" i="39"/>
  <c r="AK22" i="39"/>
  <c r="AM16" i="39"/>
  <c r="AM30" i="39"/>
  <c r="AI57" i="39"/>
  <c r="AK55" i="39"/>
  <c r="AM41" i="39"/>
  <c r="AM4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I45" i="39"/>
  <c r="AK58" i="39"/>
  <c r="AM204" i="39"/>
  <c r="AM87" i="39"/>
  <c r="AM101" i="39"/>
  <c r="AG102" i="39"/>
  <c r="AI180" i="39"/>
  <c r="AI130" i="39"/>
  <c r="AI9" i="39"/>
  <c r="AK86" i="39"/>
  <c r="AM136" i="39"/>
  <c r="AM122" i="39"/>
  <c r="AG28" i="39"/>
  <c r="AI82" i="39"/>
  <c r="AM67" i="39"/>
  <c r="AG195" i="39"/>
  <c r="AI125" i="39"/>
  <c r="AM110" i="39"/>
  <c r="AG159" i="39"/>
  <c r="AK191" i="39"/>
  <c r="AM177" i="39"/>
  <c r="AG123" i="39"/>
  <c r="AK35" i="39"/>
  <c r="AM21" i="39"/>
  <c r="AG119" i="39"/>
  <c r="AK31" i="39"/>
  <c r="AM17" i="39"/>
  <c r="AG115" i="39"/>
  <c r="AK202" i="39"/>
  <c r="AG196" i="39"/>
  <c r="AG79" i="39"/>
  <c r="AK70" i="39"/>
  <c r="AG160" i="39"/>
  <c r="AG122" i="39"/>
  <c r="AK113" i="39"/>
  <c r="AG194" i="39"/>
  <c r="AG73" i="39"/>
  <c r="AI23" i="39"/>
  <c r="AI101" i="39"/>
  <c r="AK178" i="39"/>
  <c r="AK76" i="39"/>
  <c r="AM143" i="39"/>
  <c r="AM22" i="39"/>
  <c r="AG94" i="39"/>
  <c r="AI172" i="39"/>
  <c r="AI186" i="39"/>
  <c r="AK199" i="39"/>
  <c r="AK78" i="39"/>
  <c r="AK160" i="39"/>
  <c r="AM43" i="39"/>
  <c r="AM121" i="39"/>
  <c r="AG146" i="39"/>
  <c r="AI160" i="39"/>
  <c r="AI174" i="39"/>
  <c r="AI53" i="39"/>
  <c r="AK66" i="39"/>
  <c r="AK64" i="39"/>
  <c r="AM95" i="39"/>
  <c r="AM109" i="39"/>
  <c r="AG78" i="39"/>
  <c r="AI156" i="39"/>
  <c r="AI106" i="39"/>
  <c r="AK183" i="39"/>
  <c r="AK62" i="39"/>
  <c r="AM144" i="39"/>
  <c r="AM27" i="39"/>
  <c r="AM105" i="39"/>
  <c r="AG42" i="39"/>
  <c r="AI120" i="39"/>
  <c r="AI134" i="39"/>
  <c r="AK147" i="39"/>
  <c r="AK26" i="39"/>
  <c r="AM172" i="39"/>
  <c r="AM190" i="39"/>
  <c r="AM69" i="39"/>
  <c r="AG70" i="39"/>
  <c r="AI84" i="39"/>
  <c r="AI98" i="39"/>
  <c r="AK175" i="39"/>
  <c r="AK189" i="39"/>
  <c r="AM104" i="39"/>
  <c r="AM90"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K30" i="39"/>
  <c r="AM112" i="39"/>
  <c r="AM194" i="39"/>
  <c r="AM73" i="39"/>
  <c r="AG10" i="39"/>
  <c r="AI88" i="39"/>
  <c r="AI102" i="39"/>
  <c r="AK115" i="39"/>
  <c r="AK193" i="39"/>
  <c r="AM140" i="39"/>
  <c r="AM158" i="39"/>
  <c r="AM37" i="39"/>
  <c r="AG38" i="39"/>
  <c r="AI187" i="39"/>
  <c r="AI66" i="39"/>
  <c r="AK143" i="39"/>
  <c r="AK157" i="39"/>
  <c r="AM193" i="39"/>
  <c r="X58" i="2"/>
  <c r="AG103" i="39"/>
  <c r="AM10" i="39"/>
  <c r="AG19" i="39"/>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I37" i="39"/>
  <c r="AK50" i="39"/>
  <c r="AM196" i="39"/>
  <c r="AM79" i="39"/>
  <c r="AM93" i="39"/>
  <c r="AG30" i="39"/>
  <c r="AI108" i="39"/>
  <c r="AI58" i="39"/>
  <c r="AK135" i="39"/>
  <c r="AK14" i="39"/>
  <c r="AM96" i="39"/>
  <c r="AM178" i="39"/>
  <c r="AG18" i="39"/>
  <c r="AI96" i="39"/>
  <c r="AI110" i="39"/>
  <c r="AK123" i="39"/>
  <c r="AK201" i="39"/>
  <c r="AM148" i="39"/>
  <c r="AM166" i="39"/>
  <c r="AG14" i="39"/>
  <c r="AI163" i="39"/>
  <c r="AI42" i="39"/>
  <c r="AK119" i="39"/>
  <c r="AK133" i="39"/>
  <c r="AM80" i="39"/>
  <c r="AM162" i="39"/>
  <c r="AK204" i="39"/>
  <c r="AG177" i="39"/>
  <c r="AI191" i="39"/>
  <c r="AI205" i="39"/>
  <c r="AK83" i="39"/>
  <c r="AK161" i="39"/>
  <c r="AM44" i="39"/>
  <c r="AM126" i="39"/>
  <c r="X80" i="2"/>
  <c r="AG141" i="39"/>
  <c r="AI155" i="39"/>
  <c r="AK47" i="39"/>
  <c r="AK125" i="39"/>
  <c r="AM8" i="39"/>
  <c r="AM161" i="39"/>
  <c r="AG47" i="39"/>
  <c r="AK95" i="39"/>
  <c r="AM81" i="39"/>
  <c r="AG90" i="39"/>
  <c r="AK138" i="39"/>
  <c r="AG180" i="39"/>
  <c r="AG157" i="39"/>
  <c r="AK205" i="39"/>
  <c r="AG144" i="39"/>
  <c r="AI200" i="39"/>
  <c r="AK49" i="39"/>
  <c r="AG140" i="39"/>
  <c r="AI196" i="39"/>
  <c r="AK45" i="39"/>
  <c r="AG136" i="39"/>
  <c r="AI168" i="39"/>
  <c r="AK17" i="39"/>
  <c r="AG100" i="39"/>
  <c r="AI171" i="39"/>
  <c r="AM152" i="39"/>
  <c r="AG64" i="39"/>
  <c r="AI15" i="39"/>
  <c r="AM199" i="39"/>
  <c r="AG98" i="39"/>
  <c r="AI112" i="39"/>
  <c r="AI126" i="39"/>
  <c r="AK203" i="39"/>
  <c r="AK18"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67" i="39"/>
  <c r="AG145" i="39"/>
  <c r="AI159" i="39"/>
  <c r="AI173" i="39"/>
  <c r="AK51" i="39"/>
  <c r="AK129" i="39"/>
  <c r="AM12" i="39"/>
  <c r="AM94" i="39"/>
  <c r="X40" i="2"/>
  <c r="AG109" i="39"/>
  <c r="AI123" i="39"/>
  <c r="AI201" i="39"/>
  <c r="AK15" i="39"/>
  <c r="AK93" i="39"/>
  <c r="AM179" i="39"/>
  <c r="AM97" i="39"/>
  <c r="AZ9" i="1"/>
  <c r="AZ124" i="1"/>
  <c r="AZ227" i="1"/>
  <c r="AI60" i="39"/>
  <c r="AI52" i="39"/>
  <c r="AK100" i="39"/>
  <c r="AK132" i="39"/>
  <c r="AI72" i="39"/>
  <c r="AI28" i="39"/>
  <c r="AK164" i="39"/>
  <c r="AI20" i="39"/>
  <c r="AK52" i="39"/>
  <c r="AK84" i="39"/>
  <c r="AG208" i="39"/>
  <c r="AK116" i="39"/>
  <c r="AK12" i="39"/>
  <c r="AK196" i="39"/>
  <c r="AK36" i="39"/>
  <c r="AM208" i="39"/>
  <c r="AK60" i="39"/>
  <c r="AI48" i="39"/>
  <c r="AK148" i="39"/>
  <c r="AI68" i="39"/>
  <c r="AK180" i="39"/>
  <c r="AK88" i="39"/>
  <c r="AI40" i="39"/>
  <c r="AK44" i="39"/>
  <c r="AK176" i="39"/>
  <c r="AK20" i="39"/>
  <c r="AK156" i="39"/>
  <c r="AI16" i="39"/>
  <c r="AK92" i="39"/>
  <c r="AI36" i="39"/>
  <c r="AK124" i="39"/>
  <c r="AK188" i="39"/>
  <c r="AK120" i="39"/>
  <c r="AI56" i="39"/>
  <c r="AK112" i="39"/>
  <c r="AK48" i="39"/>
  <c r="AI208" i="39"/>
  <c r="AK80" i="39"/>
  <c r="AK68" i="39"/>
  <c r="AI24" i="39"/>
  <c r="AK56" i="39"/>
  <c r="AK208" i="39"/>
  <c r="AK207" i="39"/>
  <c r="AI8" i="39"/>
  <c r="AK144" i="39"/>
  <c r="I80" i="31"/>
  <c r="AK24" i="39"/>
  <c r="AK16" i="39"/>
  <c r="AK152" i="39"/>
  <c r="AI44" i="39"/>
  <c r="AK184" i="39"/>
  <c r="AI64" i="39"/>
  <c r="AM129" i="39"/>
  <c r="AM186" i="39"/>
  <c r="AM40" i="39"/>
  <c r="AM65" i="39"/>
  <c r="AM154" i="39"/>
  <c r="AM26" i="39"/>
  <c r="AM115" i="39"/>
  <c r="AM200" i="39"/>
  <c r="AK79" i="39"/>
  <c r="AI137" i="39"/>
  <c r="AI194" i="39"/>
  <c r="AI116" i="39"/>
  <c r="AG173" i="39"/>
  <c r="AG31" i="39"/>
  <c r="AM165" i="39"/>
  <c r="AM23" i="39"/>
  <c r="AM76" i="39"/>
  <c r="AK65" i="39"/>
  <c r="AK122" i="39"/>
  <c r="AK179" i="39"/>
  <c r="AI38" i="39"/>
  <c r="AI95" i="39"/>
  <c r="AG17" i="39"/>
  <c r="AG74" i="39"/>
  <c r="AM9" i="39"/>
  <c r="AM66" i="39"/>
  <c r="AM123" i="39"/>
  <c r="AM176" i="39"/>
  <c r="AK165" i="39"/>
  <c r="AI81" i="39"/>
  <c r="AI138" i="39"/>
  <c r="AI195" i="39"/>
  <c r="AG117" i="39"/>
  <c r="AG174" i="39"/>
  <c r="AM141" i="39"/>
  <c r="AM198" i="39"/>
  <c r="AM52" i="39"/>
  <c r="AK41" i="39"/>
  <c r="AK98" i="39"/>
  <c r="AK155" i="39"/>
  <c r="AI14" i="39"/>
  <c r="AI71" i="39"/>
  <c r="AI192" i="39"/>
  <c r="AG50" i="39"/>
  <c r="X60" i="2"/>
  <c r="AM18" i="39"/>
  <c r="AM75" i="39"/>
  <c r="AM128" i="39"/>
  <c r="AK117" i="39"/>
  <c r="AK174" i="39"/>
  <c r="AI33" i="39"/>
  <c r="AI90" i="39"/>
  <c r="AI147" i="39"/>
  <c r="AG126" i="39"/>
  <c r="AM125" i="39"/>
  <c r="AM182" i="39"/>
  <c r="AM36" i="39"/>
  <c r="AK25" i="39"/>
  <c r="AK82" i="39"/>
  <c r="AK139" i="39"/>
  <c r="AI197" i="39"/>
  <c r="AI55" i="39"/>
  <c r="AI176" i="39"/>
  <c r="AG34" i="39"/>
  <c r="AM85" i="39"/>
  <c r="AK42" i="39"/>
  <c r="AI136" i="39"/>
  <c r="AG203" i="39"/>
  <c r="AM42" i="39"/>
  <c r="AK198" i="39"/>
  <c r="AG93" i="39"/>
  <c r="AG36" i="39"/>
  <c r="AM174" i="39"/>
  <c r="AK131" i="39"/>
  <c r="AG26" i="39"/>
  <c r="AG72" i="39"/>
  <c r="AM202" i="39"/>
  <c r="AK159" i="39"/>
  <c r="AG54" i="39"/>
  <c r="AG76" i="39"/>
  <c r="AM206" i="39"/>
  <c r="AK163" i="39"/>
  <c r="AG58" i="39"/>
  <c r="AG80" i="39"/>
  <c r="AM163" i="39"/>
  <c r="AI121" i="39"/>
  <c r="AG116" i="39"/>
  <c r="AM92" i="39"/>
  <c r="AI54" i="39"/>
  <c r="AG99" i="39"/>
  <c r="AG152" i="39"/>
  <c r="AK136" i="39"/>
  <c r="AI11" i="39"/>
  <c r="AG135" i="39"/>
  <c r="AG188" i="39"/>
  <c r="I75" i="31"/>
  <c r="AM58" i="39"/>
  <c r="AM147" i="39"/>
  <c r="AK8" i="39"/>
  <c r="AK54" i="39"/>
  <c r="AK111" i="39"/>
  <c r="AI169" i="39"/>
  <c r="AI27" i="39"/>
  <c r="AI148" i="39"/>
  <c r="AG205" i="39"/>
  <c r="AG63" i="39"/>
  <c r="AM197" i="39"/>
  <c r="AM55" i="39"/>
  <c r="AM108" i="39"/>
  <c r="AK97" i="39"/>
  <c r="AK154" i="39"/>
  <c r="AI13" i="39"/>
  <c r="AI70" i="39"/>
  <c r="AI127" i="39"/>
  <c r="AG49" i="39"/>
  <c r="AG106" i="39"/>
  <c r="AM98" i="39"/>
  <c r="AM155" i="39"/>
  <c r="AK32" i="39"/>
  <c r="AK197" i="39"/>
  <c r="AI113" i="39"/>
  <c r="AI170" i="39"/>
  <c r="AI92" i="39"/>
  <c r="AG149" i="39"/>
  <c r="AG206" i="39"/>
  <c r="AM173" i="39"/>
  <c r="AM31" i="39"/>
  <c r="AM84" i="39"/>
  <c r="AK73" i="39"/>
  <c r="AK130" i="39"/>
  <c r="AK187" i="39"/>
  <c r="AI46" i="39"/>
  <c r="AI103" i="39"/>
  <c r="AG25" i="39"/>
  <c r="AG82" i="39"/>
  <c r="X39" i="2"/>
  <c r="AM50" i="39"/>
  <c r="AM107" i="39"/>
  <c r="AM160" i="39"/>
  <c r="AK149" i="39"/>
  <c r="AK206" i="39"/>
  <c r="AI65" i="39"/>
  <c r="AI122" i="39"/>
  <c r="AI179" i="39"/>
  <c r="AG101" i="39"/>
  <c r="AG158" i="39"/>
  <c r="AM157" i="39"/>
  <c r="AM15" i="39"/>
  <c r="AM68" i="39"/>
  <c r="AK57" i="39"/>
  <c r="AK114" i="39"/>
  <c r="AK171" i="39"/>
  <c r="AI30" i="39"/>
  <c r="AI87" i="39"/>
  <c r="AG9" i="39"/>
  <c r="AG66" i="39"/>
  <c r="AM14" i="39"/>
  <c r="AK170" i="39"/>
  <c r="AG32"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G40" i="39"/>
  <c r="AI175" i="39"/>
  <c r="AM156" i="39"/>
  <c r="AG207" i="39"/>
  <c r="AI43" i="39"/>
  <c r="AM24" i="39"/>
  <c r="AG171" i="39"/>
  <c r="AI86" i="39"/>
  <c r="AM71" i="39"/>
  <c r="AG201" i="39"/>
  <c r="AI80" i="39"/>
  <c r="AI94" i="39"/>
  <c r="AK107" i="39"/>
  <c r="AK185" i="39"/>
  <c r="AM132" i="39"/>
  <c r="AM150" i="39"/>
  <c r="AM29" i="39"/>
  <c r="AG165" i="39"/>
  <c r="AI115" i="39"/>
  <c r="AI193" i="39"/>
  <c r="AK85" i="39"/>
  <c r="AM32" i="39"/>
  <c r="AM114" i="39"/>
  <c r="AG75" i="39"/>
  <c r="AG153" i="39"/>
  <c r="AI167" i="39"/>
  <c r="AI181" i="39"/>
  <c r="AK59" i="39"/>
  <c r="AK137" i="39"/>
  <c r="AM20"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G124" i="39"/>
  <c r="AG189" i="39"/>
  <c r="AK38" i="39"/>
  <c r="AG88" i="39"/>
  <c r="AG33" i="39"/>
  <c r="AK81" i="39"/>
  <c r="AG52" i="39"/>
  <c r="AI100" i="39"/>
  <c r="AK96" i="39"/>
  <c r="AG16" i="39"/>
  <c r="AI79" i="39"/>
  <c r="AM60" i="39"/>
  <c r="AG12" i="39"/>
  <c r="AI75" i="39"/>
  <c r="AM56" i="39"/>
  <c r="AI47"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43" i="39"/>
  <c r="AG121" i="39"/>
  <c r="AI135" i="39"/>
  <c r="AI149" i="39"/>
  <c r="AK27" i="39"/>
  <c r="AK105" i="39"/>
  <c r="AM191" i="39"/>
  <c r="AM70" i="39"/>
  <c r="AG39" i="39"/>
  <c r="AG53" i="39"/>
  <c r="AI67" i="39"/>
  <c r="AI145" i="39"/>
  <c r="AK158" i="39"/>
  <c r="AK37" i="39"/>
  <c r="AM187" i="39"/>
  <c r="AM201" i="39"/>
  <c r="AG202" i="39"/>
  <c r="AI31" i="39"/>
  <c r="AI109" i="39"/>
  <c r="AK186" i="39"/>
  <c r="AK140" i="39"/>
  <c r="AM151" i="39"/>
  <c r="AG166" i="39"/>
  <c r="AG45" i="39"/>
  <c r="AI59" i="39"/>
  <c r="AI73" i="39"/>
  <c r="AK150" i="39"/>
  <c r="AK108" i="39"/>
  <c r="AM51" i="39"/>
  <c r="X38" i="2"/>
  <c r="AG92" i="39"/>
  <c r="AG61" i="39"/>
  <c r="AM120" i="39"/>
  <c r="AG56" i="39"/>
  <c r="AI104" i="39"/>
  <c r="AM167" i="39"/>
  <c r="AG20" i="39"/>
  <c r="AI107" i="39"/>
  <c r="AG187" i="39"/>
  <c r="AI150" i="39"/>
  <c r="AM78" i="39"/>
  <c r="AG183" i="39"/>
  <c r="AI146" i="39"/>
  <c r="AG179" i="39"/>
  <c r="AI118" i="39"/>
  <c r="AM46" i="39"/>
  <c r="AG143" i="39"/>
  <c r="AI185" i="39"/>
  <c r="AM113" i="39"/>
  <c r="AG107" i="39"/>
  <c r="AI29" i="39"/>
  <c r="AG59" i="39"/>
  <c r="AG137" i="39"/>
  <c r="AI151" i="39"/>
  <c r="AI165" i="39"/>
  <c r="AK121" i="39"/>
  <c r="AM207" i="39"/>
  <c r="AM86" i="39"/>
  <c r="AG23" i="39"/>
  <c r="AG37" i="39"/>
  <c r="AI51" i="39"/>
  <c r="AI129" i="39"/>
  <c r="AK142" i="39"/>
  <c r="AK21" i="39"/>
  <c r="AM171" i="39"/>
  <c r="AM185" i="39"/>
  <c r="AG11" i="39"/>
  <c r="AG89" i="39"/>
  <c r="AI39" i="39"/>
  <c r="AI117" i="39"/>
  <c r="AK194" i="39"/>
  <c r="AK9" i="39"/>
  <c r="AM159" i="39"/>
  <c r="AM38" i="39"/>
  <c r="AG142" i="39"/>
  <c r="AG21" i="39"/>
  <c r="AI35" i="39"/>
  <c r="AI49" i="39"/>
  <c r="AK126" i="39"/>
  <c r="AK172" i="39"/>
  <c r="AM91" i="39"/>
  <c r="AM169" i="39"/>
  <c r="AG170" i="39"/>
  <c r="AI184" i="39"/>
  <c r="AI198" i="39"/>
  <c r="AI77" i="39"/>
  <c r="AK90" i="39"/>
  <c r="AK40" i="39"/>
  <c r="AM119" i="39"/>
  <c r="AM133" i="39"/>
  <c r="AG134" i="39"/>
  <c r="AG13" i="39"/>
  <c r="AI162" i="39"/>
  <c r="AI41"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7" i="31"/>
  <c r="AZ445" i="1"/>
  <c r="AZ431" i="1"/>
  <c r="AZ446" i="1"/>
  <c r="AZ440" i="1"/>
  <c r="AZ443" i="1"/>
  <c r="AZ434" i="1"/>
  <c r="AZ435" i="1"/>
  <c r="AZ432" i="1"/>
  <c r="AZ415" i="1"/>
  <c r="AZ441" i="1"/>
  <c r="AZ438" i="1"/>
  <c r="AZ418" i="1"/>
  <c r="AZ444" i="1"/>
  <c r="AZ439" i="1"/>
  <c r="AZ442" i="1"/>
  <c r="AZ423" i="1"/>
  <c r="AZ414" i="1"/>
  <c r="AZ168" i="1"/>
  <c r="AZ408" i="1"/>
  <c r="AZ404" i="1"/>
  <c r="AZ400" i="1"/>
  <c r="AZ396" i="1"/>
  <c r="AZ384" i="1"/>
  <c r="AZ382" i="1"/>
  <c r="AZ379" i="1"/>
  <c r="AZ401" i="1"/>
  <c r="AZ397" i="1"/>
  <c r="AZ385" i="1"/>
  <c r="AZ380" i="1"/>
  <c r="AZ167" i="1"/>
  <c r="AZ412" i="1"/>
  <c r="AZ411" i="1"/>
  <c r="AZ402" i="1"/>
  <c r="AZ398" i="1"/>
  <c r="AZ394" i="1"/>
  <c r="AZ386" i="1"/>
  <c r="AZ383" i="1"/>
  <c r="AZ407" i="1"/>
  <c r="AZ389" i="1"/>
  <c r="AZ368" i="1"/>
  <c r="AZ362" i="1"/>
  <c r="AZ365" i="1"/>
  <c r="AZ363" i="1"/>
  <c r="AZ359" i="1"/>
  <c r="AZ357" i="1"/>
  <c r="AZ353" i="1"/>
  <c r="AZ349" i="1"/>
  <c r="AZ377" i="1"/>
  <c r="AZ375" i="1"/>
  <c r="AZ372" i="1"/>
  <c r="AZ370" i="1"/>
  <c r="AZ354" i="1"/>
  <c r="AZ350" i="1"/>
  <c r="AZ395" i="1"/>
  <c r="AZ360" i="1"/>
  <c r="AZ399" i="1"/>
  <c r="AZ376" i="1"/>
  <c r="AZ361" i="1"/>
  <c r="AZ358" i="1"/>
  <c r="AZ355" i="1"/>
  <c r="AZ351" i="1"/>
  <c r="AZ403" i="1"/>
  <c r="AZ348" i="1"/>
  <c r="AZ347" i="1"/>
  <c r="AZ341" i="1"/>
  <c r="AZ336" i="1"/>
  <c r="AZ333" i="1"/>
  <c r="AZ331" i="1"/>
  <c r="AZ356" i="1"/>
  <c r="AZ344" i="1"/>
  <c r="AZ340" i="1"/>
  <c r="AZ337" i="1"/>
  <c r="AZ329" i="1"/>
  <c r="AZ327" i="1"/>
  <c r="AZ325" i="1"/>
  <c r="AZ323" i="1"/>
  <c r="AZ321" i="1"/>
  <c r="AZ330" i="1"/>
  <c r="AZ342" i="1"/>
  <c r="AZ338" i="1"/>
  <c r="AZ334" i="1"/>
  <c r="AZ328" i="1"/>
  <c r="AZ345" i="1"/>
  <c r="AZ339" i="1"/>
  <c r="AZ335" i="1"/>
  <c r="AZ332" i="1"/>
  <c r="AZ326" i="1"/>
  <c r="AZ324" i="1"/>
  <c r="AZ322" i="1"/>
  <c r="AZ313" i="1"/>
  <c r="AZ308" i="1"/>
  <c r="AZ288" i="1"/>
  <c r="AZ284" i="1"/>
  <c r="AZ306" i="1"/>
  <c r="AZ303" i="1"/>
  <c r="AZ300" i="1"/>
  <c r="AZ320" i="1"/>
  <c r="AZ314" i="1"/>
  <c r="AZ304" i="1"/>
  <c r="AZ289" i="1"/>
  <c r="AZ285" i="1"/>
  <c r="AZ311" i="1"/>
  <c r="AZ301" i="1"/>
  <c r="AZ297" i="1"/>
  <c r="AZ343" i="1"/>
  <c r="AZ317" i="1"/>
  <c r="AZ291" i="1"/>
  <c r="AZ305" i="1"/>
  <c r="AZ302" i="1"/>
  <c r="AZ298" i="1"/>
  <c r="AZ310" i="1"/>
  <c r="AZ287" i="1"/>
  <c r="AZ275" i="1"/>
  <c r="AZ267" i="1"/>
  <c r="AZ265" i="1"/>
  <c r="AZ259" i="1"/>
  <c r="AZ255" i="1"/>
  <c r="AZ286" i="1"/>
  <c r="AZ283" i="1"/>
  <c r="AZ263" i="1"/>
  <c r="AZ280" i="1"/>
  <c r="AZ278" i="1"/>
  <c r="AZ319" i="1"/>
  <c r="AZ312" i="1"/>
  <c r="AZ295" i="1"/>
  <c r="AZ290" i="1"/>
  <c r="AZ266" i="1"/>
  <c r="AZ276" i="1"/>
  <c r="AZ264" i="1"/>
  <c r="AZ256" i="1"/>
  <c r="AZ279" i="1"/>
  <c r="AZ268" i="1"/>
  <c r="AZ261" i="1"/>
  <c r="AZ254" i="1"/>
  <c r="AZ243" i="1"/>
  <c r="AZ240" i="1"/>
  <c r="AZ236" i="1"/>
  <c r="AZ224" i="1"/>
  <c r="AZ352" i="1"/>
  <c r="AZ281"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4" i="1"/>
  <c r="AZ213" i="1"/>
  <c r="AZ202" i="1"/>
  <c r="AZ195" i="1"/>
  <c r="AZ193" i="1"/>
  <c r="AZ191" i="1"/>
  <c r="AZ189" i="1"/>
  <c r="AZ186" i="1"/>
  <c r="AZ182" i="1"/>
  <c r="AZ220" i="1"/>
  <c r="AZ190" i="1"/>
  <c r="AZ219" i="1"/>
  <c r="AZ211" i="1"/>
  <c r="AZ206" i="1"/>
  <c r="AZ212" i="1"/>
  <c r="AZ207" i="1"/>
  <c r="AZ204" i="1"/>
  <c r="AZ192" i="1"/>
  <c r="AZ209" i="1"/>
  <c r="AZ205" i="1"/>
  <c r="AZ196" i="1"/>
  <c r="AZ194" i="1"/>
  <c r="AZ187" i="1"/>
  <c r="AZ170" i="1"/>
  <c r="AZ148" i="1"/>
  <c r="AZ137" i="1"/>
  <c r="AZ117" i="1"/>
  <c r="AZ114" i="1"/>
  <c r="AZ151" i="1"/>
  <c r="AZ132" i="1"/>
  <c r="AZ126" i="1"/>
  <c r="AZ107" i="1"/>
  <c r="AZ96" i="1"/>
  <c r="AZ178" i="1"/>
  <c r="AZ127" i="1"/>
  <c r="AZ115" i="1"/>
  <c r="AZ108" i="1"/>
  <c r="AZ103" i="1"/>
  <c r="AZ180" i="1"/>
  <c r="AZ176" i="1"/>
  <c r="AZ146" i="1"/>
  <c r="AZ138" i="1"/>
  <c r="AZ133" i="1"/>
  <c r="AZ130" i="1"/>
  <c r="AZ123" i="1"/>
  <c r="AZ118" i="1"/>
  <c r="AZ112" i="1"/>
  <c r="AZ183" i="1"/>
  <c r="AZ164" i="1"/>
  <c r="AZ159" i="1"/>
  <c r="AZ156" i="1"/>
  <c r="AZ141" i="1"/>
  <c r="AZ125" i="1"/>
  <c r="AZ99" i="1"/>
  <c r="AZ97" i="1"/>
  <c r="AZ92" i="1"/>
  <c r="AZ171" i="1"/>
  <c r="AZ165" i="1"/>
  <c r="AZ161" i="1"/>
  <c r="AZ150" i="1"/>
  <c r="AZ131" i="1"/>
  <c r="AZ172" i="1"/>
  <c r="AZ169" i="1"/>
  <c r="AZ147" i="1"/>
  <c r="AZ145" i="1"/>
  <c r="AZ90" i="1"/>
  <c r="AZ116" i="1"/>
  <c r="AZ93" i="1"/>
  <c r="AZ85" i="1"/>
  <c r="AZ62" i="1"/>
  <c r="AZ55" i="1"/>
  <c r="AZ49" i="1"/>
  <c r="AZ43" i="1"/>
  <c r="AZ113" i="1"/>
  <c r="AZ73" i="1"/>
  <c r="AZ40" i="1"/>
  <c r="AZ36" i="1"/>
  <c r="AZ89" i="1"/>
  <c r="AZ60" i="1"/>
  <c r="AZ25" i="1"/>
  <c r="AZ102" i="1"/>
  <c r="AZ87" i="1"/>
  <c r="AZ76" i="1"/>
  <c r="AZ58" i="1"/>
  <c r="AZ53" i="1"/>
  <c r="AZ48" i="1"/>
  <c r="AZ37" i="1"/>
  <c r="AZ33" i="1"/>
  <c r="AZ149" i="1"/>
  <c r="AZ80" i="1"/>
  <c r="AZ66" i="1"/>
  <c r="AZ63" i="1"/>
  <c r="AZ44" i="1"/>
  <c r="AZ39" i="1"/>
  <c r="AZ32" i="1"/>
  <c r="AZ136" i="1"/>
  <c r="AZ120" i="1"/>
  <c r="AZ77" i="1"/>
  <c r="AZ51" i="1"/>
  <c r="AZ41" i="1"/>
  <c r="AZ34" i="1"/>
  <c r="AZ26" i="1"/>
  <c r="AZ139"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5" i="31"/>
  <c r="I24" i="31"/>
  <c r="I66" i="31"/>
  <c r="I58" i="31"/>
  <c r="AE143" i="39"/>
  <c r="AC100" i="39"/>
  <c r="AC74" i="39"/>
  <c r="I83" i="31"/>
  <c r="I84" i="31"/>
  <c r="AC55" i="39"/>
  <c r="AE106" i="39"/>
  <c r="AC85" i="39"/>
  <c r="AC116" i="39"/>
  <c r="AC94" i="39"/>
  <c r="AC103" i="39"/>
  <c r="I81" i="31"/>
  <c r="I82" i="31"/>
  <c r="AE108" i="39"/>
  <c r="U119" i="39"/>
  <c r="AC54" i="39"/>
  <c r="I217" i="31"/>
  <c r="I90" i="31"/>
  <c r="I104" i="31"/>
  <c r="I71" i="31"/>
  <c r="I99" i="31"/>
  <c r="I215" i="31"/>
  <c r="I77" i="31"/>
  <c r="I89" i="31"/>
  <c r="I47" i="31"/>
  <c r="I211" i="31"/>
  <c r="I98" i="31"/>
  <c r="I213" i="31"/>
  <c r="I78" i="31"/>
  <c r="I29" i="31"/>
  <c r="I87" i="31"/>
  <c r="I85" i="31"/>
  <c r="I43" i="31"/>
  <c r="I210" i="31"/>
  <c r="I97" i="31"/>
  <c r="I212" i="31"/>
  <c r="I27" i="31"/>
  <c r="I44" i="31"/>
  <c r="I91" i="31"/>
  <c r="I93" i="31"/>
  <c r="I218" i="31"/>
  <c r="I57" i="31"/>
  <c r="I25" i="31"/>
  <c r="I105" i="31"/>
  <c r="I96" i="31"/>
  <c r="I101" i="31"/>
  <c r="I214" i="31"/>
  <c r="I72" i="31"/>
  <c r="I100" i="31"/>
  <c r="I216" i="31"/>
  <c r="I65" i="31"/>
  <c r="I88" i="31"/>
  <c r="I103" i="31"/>
  <c r="I49" i="31"/>
  <c r="I28" i="31"/>
  <c r="I68" i="31"/>
  <c r="I63" i="31"/>
  <c r="I74" i="31"/>
  <c r="I48" i="31"/>
  <c r="I61" i="31"/>
  <c r="I95" i="31"/>
  <c r="I86" i="31"/>
  <c r="I59" i="31"/>
  <c r="I23" i="31"/>
  <c r="I79" i="31"/>
  <c r="I94" i="31"/>
  <c r="I209" i="31"/>
  <c r="I70" i="31"/>
  <c r="I69" i="31"/>
  <c r="I62" i="31"/>
  <c r="I92" i="31"/>
  <c r="I208"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84" i="39"/>
  <c r="AC63" i="39"/>
  <c r="AC107" i="39"/>
  <c r="AC68" i="39"/>
  <c r="AC106" i="39"/>
  <c r="AC49" i="39"/>
  <c r="AC64" i="39"/>
  <c r="AC99" i="39"/>
  <c r="AC67" i="39"/>
  <c r="AC58" i="39"/>
  <c r="AC56" i="39"/>
  <c r="AC86" i="39"/>
  <c r="AC101" i="39"/>
  <c r="AC91" i="39"/>
  <c r="AC98" i="39"/>
  <c r="AC109" i="39"/>
  <c r="AC93" i="39"/>
  <c r="AC70"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8" i="31" s="1" a="1"/>
  <c r="L218" i="31" s="1"/>
  <c r="I205" i="31" l="1"/>
  <c r="I204" i="31"/>
  <c r="I199" i="31"/>
  <c r="I201" i="31"/>
  <c r="I202" i="31"/>
  <c r="I203" i="31"/>
  <c r="I198" i="31"/>
  <c r="I206" i="31"/>
  <c r="I20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5" i="31"/>
  <c r="H42" i="31"/>
  <c r="H212" i="31"/>
  <c r="H213" i="31"/>
  <c r="H87" i="31"/>
  <c r="H105" i="31"/>
  <c r="H100" i="31"/>
  <c r="H81" i="31"/>
  <c r="H96" i="31"/>
  <c r="H209" i="31"/>
  <c r="H86" i="31"/>
  <c r="H99" i="31"/>
  <c r="H55" i="31"/>
  <c r="H210" i="31"/>
  <c r="H89" i="31"/>
  <c r="H101" i="31"/>
  <c r="H51" i="31"/>
  <c r="H94" i="31"/>
  <c r="H103" i="31"/>
  <c r="H102" i="31"/>
  <c r="H82" i="31"/>
  <c r="H214" i="31"/>
  <c r="H83" i="31"/>
  <c r="H104" i="31"/>
  <c r="H41" i="31"/>
  <c r="H217" i="31"/>
  <c r="H95" i="31"/>
  <c r="H92" i="31"/>
  <c r="H216" i="31"/>
  <c r="H88" i="31"/>
  <c r="H97" i="31"/>
  <c r="H85" i="31"/>
  <c r="H98" i="31"/>
  <c r="H2" i="31"/>
  <c r="AB294" i="1" l="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4" i="1"/>
  <c r="AN124" i="1"/>
  <c r="AD124" i="1"/>
  <c r="AA227" i="1"/>
  <c r="AF227" i="1"/>
  <c r="AJ227" i="1"/>
  <c r="AG124" i="1"/>
  <c r="AI124" i="1"/>
  <c r="AP124" i="1"/>
  <c r="AP227" i="1"/>
  <c r="AL227" i="1"/>
  <c r="AB227" i="1"/>
  <c r="AR124" i="1"/>
  <c r="AE124" i="1"/>
  <c r="AB124" i="1"/>
  <c r="AH227" i="1"/>
  <c r="AD227" i="1"/>
  <c r="AO124" i="1"/>
  <c r="Z124" i="1"/>
  <c r="Y124" i="1"/>
  <c r="Z227" i="1"/>
  <c r="AM227" i="1"/>
  <c r="AC124" i="1"/>
  <c r="AQ124" i="1"/>
  <c r="AJ124" i="1"/>
  <c r="AO227" i="1"/>
  <c r="AE227" i="1"/>
  <c r="AF124" i="1"/>
  <c r="AM124" i="1"/>
  <c r="AG227" i="1"/>
  <c r="AK227" i="1"/>
  <c r="AA124" i="1"/>
  <c r="AH124" i="1"/>
  <c r="AQ227" i="1"/>
  <c r="Y227" i="1"/>
  <c r="AC227" i="1"/>
  <c r="AK124" i="1"/>
  <c r="AI227" i="1"/>
  <c r="AN227" i="1"/>
  <c r="AR227" i="1"/>
  <c r="AR19" i="1"/>
  <c r="AQ206" i="1"/>
  <c r="AQ53" i="1"/>
  <c r="AQ19" i="1"/>
  <c r="AQ329" i="1"/>
  <c r="AQ311" i="1"/>
  <c r="AR311" i="1"/>
  <c r="AR207" i="1"/>
  <c r="AR12" i="1"/>
  <c r="AQ20" i="1"/>
  <c r="AQ168" i="1"/>
  <c r="AR99" i="1"/>
  <c r="AQ167" i="1"/>
  <c r="AQ171" i="1"/>
  <c r="AR330" i="1"/>
  <c r="AR20" i="1"/>
  <c r="AQ207" i="1"/>
  <c r="AR407" i="1"/>
  <c r="AR172" i="1"/>
  <c r="AQ407" i="1"/>
  <c r="AQ330" i="1"/>
  <c r="AQ172" i="1"/>
  <c r="AR329" i="1"/>
  <c r="AQ375" i="1"/>
  <c r="AQ99" i="1"/>
  <c r="AR206" i="1"/>
  <c r="AR53" i="1"/>
  <c r="AQ12" i="1"/>
  <c r="AR167" i="1"/>
  <c r="AR168" i="1"/>
  <c r="AR375" i="1"/>
  <c r="AR171" i="1"/>
  <c r="AQ2" i="1"/>
  <c r="AP167" i="1"/>
  <c r="AP375" i="1"/>
  <c r="AP171" i="1"/>
  <c r="AP99" i="1"/>
  <c r="AO167" i="1"/>
  <c r="AO311" i="1"/>
  <c r="AO12" i="1"/>
  <c r="AO172" i="1"/>
  <c r="AO330" i="1"/>
  <c r="AP311" i="1"/>
  <c r="AP207" i="1"/>
  <c r="AP19" i="1"/>
  <c r="AP168" i="1"/>
  <c r="AP330" i="1"/>
  <c r="AO168" i="1"/>
  <c r="AO407" i="1"/>
  <c r="AO375" i="1"/>
  <c r="AO171" i="1"/>
  <c r="AO20" i="1"/>
  <c r="AO329" i="1"/>
  <c r="AP407" i="1"/>
  <c r="AO19" i="1"/>
  <c r="AP206" i="1"/>
  <c r="AP20" i="1"/>
  <c r="AO53" i="1"/>
  <c r="AP329" i="1"/>
  <c r="AP172" i="1"/>
  <c r="AP53" i="1"/>
  <c r="AP12" i="1"/>
  <c r="AO207" i="1"/>
  <c r="AO99" i="1"/>
  <c r="AO206" i="1"/>
  <c r="AO228" i="1"/>
  <c r="AP80" i="1"/>
  <c r="AP228" i="1"/>
  <c r="AP220" i="1"/>
  <c r="AO220" i="1"/>
  <c r="AR80" i="1"/>
  <c r="AR220" i="1"/>
  <c r="AR228" i="1"/>
  <c r="AQ80" i="1"/>
  <c r="AQ228" i="1"/>
  <c r="AQ220" i="1"/>
  <c r="AO80" i="1"/>
  <c r="AR120" i="1"/>
  <c r="AO120" i="1"/>
  <c r="AQ221" i="1"/>
  <c r="AP221" i="1"/>
  <c r="AO221" i="1"/>
  <c r="AP120" i="1"/>
  <c r="AR221" i="1"/>
  <c r="AQ120" i="1"/>
  <c r="AQ397" i="1"/>
  <c r="AR403" i="1"/>
  <c r="AR401" i="1"/>
  <c r="AR92" i="1"/>
  <c r="AR398" i="1"/>
  <c r="AR404" i="1"/>
  <c r="AQ394" i="1"/>
  <c r="AP401" i="1"/>
  <c r="AP398" i="1"/>
  <c r="AO394" i="1"/>
  <c r="AQ403" i="1"/>
  <c r="AQ401" i="1"/>
  <c r="AQ92" i="1"/>
  <c r="AQ398" i="1"/>
  <c r="AQ404" i="1"/>
  <c r="AP394" i="1"/>
  <c r="AP403" i="1"/>
  <c r="AP92" i="1"/>
  <c r="AP404" i="1"/>
  <c r="AO403" i="1"/>
  <c r="AO401" i="1"/>
  <c r="AO92" i="1"/>
  <c r="AO398" i="1"/>
  <c r="AO404" i="1"/>
  <c r="AR394" i="1"/>
  <c r="AR396" i="1"/>
  <c r="AP397" i="1"/>
  <c r="AR395" i="1"/>
  <c r="AQ396" i="1"/>
  <c r="AQ395" i="1"/>
  <c r="AR397" i="1"/>
  <c r="AO399" i="1"/>
  <c r="AR399" i="1"/>
  <c r="AQ402" i="1"/>
  <c r="AO400" i="1"/>
  <c r="AQ399" i="1"/>
  <c r="AP402" i="1"/>
  <c r="AR400" i="1"/>
  <c r="AP399" i="1"/>
  <c r="AQ400" i="1"/>
  <c r="AR402" i="1"/>
  <c r="AO397" i="1"/>
  <c r="AP396" i="1"/>
  <c r="AP395" i="1"/>
  <c r="AO395" i="1"/>
  <c r="AO402" i="1"/>
  <c r="AO396" i="1"/>
  <c r="AP400" i="1"/>
  <c r="AR26" i="1"/>
  <c r="AR55" i="1"/>
  <c r="AO145" i="1"/>
  <c r="AQ389" i="1"/>
  <c r="AO126" i="1"/>
  <c r="AO26" i="1"/>
  <c r="AQ55" i="1"/>
  <c r="AR389" i="1"/>
  <c r="AQ26" i="1"/>
  <c r="AP55" i="1"/>
  <c r="AR446" i="1"/>
  <c r="AR126" i="1"/>
  <c r="AO446" i="1"/>
  <c r="AP26" i="1"/>
  <c r="AO55" i="1"/>
  <c r="AQ446" i="1"/>
  <c r="AQ126" i="1"/>
  <c r="AR145" i="1"/>
  <c r="AR147" i="1"/>
  <c r="AP446" i="1"/>
  <c r="AP126" i="1"/>
  <c r="AQ147" i="1"/>
  <c r="AP147" i="1"/>
  <c r="AQ145" i="1"/>
  <c r="AP389" i="1"/>
  <c r="AO147" i="1"/>
  <c r="AP145" i="1"/>
  <c r="AO389" i="1"/>
  <c r="AO213" i="1"/>
  <c r="AQ303" i="1"/>
  <c r="AP60" i="1"/>
  <c r="AP123" i="1"/>
  <c r="AQ445" i="1"/>
  <c r="AP379" i="1"/>
  <c r="AQ232" i="1"/>
  <c r="AR230" i="1"/>
  <c r="AR213" i="1"/>
  <c r="AP303" i="1"/>
  <c r="AO60" i="1"/>
  <c r="AO123" i="1"/>
  <c r="AP445" i="1"/>
  <c r="AO379" i="1"/>
  <c r="AP232" i="1"/>
  <c r="AO230" i="1"/>
  <c r="AR202" i="1"/>
  <c r="AR438" i="1"/>
  <c r="AQ431" i="1"/>
  <c r="AQ408" i="1"/>
  <c r="AP423" i="1"/>
  <c r="AR102" i="1"/>
  <c r="AR11" i="1"/>
  <c r="AQ202" i="1"/>
  <c r="AQ438" i="1"/>
  <c r="AP431" i="1"/>
  <c r="AP408" i="1"/>
  <c r="AO423" i="1"/>
  <c r="AQ102" i="1"/>
  <c r="AQ11" i="1"/>
  <c r="AP202" i="1"/>
  <c r="AP438" i="1"/>
  <c r="AO431" i="1"/>
  <c r="AO408" i="1"/>
  <c r="AR423" i="1"/>
  <c r="AP102" i="1"/>
  <c r="AP11" i="1"/>
  <c r="AO202" i="1"/>
  <c r="AO438" i="1"/>
  <c r="AR431" i="1"/>
  <c r="AR408" i="1"/>
  <c r="AQ423" i="1"/>
  <c r="AO102" i="1"/>
  <c r="AO11" i="1"/>
  <c r="AQ213" i="1"/>
  <c r="AO303" i="1"/>
  <c r="AR60" i="1"/>
  <c r="AR123" i="1"/>
  <c r="AO445" i="1"/>
  <c r="AR379" i="1"/>
  <c r="AO232" i="1"/>
  <c r="AQ230" i="1"/>
  <c r="AP213" i="1"/>
  <c r="AR303" i="1"/>
  <c r="AQ60" i="1"/>
  <c r="AQ123" i="1"/>
  <c r="AR445" i="1"/>
  <c r="AQ379" i="1"/>
  <c r="AR232" i="1"/>
  <c r="AP230" i="1"/>
  <c r="AR435" i="1"/>
  <c r="AQ435" i="1"/>
  <c r="AP435" i="1"/>
  <c r="AO435" i="1"/>
  <c r="AP434" i="1"/>
  <c r="AQ362" i="1"/>
  <c r="AR226" i="1"/>
  <c r="AQ117" i="1"/>
  <c r="AO434" i="1"/>
  <c r="AR362" i="1"/>
  <c r="AQ226" i="1"/>
  <c r="AR434" i="1"/>
  <c r="AP362" i="1"/>
  <c r="AP226" i="1"/>
  <c r="AQ434" i="1"/>
  <c r="AO362" i="1"/>
  <c r="AO226" i="1"/>
  <c r="AQ444" i="1"/>
  <c r="AR117" i="1"/>
  <c r="AR444" i="1"/>
  <c r="AP237" i="1"/>
  <c r="AP117" i="1"/>
  <c r="AP444" i="1"/>
  <c r="AQ237" i="1"/>
  <c r="AR237" i="1"/>
  <c r="AO117" i="1"/>
  <c r="AO444" i="1"/>
  <c r="AO237" i="1"/>
  <c r="AR260" i="1"/>
  <c r="AO170" i="1"/>
  <c r="AQ338" i="1"/>
  <c r="AR337" i="1"/>
  <c r="AQ260" i="1"/>
  <c r="AO335" i="1"/>
  <c r="AR170" i="1"/>
  <c r="AP338" i="1"/>
  <c r="AP260" i="1"/>
  <c r="AQ170" i="1"/>
  <c r="AP248" i="1"/>
  <c r="AO248" i="1"/>
  <c r="AQ234" i="1"/>
  <c r="AO338" i="1"/>
  <c r="AO260" i="1"/>
  <c r="AR248" i="1"/>
  <c r="AP234" i="1"/>
  <c r="AP233" i="1"/>
  <c r="AQ337" i="1"/>
  <c r="AO234" i="1"/>
  <c r="AQ335" i="1"/>
  <c r="AQ248" i="1"/>
  <c r="AR234" i="1"/>
  <c r="AO233" i="1"/>
  <c r="AO337" i="1"/>
  <c r="AP337" i="1"/>
  <c r="AP335" i="1"/>
  <c r="AP170" i="1"/>
  <c r="AR338" i="1"/>
  <c r="AR233" i="1"/>
  <c r="AQ233" i="1"/>
  <c r="AR335" i="1"/>
  <c r="AR205" i="1"/>
  <c r="AP205" i="1"/>
  <c r="AO205" i="1"/>
  <c r="AQ205" i="1"/>
  <c r="AP149" i="1"/>
  <c r="AO149" i="1"/>
  <c r="AR149" i="1"/>
  <c r="AQ149" i="1"/>
  <c r="AP301" i="1"/>
  <c r="AO301" i="1"/>
  <c r="AQ301" i="1"/>
  <c r="AN301" i="1"/>
  <c r="AR182" i="1"/>
  <c r="AQ182" i="1"/>
  <c r="AP182" i="1"/>
  <c r="AO182" i="1"/>
  <c r="AR301" i="1"/>
  <c r="AM301" i="1"/>
  <c r="AN329" i="1"/>
  <c r="AN12" i="1"/>
  <c r="AN228" i="1"/>
  <c r="AN401" i="1"/>
  <c r="AN397" i="1"/>
  <c r="AN213" i="1"/>
  <c r="AN379" i="1"/>
  <c r="AN117" i="1"/>
  <c r="AN233" i="1"/>
  <c r="AN149" i="1"/>
  <c r="AM168" i="1"/>
  <c r="AM330" i="1"/>
  <c r="AM53" i="1"/>
  <c r="AM402" i="1"/>
  <c r="AM396" i="1"/>
  <c r="AM147" i="1"/>
  <c r="AM438" i="1"/>
  <c r="AM303" i="1"/>
  <c r="AM237" i="1"/>
  <c r="AM337" i="1"/>
  <c r="AM397" i="1"/>
  <c r="AM446" i="1"/>
  <c r="AM423" i="1"/>
  <c r="AM248" i="1"/>
  <c r="AN394" i="1"/>
  <c r="AM335" i="1"/>
  <c r="AN182" i="1"/>
  <c r="AN206" i="1"/>
  <c r="AN53" i="1"/>
  <c r="AN220" i="1"/>
  <c r="AN92" i="1"/>
  <c r="AN126" i="1"/>
  <c r="AN438" i="1"/>
  <c r="AN232" i="1"/>
  <c r="AN362" i="1"/>
  <c r="AN338" i="1"/>
  <c r="AM375" i="1"/>
  <c r="AM19" i="1"/>
  <c r="AM399" i="1"/>
  <c r="AM230" i="1"/>
  <c r="AM205" i="1"/>
  <c r="AM444" i="1"/>
  <c r="AN170" i="1"/>
  <c r="AM213" i="1"/>
  <c r="AN99" i="1"/>
  <c r="AN221" i="1"/>
  <c r="AN404" i="1"/>
  <c r="AN446" i="1"/>
  <c r="AN123" i="1"/>
  <c r="AN431" i="1"/>
  <c r="AN237" i="1"/>
  <c r="AN234" i="1"/>
  <c r="AM329" i="1"/>
  <c r="AM311" i="1"/>
  <c r="AM206" i="1"/>
  <c r="AM404" i="1"/>
  <c r="AM398" i="1"/>
  <c r="AM126" i="1"/>
  <c r="AM445" i="1"/>
  <c r="AM435" i="1"/>
  <c r="AM338" i="1"/>
  <c r="AM149" i="1"/>
  <c r="AM220" i="1"/>
  <c r="AM403" i="1"/>
  <c r="AM431" i="1"/>
  <c r="AM362" i="1"/>
  <c r="AM233" i="1"/>
  <c r="AM226" i="1"/>
  <c r="AM234" i="1"/>
  <c r="AN147" i="1"/>
  <c r="AM12" i="1"/>
  <c r="AM389" i="1"/>
  <c r="AN120" i="1"/>
  <c r="AN396" i="1"/>
  <c r="AN26" i="1"/>
  <c r="AN60" i="1"/>
  <c r="AN408" i="1"/>
  <c r="AN444" i="1"/>
  <c r="AN337" i="1"/>
  <c r="AM99" i="1"/>
  <c r="AM394" i="1"/>
  <c r="AM202" i="1"/>
  <c r="AM182" i="1"/>
  <c r="AM434" i="1"/>
  <c r="AN168" i="1"/>
  <c r="AM221" i="1"/>
  <c r="AN167" i="1"/>
  <c r="AN407" i="1"/>
  <c r="AN311" i="1"/>
  <c r="AN171" i="1"/>
  <c r="AN172" i="1"/>
  <c r="AN403" i="1"/>
  <c r="AN399" i="1"/>
  <c r="AN145" i="1"/>
  <c r="AN445" i="1"/>
  <c r="AN11" i="1"/>
  <c r="AN226" i="1"/>
  <c r="AN248" i="1"/>
  <c r="AM207" i="1"/>
  <c r="AM171" i="1"/>
  <c r="AM172" i="1"/>
  <c r="AM20" i="1"/>
  <c r="AM228" i="1"/>
  <c r="AM400" i="1"/>
  <c r="AM26" i="1"/>
  <c r="AM11" i="1"/>
  <c r="AM60" i="1"/>
  <c r="AM170" i="1"/>
  <c r="AM260" i="1"/>
  <c r="AN19" i="1"/>
  <c r="AN202" i="1"/>
  <c r="AM232" i="1"/>
  <c r="AN375" i="1"/>
  <c r="AN207" i="1"/>
  <c r="AN398" i="1"/>
  <c r="AN55" i="1"/>
  <c r="AN102" i="1"/>
  <c r="AN303" i="1"/>
  <c r="AN434" i="1"/>
  <c r="AN260" i="1"/>
  <c r="AM167" i="1"/>
  <c r="AM80" i="1"/>
  <c r="AM395" i="1"/>
  <c r="AM145" i="1"/>
  <c r="AM379" i="1"/>
  <c r="AM123" i="1"/>
  <c r="AN80" i="1"/>
  <c r="AN435" i="1"/>
  <c r="AM92" i="1"/>
  <c r="AN330" i="1"/>
  <c r="AN20" i="1"/>
  <c r="AN400" i="1"/>
  <c r="AN402" i="1"/>
  <c r="AN389" i="1"/>
  <c r="AN423" i="1"/>
  <c r="AN230" i="1"/>
  <c r="AN335" i="1"/>
  <c r="AN205" i="1"/>
  <c r="AM407" i="1"/>
  <c r="AM120" i="1"/>
  <c r="AM401" i="1"/>
  <c r="AM55" i="1"/>
  <c r="AM408" i="1"/>
  <c r="AM102" i="1"/>
  <c r="AN395" i="1"/>
  <c r="AM117" i="1"/>
  <c r="AP370" i="1"/>
  <c r="AN370" i="1"/>
  <c r="AO370" i="1"/>
  <c r="AM370" i="1"/>
  <c r="AR370" i="1"/>
  <c r="AQ370" i="1"/>
  <c r="AM305" i="1"/>
  <c r="AR305" i="1"/>
  <c r="AQ305" i="1"/>
  <c r="AP305" i="1"/>
  <c r="AO305" i="1"/>
  <c r="AN305" i="1"/>
  <c r="AR180" i="1"/>
  <c r="AQ180" i="1"/>
  <c r="AP180" i="1"/>
  <c r="AO180" i="1"/>
  <c r="AN180" i="1"/>
  <c r="AM180" i="1"/>
  <c r="AR191" i="1"/>
  <c r="AQ191" i="1"/>
  <c r="AP191" i="1"/>
  <c r="AO191" i="1"/>
  <c r="AN191" i="1"/>
  <c r="AM191" i="1"/>
  <c r="AH167" i="1"/>
  <c r="AH329" i="1"/>
  <c r="AH221" i="1"/>
  <c r="AH398" i="1"/>
  <c r="AH126" i="1"/>
  <c r="AH438" i="1"/>
  <c r="AH423" i="1"/>
  <c r="AH444" i="1"/>
  <c r="AH337" i="1"/>
  <c r="AH305" i="1"/>
  <c r="AL171" i="1"/>
  <c r="AL399" i="1"/>
  <c r="AL232" i="1"/>
  <c r="AL423" i="1"/>
  <c r="AL226" i="1"/>
  <c r="AL233" i="1"/>
  <c r="AL182" i="1"/>
  <c r="AC53" i="1"/>
  <c r="AC228" i="1"/>
  <c r="AC404" i="1"/>
  <c r="AC126" i="1"/>
  <c r="AC408" i="1"/>
  <c r="AC431" i="1"/>
  <c r="AC444" i="1"/>
  <c r="AC170" i="1"/>
  <c r="AC370" i="1"/>
  <c r="AA167" i="1"/>
  <c r="AA228" i="1"/>
  <c r="AA398" i="1"/>
  <c r="AA404" i="1"/>
  <c r="AA446" i="1"/>
  <c r="AA213" i="1"/>
  <c r="AA408" i="1"/>
  <c r="AA379" i="1"/>
  <c r="AA234" i="1"/>
  <c r="AA149" i="1"/>
  <c r="AB168" i="1"/>
  <c r="AB207" i="1"/>
  <c r="AB99" i="1"/>
  <c r="AB228" i="1"/>
  <c r="AB92" i="1"/>
  <c r="AB394" i="1"/>
  <c r="AB431" i="1"/>
  <c r="AB438" i="1"/>
  <c r="AB362" i="1"/>
  <c r="AB170" i="1"/>
  <c r="AB182" i="1"/>
  <c r="AF375" i="1"/>
  <c r="AF311" i="1"/>
  <c r="AF403" i="1"/>
  <c r="AF394" i="1"/>
  <c r="AF55" i="1"/>
  <c r="AF60" i="1"/>
  <c r="AF230" i="1"/>
  <c r="AF260" i="1"/>
  <c r="AF205" i="1"/>
  <c r="AI168" i="1"/>
  <c r="AI172" i="1"/>
  <c r="AI228" i="1"/>
  <c r="AI394" i="1"/>
  <c r="AI402" i="1"/>
  <c r="AI60" i="1"/>
  <c r="AI379" i="1"/>
  <c r="AI438" i="1"/>
  <c r="AI444" i="1"/>
  <c r="AI338" i="1"/>
  <c r="AI180" i="1"/>
  <c r="AH407" i="1"/>
  <c r="AH172" i="1"/>
  <c r="AH120" i="1"/>
  <c r="AH404" i="1"/>
  <c r="AH145" i="1"/>
  <c r="AH123" i="1"/>
  <c r="AH379" i="1"/>
  <c r="AH117" i="1"/>
  <c r="AH170" i="1"/>
  <c r="AH180" i="1"/>
  <c r="AL398" i="1"/>
  <c r="AL446" i="1"/>
  <c r="AL303" i="1"/>
  <c r="AL213" i="1"/>
  <c r="AL434" i="1"/>
  <c r="AL170" i="1"/>
  <c r="AL370" i="1"/>
  <c r="AC120" i="1"/>
  <c r="AC394" i="1"/>
  <c r="AC446" i="1"/>
  <c r="AC445" i="1"/>
  <c r="AC423" i="1"/>
  <c r="AC362" i="1"/>
  <c r="AC337" i="1"/>
  <c r="AC305" i="1"/>
  <c r="AA206" i="1"/>
  <c r="AA220" i="1"/>
  <c r="AA395" i="1"/>
  <c r="AA403" i="1"/>
  <c r="AA147" i="1"/>
  <c r="AA202" i="1"/>
  <c r="AA423" i="1"/>
  <c r="AA445" i="1"/>
  <c r="AA337" i="1"/>
  <c r="AA191" i="1"/>
  <c r="AB330" i="1"/>
  <c r="AB53" i="1"/>
  <c r="AB80" i="1"/>
  <c r="AB397" i="1"/>
  <c r="AB446" i="1"/>
  <c r="AB230" i="1"/>
  <c r="AB123" i="1"/>
  <c r="AB434" i="1"/>
  <c r="AB233" i="1"/>
  <c r="AB301" i="1"/>
  <c r="AF329" i="1"/>
  <c r="AF398" i="1"/>
  <c r="AF402" i="1"/>
  <c r="AF389" i="1"/>
  <c r="AF445" i="1"/>
  <c r="AF435" i="1"/>
  <c r="AF338" i="1"/>
  <c r="AF149" i="1"/>
  <c r="AI375" i="1"/>
  <c r="AI329" i="1"/>
  <c r="AI80" i="1"/>
  <c r="AI400" i="1"/>
  <c r="AI389" i="1"/>
  <c r="AI408" i="1"/>
  <c r="AI431" i="1"/>
  <c r="AI123" i="1"/>
  <c r="AI234" i="1"/>
  <c r="AI335" i="1"/>
  <c r="AI191" i="1"/>
  <c r="AJ375" i="1"/>
  <c r="AJ99" i="1"/>
  <c r="AH375" i="1"/>
  <c r="AH311" i="1"/>
  <c r="AH206" i="1"/>
  <c r="AH20" i="1"/>
  <c r="AH396" i="1"/>
  <c r="AH395" i="1"/>
  <c r="AH446" i="1"/>
  <c r="AH60" i="1"/>
  <c r="AH232" i="1"/>
  <c r="AH362" i="1"/>
  <c r="AH233" i="1"/>
  <c r="AH191" i="1"/>
  <c r="AL407" i="1"/>
  <c r="AL228" i="1"/>
  <c r="AL404" i="1"/>
  <c r="AL403" i="1"/>
  <c r="AL145" i="1"/>
  <c r="AL230" i="1"/>
  <c r="AL445" i="1"/>
  <c r="AL362" i="1"/>
  <c r="AL234" i="1"/>
  <c r="AC168" i="1"/>
  <c r="AC407" i="1"/>
  <c r="AC329" i="1"/>
  <c r="AC12" i="1"/>
  <c r="AC221" i="1"/>
  <c r="AC395" i="1"/>
  <c r="AC145" i="1"/>
  <c r="AC303" i="1"/>
  <c r="AC11" i="1"/>
  <c r="AC226" i="1"/>
  <c r="AC248" i="1"/>
  <c r="AC180" i="1"/>
  <c r="AA329" i="1"/>
  <c r="AA80" i="1"/>
  <c r="AA401" i="1"/>
  <c r="AA402" i="1"/>
  <c r="AA55" i="1"/>
  <c r="AA303" i="1"/>
  <c r="AA102" i="1"/>
  <c r="AA431" i="1"/>
  <c r="AA435" i="1"/>
  <c r="AA444" i="1"/>
  <c r="AA233" i="1"/>
  <c r="AA301" i="1"/>
  <c r="AB407" i="1"/>
  <c r="AB172" i="1"/>
  <c r="AB220" i="1"/>
  <c r="AB403" i="1"/>
  <c r="AB145" i="1"/>
  <c r="AB379" i="1"/>
  <c r="AB202" i="1"/>
  <c r="AB226" i="1"/>
  <c r="AB260" i="1"/>
  <c r="AB370" i="1"/>
  <c r="AF167" i="1"/>
  <c r="AF171" i="1"/>
  <c r="AF80" i="1"/>
  <c r="AF404" i="1"/>
  <c r="AF395" i="1"/>
  <c r="AF423" i="1"/>
  <c r="AF102" i="1"/>
  <c r="AF434" i="1"/>
  <c r="AF335" i="1"/>
  <c r="AF301" i="1"/>
  <c r="AI311" i="1"/>
  <c r="AI207" i="1"/>
  <c r="AI99" i="1"/>
  <c r="AI220" i="1"/>
  <c r="AI401" i="1"/>
  <c r="AI126" i="1"/>
  <c r="AI102" i="1"/>
  <c r="AI232" i="1"/>
  <c r="AI435" i="1"/>
  <c r="AI337" i="1"/>
  <c r="AI205" i="1"/>
  <c r="AJ171" i="1"/>
  <c r="AJ19" i="1"/>
  <c r="AJ396" i="1"/>
  <c r="AJ402" i="1"/>
  <c r="AJ126" i="1"/>
  <c r="AJ303" i="1"/>
  <c r="AJ431" i="1"/>
  <c r="AJ170" i="1"/>
  <c r="AJ205" i="1"/>
  <c r="AH99" i="1"/>
  <c r="AH399" i="1"/>
  <c r="AH92" i="1"/>
  <c r="AH147" i="1"/>
  <c r="AH408" i="1"/>
  <c r="AH431" i="1"/>
  <c r="AH234" i="1"/>
  <c r="AH205" i="1"/>
  <c r="AL330" i="1"/>
  <c r="AL53" i="1"/>
  <c r="AL80" i="1"/>
  <c r="AL389" i="1"/>
  <c r="AL431" i="1"/>
  <c r="AL202" i="1"/>
  <c r="AL444" i="1"/>
  <c r="AL305" i="1"/>
  <c r="AC99" i="1"/>
  <c r="AC171" i="1"/>
  <c r="AC403" i="1"/>
  <c r="AC401" i="1"/>
  <c r="AC389" i="1"/>
  <c r="AC438" i="1"/>
  <c r="AC379" i="1"/>
  <c r="AC434" i="1"/>
  <c r="AC234" i="1"/>
  <c r="AC191" i="1"/>
  <c r="AA207" i="1"/>
  <c r="AA12" i="1"/>
  <c r="AA19" i="1"/>
  <c r="AA92" i="1"/>
  <c r="AA438" i="1"/>
  <c r="AA117" i="1"/>
  <c r="AA338" i="1"/>
  <c r="AB120" i="1"/>
  <c r="AB400" i="1"/>
  <c r="AB147" i="1"/>
  <c r="AB232" i="1"/>
  <c r="AB303" i="1"/>
  <c r="AB444" i="1"/>
  <c r="AB338" i="1"/>
  <c r="AB305" i="1"/>
  <c r="AF206" i="1"/>
  <c r="AF20" i="1"/>
  <c r="AF220" i="1"/>
  <c r="AF400" i="1"/>
  <c r="AF147" i="1"/>
  <c r="AF213" i="1"/>
  <c r="AF379" i="1"/>
  <c r="AF444" i="1"/>
  <c r="AF170" i="1"/>
  <c r="AF182" i="1"/>
  <c r="AI171" i="1"/>
  <c r="AI221" i="1"/>
  <c r="AI92" i="1"/>
  <c r="AI145" i="1"/>
  <c r="AI303" i="1"/>
  <c r="AI434" i="1"/>
  <c r="AI170" i="1"/>
  <c r="AI149" i="1"/>
  <c r="AJ172" i="1"/>
  <c r="AJ53" i="1"/>
  <c r="AJ12" i="1"/>
  <c r="AJ399" i="1"/>
  <c r="AJ404" i="1"/>
  <c r="AJ446" i="1"/>
  <c r="AJ445" i="1"/>
  <c r="AJ435" i="1"/>
  <c r="AJ248" i="1"/>
  <c r="AH168" i="1"/>
  <c r="AH207" i="1"/>
  <c r="AH19" i="1"/>
  <c r="AH403" i="1"/>
  <c r="AH394" i="1"/>
  <c r="AH55" i="1"/>
  <c r="AH102" i="1"/>
  <c r="AH435" i="1"/>
  <c r="AH260" i="1"/>
  <c r="AH149" i="1"/>
  <c r="AL311" i="1"/>
  <c r="AL220" i="1"/>
  <c r="AL394" i="1"/>
  <c r="AL401" i="1"/>
  <c r="AL400" i="1"/>
  <c r="AL147" i="1"/>
  <c r="AL123" i="1"/>
  <c r="AL438" i="1"/>
  <c r="AL337" i="1"/>
  <c r="AL338" i="1"/>
  <c r="AL180" i="1"/>
  <c r="AC400" i="1"/>
  <c r="AC92" i="1"/>
  <c r="AC147" i="1"/>
  <c r="AC123" i="1"/>
  <c r="AC232" i="1"/>
  <c r="AC233" i="1"/>
  <c r="AC205" i="1"/>
  <c r="AA168" i="1"/>
  <c r="AA99" i="1"/>
  <c r="AA53" i="1"/>
  <c r="AA396" i="1"/>
  <c r="AA389" i="1"/>
  <c r="AA232" i="1"/>
  <c r="AA362" i="1"/>
  <c r="AA248" i="1"/>
  <c r="AA182" i="1"/>
  <c r="AB167" i="1"/>
  <c r="AB329" i="1"/>
  <c r="AB221" i="1"/>
  <c r="AB402" i="1"/>
  <c r="AB55" i="1"/>
  <c r="AB213" i="1"/>
  <c r="AB60" i="1"/>
  <c r="AB237" i="1"/>
  <c r="AB335" i="1"/>
  <c r="AB180" i="1"/>
  <c r="AF207" i="1"/>
  <c r="AF19" i="1"/>
  <c r="AF228" i="1"/>
  <c r="AF401" i="1"/>
  <c r="AF126" i="1"/>
  <c r="AF438" i="1"/>
  <c r="AF431" i="1"/>
  <c r="AF237" i="1"/>
  <c r="AF233" i="1"/>
  <c r="AF370" i="1"/>
  <c r="AH330" i="1"/>
  <c r="AH171" i="1"/>
  <c r="AH12" i="1"/>
  <c r="AH220" i="1"/>
  <c r="AH402" i="1"/>
  <c r="AH401" i="1"/>
  <c r="AH11" i="1"/>
  <c r="AH202" i="1"/>
  <c r="AH226" i="1"/>
  <c r="AH338" i="1"/>
  <c r="AH182" i="1"/>
  <c r="AL167" i="1"/>
  <c r="AL206" i="1"/>
  <c r="AL20" i="1"/>
  <c r="AL221" i="1"/>
  <c r="AL92" i="1"/>
  <c r="AL55" i="1"/>
  <c r="AL11" i="1"/>
  <c r="AL435" i="1"/>
  <c r="AL335" i="1"/>
  <c r="AL205" i="1"/>
  <c r="AC375" i="1"/>
  <c r="AC20" i="1"/>
  <c r="AC402" i="1"/>
  <c r="AC397" i="1"/>
  <c r="AC55" i="1"/>
  <c r="AC60" i="1"/>
  <c r="AC435" i="1"/>
  <c r="AC260" i="1"/>
  <c r="AC149" i="1"/>
  <c r="AA330" i="1"/>
  <c r="AA172" i="1"/>
  <c r="AA20" i="1"/>
  <c r="AA221" i="1"/>
  <c r="AA399" i="1"/>
  <c r="AA126" i="1"/>
  <c r="AA26" i="1"/>
  <c r="AA123" i="1"/>
  <c r="AA230" i="1"/>
  <c r="AA11" i="1"/>
  <c r="AA226" i="1"/>
  <c r="AA170" i="1"/>
  <c r="AA370" i="1"/>
  <c r="AB375" i="1"/>
  <c r="AB171" i="1"/>
  <c r="AB12" i="1"/>
  <c r="AB401" i="1"/>
  <c r="AB395" i="1"/>
  <c r="AB26" i="1"/>
  <c r="AB408" i="1"/>
  <c r="AB102" i="1"/>
  <c r="AB117" i="1"/>
  <c r="AB337" i="1"/>
  <c r="AB191" i="1"/>
  <c r="AF12" i="1"/>
  <c r="AF221" i="1"/>
  <c r="AF92" i="1"/>
  <c r="AF26" i="1"/>
  <c r="AF123" i="1"/>
  <c r="AF408" i="1"/>
  <c r="AF362" i="1"/>
  <c r="AF337" i="1"/>
  <c r="AF305" i="1"/>
  <c r="AI407" i="1"/>
  <c r="AI206" i="1"/>
  <c r="AI19" i="1"/>
  <c r="AI398" i="1"/>
  <c r="AI399" i="1"/>
  <c r="AI147" i="1"/>
  <c r="AI226" i="1"/>
  <c r="AI233" i="1"/>
  <c r="AI182" i="1"/>
  <c r="AJ167" i="1"/>
  <c r="AH80" i="1"/>
  <c r="AH397" i="1"/>
  <c r="AH389" i="1"/>
  <c r="AH445" i="1"/>
  <c r="AH230" i="1"/>
  <c r="AH237" i="1"/>
  <c r="AH335" i="1"/>
  <c r="AH301" i="1"/>
  <c r="AL375" i="1"/>
  <c r="AL329" i="1"/>
  <c r="AL99" i="1"/>
  <c r="AL172" i="1"/>
  <c r="AL19" i="1"/>
  <c r="AL120" i="1"/>
  <c r="AL402" i="1"/>
  <c r="AL126" i="1"/>
  <c r="AL60" i="1"/>
  <c r="AL379" i="1"/>
  <c r="AL117" i="1"/>
  <c r="AL260" i="1"/>
  <c r="AL149" i="1"/>
  <c r="AL191" i="1"/>
  <c r="AC167" i="1"/>
  <c r="AC311" i="1"/>
  <c r="AC206" i="1"/>
  <c r="AC19" i="1"/>
  <c r="AC220" i="1"/>
  <c r="AC399" i="1"/>
  <c r="AC396" i="1"/>
  <c r="AC213" i="1"/>
  <c r="AC102" i="1"/>
  <c r="AC117" i="1"/>
  <c r="AC338" i="1"/>
  <c r="AC182" i="1"/>
  <c r="AA407" i="1"/>
  <c r="AA375" i="1"/>
  <c r="AA311" i="1"/>
  <c r="AA120" i="1"/>
  <c r="AA397" i="1"/>
  <c r="AA145" i="1"/>
  <c r="AA237" i="1"/>
  <c r="AA260" i="1"/>
  <c r="AA305" i="1"/>
  <c r="AB311" i="1"/>
  <c r="AB206" i="1"/>
  <c r="AB20" i="1"/>
  <c r="AB396" i="1"/>
  <c r="AB404" i="1"/>
  <c r="AB389" i="1"/>
  <c r="AB11" i="1"/>
  <c r="AB423" i="1"/>
  <c r="AB248" i="1"/>
  <c r="AB205" i="1"/>
  <c r="AF168" i="1"/>
  <c r="AF330" i="1"/>
  <c r="AF99" i="1"/>
  <c r="AF120" i="1"/>
  <c r="AF396" i="1"/>
  <c r="AF446" i="1"/>
  <c r="AF202" i="1"/>
  <c r="AF232" i="1"/>
  <c r="AF226" i="1"/>
  <c r="AF234" i="1"/>
  <c r="AF180" i="1"/>
  <c r="AI330" i="1"/>
  <c r="AI167" i="1"/>
  <c r="AI12" i="1"/>
  <c r="AI20" i="1"/>
  <c r="AI404" i="1"/>
  <c r="AI397" i="1"/>
  <c r="AI55" i="1"/>
  <c r="AI230" i="1"/>
  <c r="AI445" i="1"/>
  <c r="AI117" i="1"/>
  <c r="AI248" i="1"/>
  <c r="AI370" i="1"/>
  <c r="AJ407" i="1"/>
  <c r="AJ228" i="1"/>
  <c r="AJ403" i="1"/>
  <c r="AJ147" i="1"/>
  <c r="AJ379" i="1"/>
  <c r="AJ202" i="1"/>
  <c r="AJ237" i="1"/>
  <c r="AJ335" i="1"/>
  <c r="AJ370" i="1"/>
  <c r="AH53" i="1"/>
  <c r="AH228" i="1"/>
  <c r="AH400" i="1"/>
  <c r="AH26" i="1"/>
  <c r="AH213" i="1"/>
  <c r="AH303" i="1"/>
  <c r="AH434" i="1"/>
  <c r="AH248" i="1"/>
  <c r="AH370" i="1"/>
  <c r="AL168" i="1"/>
  <c r="AL207" i="1"/>
  <c r="AL12" i="1"/>
  <c r="AL396" i="1"/>
  <c r="AL395" i="1"/>
  <c r="AL397" i="1"/>
  <c r="AL26" i="1"/>
  <c r="AL102" i="1"/>
  <c r="AL408" i="1"/>
  <c r="AL237" i="1"/>
  <c r="AL248" i="1"/>
  <c r="AL301" i="1"/>
  <c r="AC330" i="1"/>
  <c r="AC207" i="1"/>
  <c r="AC172" i="1"/>
  <c r="AC80" i="1"/>
  <c r="AC398" i="1"/>
  <c r="AC26" i="1"/>
  <c r="AC202" i="1"/>
  <c r="AC230" i="1"/>
  <c r="AC237" i="1"/>
  <c r="AC335" i="1"/>
  <c r="AC301" i="1"/>
  <c r="AA171" i="1"/>
  <c r="AA400" i="1"/>
  <c r="AA394" i="1"/>
  <c r="AA60" i="1"/>
  <c r="AA434" i="1"/>
  <c r="AA335" i="1"/>
  <c r="AA205" i="1"/>
  <c r="AA180" i="1"/>
  <c r="AB19" i="1"/>
  <c r="AB399" i="1"/>
  <c r="AB398" i="1"/>
  <c r="AB126" i="1"/>
  <c r="AB445" i="1"/>
  <c r="AB435" i="1"/>
  <c r="AB234" i="1"/>
  <c r="AB149" i="1"/>
  <c r="AF407" i="1"/>
  <c r="AF172" i="1"/>
  <c r="AF53" i="1"/>
  <c r="AF397" i="1"/>
  <c r="AF399" i="1"/>
  <c r="AF145" i="1"/>
  <c r="AF303" i="1"/>
  <c r="AF11" i="1"/>
  <c r="AF117" i="1"/>
  <c r="AF248" i="1"/>
  <c r="AF191" i="1"/>
  <c r="AI53" i="1"/>
  <c r="AI395" i="1"/>
  <c r="AI403" i="1"/>
  <c r="AI26" i="1"/>
  <c r="AI423" i="1"/>
  <c r="AI213" i="1"/>
  <c r="AI362" i="1"/>
  <c r="AI260" i="1"/>
  <c r="AI305" i="1"/>
  <c r="AJ330" i="1"/>
  <c r="AJ120" i="1"/>
  <c r="AJ400" i="1"/>
  <c r="AJ55" i="1"/>
  <c r="AJ232" i="1"/>
  <c r="AJ60" i="1"/>
  <c r="AJ444" i="1"/>
  <c r="AJ337" i="1"/>
  <c r="AI202" i="1"/>
  <c r="AJ220" i="1"/>
  <c r="AJ145" i="1"/>
  <c r="AJ123" i="1"/>
  <c r="AJ338" i="1"/>
  <c r="AJ191" i="1"/>
  <c r="Y407" i="1"/>
  <c r="Y172" i="1"/>
  <c r="Y99" i="1"/>
  <c r="Y400" i="1"/>
  <c r="Y397" i="1"/>
  <c r="Y126" i="1"/>
  <c r="Y232" i="1"/>
  <c r="Y435" i="1"/>
  <c r="Y233" i="1"/>
  <c r="Y149" i="1"/>
  <c r="AG329" i="1"/>
  <c r="AG311" i="1"/>
  <c r="AG400" i="1"/>
  <c r="AG402" i="1"/>
  <c r="AG126" i="1"/>
  <c r="AG438" i="1"/>
  <c r="AG435" i="1"/>
  <c r="AG233" i="1"/>
  <c r="AG149" i="1"/>
  <c r="AK375" i="1"/>
  <c r="AK207" i="1"/>
  <c r="AK228" i="1"/>
  <c r="AK404" i="1"/>
  <c r="AK126" i="1"/>
  <c r="AK445" i="1"/>
  <c r="AK11" i="1"/>
  <c r="AK117" i="1"/>
  <c r="AK233" i="1"/>
  <c r="AK182" i="1"/>
  <c r="Z172" i="1"/>
  <c r="Z171" i="1"/>
  <c r="Z228" i="1"/>
  <c r="Z394" i="1"/>
  <c r="Z92" i="1"/>
  <c r="Z11" i="1"/>
  <c r="Z123" i="1"/>
  <c r="Z435" i="1"/>
  <c r="Z444" i="1"/>
  <c r="Z335" i="1"/>
  <c r="AD330" i="1"/>
  <c r="AD228" i="1"/>
  <c r="AD404" i="1"/>
  <c r="AD126" i="1"/>
  <c r="AD60" i="1"/>
  <c r="AD303" i="1"/>
  <c r="AD237" i="1"/>
  <c r="AD260" i="1"/>
  <c r="AD182" i="1"/>
  <c r="AJ206" i="1"/>
  <c r="AJ221" i="1"/>
  <c r="AJ389" i="1"/>
  <c r="AJ102" i="1"/>
  <c r="AJ234" i="1"/>
  <c r="Y80" i="1"/>
  <c r="Y401" i="1"/>
  <c r="Y404" i="1"/>
  <c r="Y379" i="1"/>
  <c r="Y213" i="1"/>
  <c r="Y237" i="1"/>
  <c r="Y335" i="1"/>
  <c r="Y301" i="1"/>
  <c r="AG167" i="1"/>
  <c r="AG20" i="1"/>
  <c r="AG80" i="1"/>
  <c r="AG401" i="1"/>
  <c r="AG397" i="1"/>
  <c r="AG408" i="1"/>
  <c r="AG123" i="1"/>
  <c r="AG362" i="1"/>
  <c r="AG337" i="1"/>
  <c r="AG182" i="1"/>
  <c r="AK329" i="1"/>
  <c r="AK53" i="1"/>
  <c r="AK80" i="1"/>
  <c r="AK402" i="1"/>
  <c r="AK26" i="1"/>
  <c r="AK303" i="1"/>
  <c r="AK379" i="1"/>
  <c r="AK362" i="1"/>
  <c r="AK335" i="1"/>
  <c r="AK301" i="1"/>
  <c r="Z120" i="1"/>
  <c r="Z403" i="1"/>
  <c r="Z26" i="1"/>
  <c r="Z126" i="1"/>
  <c r="Z117" i="1"/>
  <c r="Z248" i="1"/>
  <c r="Z182" i="1"/>
  <c r="AD53" i="1"/>
  <c r="AD220" i="1"/>
  <c r="AD394" i="1"/>
  <c r="AD26" i="1"/>
  <c r="AD102" i="1"/>
  <c r="AD408" i="1"/>
  <c r="AD226" i="1"/>
  <c r="AD338" i="1"/>
  <c r="AD370" i="1"/>
  <c r="AI11" i="1"/>
  <c r="AJ329" i="1"/>
  <c r="AJ401" i="1"/>
  <c r="AJ26" i="1"/>
  <c r="AJ230" i="1"/>
  <c r="AJ233" i="1"/>
  <c r="Y375" i="1"/>
  <c r="Y329" i="1"/>
  <c r="Y207" i="1"/>
  <c r="Y12" i="1"/>
  <c r="Y228" i="1"/>
  <c r="Y92" i="1"/>
  <c r="Y145" i="1"/>
  <c r="Y230" i="1"/>
  <c r="Y438" i="1"/>
  <c r="Y117" i="1"/>
  <c r="Y248" i="1"/>
  <c r="Y182" i="1"/>
  <c r="AG19" i="1"/>
  <c r="AG228" i="1"/>
  <c r="AG92" i="1"/>
  <c r="AG145" i="1"/>
  <c r="AG379" i="1"/>
  <c r="AG60" i="1"/>
  <c r="AG117" i="1"/>
  <c r="AG248" i="1"/>
  <c r="AG301" i="1"/>
  <c r="AK167" i="1"/>
  <c r="AK99" i="1"/>
  <c r="AK171" i="1"/>
  <c r="AK120" i="1"/>
  <c r="AK395" i="1"/>
  <c r="AK446" i="1"/>
  <c r="AK438" i="1"/>
  <c r="AK408" i="1"/>
  <c r="AK237" i="1"/>
  <c r="AK337" i="1"/>
  <c r="Z329" i="1"/>
  <c r="Z206" i="1"/>
  <c r="Z99" i="1"/>
  <c r="Z19" i="1"/>
  <c r="Z402" i="1"/>
  <c r="Z147" i="1"/>
  <c r="Z202" i="1"/>
  <c r="Z60" i="1"/>
  <c r="Z362" i="1"/>
  <c r="Z234" i="1"/>
  <c r="Z301" i="1"/>
  <c r="AD167" i="1"/>
  <c r="AD311" i="1"/>
  <c r="AD120" i="1"/>
  <c r="AD402" i="1"/>
  <c r="AD446" i="1"/>
  <c r="AD230" i="1"/>
  <c r="AD379" i="1"/>
  <c r="AD434" i="1"/>
  <c r="AD248" i="1"/>
  <c r="AD305" i="1"/>
  <c r="AJ92" i="1"/>
  <c r="AJ408" i="1"/>
  <c r="AJ434" i="1"/>
  <c r="AJ149" i="1"/>
  <c r="Y220" i="1"/>
  <c r="Y402" i="1"/>
  <c r="Y446" i="1"/>
  <c r="Y431" i="1"/>
  <c r="Y123" i="1"/>
  <c r="Y226" i="1"/>
  <c r="Y260" i="1"/>
  <c r="Y370" i="1"/>
  <c r="AG172" i="1"/>
  <c r="AG99" i="1"/>
  <c r="AG220" i="1"/>
  <c r="AG399" i="1"/>
  <c r="AG446" i="1"/>
  <c r="AG431" i="1"/>
  <c r="AG445" i="1"/>
  <c r="AG226" i="1"/>
  <c r="AG260" i="1"/>
  <c r="AG370" i="1"/>
  <c r="AK221" i="1"/>
  <c r="AK401" i="1"/>
  <c r="AK145" i="1"/>
  <c r="AK123" i="1"/>
  <c r="AK423" i="1"/>
  <c r="AK226" i="1"/>
  <c r="AK248" i="1"/>
  <c r="AK370" i="1"/>
  <c r="Z12" i="1"/>
  <c r="Z404" i="1"/>
  <c r="Z55" i="1"/>
  <c r="Z145" i="1"/>
  <c r="Z303" i="1"/>
  <c r="Z408" i="1"/>
  <c r="Z230" i="1"/>
  <c r="Z170" i="1"/>
  <c r="Z370" i="1"/>
  <c r="AD12" i="1"/>
  <c r="AD221" i="1"/>
  <c r="AD395" i="1"/>
  <c r="AD145" i="1"/>
  <c r="AD431" i="1"/>
  <c r="AD213" i="1"/>
  <c r="AD362" i="1"/>
  <c r="AD170" i="1"/>
  <c r="AD180" i="1"/>
  <c r="AI120" i="1"/>
  <c r="AI237" i="1"/>
  <c r="AJ168" i="1"/>
  <c r="AJ397" i="1"/>
  <c r="AJ423" i="1"/>
  <c r="AJ226" i="1"/>
  <c r="AJ301" i="1"/>
  <c r="Y330" i="1"/>
  <c r="Y311" i="1"/>
  <c r="Y171" i="1"/>
  <c r="Y20" i="1"/>
  <c r="Y221" i="1"/>
  <c r="Y396" i="1"/>
  <c r="Y26" i="1"/>
  <c r="Y11" i="1"/>
  <c r="Y60" i="1"/>
  <c r="Y434" i="1"/>
  <c r="Y234" i="1"/>
  <c r="Y305" i="1"/>
  <c r="AG207" i="1"/>
  <c r="AG221" i="1"/>
  <c r="AG394" i="1"/>
  <c r="AG147" i="1"/>
  <c r="AG11" i="1"/>
  <c r="AG423" i="1"/>
  <c r="AG434" i="1"/>
  <c r="AG338" i="1"/>
  <c r="AG305" i="1"/>
  <c r="AK400" i="1"/>
  <c r="AK396" i="1"/>
  <c r="AK389" i="1"/>
  <c r="AK60" i="1"/>
  <c r="AK232" i="1"/>
  <c r="AK434" i="1"/>
  <c r="AK234" i="1"/>
  <c r="AK305" i="1"/>
  <c r="Z330" i="1"/>
  <c r="Z311" i="1"/>
  <c r="Z207" i="1"/>
  <c r="Z221" i="1"/>
  <c r="Z397" i="1"/>
  <c r="Z423" i="1"/>
  <c r="Z233" i="1"/>
  <c r="Z305" i="1"/>
  <c r="AD407" i="1"/>
  <c r="AD99" i="1"/>
  <c r="AD171" i="1"/>
  <c r="AD92" i="1"/>
  <c r="AD400" i="1"/>
  <c r="AD389" i="1"/>
  <c r="AD123" i="1"/>
  <c r="AD202" i="1"/>
  <c r="AD444" i="1"/>
  <c r="AD234" i="1"/>
  <c r="AD191" i="1"/>
  <c r="AI396" i="1"/>
  <c r="AJ311" i="1"/>
  <c r="AJ398" i="1"/>
  <c r="AJ213" i="1"/>
  <c r="AJ117" i="1"/>
  <c r="AJ182" i="1"/>
  <c r="Y167" i="1"/>
  <c r="Y19" i="1"/>
  <c r="Y120" i="1"/>
  <c r="Y399" i="1"/>
  <c r="Y147" i="1"/>
  <c r="Y202" i="1"/>
  <c r="Y445" i="1"/>
  <c r="Y362" i="1"/>
  <c r="Y338" i="1"/>
  <c r="Y180" i="1"/>
  <c r="AG168" i="1"/>
  <c r="AG330" i="1"/>
  <c r="AG206" i="1"/>
  <c r="AG53" i="1"/>
  <c r="AG12" i="1"/>
  <c r="AG120" i="1"/>
  <c r="AG396" i="1"/>
  <c r="AG55" i="1"/>
  <c r="AG303" i="1"/>
  <c r="AG102" i="1"/>
  <c r="AG444" i="1"/>
  <c r="AG335" i="1"/>
  <c r="AG180" i="1"/>
  <c r="AK206" i="1"/>
  <c r="AK172" i="1"/>
  <c r="AK20" i="1"/>
  <c r="AK12" i="1"/>
  <c r="AK399" i="1"/>
  <c r="AK92" i="1"/>
  <c r="AK147" i="1"/>
  <c r="AK102" i="1"/>
  <c r="AK213" i="1"/>
  <c r="AK444" i="1"/>
  <c r="AK170" i="1"/>
  <c r="AK180" i="1"/>
  <c r="Z168" i="1"/>
  <c r="Z407" i="1"/>
  <c r="Z20" i="1"/>
  <c r="Z401" i="1"/>
  <c r="Z400" i="1"/>
  <c r="Z446" i="1"/>
  <c r="Z445" i="1"/>
  <c r="Z102" i="1"/>
  <c r="Z226" i="1"/>
  <c r="Z260" i="1"/>
  <c r="Z205" i="1"/>
  <c r="Z180" i="1"/>
  <c r="AD206" i="1"/>
  <c r="AD172" i="1"/>
  <c r="AD20" i="1"/>
  <c r="AD396" i="1"/>
  <c r="AD401" i="1"/>
  <c r="AD147" i="1"/>
  <c r="AD423" i="1"/>
  <c r="AD445" i="1"/>
  <c r="AD335" i="1"/>
  <c r="AD205" i="1"/>
  <c r="AI446" i="1"/>
  <c r="AI301" i="1"/>
  <c r="AJ207" i="1"/>
  <c r="AJ20" i="1"/>
  <c r="AJ394" i="1"/>
  <c r="AJ11" i="1"/>
  <c r="AJ362" i="1"/>
  <c r="AJ305" i="1"/>
  <c r="Y168" i="1"/>
  <c r="Y206" i="1"/>
  <c r="Y398" i="1"/>
  <c r="Y394" i="1"/>
  <c r="Y55" i="1"/>
  <c r="Y303" i="1"/>
  <c r="Y423" i="1"/>
  <c r="Y444" i="1"/>
  <c r="Y170" i="1"/>
  <c r="Y191" i="1"/>
  <c r="AG375" i="1"/>
  <c r="AG171" i="1"/>
  <c r="AG404" i="1"/>
  <c r="AG398" i="1"/>
  <c r="AG389" i="1"/>
  <c r="AG232" i="1"/>
  <c r="AG230" i="1"/>
  <c r="AG237" i="1"/>
  <c r="AG170" i="1"/>
  <c r="AG191" i="1"/>
  <c r="AK168" i="1"/>
  <c r="AK330" i="1"/>
  <c r="AK311" i="1"/>
  <c r="AK19" i="1"/>
  <c r="AK398" i="1"/>
  <c r="AK397" i="1"/>
  <c r="AK55" i="1"/>
  <c r="AK230" i="1"/>
  <c r="AK202" i="1"/>
  <c r="AK260" i="1"/>
  <c r="AK205" i="1"/>
  <c r="AK191" i="1"/>
  <c r="Z80" i="1"/>
  <c r="Z396" i="1"/>
  <c r="Z398" i="1"/>
  <c r="Z431" i="1"/>
  <c r="Z213" i="1"/>
  <c r="Z379" i="1"/>
  <c r="Z237" i="1"/>
  <c r="Z338" i="1"/>
  <c r="Z191" i="1"/>
  <c r="AD168" i="1"/>
  <c r="AD375" i="1"/>
  <c r="AD207" i="1"/>
  <c r="AD19" i="1"/>
  <c r="AD399" i="1"/>
  <c r="AD397" i="1"/>
  <c r="AD55" i="1"/>
  <c r="AD232" i="1"/>
  <c r="AD435" i="1"/>
  <c r="AD337" i="1"/>
  <c r="AD149" i="1"/>
  <c r="AJ80" i="1"/>
  <c r="AJ395" i="1"/>
  <c r="AJ438" i="1"/>
  <c r="AJ260" i="1"/>
  <c r="AJ180" i="1"/>
  <c r="Y53" i="1"/>
  <c r="Y395" i="1"/>
  <c r="Y403" i="1"/>
  <c r="Y389" i="1"/>
  <c r="Y408" i="1"/>
  <c r="Y102" i="1"/>
  <c r="Y337" i="1"/>
  <c r="Y205" i="1"/>
  <c r="AG407" i="1"/>
  <c r="AG395" i="1"/>
  <c r="AG403" i="1"/>
  <c r="AG26" i="1"/>
  <c r="AG213" i="1"/>
  <c r="AG202" i="1"/>
  <c r="AG234" i="1"/>
  <c r="AG205" i="1"/>
  <c r="AK407" i="1"/>
  <c r="AK220" i="1"/>
  <c r="AK394" i="1"/>
  <c r="AK403" i="1"/>
  <c r="AK431" i="1"/>
  <c r="AK435" i="1"/>
  <c r="AK338" i="1"/>
  <c r="AK149" i="1"/>
  <c r="Z167" i="1"/>
  <c r="Z375" i="1"/>
  <c r="Z53" i="1"/>
  <c r="Z220" i="1"/>
  <c r="Z399" i="1"/>
  <c r="Z395" i="1"/>
  <c r="Z389" i="1"/>
  <c r="Z438" i="1"/>
  <c r="Z232" i="1"/>
  <c r="Z434" i="1"/>
  <c r="Z337" i="1"/>
  <c r="Z149" i="1"/>
  <c r="AD329" i="1"/>
  <c r="AD80" i="1"/>
  <c r="AD398" i="1"/>
  <c r="AD403" i="1"/>
  <c r="AD438" i="1"/>
  <c r="AD11" i="1"/>
  <c r="AD117" i="1"/>
  <c r="AD233" i="1"/>
  <c r="AD301" i="1"/>
  <c r="AE311" i="1"/>
  <c r="AE53" i="1"/>
  <c r="AE220" i="1"/>
  <c r="AE395" i="1"/>
  <c r="AE401" i="1"/>
  <c r="AE303" i="1"/>
  <c r="AE202" i="1"/>
  <c r="AE117" i="1"/>
  <c r="AE337" i="1"/>
  <c r="AE301" i="1"/>
  <c r="AE80" i="1"/>
  <c r="AE397" i="1"/>
  <c r="AE145" i="1"/>
  <c r="AE230" i="1"/>
  <c r="AE438" i="1"/>
  <c r="AE226" i="1"/>
  <c r="AE170" i="1"/>
  <c r="AE182" i="1"/>
  <c r="AE375" i="1"/>
  <c r="AE172" i="1"/>
  <c r="AE228" i="1"/>
  <c r="AE398" i="1"/>
  <c r="AE55" i="1"/>
  <c r="AE431" i="1"/>
  <c r="AE123" i="1"/>
  <c r="AE237" i="1"/>
  <c r="AE234" i="1"/>
  <c r="AE370" i="1"/>
  <c r="AE168" i="1"/>
  <c r="AE329" i="1"/>
  <c r="AE330" i="1"/>
  <c r="AE171" i="1"/>
  <c r="AE120" i="1"/>
  <c r="AE403" i="1"/>
  <c r="AE389" i="1"/>
  <c r="AE232" i="1"/>
  <c r="AE423" i="1"/>
  <c r="AE434" i="1"/>
  <c r="AE260" i="1"/>
  <c r="AE305" i="1"/>
  <c r="AE407" i="1"/>
  <c r="AE99" i="1"/>
  <c r="AE20" i="1"/>
  <c r="AE12" i="1"/>
  <c r="AE221" i="1"/>
  <c r="AE404" i="1"/>
  <c r="AE147" i="1"/>
  <c r="AE11" i="1"/>
  <c r="AE445" i="1"/>
  <c r="AE444" i="1"/>
  <c r="AE335" i="1"/>
  <c r="AE180" i="1"/>
  <c r="AE206" i="1"/>
  <c r="AE396" i="1"/>
  <c r="AE400" i="1"/>
  <c r="AE26" i="1"/>
  <c r="AE408" i="1"/>
  <c r="AE60" i="1"/>
  <c r="AE362" i="1"/>
  <c r="AE233" i="1"/>
  <c r="AE191" i="1"/>
  <c r="AE207" i="1"/>
  <c r="AE399" i="1"/>
  <c r="AE92" i="1"/>
  <c r="AE446" i="1"/>
  <c r="AE379" i="1"/>
  <c r="AE102" i="1"/>
  <c r="AE248" i="1"/>
  <c r="AE205" i="1"/>
  <c r="AE167" i="1"/>
  <c r="AE19" i="1"/>
  <c r="AE402" i="1"/>
  <c r="AE394" i="1"/>
  <c r="AE126" i="1"/>
  <c r="AE213" i="1"/>
  <c r="AE435" i="1"/>
  <c r="AE338" i="1"/>
  <c r="AE149" i="1"/>
  <c r="AO2" i="1"/>
  <c r="AP2" i="1"/>
  <c r="AI2" i="1"/>
  <c r="AA2" i="1"/>
  <c r="AH2" i="1"/>
  <c r="Z2" i="1"/>
  <c r="AR2" i="1"/>
  <c r="AG2" i="1"/>
  <c r="Y2" i="1"/>
  <c r="AN2" i="1"/>
  <c r="AF2" i="1"/>
  <c r="AM2" i="1"/>
  <c r="AE2" i="1"/>
  <c r="AL2" i="1"/>
  <c r="AD2" i="1"/>
  <c r="AK2" i="1"/>
  <c r="AC2" i="1"/>
  <c r="AJ2" i="1"/>
  <c r="AB2" i="1"/>
  <c r="L6" i="31"/>
  <c r="L7" i="31" s="1"/>
  <c r="AS294" i="1" l="1"/>
  <c r="AS9" i="1"/>
  <c r="AS124" i="1"/>
  <c r="AS227" i="1"/>
  <c r="AS80" i="1"/>
  <c r="AS423" i="1"/>
  <c r="AS228" i="1"/>
  <c r="AS145" i="1"/>
  <c r="AS435" i="1"/>
  <c r="AS213" i="1"/>
  <c r="AS102" i="1"/>
  <c r="AS335" i="1"/>
  <c r="AS20" i="1"/>
  <c r="AS389" i="1"/>
  <c r="AS375" i="1"/>
  <c r="AS220" i="1"/>
  <c r="AS11" i="1"/>
  <c r="AS182" i="1"/>
  <c r="AS394" i="1"/>
  <c r="AS402" i="1"/>
  <c r="AS431" i="1"/>
  <c r="AS260" i="1"/>
  <c r="AS338" i="1"/>
  <c r="AS205" i="1"/>
  <c r="AS191" i="1"/>
  <c r="AS206" i="1"/>
  <c r="AS168" i="1"/>
  <c r="AS401" i="1"/>
  <c r="AS399" i="1"/>
  <c r="AS248" i="1"/>
  <c r="AS233" i="1"/>
  <c r="AS180" i="1"/>
  <c r="AS12" i="1"/>
  <c r="AS232" i="1"/>
  <c r="AS370" i="1"/>
  <c r="AS172" i="1"/>
  <c r="AS397" i="1"/>
  <c r="AS395" i="1"/>
  <c r="AS120" i="1"/>
  <c r="AS60" i="1"/>
  <c r="AS126" i="1"/>
  <c r="AS379" i="1"/>
  <c r="AS444" i="1"/>
  <c r="AS99" i="1"/>
  <c r="AS403" i="1"/>
  <c r="AS237" i="1"/>
  <c r="AS301" i="1"/>
  <c r="AS53" i="1"/>
  <c r="AS26" i="1"/>
  <c r="AS407" i="1"/>
  <c r="AS446" i="1"/>
  <c r="AS408" i="1"/>
  <c r="AS123" i="1"/>
  <c r="AS170" i="1"/>
  <c r="AS337" i="1"/>
  <c r="AS311" i="1"/>
  <c r="AS362" i="1"/>
  <c r="AS396" i="1"/>
  <c r="AS92" i="1"/>
  <c r="AS305" i="1"/>
  <c r="AS171" i="1"/>
  <c r="AS226" i="1"/>
  <c r="AS117" i="1"/>
  <c r="AS445" i="1"/>
  <c r="AS221" i="1"/>
  <c r="AS19" i="1"/>
  <c r="AS400" i="1"/>
  <c r="AS330" i="1"/>
  <c r="AS55" i="1"/>
  <c r="AS438" i="1"/>
  <c r="AS202" i="1"/>
  <c r="AS149" i="1"/>
  <c r="AS167" i="1"/>
  <c r="AS207" i="1"/>
  <c r="AS404" i="1"/>
  <c r="AS434" i="1"/>
  <c r="AS329" i="1"/>
  <c r="AS398" i="1"/>
  <c r="AS230" i="1"/>
  <c r="AS303" i="1"/>
  <c r="AS147"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9" i="1"/>
  <c r="D342" i="1"/>
  <c r="AC18" i="39"/>
  <c r="D62" i="1"/>
  <c r="D70" i="1"/>
  <c r="W10" i="39"/>
  <c r="D344" i="1"/>
  <c r="D306" i="1"/>
  <c r="D100" i="1"/>
  <c r="D339" i="1"/>
  <c r="D252" i="1"/>
  <c r="AC21" i="39"/>
  <c r="D111" i="1"/>
  <c r="Q45" i="39"/>
  <c r="G8" i="39"/>
  <c r="E14" i="39"/>
  <c r="D136" i="1"/>
  <c r="Q40" i="39"/>
  <c r="D179" i="1"/>
  <c r="AC17" i="39"/>
  <c r="AC19" i="39"/>
  <c r="AE31" i="39"/>
  <c r="D90" i="1"/>
  <c r="D96" i="1"/>
  <c r="D52" i="1"/>
  <c r="D122" i="1"/>
  <c r="D325" i="1"/>
  <c r="O8" i="39"/>
  <c r="D18" i="1"/>
  <c r="AC30" i="39"/>
  <c r="Q29" i="39"/>
  <c r="D75" i="1"/>
  <c r="D69" i="1"/>
  <c r="D414" i="1"/>
  <c r="D37" i="1"/>
  <c r="D54" i="1"/>
  <c r="D197" i="1"/>
  <c r="W75" i="39"/>
  <c r="D116" i="1"/>
  <c r="D264" i="1"/>
  <c r="D296" i="1"/>
  <c r="D84" i="1"/>
  <c r="BG84" i="1" s="1"/>
  <c r="D382" i="1"/>
  <c r="D144" i="1"/>
  <c r="D48" i="1"/>
  <c r="D192" i="1"/>
  <c r="D143" i="1"/>
  <c r="D241" i="1"/>
  <c r="D127" i="1"/>
  <c r="BG127" i="1" s="1"/>
  <c r="D113" i="1"/>
  <c r="D87" i="1"/>
  <c r="D114" i="1"/>
  <c r="D64" i="1"/>
  <c r="D130" i="1"/>
  <c r="D430" i="1"/>
  <c r="D297" i="1"/>
  <c r="D359" i="1"/>
  <c r="S29" i="39"/>
  <c r="D146" i="1"/>
  <c r="D383" i="1"/>
  <c r="D286" i="1"/>
  <c r="D76" i="1"/>
  <c r="D21" i="1"/>
  <c r="D105" i="1"/>
  <c r="D200" i="1"/>
  <c r="D376" i="1"/>
  <c r="D58" i="1"/>
  <c r="D413" i="1"/>
  <c r="D428" i="1"/>
  <c r="D355" i="1"/>
  <c r="D328" i="1"/>
  <c r="D412" i="1"/>
  <c r="D121" i="1"/>
  <c r="D186" i="1"/>
  <c r="D324" i="1"/>
  <c r="D289" i="1"/>
  <c r="D273" i="1"/>
  <c r="D327" i="1"/>
  <c r="D194" i="1"/>
  <c r="D211" i="1"/>
  <c r="D148" i="1"/>
  <c r="D229" i="1"/>
  <c r="D319" i="1"/>
  <c r="D33" i="1"/>
  <c r="D140" i="1"/>
  <c r="D138" i="1"/>
  <c r="D73" i="1"/>
  <c r="D360" i="1"/>
  <c r="D377" i="1"/>
  <c r="D151" i="1"/>
  <c r="D285" i="1"/>
  <c r="D274" i="1"/>
  <c r="BG274" i="1" s="1"/>
  <c r="U95" i="39"/>
  <c r="D406" i="1"/>
  <c r="D259" i="1"/>
  <c r="D56" i="1"/>
  <c r="D255" i="1"/>
  <c r="D310" i="1"/>
  <c r="D17" i="1"/>
  <c r="D131" i="1"/>
  <c r="D40" i="1"/>
  <c r="D429" i="1"/>
  <c r="D201" i="1"/>
  <c r="D24" i="1"/>
  <c r="D284" i="1"/>
  <c r="D322" i="1"/>
  <c r="AC24" i="39"/>
  <c r="D163" i="1"/>
  <c r="BG163" i="1" s="1"/>
  <c r="D133" i="1"/>
  <c r="D380" i="1"/>
  <c r="Q46" i="39"/>
  <c r="D326" i="1"/>
  <c r="Q39" i="39"/>
  <c r="D25" i="1"/>
  <c r="D365" i="1"/>
  <c r="D231" i="1"/>
  <c r="D280" i="1"/>
  <c r="BG280" i="1" s="1"/>
  <c r="D204" i="1"/>
  <c r="D236" i="1"/>
  <c r="D384" i="1"/>
  <c r="D415" i="1"/>
  <c r="D356" i="1"/>
  <c r="D447" i="1"/>
  <c r="D432" i="1"/>
  <c r="D4" i="49"/>
  <c r="D348" i="1"/>
  <c r="D372" i="1"/>
  <c r="D410" i="1"/>
  <c r="D115" i="1"/>
  <c r="D169" i="1"/>
  <c r="D323" i="1"/>
  <c r="Q55" i="39"/>
  <c r="AA103" i="39"/>
  <c r="D132" i="1"/>
  <c r="D239" i="1"/>
  <c r="D209" i="1"/>
  <c r="D216" i="1"/>
  <c r="D164" i="1"/>
  <c r="D187" i="1"/>
  <c r="D347" i="1"/>
  <c r="D320" i="1"/>
  <c r="D66" i="1"/>
  <c r="D288" i="1"/>
  <c r="D129" i="1"/>
  <c r="D321" i="1"/>
  <c r="D59" i="1"/>
  <c r="D261" i="1"/>
  <c r="S33" i="39"/>
  <c r="Q18" i="39"/>
  <c r="D317" i="1"/>
  <c r="D349" i="1"/>
  <c r="M32" i="39"/>
  <c r="D291" i="1"/>
  <c r="D118" i="1"/>
  <c r="D193" i="1"/>
  <c r="D361" i="1"/>
  <c r="D287" i="1"/>
  <c r="D411" i="1"/>
  <c r="D304" i="1"/>
  <c r="D300" i="1"/>
  <c r="D352" i="1"/>
  <c r="D51" i="1"/>
  <c r="D27" i="1"/>
  <c r="D78" i="1"/>
  <c r="D156" i="1"/>
  <c r="D385" i="1"/>
  <c r="D165" i="1"/>
  <c r="D254" i="1"/>
  <c r="D97" i="1"/>
  <c r="D358" i="1"/>
  <c r="D250" i="1"/>
  <c r="D302" i="1"/>
  <c r="D443" i="1"/>
  <c r="D14" i="1"/>
  <c r="BG14" i="1" s="1"/>
  <c r="D440" i="1"/>
  <c r="BG440" i="1" s="1"/>
  <c r="D363" i="1"/>
  <c r="AX129" i="1" l="1"/>
  <c r="AY129" i="1"/>
  <c r="BC129" i="1"/>
  <c r="BA129" i="1"/>
  <c r="AW129" i="1"/>
  <c r="BB129" i="1"/>
  <c r="AZ129" i="1"/>
  <c r="BG105" i="1"/>
  <c r="BL105"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3" i="1"/>
  <c r="AK413" i="1"/>
  <c r="AC413" i="1"/>
  <c r="AZ413" i="1"/>
  <c r="AR413" i="1"/>
  <c r="AJ413" i="1"/>
  <c r="AB413" i="1"/>
  <c r="AY413" i="1"/>
  <c r="AQ413" i="1"/>
  <c r="AI413" i="1"/>
  <c r="AA413" i="1"/>
  <c r="AX413" i="1"/>
  <c r="AP413" i="1"/>
  <c r="AH413" i="1"/>
  <c r="Z413" i="1"/>
  <c r="AW413" i="1"/>
  <c r="AO413" i="1"/>
  <c r="AG413" i="1"/>
  <c r="Y413" i="1"/>
  <c r="AN413" i="1"/>
  <c r="AF413" i="1"/>
  <c r="BC413" i="1"/>
  <c r="AM413" i="1"/>
  <c r="AE413" i="1"/>
  <c r="BB413" i="1"/>
  <c r="AL413" i="1"/>
  <c r="AD413"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6" i="1"/>
  <c r="AH116" i="1"/>
  <c r="Z116" i="1"/>
  <c r="AO116" i="1"/>
  <c r="AG116" i="1"/>
  <c r="Y116" i="1"/>
  <c r="AU116" i="1"/>
  <c r="AM116" i="1"/>
  <c r="AE116" i="1"/>
  <c r="AL116" i="1"/>
  <c r="AD116" i="1"/>
  <c r="AK116" i="1"/>
  <c r="AC116" i="1"/>
  <c r="AQ116" i="1"/>
  <c r="AI116" i="1"/>
  <c r="AA116" i="1"/>
  <c r="AR116" i="1"/>
  <c r="AN116" i="1"/>
  <c r="AJ116" i="1"/>
  <c r="AF116" i="1"/>
  <c r="AB116" i="1"/>
  <c r="AV116" i="1"/>
  <c r="BC179" i="1"/>
  <c r="AM179" i="1"/>
  <c r="AE179" i="1"/>
  <c r="BB179" i="1"/>
  <c r="AL179" i="1"/>
  <c r="AD179" i="1"/>
  <c r="BA179" i="1"/>
  <c r="AK179" i="1"/>
  <c r="AC179" i="1"/>
  <c r="AZ179" i="1"/>
  <c r="AR179" i="1"/>
  <c r="AJ179" i="1"/>
  <c r="AB179" i="1"/>
  <c r="BG179" i="1"/>
  <c r="AY179" i="1"/>
  <c r="AQ179" i="1"/>
  <c r="AI179" i="1"/>
  <c r="AA179" i="1"/>
  <c r="AX179" i="1"/>
  <c r="AP179" i="1"/>
  <c r="AH179" i="1"/>
  <c r="Z179" i="1"/>
  <c r="AW179" i="1"/>
  <c r="AO179" i="1"/>
  <c r="AG179" i="1"/>
  <c r="Y179" i="1"/>
  <c r="AN179" i="1"/>
  <c r="AF179" i="1"/>
  <c r="AN139" i="1"/>
  <c r="AF139" i="1"/>
  <c r="AM139" i="1"/>
  <c r="AE139" i="1"/>
  <c r="AL139" i="1"/>
  <c r="AD139" i="1"/>
  <c r="AK139" i="1"/>
  <c r="AC139" i="1"/>
  <c r="AR139" i="1"/>
  <c r="AJ139" i="1"/>
  <c r="AB139" i="1"/>
  <c r="AQ139" i="1"/>
  <c r="AI139" i="1"/>
  <c r="AA139" i="1"/>
  <c r="BF139" i="1"/>
  <c r="AP139" i="1"/>
  <c r="AH139" i="1"/>
  <c r="Z139" i="1"/>
  <c r="BE139" i="1"/>
  <c r="AO139" i="1"/>
  <c r="AG139" i="1"/>
  <c r="Y139" i="1"/>
  <c r="AV432" i="1"/>
  <c r="AN432" i="1"/>
  <c r="AF432" i="1"/>
  <c r="AU432" i="1"/>
  <c r="AM432" i="1"/>
  <c r="AE432" i="1"/>
  <c r="AL432" i="1"/>
  <c r="AD432" i="1"/>
  <c r="AK432" i="1"/>
  <c r="AC432" i="1"/>
  <c r="AR432" i="1"/>
  <c r="AJ432" i="1"/>
  <c r="AB432" i="1"/>
  <c r="BG432" i="1"/>
  <c r="AQ432" i="1"/>
  <c r="AI432" i="1"/>
  <c r="AA432" i="1"/>
  <c r="AP432" i="1"/>
  <c r="AH432" i="1"/>
  <c r="Z432" i="1"/>
  <c r="AO432" i="1"/>
  <c r="AG432" i="1"/>
  <c r="Y432" i="1"/>
  <c r="AV131" i="1"/>
  <c r="AN131" i="1"/>
  <c r="AF131" i="1"/>
  <c r="AU131" i="1"/>
  <c r="AM131" i="1"/>
  <c r="AE131" i="1"/>
  <c r="AL131" i="1"/>
  <c r="AD131" i="1"/>
  <c r="AK131" i="1"/>
  <c r="AC131" i="1"/>
  <c r="AR131" i="1"/>
  <c r="AJ131" i="1"/>
  <c r="AB131" i="1"/>
  <c r="AQ131" i="1"/>
  <c r="AI131" i="1"/>
  <c r="AA131" i="1"/>
  <c r="AP131" i="1"/>
  <c r="AH131" i="1"/>
  <c r="Z131" i="1"/>
  <c r="AO131" i="1"/>
  <c r="AG131" i="1"/>
  <c r="Y131"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1" i="1"/>
  <c r="AG321" i="1"/>
  <c r="Y321" i="1"/>
  <c r="AM321" i="1"/>
  <c r="AE321" i="1"/>
  <c r="AP321" i="1"/>
  <c r="AH321" i="1"/>
  <c r="Z321" i="1"/>
  <c r="AR321" i="1"/>
  <c r="AD321" i="1"/>
  <c r="BG321" i="1"/>
  <c r="AQ321" i="1"/>
  <c r="AC321" i="1"/>
  <c r="AN321" i="1"/>
  <c r="AB321" i="1"/>
  <c r="AL321" i="1"/>
  <c r="AA321" i="1"/>
  <c r="AK321" i="1"/>
  <c r="AJ321" i="1"/>
  <c r="AI321" i="1"/>
  <c r="AF321" i="1"/>
  <c r="AM415" i="1"/>
  <c r="AE415" i="1"/>
  <c r="AL415" i="1"/>
  <c r="AD415" i="1"/>
  <c r="BI415" i="1"/>
  <c r="AK415" i="1"/>
  <c r="AC415" i="1"/>
  <c r="AR415" i="1"/>
  <c r="AJ415" i="1"/>
  <c r="AB415" i="1"/>
  <c r="BG415" i="1"/>
  <c r="AQ415" i="1"/>
  <c r="AI415" i="1"/>
  <c r="AA415" i="1"/>
  <c r="AP415" i="1"/>
  <c r="AH415" i="1"/>
  <c r="Z415" i="1"/>
  <c r="AO415" i="1"/>
  <c r="AG415" i="1"/>
  <c r="Y415" i="1"/>
  <c r="AN415" i="1"/>
  <c r="AF415"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BG339" i="1"/>
  <c r="AQ339" i="1"/>
  <c r="AI339" i="1"/>
  <c r="AA339" i="1"/>
  <c r="AP339" i="1"/>
  <c r="AH339" i="1"/>
  <c r="Z339" i="1"/>
  <c r="AO339" i="1"/>
  <c r="AG339" i="1"/>
  <c r="Y339" i="1"/>
  <c r="AN339" i="1"/>
  <c r="AF339" i="1"/>
  <c r="AM339" i="1"/>
  <c r="AE339" i="1"/>
  <c r="AL339" i="1"/>
  <c r="AD339" i="1"/>
  <c r="AK339" i="1"/>
  <c r="AC339" i="1"/>
  <c r="AR339" i="1"/>
  <c r="AJ339" i="1"/>
  <c r="AB339" i="1"/>
  <c r="AR118" i="1"/>
  <c r="AJ118" i="1"/>
  <c r="AB118" i="1"/>
  <c r="AQ118" i="1"/>
  <c r="AI118" i="1"/>
  <c r="AA118" i="1"/>
  <c r="AO118" i="1"/>
  <c r="AG118" i="1"/>
  <c r="Y118" i="1"/>
  <c r="AV118" i="1"/>
  <c r="AN118" i="1"/>
  <c r="AF118" i="1"/>
  <c r="AU118" i="1"/>
  <c r="AM118" i="1"/>
  <c r="AE118" i="1"/>
  <c r="BI118" i="1"/>
  <c r="AK118" i="1"/>
  <c r="AC118" i="1"/>
  <c r="AL118" i="1"/>
  <c r="AH118" i="1"/>
  <c r="AD118" i="1"/>
  <c r="Z118" i="1"/>
  <c r="AP118"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09" i="1"/>
  <c r="AE209" i="1"/>
  <c r="AL209" i="1"/>
  <c r="AD209" i="1"/>
  <c r="BI209" i="1"/>
  <c r="AK209" i="1"/>
  <c r="AC209" i="1"/>
  <c r="AR209" i="1"/>
  <c r="AJ209" i="1"/>
  <c r="AB209" i="1"/>
  <c r="AQ209" i="1"/>
  <c r="AI209" i="1"/>
  <c r="AA209" i="1"/>
  <c r="AP209" i="1"/>
  <c r="AH209" i="1"/>
  <c r="Z209" i="1"/>
  <c r="AO209" i="1"/>
  <c r="AG209" i="1"/>
  <c r="Y209" i="1"/>
  <c r="AN209" i="1"/>
  <c r="AF209" i="1"/>
  <c r="BA410" i="1"/>
  <c r="AK410" i="1"/>
  <c r="AC410" i="1"/>
  <c r="AZ410" i="1"/>
  <c r="AR410" i="1"/>
  <c r="AJ410" i="1"/>
  <c r="AB410" i="1"/>
  <c r="AQ410" i="1"/>
  <c r="AI410" i="1"/>
  <c r="AA410" i="1"/>
  <c r="AP410" i="1"/>
  <c r="AH410" i="1"/>
  <c r="Z410" i="1"/>
  <c r="AN410" i="1"/>
  <c r="AF410" i="1"/>
  <c r="AO410" i="1"/>
  <c r="BB410" i="1"/>
  <c r="AM410" i="1"/>
  <c r="AL410" i="1"/>
  <c r="AG410" i="1"/>
  <c r="AE410" i="1"/>
  <c r="AD410" i="1"/>
  <c r="Y410" i="1"/>
  <c r="AO384" i="1"/>
  <c r="AG384" i="1"/>
  <c r="Y384" i="1"/>
  <c r="AV384" i="1"/>
  <c r="AN384" i="1"/>
  <c r="AF384" i="1"/>
  <c r="AL384" i="1"/>
  <c r="AD384" i="1"/>
  <c r="AR384" i="1"/>
  <c r="AE384" i="1"/>
  <c r="AQ384" i="1"/>
  <c r="AC384" i="1"/>
  <c r="AP384" i="1"/>
  <c r="AB384" i="1"/>
  <c r="AM384" i="1"/>
  <c r="AA384" i="1"/>
  <c r="AK384" i="1"/>
  <c r="Z384" i="1"/>
  <c r="AU384" i="1"/>
  <c r="AJ384" i="1"/>
  <c r="AI384" i="1"/>
  <c r="AH384"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8" i="1"/>
  <c r="AK148" i="1"/>
  <c r="AC148" i="1"/>
  <c r="AR148" i="1"/>
  <c r="AJ148" i="1"/>
  <c r="AB148" i="1"/>
  <c r="BG148" i="1"/>
  <c r="AQ148" i="1"/>
  <c r="AI148" i="1"/>
  <c r="AA148" i="1"/>
  <c r="AP148" i="1"/>
  <c r="AH148" i="1"/>
  <c r="Z148" i="1"/>
  <c r="AO148" i="1"/>
  <c r="AG148" i="1"/>
  <c r="Y148" i="1"/>
  <c r="AN148" i="1"/>
  <c r="AF148" i="1"/>
  <c r="AM148" i="1"/>
  <c r="AE148" i="1"/>
  <c r="AL148" i="1"/>
  <c r="AD148" i="1"/>
  <c r="AY121" i="1"/>
  <c r="AQ121" i="1"/>
  <c r="AI121" i="1"/>
  <c r="AA121" i="1"/>
  <c r="AX121" i="1"/>
  <c r="AP121" i="1"/>
  <c r="AH121" i="1"/>
  <c r="Z121" i="1"/>
  <c r="AW121" i="1"/>
  <c r="AO121" i="1"/>
  <c r="AG121" i="1"/>
  <c r="Y121" i="1"/>
  <c r="AN121" i="1"/>
  <c r="AF121" i="1"/>
  <c r="BC121" i="1"/>
  <c r="AM121" i="1"/>
  <c r="AE121" i="1"/>
  <c r="BB121" i="1"/>
  <c r="AL121" i="1"/>
  <c r="AD121" i="1"/>
  <c r="AZ121" i="1"/>
  <c r="AR121" i="1"/>
  <c r="AJ121" i="1"/>
  <c r="AB121" i="1"/>
  <c r="AK121" i="1"/>
  <c r="AC121" i="1"/>
  <c r="BA121"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3" i="1"/>
  <c r="AI113" i="1"/>
  <c r="AA113" i="1"/>
  <c r="AP113" i="1"/>
  <c r="AH113" i="1"/>
  <c r="Z113" i="1"/>
  <c r="AV113" i="1"/>
  <c r="AN113" i="1"/>
  <c r="AF113" i="1"/>
  <c r="AU113" i="1"/>
  <c r="AM113" i="1"/>
  <c r="AE113" i="1"/>
  <c r="AL113" i="1"/>
  <c r="AD113" i="1"/>
  <c r="AR113" i="1"/>
  <c r="AJ113" i="1"/>
  <c r="AB113" i="1"/>
  <c r="AO113" i="1"/>
  <c r="AK113" i="1"/>
  <c r="AG113" i="1"/>
  <c r="AC113" i="1"/>
  <c r="Y113"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6" i="1"/>
  <c r="AG136" i="1"/>
  <c r="Y136" i="1"/>
  <c r="AN136" i="1"/>
  <c r="AF136" i="1"/>
  <c r="AU136" i="1"/>
  <c r="AM136" i="1"/>
  <c r="AE136" i="1"/>
  <c r="AL136" i="1"/>
  <c r="AD136" i="1"/>
  <c r="AK136" i="1"/>
  <c r="AC136" i="1"/>
  <c r="AR136" i="1"/>
  <c r="AJ136" i="1"/>
  <c r="AB136" i="1"/>
  <c r="AQ136" i="1"/>
  <c r="AI136" i="1"/>
  <c r="AA136" i="1"/>
  <c r="AP136" i="1"/>
  <c r="AH136" i="1"/>
  <c r="Z136"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8" i="1"/>
  <c r="AV428" i="1"/>
  <c r="AN428" i="1"/>
  <c r="AF428" i="1"/>
  <c r="BB428" i="1"/>
  <c r="AL428" i="1"/>
  <c r="AD428" i="1"/>
  <c r="BC428" i="1"/>
  <c r="AI428" i="1"/>
  <c r="Y428" i="1"/>
  <c r="BA428" i="1"/>
  <c r="AR428" i="1"/>
  <c r="AH428" i="1"/>
  <c r="AZ428" i="1"/>
  <c r="AQ428" i="1"/>
  <c r="AG428" i="1"/>
  <c r="AY428" i="1"/>
  <c r="AP428" i="1"/>
  <c r="AE428" i="1"/>
  <c r="AX428" i="1"/>
  <c r="AO428" i="1"/>
  <c r="AC428" i="1"/>
  <c r="AW428" i="1"/>
  <c r="AM428" i="1"/>
  <c r="AB428" i="1"/>
  <c r="AU428" i="1"/>
  <c r="AK428" i="1"/>
  <c r="AA428" i="1"/>
  <c r="AJ428" i="1"/>
  <c r="Z428" i="1"/>
  <c r="BG286" i="1"/>
  <c r="AQ286" i="1"/>
  <c r="AI286" i="1"/>
  <c r="AA286" i="1"/>
  <c r="AP286" i="1"/>
  <c r="AH286" i="1"/>
  <c r="Z286" i="1"/>
  <c r="AO286" i="1"/>
  <c r="AG286" i="1"/>
  <c r="Y286" i="1"/>
  <c r="AN286" i="1"/>
  <c r="AF286" i="1"/>
  <c r="AM286" i="1"/>
  <c r="AE286" i="1"/>
  <c r="AL286" i="1"/>
  <c r="AD286" i="1"/>
  <c r="AR286" i="1"/>
  <c r="AJ286" i="1"/>
  <c r="AB286" i="1"/>
  <c r="AK286" i="1"/>
  <c r="AC286"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7" i="1"/>
  <c r="AQ447" i="1"/>
  <c r="AI447" i="1"/>
  <c r="AA447" i="1"/>
  <c r="AX447" i="1"/>
  <c r="AP447" i="1"/>
  <c r="AH447" i="1"/>
  <c r="Z447" i="1"/>
  <c r="AW447" i="1"/>
  <c r="AO447" i="1"/>
  <c r="AG447" i="1"/>
  <c r="Y447" i="1"/>
  <c r="AN447" i="1"/>
  <c r="AF447" i="1"/>
  <c r="BC447" i="1"/>
  <c r="AM447" i="1"/>
  <c r="AE447" i="1"/>
  <c r="BB447" i="1"/>
  <c r="AL447" i="1"/>
  <c r="AD447" i="1"/>
  <c r="BA447" i="1"/>
  <c r="AK447" i="1"/>
  <c r="AC447" i="1"/>
  <c r="AZ447" i="1"/>
  <c r="AR447" i="1"/>
  <c r="AJ447" i="1"/>
  <c r="AB447"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K169" i="1"/>
  <c r="AC169" i="1"/>
  <c r="AR169" i="1"/>
  <c r="AJ169" i="1"/>
  <c r="AB169" i="1"/>
  <c r="AQ169" i="1"/>
  <c r="AI169" i="1"/>
  <c r="AA169" i="1"/>
  <c r="AP169" i="1"/>
  <c r="AH169" i="1"/>
  <c r="Z169" i="1"/>
  <c r="AO169" i="1"/>
  <c r="AG169" i="1"/>
  <c r="Y169" i="1"/>
  <c r="AV169" i="1"/>
  <c r="AN169" i="1"/>
  <c r="AF169" i="1"/>
  <c r="AU169" i="1"/>
  <c r="AM169" i="1"/>
  <c r="AE169" i="1"/>
  <c r="AL169" i="1"/>
  <c r="AD16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6" i="1"/>
  <c r="AH186" i="1"/>
  <c r="Z186" i="1"/>
  <c r="AO186" i="1"/>
  <c r="AG186" i="1"/>
  <c r="Y186" i="1"/>
  <c r="AN186" i="1"/>
  <c r="AF186" i="1"/>
  <c r="AM186" i="1"/>
  <c r="AE186" i="1"/>
  <c r="AL186" i="1"/>
  <c r="AD186" i="1"/>
  <c r="AK186" i="1"/>
  <c r="AC186" i="1"/>
  <c r="AR186" i="1"/>
  <c r="AJ186" i="1"/>
  <c r="AB186" i="1"/>
  <c r="BG186" i="1"/>
  <c r="AA186" i="1"/>
  <c r="AQ186" i="1"/>
  <c r="AI186" i="1"/>
  <c r="AM254" i="1"/>
  <c r="AE254" i="1"/>
  <c r="AL254" i="1"/>
  <c r="AD254" i="1"/>
  <c r="BI254" i="1"/>
  <c r="AK254" i="1"/>
  <c r="AC254" i="1"/>
  <c r="AR254" i="1"/>
  <c r="AJ254" i="1"/>
  <c r="AB254" i="1"/>
  <c r="AQ254" i="1"/>
  <c r="AI254" i="1"/>
  <c r="AA254" i="1"/>
  <c r="AP254" i="1"/>
  <c r="AH254" i="1"/>
  <c r="Z254" i="1"/>
  <c r="AN254" i="1"/>
  <c r="AF254" i="1"/>
  <c r="Y254" i="1"/>
  <c r="AO254" i="1"/>
  <c r="AG254"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2" i="1"/>
  <c r="AN412" i="1"/>
  <c r="AF412" i="1"/>
  <c r="AU412" i="1"/>
  <c r="AM412" i="1"/>
  <c r="AE412" i="1"/>
  <c r="AL412" i="1"/>
  <c r="AD412" i="1"/>
  <c r="AK412" i="1"/>
  <c r="AC412" i="1"/>
  <c r="AR412" i="1"/>
  <c r="AJ412" i="1"/>
  <c r="AB412" i="1"/>
  <c r="AQ412" i="1"/>
  <c r="AI412" i="1"/>
  <c r="AA412" i="1"/>
  <c r="AP412" i="1"/>
  <c r="AH412" i="1"/>
  <c r="Z412" i="1"/>
  <c r="AO412" i="1"/>
  <c r="AG412" i="1"/>
  <c r="Y412" i="1"/>
  <c r="BB105" i="1"/>
  <c r="AL105" i="1"/>
  <c r="AD105" i="1"/>
  <c r="BA105" i="1"/>
  <c r="AK105" i="1"/>
  <c r="AC105" i="1"/>
  <c r="AZ105" i="1"/>
  <c r="AR105" i="1"/>
  <c r="AJ105" i="1"/>
  <c r="AB105" i="1"/>
  <c r="AY105" i="1"/>
  <c r="AQ105" i="1"/>
  <c r="AI105" i="1"/>
  <c r="AA105" i="1"/>
  <c r="BF105" i="1"/>
  <c r="AX105" i="1"/>
  <c r="AP105" i="1"/>
  <c r="AH105" i="1"/>
  <c r="Z105" i="1"/>
  <c r="BE105" i="1"/>
  <c r="AW105" i="1"/>
  <c r="AO105" i="1"/>
  <c r="AG105" i="1"/>
  <c r="Y105" i="1"/>
  <c r="AV105" i="1"/>
  <c r="AN105" i="1"/>
  <c r="AF105" i="1"/>
  <c r="BC105" i="1"/>
  <c r="AU105" i="1"/>
  <c r="AM105" i="1"/>
  <c r="AE105"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7" i="1"/>
  <c r="AJ127" i="1"/>
  <c r="AB127" i="1"/>
  <c r="AQ127" i="1"/>
  <c r="AI127" i="1"/>
  <c r="AA127" i="1"/>
  <c r="BF127" i="1"/>
  <c r="AP127" i="1"/>
  <c r="AH127" i="1"/>
  <c r="Z127" i="1"/>
  <c r="AO127" i="1"/>
  <c r="AG127" i="1"/>
  <c r="Y127" i="1"/>
  <c r="AN127" i="1"/>
  <c r="AF127" i="1"/>
  <c r="AM127" i="1"/>
  <c r="AE127" i="1"/>
  <c r="AL127" i="1"/>
  <c r="AD127" i="1"/>
  <c r="AK127" i="1"/>
  <c r="AC127"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2" i="1"/>
  <c r="AF302" i="1"/>
  <c r="AP302" i="1"/>
  <c r="AH302" i="1"/>
  <c r="Z302" i="1"/>
  <c r="AK302" i="1"/>
  <c r="AA302" i="1"/>
  <c r="AJ302" i="1"/>
  <c r="Y302" i="1"/>
  <c r="BI302" i="1"/>
  <c r="AI302" i="1"/>
  <c r="AR302" i="1"/>
  <c r="AG302" i="1"/>
  <c r="AQ302" i="1"/>
  <c r="AE302" i="1"/>
  <c r="AO302" i="1"/>
  <c r="AD302" i="1"/>
  <c r="AM302" i="1"/>
  <c r="AC302" i="1"/>
  <c r="AL302" i="1"/>
  <c r="AB302" i="1"/>
  <c r="BE111" i="1"/>
  <c r="AW111" i="1"/>
  <c r="AO111" i="1"/>
  <c r="AG111" i="1"/>
  <c r="Y111" i="1"/>
  <c r="BD111" i="1"/>
  <c r="AV111" i="1"/>
  <c r="AN111" i="1"/>
  <c r="AF111" i="1"/>
  <c r="BA111" i="1"/>
  <c r="AK111" i="1"/>
  <c r="AC111" i="1"/>
  <c r="BF111" i="1"/>
  <c r="AX111" i="1"/>
  <c r="AR111" i="1"/>
  <c r="AE111" i="1"/>
  <c r="AQ111" i="1"/>
  <c r="AD111" i="1"/>
  <c r="BC111" i="1"/>
  <c r="AP111" i="1"/>
  <c r="AB111" i="1"/>
  <c r="BB111" i="1"/>
  <c r="AM111" i="1"/>
  <c r="AA111" i="1"/>
  <c r="AZ111" i="1"/>
  <c r="AL111" i="1"/>
  <c r="Z111" i="1"/>
  <c r="AY111" i="1"/>
  <c r="AJ111" i="1"/>
  <c r="AU111" i="1"/>
  <c r="AI111" i="1"/>
  <c r="AH111" i="1"/>
  <c r="AM193" i="1"/>
  <c r="AE193" i="1"/>
  <c r="AO193" i="1"/>
  <c r="AF193" i="1"/>
  <c r="AN193" i="1"/>
  <c r="AD193" i="1"/>
  <c r="AL193" i="1"/>
  <c r="AC193" i="1"/>
  <c r="AK193" i="1"/>
  <c r="AB193" i="1"/>
  <c r="AJ193" i="1"/>
  <c r="AA193" i="1"/>
  <c r="AR193" i="1"/>
  <c r="AI193" i="1"/>
  <c r="Z193" i="1"/>
  <c r="AQ193" i="1"/>
  <c r="AH193" i="1"/>
  <c r="Y193" i="1"/>
  <c r="AP193" i="1"/>
  <c r="AG193" i="1"/>
  <c r="BF193"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6" i="1"/>
  <c r="AE356" i="1"/>
  <c r="BB356" i="1"/>
  <c r="AL356" i="1"/>
  <c r="AD356" i="1"/>
  <c r="AK356" i="1"/>
  <c r="AC356" i="1"/>
  <c r="AR356" i="1"/>
  <c r="AJ356" i="1"/>
  <c r="AB356" i="1"/>
  <c r="AQ356" i="1"/>
  <c r="AI356" i="1"/>
  <c r="AA356" i="1"/>
  <c r="AP356" i="1"/>
  <c r="AH356" i="1"/>
  <c r="Z356" i="1"/>
  <c r="AO356" i="1"/>
  <c r="AG356" i="1"/>
  <c r="Y356" i="1"/>
  <c r="AN356" i="1"/>
  <c r="AF356"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4" i="1"/>
  <c r="AN114" i="1"/>
  <c r="AF114" i="1"/>
  <c r="AU114" i="1"/>
  <c r="AM114" i="1"/>
  <c r="AE114" i="1"/>
  <c r="AK114" i="1"/>
  <c r="AC114" i="1"/>
  <c r="AR114" i="1"/>
  <c r="AJ114" i="1"/>
  <c r="AB114" i="1"/>
  <c r="AQ114" i="1"/>
  <c r="AI114" i="1"/>
  <c r="AA114" i="1"/>
  <c r="AO114" i="1"/>
  <c r="AG114" i="1"/>
  <c r="Y114" i="1"/>
  <c r="AP114" i="1"/>
  <c r="AL114" i="1"/>
  <c r="AH114" i="1"/>
  <c r="AD114" i="1"/>
  <c r="Z114"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5" i="1"/>
  <c r="AC115" i="1"/>
  <c r="AR115" i="1"/>
  <c r="AJ115" i="1"/>
  <c r="AB115" i="1"/>
  <c r="AP115" i="1"/>
  <c r="AH115" i="1"/>
  <c r="Z115" i="1"/>
  <c r="AO115" i="1"/>
  <c r="AG115" i="1"/>
  <c r="Y115" i="1"/>
  <c r="AV115" i="1"/>
  <c r="AN115" i="1"/>
  <c r="AF115" i="1"/>
  <c r="AL115" i="1"/>
  <c r="AD115" i="1"/>
  <c r="AQ115" i="1"/>
  <c r="AM115" i="1"/>
  <c r="AI115" i="1"/>
  <c r="AE115" i="1"/>
  <c r="AA115" i="1"/>
  <c r="AU115" i="1"/>
  <c r="AR151" i="1"/>
  <c r="AJ151" i="1"/>
  <c r="AB151" i="1"/>
  <c r="AQ151" i="1"/>
  <c r="AI151" i="1"/>
  <c r="AA151" i="1"/>
  <c r="AP151" i="1"/>
  <c r="AH151" i="1"/>
  <c r="Z151" i="1"/>
  <c r="AO151" i="1"/>
  <c r="AG151" i="1"/>
  <c r="Y151" i="1"/>
  <c r="AN151" i="1"/>
  <c r="AF151" i="1"/>
  <c r="AM151" i="1"/>
  <c r="AE151" i="1"/>
  <c r="AL151" i="1"/>
  <c r="AD151" i="1"/>
  <c r="BI151" i="1"/>
  <c r="AK151" i="1"/>
  <c r="AC151" i="1"/>
  <c r="AQ363" i="1"/>
  <c r="AI363" i="1"/>
  <c r="AA363" i="1"/>
  <c r="BD363" i="1"/>
  <c r="AN363" i="1"/>
  <c r="AF363" i="1"/>
  <c r="AM363" i="1"/>
  <c r="AC363" i="1"/>
  <c r="AL363" i="1"/>
  <c r="AB363" i="1"/>
  <c r="AK363" i="1"/>
  <c r="Z363" i="1"/>
  <c r="AJ363" i="1"/>
  <c r="Y363" i="1"/>
  <c r="AH363" i="1"/>
  <c r="AR363" i="1"/>
  <c r="AG363" i="1"/>
  <c r="AP363" i="1"/>
  <c r="AE363" i="1"/>
  <c r="AO363" i="1"/>
  <c r="AD363" i="1"/>
  <c r="AL300" i="1"/>
  <c r="AD300" i="1"/>
  <c r="AN300" i="1"/>
  <c r="AF300" i="1"/>
  <c r="AP300" i="1"/>
  <c r="AE300" i="1"/>
  <c r="AO300" i="1"/>
  <c r="AC300" i="1"/>
  <c r="AM300" i="1"/>
  <c r="AB300" i="1"/>
  <c r="AK300" i="1"/>
  <c r="AA300" i="1"/>
  <c r="AJ300" i="1"/>
  <c r="Z300" i="1"/>
  <c r="BI300" i="1"/>
  <c r="AI300" i="1"/>
  <c r="Y300" i="1"/>
  <c r="AR300" i="1"/>
  <c r="AH300" i="1"/>
  <c r="AQ300" i="1"/>
  <c r="AG300" i="1"/>
  <c r="AV440" i="1"/>
  <c r="AN440" i="1"/>
  <c r="AF440" i="1"/>
  <c r="AU440" i="1"/>
  <c r="AM440" i="1"/>
  <c r="AE440" i="1"/>
  <c r="BJ440" i="1"/>
  <c r="AL440" i="1"/>
  <c r="AD440" i="1"/>
  <c r="AK440" i="1"/>
  <c r="AC440" i="1"/>
  <c r="AR440" i="1"/>
  <c r="AJ440" i="1"/>
  <c r="AB440" i="1"/>
  <c r="AQ440" i="1"/>
  <c r="AI440" i="1"/>
  <c r="AA440" i="1"/>
  <c r="AP440" i="1"/>
  <c r="AH440" i="1"/>
  <c r="Z440" i="1"/>
  <c r="AO440" i="1"/>
  <c r="AG440" i="1"/>
  <c r="Y440" i="1"/>
  <c r="AQ165" i="1"/>
  <c r="AI165" i="1"/>
  <c r="AA165" i="1"/>
  <c r="AP165" i="1"/>
  <c r="AH165" i="1"/>
  <c r="Z165" i="1"/>
  <c r="AO165" i="1"/>
  <c r="AG165" i="1"/>
  <c r="Y165" i="1"/>
  <c r="AN165" i="1"/>
  <c r="AF165" i="1"/>
  <c r="AM165" i="1"/>
  <c r="AE165" i="1"/>
  <c r="AL165" i="1"/>
  <c r="AD165" i="1"/>
  <c r="BI165" i="1"/>
  <c r="AK165" i="1"/>
  <c r="AC165" i="1"/>
  <c r="AR165" i="1"/>
  <c r="AJ165" i="1"/>
  <c r="AB165"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L385" i="1"/>
  <c r="AD385" i="1"/>
  <c r="AK385" i="1"/>
  <c r="AC385" i="1"/>
  <c r="AQ385" i="1"/>
  <c r="AI385" i="1"/>
  <c r="AA385" i="1"/>
  <c r="AN385" i="1"/>
  <c r="Z385" i="1"/>
  <c r="AM385" i="1"/>
  <c r="Y385" i="1"/>
  <c r="AV385" i="1"/>
  <c r="AJ385" i="1"/>
  <c r="AU385" i="1"/>
  <c r="AH385" i="1"/>
  <c r="AG385" i="1"/>
  <c r="AR385" i="1"/>
  <c r="AF385" i="1"/>
  <c r="AP385" i="1"/>
  <c r="AE385" i="1"/>
  <c r="AO385" i="1"/>
  <c r="AB385" i="1"/>
  <c r="AQ411" i="1"/>
  <c r="AI411" i="1"/>
  <c r="AA411" i="1"/>
  <c r="AP411" i="1"/>
  <c r="AH411" i="1"/>
  <c r="Z411" i="1"/>
  <c r="AO411" i="1"/>
  <c r="AG411" i="1"/>
  <c r="Y411" i="1"/>
  <c r="AV411" i="1"/>
  <c r="AN411" i="1"/>
  <c r="AF411" i="1"/>
  <c r="AU411" i="1"/>
  <c r="AM411" i="1"/>
  <c r="AE411" i="1"/>
  <c r="AK411" i="1"/>
  <c r="AC411" i="1"/>
  <c r="AR411" i="1"/>
  <c r="AL411" i="1"/>
  <c r="AJ411" i="1"/>
  <c r="AD411" i="1"/>
  <c r="AB411"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9" i="1"/>
  <c r="AK429" i="1"/>
  <c r="AC429" i="1"/>
  <c r="AY429" i="1"/>
  <c r="AQ429" i="1"/>
  <c r="AI429" i="1"/>
  <c r="AA429" i="1"/>
  <c r="AZ429" i="1"/>
  <c r="AO429" i="1"/>
  <c r="AE429" i="1"/>
  <c r="AX429" i="1"/>
  <c r="AN429" i="1"/>
  <c r="AD429" i="1"/>
  <c r="AW429" i="1"/>
  <c r="AM429" i="1"/>
  <c r="AB429" i="1"/>
  <c r="AL429" i="1"/>
  <c r="Z429" i="1"/>
  <c r="AJ429" i="1"/>
  <c r="Y429" i="1"/>
  <c r="AH429" i="1"/>
  <c r="BC429" i="1"/>
  <c r="AR429" i="1"/>
  <c r="AG429" i="1"/>
  <c r="BB429" i="1"/>
  <c r="AP429" i="1"/>
  <c r="AF429" i="1"/>
  <c r="AN406" i="1"/>
  <c r="AF406" i="1"/>
  <c r="AM406" i="1"/>
  <c r="AD406" i="1"/>
  <c r="BC406" i="1"/>
  <c r="AL406" i="1"/>
  <c r="AC406" i="1"/>
  <c r="BB406" i="1"/>
  <c r="AK406" i="1"/>
  <c r="AB406" i="1"/>
  <c r="BA406" i="1"/>
  <c r="AJ406" i="1"/>
  <c r="AA406" i="1"/>
  <c r="AZ406" i="1"/>
  <c r="AR406" i="1"/>
  <c r="AI406" i="1"/>
  <c r="Z406" i="1"/>
  <c r="AY406" i="1"/>
  <c r="AQ406" i="1"/>
  <c r="AH406" i="1"/>
  <c r="Y406" i="1"/>
  <c r="AX406" i="1"/>
  <c r="AP406" i="1"/>
  <c r="AG406" i="1"/>
  <c r="AW406" i="1"/>
  <c r="AO406" i="1"/>
  <c r="AE406"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0" i="1"/>
  <c r="AK430" i="1"/>
  <c r="AC430" i="1"/>
  <c r="AX430" i="1"/>
  <c r="AP430" i="1"/>
  <c r="AH430" i="1"/>
  <c r="Z430" i="1"/>
  <c r="AN430" i="1"/>
  <c r="AF430" i="1"/>
  <c r="AY430" i="1"/>
  <c r="AM430" i="1"/>
  <c r="AA430" i="1"/>
  <c r="AW430" i="1"/>
  <c r="AL430" i="1"/>
  <c r="Y430" i="1"/>
  <c r="AJ430" i="1"/>
  <c r="AI430" i="1"/>
  <c r="AG430" i="1"/>
  <c r="BC430" i="1"/>
  <c r="AR430" i="1"/>
  <c r="AE430" i="1"/>
  <c r="BB430" i="1"/>
  <c r="AQ430" i="1"/>
  <c r="AD430" i="1"/>
  <c r="AZ430" i="1"/>
  <c r="AO430" i="1"/>
  <c r="AB430"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4" i="1"/>
  <c r="AH414" i="1"/>
  <c r="Z414" i="1"/>
  <c r="AO414" i="1"/>
  <c r="AG414" i="1"/>
  <c r="Y414" i="1"/>
  <c r="AN414" i="1"/>
  <c r="AF414" i="1"/>
  <c r="AM414" i="1"/>
  <c r="AE414" i="1"/>
  <c r="BB414" i="1"/>
  <c r="AL414" i="1"/>
  <c r="AD414" i="1"/>
  <c r="BI414" i="1"/>
  <c r="BA414" i="1"/>
  <c r="AK414" i="1"/>
  <c r="AC414" i="1"/>
  <c r="AR414" i="1"/>
  <c r="AJ414" i="1"/>
  <c r="AB414" i="1"/>
  <c r="BG414" i="1"/>
  <c r="AQ414" i="1"/>
  <c r="AI414" i="1"/>
  <c r="AA414" i="1"/>
  <c r="BL122" i="1"/>
  <c r="AV122" i="1"/>
  <c r="AN122" i="1"/>
  <c r="AF122" i="1"/>
  <c r="BC122" i="1"/>
  <c r="AU122" i="1"/>
  <c r="AM122" i="1"/>
  <c r="AE122" i="1"/>
  <c r="BB122" i="1"/>
  <c r="AL122" i="1"/>
  <c r="AD122" i="1"/>
  <c r="BA122" i="1"/>
  <c r="AK122" i="1"/>
  <c r="AC122" i="1"/>
  <c r="AZ122" i="1"/>
  <c r="AR122" i="1"/>
  <c r="AJ122" i="1"/>
  <c r="AB122" i="1"/>
  <c r="AY122" i="1"/>
  <c r="AQ122" i="1"/>
  <c r="AI122" i="1"/>
  <c r="AA122" i="1"/>
  <c r="AW122" i="1"/>
  <c r="AO122" i="1"/>
  <c r="AG122" i="1"/>
  <c r="Y122" i="1"/>
  <c r="Z122" i="1"/>
  <c r="AX122" i="1"/>
  <c r="AP122" i="1"/>
  <c r="AH122"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3" i="1"/>
  <c r="AM443" i="1"/>
  <c r="AE443" i="1"/>
  <c r="AL443" i="1"/>
  <c r="AD443" i="1"/>
  <c r="AK443" i="1"/>
  <c r="AC443" i="1"/>
  <c r="AR443" i="1"/>
  <c r="AJ443" i="1"/>
  <c r="AB443" i="1"/>
  <c r="AQ443" i="1"/>
  <c r="AI443" i="1"/>
  <c r="AA443" i="1"/>
  <c r="AP443" i="1"/>
  <c r="AH443" i="1"/>
  <c r="Z443" i="1"/>
  <c r="AO443" i="1"/>
  <c r="AG443" i="1"/>
  <c r="Y443" i="1"/>
  <c r="AV443" i="1"/>
  <c r="AN443" i="1"/>
  <c r="AF443" i="1"/>
  <c r="AR156" i="1"/>
  <c r="AJ156" i="1"/>
  <c r="AB156" i="1"/>
  <c r="BG156" i="1"/>
  <c r="AQ156" i="1"/>
  <c r="AI156" i="1"/>
  <c r="AA156" i="1"/>
  <c r="BF156" i="1"/>
  <c r="AP156" i="1"/>
  <c r="AH156" i="1"/>
  <c r="Z156" i="1"/>
  <c r="AO156" i="1"/>
  <c r="AD156" i="1"/>
  <c r="AN156" i="1"/>
  <c r="AC156" i="1"/>
  <c r="AM156" i="1"/>
  <c r="Y156" i="1"/>
  <c r="AL156" i="1"/>
  <c r="AK156" i="1"/>
  <c r="AG156" i="1"/>
  <c r="AF156" i="1"/>
  <c r="AE156"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3" i="1"/>
  <c r="AP133" i="1"/>
  <c r="AH133" i="1"/>
  <c r="Z133" i="1"/>
  <c r="AO133" i="1"/>
  <c r="AG133" i="1"/>
  <c r="Y133" i="1"/>
  <c r="AN133" i="1"/>
  <c r="AF133" i="1"/>
  <c r="AM133" i="1"/>
  <c r="AE133" i="1"/>
  <c r="AL133" i="1"/>
  <c r="AD133" i="1"/>
  <c r="AK133" i="1"/>
  <c r="AC133" i="1"/>
  <c r="AR133" i="1"/>
  <c r="AJ133" i="1"/>
  <c r="AB133" i="1"/>
  <c r="AQ133" i="1"/>
  <c r="AI133" i="1"/>
  <c r="AA133" i="1"/>
  <c r="AQ40" i="1"/>
  <c r="AI40" i="1"/>
  <c r="AA40" i="1"/>
  <c r="AP40" i="1"/>
  <c r="AH40" i="1"/>
  <c r="Z40" i="1"/>
  <c r="BM40" i="1"/>
  <c r="AO40" i="1"/>
  <c r="AG40" i="1"/>
  <c r="Y40" i="1"/>
  <c r="AV40" i="1"/>
  <c r="AN40" i="1"/>
  <c r="AF40" i="1"/>
  <c r="AU40" i="1"/>
  <c r="AM40" i="1"/>
  <c r="AE40" i="1"/>
  <c r="AL40" i="1"/>
  <c r="AD40" i="1"/>
  <c r="AK40" i="1"/>
  <c r="AC40" i="1"/>
  <c r="AR40" i="1"/>
  <c r="AJ40" i="1"/>
  <c r="AB40" i="1"/>
  <c r="AQ138" i="1"/>
  <c r="AI138" i="1"/>
  <c r="AA138" i="1"/>
  <c r="BF138" i="1"/>
  <c r="AP138" i="1"/>
  <c r="AH138" i="1"/>
  <c r="Z138" i="1"/>
  <c r="AO138" i="1"/>
  <c r="AG138" i="1"/>
  <c r="Y138" i="1"/>
  <c r="AN138" i="1"/>
  <c r="AF138" i="1"/>
  <c r="AM138" i="1"/>
  <c r="AE138" i="1"/>
  <c r="AL138" i="1"/>
  <c r="AD138" i="1"/>
  <c r="AK138" i="1"/>
  <c r="AC138" i="1"/>
  <c r="AR138" i="1"/>
  <c r="AJ138" i="1"/>
  <c r="AB138"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6" i="1"/>
  <c r="D367" i="1"/>
  <c r="D318" i="1"/>
  <c r="D268" i="1"/>
  <c r="D265" i="1"/>
  <c r="D257" i="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2" i="1"/>
  <c r="AC12" i="39"/>
  <c r="D275" i="1"/>
  <c r="AC10" i="39"/>
  <c r="AE8" i="39"/>
  <c r="AC8" i="39"/>
  <c r="D313" i="1"/>
  <c r="AC13" i="39"/>
  <c r="AE9" i="39"/>
  <c r="AE30" i="39"/>
  <c r="AE34" i="39"/>
  <c r="AE40" i="39"/>
  <c r="O29" i="39"/>
  <c r="AE18" i="39"/>
  <c r="D108"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AE48" i="39"/>
  <c r="C48" i="39"/>
  <c r="D214" i="1"/>
  <c r="AE38" i="39"/>
  <c r="AE64" i="39"/>
  <c r="G64" i="39"/>
  <c r="E64" i="39"/>
  <c r="C64" i="39"/>
  <c r="Y64" i="39"/>
  <c r="Q61" i="39"/>
  <c r="AE43" i="39"/>
  <c r="C43" i="39"/>
  <c r="D217" i="1"/>
  <c r="AE39" i="39"/>
  <c r="Q56" i="39"/>
  <c r="AE29" i="39"/>
  <c r="AE52" i="39"/>
  <c r="C52" i="39"/>
  <c r="D103"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7"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10" i="1"/>
  <c r="Q108" i="39"/>
  <c r="Q136" i="39"/>
  <c r="Q142" i="39"/>
  <c r="K74" i="39"/>
  <c r="O104" i="39"/>
  <c r="W45" i="39"/>
  <c r="D44" i="1"/>
  <c r="D7" i="1"/>
  <c r="M35" i="39"/>
  <c r="O116" i="39"/>
  <c r="M95" i="39"/>
  <c r="Y53" i="39"/>
  <c r="S39" i="39"/>
  <c r="Q118" i="39"/>
  <c r="D176" i="1"/>
  <c r="G12" i="39"/>
  <c r="D353" i="1"/>
  <c r="A46" i="39"/>
  <c r="W73" i="39"/>
  <c r="Q67" i="39"/>
  <c r="D381" i="1"/>
  <c r="S47" i="39"/>
  <c r="D425" i="1"/>
  <c r="S13" i="39"/>
  <c r="Y11" i="39"/>
  <c r="M53" i="39"/>
  <c r="D94" i="1"/>
  <c r="O67" i="39"/>
  <c r="U69" i="39"/>
  <c r="D426" i="1"/>
  <c r="D153" i="1"/>
  <c r="D293" i="1"/>
  <c r="D38" i="1"/>
  <c r="I20" i="39"/>
  <c r="D29" i="1"/>
  <c r="D341" i="1"/>
  <c r="O115" i="39"/>
  <c r="D71" i="1"/>
  <c r="S51" i="39"/>
  <c r="S52" i="39"/>
  <c r="Q8" i="39"/>
  <c r="U37" i="39"/>
  <c r="W9" i="39"/>
  <c r="M90" i="39"/>
  <c r="A43" i="39"/>
  <c r="S26" i="39"/>
  <c r="AA78" i="39"/>
  <c r="U39" i="39"/>
  <c r="A19" i="39"/>
  <c r="M34" i="39"/>
  <c r="Q72" i="39"/>
  <c r="D175" i="1"/>
  <c r="I23" i="39"/>
  <c r="D364" i="1"/>
  <c r="O98" i="39"/>
  <c r="D36" i="1"/>
  <c r="AA39" i="39"/>
  <c r="D184" i="1"/>
  <c r="K43" i="39"/>
  <c r="C20" i="39"/>
  <c r="D8" i="1"/>
  <c r="AA72" i="39"/>
  <c r="AE13" i="39"/>
  <c r="AA29" i="39"/>
  <c r="M13" i="39"/>
  <c r="M20" i="39"/>
  <c r="D277" i="1"/>
  <c r="K62" i="39"/>
  <c r="D421" i="1"/>
  <c r="D416" i="1"/>
  <c r="S97" i="39"/>
  <c r="M11" i="39"/>
  <c r="U15" i="39"/>
  <c r="C35" i="39"/>
  <c r="S30" i="39"/>
  <c r="K16" i="39"/>
  <c r="E50" i="39"/>
  <c r="S62" i="39"/>
  <c r="G34" i="39"/>
  <c r="M54" i="39"/>
  <c r="O65" i="39"/>
  <c r="K45" i="39"/>
  <c r="W49" i="39"/>
  <c r="I41" i="39"/>
  <c r="G32" i="39"/>
  <c r="Q37" i="39"/>
  <c r="W26" i="39"/>
  <c r="M57" i="39"/>
  <c r="D272" i="1"/>
  <c r="D137" i="1"/>
  <c r="W33" i="39"/>
  <c r="Q100" i="39"/>
  <c r="D32" i="1"/>
  <c r="E42" i="39"/>
  <c r="AA43" i="39"/>
  <c r="S67" i="39"/>
  <c r="M96" i="39"/>
  <c r="D49" i="1"/>
  <c r="E34" i="39"/>
  <c r="Q15" i="39"/>
  <c r="D177" i="1"/>
  <c r="M104" i="39"/>
  <c r="Q75" i="39"/>
  <c r="O60" i="39"/>
  <c r="O88" i="39"/>
  <c r="D373" i="1"/>
  <c r="D442" i="1"/>
  <c r="S27" i="39"/>
  <c r="S110" i="39"/>
  <c r="S53" i="39"/>
  <c r="D366" i="1"/>
  <c r="A30" i="39"/>
  <c r="S20" i="39"/>
  <c r="M8" i="39"/>
  <c r="M17" i="39"/>
  <c r="M14" i="39"/>
  <c r="Q68" i="39"/>
  <c r="O132" i="39"/>
  <c r="E32" i="39"/>
  <c r="W44" i="39"/>
  <c r="D6" i="1"/>
  <c r="AA44" i="39"/>
  <c r="K41" i="39"/>
  <c r="D253" i="1"/>
  <c r="S79" i="39"/>
  <c r="D314" i="1"/>
  <c r="D390" i="1"/>
  <c r="BG390" i="1" s="1"/>
  <c r="D150" i="1"/>
  <c r="D95" i="1"/>
  <c r="D198" i="1"/>
  <c r="S109" i="39"/>
  <c r="S15" i="39"/>
  <c r="D65" i="1"/>
  <c r="A13" i="39"/>
  <c r="Y33" i="39"/>
  <c r="D266" i="1"/>
  <c r="G10" i="39"/>
  <c r="S64" i="39"/>
  <c r="A28" i="39"/>
  <c r="Q69" i="39"/>
  <c r="D196" i="1"/>
  <c r="D77" i="1"/>
  <c r="BF77" i="1" s="1"/>
  <c r="D333" i="1"/>
  <c r="Q13" i="39"/>
  <c r="D72" i="1"/>
  <c r="BG72" i="1" s="1"/>
  <c r="D110" i="1"/>
  <c r="D160" i="1"/>
  <c r="D185" i="1"/>
  <c r="Q20" i="39"/>
  <c r="O126" i="39"/>
  <c r="U36" i="39"/>
  <c r="U26" i="39"/>
  <c r="U55" i="39"/>
  <c r="I57" i="39"/>
  <c r="U16" i="39"/>
  <c r="E11" i="39"/>
  <c r="AA81" i="39"/>
  <c r="D283" i="1"/>
  <c r="E30" i="39"/>
  <c r="AA32" i="39"/>
  <c r="M82" i="39"/>
  <c r="M59" i="39"/>
  <c r="O73" i="39"/>
  <c r="Y34" i="39"/>
  <c r="G20" i="39"/>
  <c r="G35" i="39"/>
  <c r="D178" i="1"/>
  <c r="G51" i="39"/>
  <c r="U61" i="39"/>
  <c r="O13" i="39"/>
  <c r="U11" i="39"/>
  <c r="O99" i="39"/>
  <c r="W18" i="39"/>
  <c r="C29" i="39"/>
  <c r="O71" i="39"/>
  <c r="D15" i="1"/>
  <c r="O37" i="39"/>
  <c r="Y15" i="39"/>
  <c r="D334" i="1"/>
  <c r="D343" i="1"/>
  <c r="S83" i="39"/>
  <c r="U73" i="39"/>
  <c r="Y28" i="39"/>
  <c r="I59" i="39"/>
  <c r="D242" i="1"/>
  <c r="Q21" i="39"/>
  <c r="Y18" i="39"/>
  <c r="G37" i="39"/>
  <c r="D350" i="1"/>
  <c r="M33" i="39"/>
  <c r="K42" i="39"/>
  <c r="D222" i="1"/>
  <c r="Y10" i="39"/>
  <c r="A47" i="39"/>
  <c r="A34" i="39"/>
  <c r="Q109" i="39"/>
  <c r="I68" i="39"/>
  <c r="D386" i="1"/>
  <c r="M30" i="39"/>
  <c r="AE12" i="39"/>
  <c r="Q78" i="39"/>
  <c r="M50" i="39"/>
  <c r="O61" i="39"/>
  <c r="M27" i="39"/>
  <c r="U43" i="39"/>
  <c r="O14" i="39"/>
  <c r="D30" i="1"/>
  <c r="D281" i="1"/>
  <c r="AA24" i="39"/>
  <c r="D112" i="1"/>
  <c r="D31" i="1"/>
  <c r="E33" i="39"/>
  <c r="M93" i="39"/>
  <c r="Q128" i="39"/>
  <c r="AA65" i="39"/>
  <c r="U68" i="39"/>
  <c r="S102" i="39"/>
  <c r="Y29" i="39"/>
  <c r="K29" i="39"/>
  <c r="AA19" i="39"/>
  <c r="S65" i="39"/>
  <c r="K80" i="39"/>
  <c r="I22" i="39"/>
  <c r="U33" i="39"/>
  <c r="E17" i="39"/>
  <c r="O64" i="39"/>
  <c r="D135" i="1"/>
  <c r="D371" i="1"/>
  <c r="D142" i="1"/>
  <c r="W70" i="39"/>
  <c r="G53" i="39"/>
  <c r="M45" i="39"/>
  <c r="O105" i="39"/>
  <c r="D47" i="1"/>
  <c r="K36" i="39"/>
  <c r="O84" i="39"/>
  <c r="K17" i="39"/>
  <c r="E9" i="39"/>
  <c r="C21" i="39"/>
  <c r="D251" i="1"/>
  <c r="BG251" i="1" s="1"/>
  <c r="K51" i="39"/>
  <c r="D166"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2" i="1"/>
  <c r="D240" i="1"/>
  <c r="S88" i="39"/>
  <c r="D307" i="1"/>
  <c r="O20" i="39"/>
  <c r="Q11" i="39"/>
  <c r="M62" i="39"/>
  <c r="I37" i="39"/>
  <c r="O32" i="39"/>
  <c r="E36" i="39"/>
  <c r="A10" i="39"/>
  <c r="E28" i="39"/>
  <c r="O123" i="39"/>
  <c r="G46" i="39"/>
  <c r="AA55" i="39"/>
  <c r="D4" i="1"/>
  <c r="O47" i="39"/>
  <c r="AA10" i="39"/>
  <c r="O19" i="39"/>
  <c r="S16" i="39"/>
  <c r="AA73" i="39"/>
  <c r="W59" i="39"/>
  <c r="D159" i="1"/>
  <c r="BG159" i="1" s="1"/>
  <c r="W46" i="39"/>
  <c r="D393" i="1"/>
  <c r="D67" i="1"/>
  <c r="Q42" i="39"/>
  <c r="O106" i="39"/>
  <c r="M55" i="39"/>
  <c r="D41" i="1"/>
  <c r="K28" i="39"/>
  <c r="M47" i="39"/>
  <c r="D199" i="1"/>
  <c r="D50" i="1"/>
  <c r="S63" i="39"/>
  <c r="O44" i="39"/>
  <c r="Q73" i="39"/>
  <c r="K35" i="39"/>
  <c r="D190" i="1"/>
  <c r="BK190" i="1" s="1"/>
  <c r="O120" i="39"/>
  <c r="K37" i="39"/>
  <c r="O103" i="39"/>
  <c r="U54" i="39"/>
  <c r="S114" i="39"/>
  <c r="W66" i="39"/>
  <c r="D128" i="1"/>
  <c r="O76" i="39"/>
  <c r="S61" i="39"/>
  <c r="D82" i="1"/>
  <c r="D16" i="1"/>
  <c r="Q64" i="39"/>
  <c r="D106" i="1"/>
  <c r="Q133" i="39"/>
  <c r="D224" i="1"/>
  <c r="K63" i="39"/>
  <c r="O15" i="39"/>
  <c r="S24" i="39"/>
  <c r="Q19" i="39"/>
  <c r="D22" i="1"/>
  <c r="O16" i="39"/>
  <c r="O118" i="39"/>
  <c r="D35" i="1"/>
  <c r="Y45" i="39"/>
  <c r="D309" i="1"/>
  <c r="AA45" i="39"/>
  <c r="U77" i="39"/>
  <c r="K34" i="39"/>
  <c r="D98" i="1"/>
  <c r="BG98" i="1" s="1"/>
  <c r="Q66" i="39"/>
  <c r="AA41" i="39"/>
  <c r="M31" i="39"/>
  <c r="K30" i="39"/>
  <c r="I42" i="39"/>
  <c r="D332" i="1"/>
  <c r="D45" i="1"/>
  <c r="G30" i="39"/>
  <c r="D392" i="1"/>
  <c r="U71" i="39"/>
  <c r="S31" i="39"/>
  <c r="U31" i="39"/>
  <c r="D368" i="1"/>
  <c r="K18" i="39"/>
  <c r="Y27" i="39"/>
  <c r="D43" i="1"/>
  <c r="Q63" i="39"/>
  <c r="K12" i="39"/>
  <c r="M61" i="39"/>
  <c r="W68" i="39"/>
  <c r="D104" i="1"/>
  <c r="Q70" i="39"/>
  <c r="D436"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5" i="1"/>
  <c r="D154" i="1"/>
  <c r="Q24" i="39"/>
  <c r="A14" i="39"/>
  <c r="D276" i="1"/>
  <c r="AE10" i="39"/>
  <c r="S18" i="39"/>
  <c r="D433" i="1"/>
  <c r="D28" i="1"/>
  <c r="U78" i="39"/>
  <c r="D125" i="1"/>
  <c r="D215" i="1"/>
  <c r="AA60" i="39"/>
  <c r="O89" i="39"/>
  <c r="Q91" i="39"/>
  <c r="U50" i="39"/>
  <c r="E22" i="39"/>
  <c r="D157" i="1"/>
  <c r="BG157"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4" i="1"/>
  <c r="I34" i="39"/>
  <c r="G29" i="39"/>
  <c r="O125" i="39"/>
  <c r="AA21" i="39"/>
  <c r="W19" i="39"/>
  <c r="AA27" i="39"/>
  <c r="D422" i="1"/>
  <c r="D351" i="1"/>
  <c r="Q79" i="39"/>
  <c r="S73" i="39"/>
  <c r="K26" i="39"/>
  <c r="K27" i="39"/>
  <c r="G36" i="39"/>
  <c r="W13" i="39"/>
  <c r="G9" i="39"/>
  <c r="M105" i="39"/>
  <c r="G14" i="39"/>
  <c r="S46" i="39"/>
  <c r="M39" i="39"/>
  <c r="D173" i="1"/>
  <c r="D374" i="1"/>
  <c r="BG374" i="1" s="1"/>
  <c r="S25" i="39"/>
  <c r="AA17" i="39"/>
  <c r="S48" i="39"/>
  <c r="O45" i="39"/>
  <c r="U60" i="39"/>
  <c r="K77" i="39"/>
  <c r="O129" i="39"/>
  <c r="Y36" i="39"/>
  <c r="Q60" i="39"/>
  <c r="W41" i="39"/>
  <c r="G54" i="39"/>
  <c r="O26" i="39"/>
  <c r="U14" i="39"/>
  <c r="D298" i="1"/>
  <c r="D378" i="1"/>
  <c r="O114" i="39"/>
  <c r="I35" i="39"/>
  <c r="Y32" i="39"/>
  <c r="D181" i="1"/>
  <c r="D155"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9" i="1"/>
  <c r="D85" i="1"/>
  <c r="S11" i="39"/>
  <c r="K78" i="39"/>
  <c r="AA84" i="39"/>
  <c r="K21" i="39"/>
  <c r="Q28" i="39"/>
  <c r="Q49" i="39"/>
  <c r="C27" i="39"/>
  <c r="C41" i="39"/>
  <c r="M103" i="39"/>
  <c r="D39" i="1"/>
  <c r="AA48" i="39"/>
  <c r="D63" i="1"/>
  <c r="D219" i="1"/>
  <c r="I24" i="39"/>
  <c r="D316" i="1"/>
  <c r="M101" i="39"/>
  <c r="I67" i="39"/>
  <c r="C28" i="39"/>
  <c r="E31" i="39"/>
  <c r="AA36" i="39"/>
  <c r="M52" i="39"/>
  <c r="M22" i="39"/>
  <c r="Q27" i="39"/>
  <c r="S93" i="39"/>
  <c r="D161" i="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9" i="1"/>
  <c r="O62" i="39"/>
  <c r="A50" i="39"/>
  <c r="A25" i="39"/>
  <c r="I16" i="39"/>
  <c r="S57" i="39"/>
  <c r="U24" i="39"/>
  <c r="Q110" i="39"/>
  <c r="U10" i="39"/>
  <c r="E53" i="39"/>
  <c r="AA53" i="39"/>
  <c r="C30" i="39"/>
  <c r="O72" i="39"/>
  <c r="M58" i="39"/>
  <c r="D391" i="1"/>
  <c r="AA13" i="39"/>
  <c r="Q103" i="39"/>
  <c r="D174" i="1"/>
  <c r="I66" i="39"/>
  <c r="Y13" i="39"/>
  <c r="G13" i="39"/>
  <c r="W65" i="39"/>
  <c r="AA37" i="39"/>
  <c r="O66" i="39"/>
  <c r="I40" i="39"/>
  <c r="Y35" i="39"/>
  <c r="Q138" i="39"/>
  <c r="Q58" i="39"/>
  <c r="C15" i="39"/>
  <c r="U20" i="39"/>
  <c r="E18" i="39"/>
  <c r="D134" i="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7" i="1"/>
  <c r="D256" i="1"/>
  <c r="D418" i="1"/>
  <c r="AA28" i="39"/>
  <c r="M51" i="39"/>
  <c r="D208" i="1"/>
  <c r="U34" i="39"/>
  <c r="D57" i="1"/>
  <c r="M89" i="39"/>
  <c r="U35" i="39"/>
  <c r="M46" i="39"/>
  <c r="K38" i="39"/>
  <c r="Q30" i="39"/>
  <c r="G18" i="39"/>
  <c r="M19" i="39"/>
  <c r="AA18" i="39"/>
  <c r="O49" i="39"/>
  <c r="Y30" i="39"/>
  <c r="D158" i="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8" i="1"/>
  <c r="G52" i="39"/>
  <c r="I64" i="39"/>
  <c r="I31" i="39"/>
  <c r="E20" i="39"/>
  <c r="O80" i="39"/>
  <c r="Q107" i="39"/>
  <c r="D5" i="1"/>
  <c r="O9" i="39"/>
  <c r="C8" i="39"/>
  <c r="E8" i="39"/>
  <c r="W8" i="39"/>
  <c r="M9" i="39"/>
  <c r="S9" i="39"/>
  <c r="W25" i="39"/>
  <c r="U38" i="39"/>
  <c r="AA42" i="39"/>
  <c r="W24" i="39"/>
  <c r="O39" i="39"/>
  <c r="K49" i="39"/>
  <c r="U40" i="39"/>
  <c r="D91" i="1"/>
  <c r="Q10" i="39"/>
  <c r="D109" i="1"/>
  <c r="S44" i="39"/>
  <c r="K32" i="39"/>
  <c r="Y26" i="39"/>
  <c r="D290" i="1"/>
  <c r="D162" i="1"/>
  <c r="D417" i="1"/>
  <c r="E45" i="39"/>
  <c r="K61" i="39"/>
  <c r="Q44" i="39"/>
  <c r="O113" i="39"/>
  <c r="M70" i="39"/>
  <c r="Q90" i="39"/>
  <c r="E49" i="39"/>
  <c r="M92" i="39"/>
  <c r="Y56" i="39"/>
  <c r="K73" i="39"/>
  <c r="E24" i="39"/>
  <c r="Q57" i="39"/>
  <c r="D223" i="1"/>
  <c r="G48" i="39"/>
  <c r="D107"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8" i="1"/>
  <c r="W57" i="39"/>
  <c r="E40" i="39"/>
  <c r="S81" i="39"/>
  <c r="O91" i="39"/>
  <c r="Q93" i="39"/>
  <c r="AA62" i="39"/>
  <c r="I55" i="39"/>
  <c r="G45" i="39"/>
  <c r="Y43" i="39"/>
  <c r="D336" i="1"/>
  <c r="W34" i="39"/>
  <c r="D141" i="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9" i="1"/>
  <c r="BG279" i="1" s="1"/>
  <c r="AA63" i="39"/>
  <c r="Q94" i="39"/>
  <c r="O92" i="39"/>
  <c r="E43" i="39"/>
  <c r="M73" i="39"/>
  <c r="D267" i="1"/>
  <c r="Q80" i="39"/>
  <c r="M10" i="39"/>
  <c r="M38" i="39"/>
  <c r="Q52" i="39"/>
  <c r="U48" i="39"/>
  <c r="O87" i="39"/>
  <c r="Q89" i="39"/>
  <c r="G42" i="39"/>
  <c r="E37" i="39"/>
  <c r="W55" i="39"/>
  <c r="AA58" i="39"/>
  <c r="I52" i="39"/>
  <c r="I63" i="39"/>
  <c r="U72" i="39"/>
  <c r="U44" i="39"/>
  <c r="D225" i="1"/>
  <c r="O85" i="39"/>
  <c r="A35" i="39"/>
  <c r="D243" i="1"/>
  <c r="Q87" i="39"/>
  <c r="U52" i="39"/>
  <c r="K52" i="39"/>
  <c r="O54" i="39"/>
  <c r="D152" i="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5" i="1"/>
  <c r="L214" i="31" l="1" a="1"/>
  <c r="L214" i="31" s="1"/>
  <c r="L210" i="31" a="1"/>
  <c r="L210" i="31" s="1"/>
  <c r="L206" i="31" a="1"/>
  <c r="L206" i="31" s="1"/>
  <c r="L202" i="31" a="1"/>
  <c r="L202" i="31" s="1"/>
  <c r="L198" i="31" a="1"/>
  <c r="L198" i="31" s="1"/>
  <c r="L194" i="31" a="1"/>
  <c r="L194" i="31" s="1"/>
  <c r="L190" i="31" a="1"/>
  <c r="L190" i="31" s="1"/>
  <c r="L186" i="31" a="1"/>
  <c r="L186" i="31" s="1"/>
  <c r="L182" i="31" a="1"/>
  <c r="L182" i="31" s="1"/>
  <c r="L178" i="31" a="1"/>
  <c r="L178" i="31" s="1"/>
  <c r="L174" i="31" a="1"/>
  <c r="L174"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17" i="31" a="1"/>
  <c r="L217" i="31" s="1"/>
  <c r="L213" i="31" a="1"/>
  <c r="L213" i="31" s="1"/>
  <c r="L209" i="31" a="1"/>
  <c r="L209" i="31" s="1"/>
  <c r="L205" i="31" a="1"/>
  <c r="L205" i="31" s="1"/>
  <c r="L201" i="31" a="1"/>
  <c r="L201" i="31" s="1"/>
  <c r="L197" i="31" a="1"/>
  <c r="L197" i="31" s="1"/>
  <c r="L193" i="31" a="1"/>
  <c r="L193" i="31" s="1"/>
  <c r="L189" i="31" a="1"/>
  <c r="L189" i="31" s="1"/>
  <c r="L185" i="31" a="1"/>
  <c r="L185" i="31" s="1"/>
  <c r="L181" i="31" a="1"/>
  <c r="L181" i="31" s="1"/>
  <c r="L177" i="31" a="1"/>
  <c r="L177" i="31" s="1"/>
  <c r="L173" i="31" a="1"/>
  <c r="L173"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6" i="31" a="1"/>
  <c r="L216" i="31" s="1"/>
  <c r="L212" i="31" a="1"/>
  <c r="L212" i="31" s="1"/>
  <c r="L208" i="31" a="1"/>
  <c r="L208" i="31" s="1"/>
  <c r="L204" i="31" a="1"/>
  <c r="L204" i="31" s="1"/>
  <c r="L200" i="31" a="1"/>
  <c r="L200" i="31" s="1"/>
  <c r="L196" i="31" a="1"/>
  <c r="L196" i="31" s="1"/>
  <c r="L192" i="31" a="1"/>
  <c r="L192" i="31" s="1"/>
  <c r="L188" i="31" a="1"/>
  <c r="L188" i="31" s="1"/>
  <c r="L184" i="31" a="1"/>
  <c r="L184" i="31" s="1"/>
  <c r="L180" i="31" a="1"/>
  <c r="L180" i="31" s="1"/>
  <c r="L176" i="31" a="1"/>
  <c r="L176" i="31" s="1"/>
  <c r="L172" i="31" a="1"/>
  <c r="L172"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15" i="31" a="1"/>
  <c r="L215" i="31" s="1"/>
  <c r="L211" i="31" a="1"/>
  <c r="L211" i="31" s="1"/>
  <c r="L207" i="31" a="1"/>
  <c r="L207" i="31" s="1"/>
  <c r="L203" i="31" a="1"/>
  <c r="L203" i="31" s="1"/>
  <c r="L199" i="31" a="1"/>
  <c r="L199" i="31" s="1"/>
  <c r="L195" i="31" a="1"/>
  <c r="L195" i="31" s="1"/>
  <c r="L191" i="31" a="1"/>
  <c r="L191" i="31" s="1"/>
  <c r="L187" i="31" a="1"/>
  <c r="L187" i="31" s="1"/>
  <c r="L183" i="31" a="1"/>
  <c r="L183" i="31" s="1"/>
  <c r="L179" i="31" a="1"/>
  <c r="L179" i="31" s="1"/>
  <c r="L175" i="31" a="1"/>
  <c r="L175" i="31" s="1"/>
  <c r="L171" i="31" a="1"/>
  <c r="L171"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E216" i="31"/>
  <c r="E208" i="31"/>
  <c r="E200" i="31"/>
  <c r="E192" i="31"/>
  <c r="E184" i="31"/>
  <c r="E176" i="31"/>
  <c r="E168" i="31"/>
  <c r="E160" i="31"/>
  <c r="E152" i="31"/>
  <c r="E144" i="31"/>
  <c r="E136" i="31"/>
  <c r="E128" i="31"/>
  <c r="E120" i="31"/>
  <c r="E112" i="31"/>
  <c r="E104" i="31"/>
  <c r="E96" i="31"/>
  <c r="E88" i="31"/>
  <c r="E80" i="31"/>
  <c r="E72" i="31"/>
  <c r="E64" i="31"/>
  <c r="E56" i="31"/>
  <c r="E48" i="31"/>
  <c r="E40" i="31"/>
  <c r="E32" i="31"/>
  <c r="E24" i="31"/>
  <c r="E17" i="31"/>
  <c r="E9" i="31"/>
  <c r="B205" i="49"/>
  <c r="B197" i="49"/>
  <c r="A197" i="49" s="1"/>
  <c r="B189" i="49"/>
  <c r="B181" i="49"/>
  <c r="B173" i="49"/>
  <c r="B165" i="49"/>
  <c r="B157" i="49"/>
  <c r="B149" i="49"/>
  <c r="E213" i="31"/>
  <c r="E205" i="31"/>
  <c r="E197" i="31"/>
  <c r="E189" i="31"/>
  <c r="E181" i="31"/>
  <c r="E173" i="31"/>
  <c r="E165" i="31"/>
  <c r="E157" i="31"/>
  <c r="E149" i="31"/>
  <c r="E141" i="31"/>
  <c r="E133" i="31"/>
  <c r="E125" i="31"/>
  <c r="E117" i="31"/>
  <c r="E109" i="31"/>
  <c r="E101" i="31"/>
  <c r="E93" i="31"/>
  <c r="E85" i="31"/>
  <c r="E77" i="31"/>
  <c r="E69" i="31"/>
  <c r="E61" i="31"/>
  <c r="E53" i="31"/>
  <c r="E45" i="31"/>
  <c r="E37" i="31"/>
  <c r="E29" i="31"/>
  <c r="E16" i="31"/>
  <c r="E8" i="31"/>
  <c r="E218" i="31"/>
  <c r="E210" i="31"/>
  <c r="E202" i="31"/>
  <c r="E194" i="31"/>
  <c r="E186" i="31"/>
  <c r="E178" i="31"/>
  <c r="E170" i="31"/>
  <c r="E162" i="31"/>
  <c r="E154" i="31"/>
  <c r="E146" i="31"/>
  <c r="E138" i="31"/>
  <c r="E130" i="31"/>
  <c r="E122" i="31"/>
  <c r="E114" i="31"/>
  <c r="E106" i="31"/>
  <c r="E98" i="31"/>
  <c r="E90" i="31"/>
  <c r="E82" i="31"/>
  <c r="E74" i="31"/>
  <c r="E66" i="31"/>
  <c r="E58" i="31"/>
  <c r="E50" i="31"/>
  <c r="E42" i="31"/>
  <c r="E34" i="31"/>
  <c r="E26" i="31"/>
  <c r="E15" i="31"/>
  <c r="E7" i="31"/>
  <c r="E215" i="31"/>
  <c r="E207" i="31"/>
  <c r="E199" i="31"/>
  <c r="E191" i="31"/>
  <c r="E183" i="31"/>
  <c r="G183" i="31" s="1"/>
  <c r="F183" i="31" s="1"/>
  <c r="E175" i="31"/>
  <c r="E167" i="31"/>
  <c r="E159" i="31"/>
  <c r="E151" i="31"/>
  <c r="E143" i="31"/>
  <c r="E135" i="31"/>
  <c r="E127" i="31"/>
  <c r="E119" i="31"/>
  <c r="E111" i="31"/>
  <c r="E103" i="31"/>
  <c r="E95" i="31"/>
  <c r="E87" i="31"/>
  <c r="E79" i="31"/>
  <c r="E71" i="31"/>
  <c r="E63" i="31"/>
  <c r="E55" i="31"/>
  <c r="E47" i="31"/>
  <c r="E39" i="31"/>
  <c r="E31" i="31"/>
  <c r="E23" i="31"/>
  <c r="E14" i="31"/>
  <c r="E6" i="31"/>
  <c r="E212" i="31"/>
  <c r="E204" i="31"/>
  <c r="E196" i="31"/>
  <c r="E188" i="31"/>
  <c r="E180" i="31"/>
  <c r="E172" i="31"/>
  <c r="E164" i="31"/>
  <c r="E156" i="31"/>
  <c r="E148" i="31"/>
  <c r="E140" i="31"/>
  <c r="E132" i="31"/>
  <c r="E124" i="31"/>
  <c r="E116" i="31"/>
  <c r="E108" i="31"/>
  <c r="E100" i="31"/>
  <c r="E92" i="31"/>
  <c r="E84" i="31"/>
  <c r="E76" i="31"/>
  <c r="E68" i="31"/>
  <c r="E60" i="31"/>
  <c r="E52" i="31"/>
  <c r="E44" i="31"/>
  <c r="E36" i="31"/>
  <c r="E28" i="31"/>
  <c r="E21" i="31"/>
  <c r="E13" i="31"/>
  <c r="E5" i="31"/>
  <c r="E217" i="31"/>
  <c r="E209" i="31"/>
  <c r="E201" i="31"/>
  <c r="E193" i="31"/>
  <c r="E185" i="31"/>
  <c r="E177" i="31"/>
  <c r="E169" i="31"/>
  <c r="E161" i="31"/>
  <c r="E153" i="31"/>
  <c r="E145" i="31"/>
  <c r="E137" i="31"/>
  <c r="E129" i="31"/>
  <c r="E121" i="31"/>
  <c r="E113" i="31"/>
  <c r="E105" i="31"/>
  <c r="E97" i="31"/>
  <c r="E89" i="31"/>
  <c r="E81" i="31"/>
  <c r="E73" i="31"/>
  <c r="E65" i="31"/>
  <c r="E57" i="31"/>
  <c r="E49" i="31"/>
  <c r="E41" i="31"/>
  <c r="E33" i="31"/>
  <c r="E25" i="31"/>
  <c r="E20" i="31"/>
  <c r="E12" i="31"/>
  <c r="E4" i="31"/>
  <c r="B200" i="49"/>
  <c r="B192" i="49"/>
  <c r="E214" i="31"/>
  <c r="E206" i="31"/>
  <c r="E198" i="31"/>
  <c r="E190" i="31"/>
  <c r="E182" i="31"/>
  <c r="E174" i="31"/>
  <c r="E166" i="31"/>
  <c r="E158" i="31"/>
  <c r="E150" i="31"/>
  <c r="E142" i="31"/>
  <c r="E134" i="31"/>
  <c r="E126" i="31"/>
  <c r="E118" i="31"/>
  <c r="E110" i="31"/>
  <c r="E102" i="31"/>
  <c r="E94" i="31"/>
  <c r="E86" i="31"/>
  <c r="E78" i="31"/>
  <c r="E70" i="31"/>
  <c r="E62" i="31"/>
  <c r="E54" i="31"/>
  <c r="E46" i="31"/>
  <c r="E38" i="31"/>
  <c r="E30" i="31"/>
  <c r="E19" i="31"/>
  <c r="E11" i="31"/>
  <c r="E3" i="31"/>
  <c r="E211" i="31"/>
  <c r="E203" i="31"/>
  <c r="E195" i="31"/>
  <c r="E187" i="31"/>
  <c r="E179" i="31"/>
  <c r="E171" i="31"/>
  <c r="E163" i="31"/>
  <c r="E155" i="31"/>
  <c r="E147" i="31"/>
  <c r="E139" i="31"/>
  <c r="E131" i="31"/>
  <c r="E123" i="31"/>
  <c r="E115" i="31"/>
  <c r="E107" i="31"/>
  <c r="E99" i="31"/>
  <c r="E91" i="31"/>
  <c r="E83" i="31"/>
  <c r="E75" i="31"/>
  <c r="E67" i="31"/>
  <c r="E59" i="31"/>
  <c r="E51" i="31"/>
  <c r="E43" i="31"/>
  <c r="E35" i="31"/>
  <c r="E27" i="31"/>
  <c r="E18" i="31"/>
  <c r="E10" i="31"/>
  <c r="E2" i="31"/>
  <c r="B202" i="49"/>
  <c r="B191" i="49"/>
  <c r="B182" i="49"/>
  <c r="B172" i="49"/>
  <c r="B163" i="49"/>
  <c r="B154" i="49"/>
  <c r="B145" i="49"/>
  <c r="B137" i="49"/>
  <c r="B129" i="49"/>
  <c r="B121" i="49"/>
  <c r="B113" i="49"/>
  <c r="A113" i="49" s="1"/>
  <c r="B105" i="49"/>
  <c r="B97" i="49"/>
  <c r="B89" i="49"/>
  <c r="A89" i="49" s="1"/>
  <c r="B81" i="49"/>
  <c r="B73" i="49"/>
  <c r="B65" i="49"/>
  <c r="B57" i="49"/>
  <c r="B49" i="49"/>
  <c r="A49" i="49" s="1"/>
  <c r="B41" i="49"/>
  <c r="B33" i="49"/>
  <c r="B25" i="49"/>
  <c r="A25" i="49" s="1"/>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1" i="49"/>
  <c r="B190" i="49"/>
  <c r="A190" i="49" s="1"/>
  <c r="B180" i="49"/>
  <c r="B171" i="49"/>
  <c r="B162" i="49"/>
  <c r="A162" i="49" s="1"/>
  <c r="B153" i="49"/>
  <c r="B144" i="49"/>
  <c r="B136" i="49"/>
  <c r="B128" i="49"/>
  <c r="B120" i="49"/>
  <c r="A120" i="49" s="1"/>
  <c r="B112" i="49"/>
  <c r="B104" i="49"/>
  <c r="A104" i="49" s="1"/>
  <c r="B96" i="49"/>
  <c r="A96" i="49" s="1"/>
  <c r="B88" i="49"/>
  <c r="B80" i="49"/>
  <c r="B72" i="49"/>
  <c r="B64" i="49"/>
  <c r="B56" i="49"/>
  <c r="A56" i="49" s="1"/>
  <c r="B48" i="49"/>
  <c r="B40" i="49"/>
  <c r="B32" i="49"/>
  <c r="A32" i="49" s="1"/>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9" i="49"/>
  <c r="B188" i="49"/>
  <c r="A188" i="49" s="1"/>
  <c r="B179" i="49"/>
  <c r="B170" i="49"/>
  <c r="B161" i="49"/>
  <c r="B152" i="49"/>
  <c r="B143" i="49"/>
  <c r="B135" i="49"/>
  <c r="B127" i="49"/>
  <c r="B119" i="49"/>
  <c r="A119" i="49" s="1"/>
  <c r="B111" i="49"/>
  <c r="A111" i="49" s="1"/>
  <c r="B103" i="49"/>
  <c r="B95" i="49"/>
  <c r="A95" i="49" s="1"/>
  <c r="B87" i="49"/>
  <c r="B79" i="49"/>
  <c r="B71" i="49"/>
  <c r="B63" i="49"/>
  <c r="A63" i="49" s="1"/>
  <c r="B55" i="49"/>
  <c r="A55" i="49" s="1"/>
  <c r="B47" i="49"/>
  <c r="B39" i="49"/>
  <c r="B31" i="49"/>
  <c r="A31" i="49" s="1"/>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8" i="49"/>
  <c r="B187" i="49"/>
  <c r="A187" i="49" s="1"/>
  <c r="B178" i="49"/>
  <c r="B169" i="49"/>
  <c r="B160" i="49"/>
  <c r="B151" i="49"/>
  <c r="A151" i="49" s="1"/>
  <c r="B142" i="49"/>
  <c r="A142" i="49" s="1"/>
  <c r="B134" i="49"/>
  <c r="B126" i="49"/>
  <c r="A126" i="49" s="1"/>
  <c r="B118" i="49"/>
  <c r="A118" i="49" s="1"/>
  <c r="B110" i="49"/>
  <c r="A110" i="49" s="1"/>
  <c r="B102" i="49"/>
  <c r="A102" i="49" s="1"/>
  <c r="B94" i="49"/>
  <c r="A94" i="49" s="1"/>
  <c r="B86" i="49"/>
  <c r="A86" i="49" s="1"/>
  <c r="B78" i="49"/>
  <c r="B70" i="49"/>
  <c r="A70" i="49" s="1"/>
  <c r="B62" i="49"/>
  <c r="A62" i="49" s="1"/>
  <c r="B54" i="49"/>
  <c r="A54" i="49" s="1"/>
  <c r="B46" i="49"/>
  <c r="A46" i="49" s="1"/>
  <c r="B38" i="49"/>
  <c r="A38" i="49" s="1"/>
  <c r="B30" i="49"/>
  <c r="A30" i="49" s="1"/>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7" i="49"/>
  <c r="A207" i="49" s="1"/>
  <c r="B196" i="49"/>
  <c r="A196" i="49" s="1"/>
  <c r="B186" i="49"/>
  <c r="A186" i="49" s="1"/>
  <c r="B177" i="49"/>
  <c r="B168" i="49"/>
  <c r="A168" i="49" s="1"/>
  <c r="B159" i="49"/>
  <c r="A159" i="49" s="1"/>
  <c r="B150" i="49"/>
  <c r="A150" i="49" s="1"/>
  <c r="B141" i="49"/>
  <c r="A141" i="49" s="1"/>
  <c r="B133" i="49"/>
  <c r="A133" i="49" s="1"/>
  <c r="B125" i="49"/>
  <c r="A125" i="49" s="1"/>
  <c r="B117" i="49"/>
  <c r="B109" i="49"/>
  <c r="B101" i="49"/>
  <c r="A101" i="49" s="1"/>
  <c r="B93" i="49"/>
  <c r="A93" i="49" s="1"/>
  <c r="B85" i="49"/>
  <c r="A85" i="49" s="1"/>
  <c r="B77" i="49"/>
  <c r="B69" i="49"/>
  <c r="A69" i="49" s="1"/>
  <c r="B61" i="49"/>
  <c r="A61" i="49" s="1"/>
  <c r="B53" i="49"/>
  <c r="B45" i="49"/>
  <c r="B37" i="49"/>
  <c r="A37" i="49" s="1"/>
  <c r="B29" i="49"/>
  <c r="A29" i="49" s="1"/>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6" i="49"/>
  <c r="A206" i="49" s="1"/>
  <c r="B195" i="49"/>
  <c r="A195" i="49" s="1"/>
  <c r="B185" i="49"/>
  <c r="A185" i="49" s="1"/>
  <c r="B176" i="49"/>
  <c r="A176" i="49" s="1"/>
  <c r="B167" i="49"/>
  <c r="A167" i="49" s="1"/>
  <c r="B158" i="49"/>
  <c r="A158"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4" i="49"/>
  <c r="A204" i="49" s="1"/>
  <c r="B194" i="49"/>
  <c r="A194" i="49" s="1"/>
  <c r="B184" i="49"/>
  <c r="A184" i="49" s="1"/>
  <c r="B175" i="49"/>
  <c r="A175" i="49" s="1"/>
  <c r="B166" i="49"/>
  <c r="B156" i="49"/>
  <c r="A156"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93" i="49"/>
  <c r="A193" i="49" s="1"/>
  <c r="B183" i="49"/>
  <c r="A183" i="49" s="1"/>
  <c r="B174" i="49"/>
  <c r="A174" i="49" s="1"/>
  <c r="B164" i="49"/>
  <c r="A164" i="49" s="1"/>
  <c r="B155" i="49"/>
  <c r="A155"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82" i="49"/>
  <c r="A171" i="49"/>
  <c r="A163" i="49"/>
  <c r="A129" i="49"/>
  <c r="A105" i="49"/>
  <c r="A73" i="49"/>
  <c r="A65" i="49"/>
  <c r="A57" i="49"/>
  <c r="A41" i="49"/>
  <c r="A9" i="49"/>
  <c r="A165" i="49"/>
  <c r="A145" i="49"/>
  <c r="A128" i="49"/>
  <c r="A112" i="49"/>
  <c r="A80" i="49"/>
  <c r="A64" i="49"/>
  <c r="A48" i="49"/>
  <c r="A192" i="49"/>
  <c r="A153" i="49"/>
  <c r="A144" i="49"/>
  <c r="A127" i="49"/>
  <c r="A103" i="49"/>
  <c r="A87" i="49"/>
  <c r="A79" i="49"/>
  <c r="A47" i="49"/>
  <c r="A39" i="49"/>
  <c r="A15" i="49"/>
  <c r="A161" i="49"/>
  <c r="A152" i="49"/>
  <c r="A143" i="49"/>
  <c r="A78" i="49"/>
  <c r="A14" i="49"/>
  <c r="A189" i="49"/>
  <c r="A160" i="49"/>
  <c r="A109" i="49"/>
  <c r="A77" i="49"/>
  <c r="A45" i="49"/>
  <c r="A13" i="49"/>
  <c r="A201" i="49"/>
  <c r="A169" i="49"/>
  <c r="A200" i="49"/>
  <c r="A149" i="49"/>
  <c r="AU8" i="1"/>
  <c r="AV8" i="1"/>
  <c r="BC8" i="1"/>
  <c r="BM8" i="1"/>
  <c r="BG106" i="1"/>
  <c r="BL106" i="1"/>
  <c r="BA8" i="1"/>
  <c r="BB8" i="1"/>
  <c r="AX8" i="1"/>
  <c r="AZ8" i="1"/>
  <c r="A154" i="49"/>
  <c r="A191" i="49"/>
  <c r="A181" i="49"/>
  <c r="A172" i="49"/>
  <c r="A136" i="49"/>
  <c r="A16" i="49"/>
  <c r="A179" i="49"/>
  <c r="A21" i="49"/>
  <c r="AS344" i="1"/>
  <c r="AS156" i="1"/>
  <c r="AS204" i="1"/>
  <c r="AS300" i="1"/>
  <c r="AS363" i="1"/>
  <c r="AS304" i="1"/>
  <c r="AS27" i="1"/>
  <c r="AS249" i="1"/>
  <c r="AS113"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9" i="1"/>
  <c r="AC159" i="1"/>
  <c r="AR159" i="1"/>
  <c r="AJ159" i="1"/>
  <c r="AB159" i="1"/>
  <c r="AQ159" i="1"/>
  <c r="AI159" i="1"/>
  <c r="AA159" i="1"/>
  <c r="BF159" i="1"/>
  <c r="AP159" i="1"/>
  <c r="AH159" i="1"/>
  <c r="Z159" i="1"/>
  <c r="AO159" i="1"/>
  <c r="AG159" i="1"/>
  <c r="Y159" i="1"/>
  <c r="BD159" i="1"/>
  <c r="AN159" i="1"/>
  <c r="AF159" i="1"/>
  <c r="AM159" i="1"/>
  <c r="AE159" i="1"/>
  <c r="AL159" i="1"/>
  <c r="AD159" i="1"/>
  <c r="AP334" i="1"/>
  <c r="AH334" i="1"/>
  <c r="Z334" i="1"/>
  <c r="AO334" i="1"/>
  <c r="AG334" i="1"/>
  <c r="Y334" i="1"/>
  <c r="BD334" i="1"/>
  <c r="AN334" i="1"/>
  <c r="AF334" i="1"/>
  <c r="AM334" i="1"/>
  <c r="AE334" i="1"/>
  <c r="AL334" i="1"/>
  <c r="AD334" i="1"/>
  <c r="AK334" i="1"/>
  <c r="AC334" i="1"/>
  <c r="AR334" i="1"/>
  <c r="AJ334" i="1"/>
  <c r="AB334" i="1"/>
  <c r="AQ334" i="1"/>
  <c r="AI334" i="1"/>
  <c r="AA334"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30" i="1"/>
  <c r="AS280" i="1"/>
  <c r="AS14" i="1"/>
  <c r="AS111" i="1"/>
  <c r="AS25" i="1"/>
  <c r="AS447" i="1"/>
  <c r="AS136"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6" i="1"/>
  <c r="AJ336" i="1"/>
  <c r="AB336" i="1"/>
  <c r="AQ336" i="1"/>
  <c r="AI336" i="1"/>
  <c r="AA336" i="1"/>
  <c r="AP336" i="1"/>
  <c r="AH336" i="1"/>
  <c r="Z336" i="1"/>
  <c r="BM336" i="1"/>
  <c r="AO336" i="1"/>
  <c r="AG336" i="1"/>
  <c r="Y336" i="1"/>
  <c r="AN336" i="1"/>
  <c r="AF336" i="1"/>
  <c r="AM336" i="1"/>
  <c r="AE336" i="1"/>
  <c r="AL336" i="1"/>
  <c r="AD336" i="1"/>
  <c r="AK336" i="1"/>
  <c r="AC336"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4" i="1"/>
  <c r="AR424" i="1"/>
  <c r="AJ424" i="1"/>
  <c r="AB424" i="1"/>
  <c r="BG424" i="1"/>
  <c r="AX424" i="1"/>
  <c r="AO424" i="1"/>
  <c r="AF424" i="1"/>
  <c r="BF424" i="1"/>
  <c r="AW424" i="1"/>
  <c r="AN424" i="1"/>
  <c r="AE424" i="1"/>
  <c r="BM424" i="1"/>
  <c r="BE424" i="1"/>
  <c r="AV424" i="1"/>
  <c r="AM424" i="1"/>
  <c r="AD424" i="1"/>
  <c r="BD424" i="1"/>
  <c r="AL424" i="1"/>
  <c r="AC424" i="1"/>
  <c r="BC424" i="1"/>
  <c r="AK424" i="1"/>
  <c r="AA424" i="1"/>
  <c r="BB424" i="1"/>
  <c r="AI424" i="1"/>
  <c r="Z424" i="1"/>
  <c r="BA424" i="1"/>
  <c r="AQ424" i="1"/>
  <c r="AH424" i="1"/>
  <c r="Y424" i="1"/>
  <c r="AY424" i="1"/>
  <c r="AP424" i="1"/>
  <c r="AG424"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9" i="1"/>
  <c r="AX109" i="1"/>
  <c r="AP109" i="1"/>
  <c r="AH109" i="1"/>
  <c r="Z109" i="1"/>
  <c r="BM109" i="1"/>
  <c r="BE109" i="1"/>
  <c r="AW109" i="1"/>
  <c r="AO109" i="1"/>
  <c r="AG109" i="1"/>
  <c r="Y109" i="1"/>
  <c r="BD109" i="1"/>
  <c r="AN109" i="1"/>
  <c r="AF109" i="1"/>
  <c r="BC109" i="1"/>
  <c r="AU109" i="1"/>
  <c r="AM109" i="1"/>
  <c r="AE109" i="1"/>
  <c r="BB109" i="1"/>
  <c r="AL109" i="1"/>
  <c r="AD109" i="1"/>
  <c r="BA109" i="1"/>
  <c r="AK109" i="1"/>
  <c r="AC109" i="1"/>
  <c r="AZ109" i="1"/>
  <c r="AR109" i="1"/>
  <c r="AJ109" i="1"/>
  <c r="AB109" i="1"/>
  <c r="AY109" i="1"/>
  <c r="AQ109" i="1"/>
  <c r="AI109" i="1"/>
  <c r="AA109" i="1"/>
  <c r="BA388" i="1"/>
  <c r="AK388" i="1"/>
  <c r="AC388" i="1"/>
  <c r="BH388" i="1"/>
  <c r="AZ388" i="1"/>
  <c r="AR388" i="1"/>
  <c r="AJ388" i="1"/>
  <c r="AB388" i="1"/>
  <c r="BG388" i="1"/>
  <c r="AY388" i="1"/>
  <c r="AQ388" i="1"/>
  <c r="AI388" i="1"/>
  <c r="AA388" i="1"/>
  <c r="BF388" i="1"/>
  <c r="AX388" i="1"/>
  <c r="AP388" i="1"/>
  <c r="AH388" i="1"/>
  <c r="Z388" i="1"/>
  <c r="BM388" i="1"/>
  <c r="BE388" i="1"/>
  <c r="AW388" i="1"/>
  <c r="AO388" i="1"/>
  <c r="AG388" i="1"/>
  <c r="Y388" i="1"/>
  <c r="BD388" i="1"/>
  <c r="AV388" i="1"/>
  <c r="AN388" i="1"/>
  <c r="AF388" i="1"/>
  <c r="BB388" i="1"/>
  <c r="AL388" i="1"/>
  <c r="AD388" i="1"/>
  <c r="BC388" i="1"/>
  <c r="AU388" i="1"/>
  <c r="AM388" i="1"/>
  <c r="AE388"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1" i="1"/>
  <c r="AR391" i="1"/>
  <c r="AJ391" i="1"/>
  <c r="AB391" i="1"/>
  <c r="BG391" i="1"/>
  <c r="AQ391" i="1"/>
  <c r="AI391" i="1"/>
  <c r="AA391" i="1"/>
  <c r="BF391" i="1"/>
  <c r="AP391" i="1"/>
  <c r="AH391" i="1"/>
  <c r="Z391" i="1"/>
  <c r="BM391" i="1"/>
  <c r="BE391" i="1"/>
  <c r="AO391" i="1"/>
  <c r="AG391" i="1"/>
  <c r="Y391" i="1"/>
  <c r="BD391" i="1"/>
  <c r="AV391" i="1"/>
  <c r="AN391" i="1"/>
  <c r="AF391" i="1"/>
  <c r="BK391" i="1"/>
  <c r="AU391" i="1"/>
  <c r="AM391" i="1"/>
  <c r="AE391" i="1"/>
  <c r="BB391" i="1"/>
  <c r="AT391" i="1"/>
  <c r="AL391" i="1"/>
  <c r="AD391" i="1"/>
  <c r="BA391" i="1"/>
  <c r="AK391" i="1"/>
  <c r="AC391"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2" i="1"/>
  <c r="AI422" i="1"/>
  <c r="AA422" i="1"/>
  <c r="AP422" i="1"/>
  <c r="AH422" i="1"/>
  <c r="Z422" i="1"/>
  <c r="AO422" i="1"/>
  <c r="AG422" i="1"/>
  <c r="Y422" i="1"/>
  <c r="AV422" i="1"/>
  <c r="AN422" i="1"/>
  <c r="AF422" i="1"/>
  <c r="BK422" i="1"/>
  <c r="BC422" i="1"/>
  <c r="AU422" i="1"/>
  <c r="AM422" i="1"/>
  <c r="AE422" i="1"/>
  <c r="BB422" i="1"/>
  <c r="AT422" i="1"/>
  <c r="AL422" i="1"/>
  <c r="AD422" i="1"/>
  <c r="BA422" i="1"/>
  <c r="AK422" i="1"/>
  <c r="AC422" i="1"/>
  <c r="AZ422" i="1"/>
  <c r="AR422" i="1"/>
  <c r="AJ422" i="1"/>
  <c r="AB422"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5" i="1"/>
  <c r="AK185" i="1"/>
  <c r="AC185" i="1"/>
  <c r="AZ185" i="1"/>
  <c r="AR185" i="1"/>
  <c r="AJ185" i="1"/>
  <c r="AB185" i="1"/>
  <c r="BG185" i="1"/>
  <c r="AY185" i="1"/>
  <c r="AQ185" i="1"/>
  <c r="AI185" i="1"/>
  <c r="AA185" i="1"/>
  <c r="AX185" i="1"/>
  <c r="AP185" i="1"/>
  <c r="AH185" i="1"/>
  <c r="Z185" i="1"/>
  <c r="AW185" i="1"/>
  <c r="AO185" i="1"/>
  <c r="AG185" i="1"/>
  <c r="Y185" i="1"/>
  <c r="AN185" i="1"/>
  <c r="AF185" i="1"/>
  <c r="BC185" i="1"/>
  <c r="AM185" i="1"/>
  <c r="AE185" i="1"/>
  <c r="AD185" i="1"/>
  <c r="BB185" i="1"/>
  <c r="AL185"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7" i="1"/>
  <c r="AK177" i="1"/>
  <c r="AC177" i="1"/>
  <c r="AZ177" i="1"/>
  <c r="AR177" i="1"/>
  <c r="AJ177" i="1"/>
  <c r="AB177" i="1"/>
  <c r="BG177" i="1"/>
  <c r="AY177" i="1"/>
  <c r="AQ177" i="1"/>
  <c r="AI177" i="1"/>
  <c r="AA177" i="1"/>
  <c r="BF177" i="1"/>
  <c r="AX177" i="1"/>
  <c r="AP177" i="1"/>
  <c r="AH177" i="1"/>
  <c r="Z177" i="1"/>
  <c r="BE177" i="1"/>
  <c r="AW177" i="1"/>
  <c r="AO177" i="1"/>
  <c r="AG177" i="1"/>
  <c r="Y177" i="1"/>
  <c r="BD177" i="1"/>
  <c r="AV177" i="1"/>
  <c r="AN177" i="1"/>
  <c r="AF177" i="1"/>
  <c r="BC177" i="1"/>
  <c r="AM177" i="1"/>
  <c r="AE177" i="1"/>
  <c r="BB177" i="1"/>
  <c r="AL177" i="1"/>
  <c r="AD177"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6" i="1"/>
  <c r="AR416" i="1"/>
  <c r="AJ416" i="1"/>
  <c r="AB416" i="1"/>
  <c r="BG416" i="1"/>
  <c r="AY416" i="1"/>
  <c r="AQ416" i="1"/>
  <c r="AI416" i="1"/>
  <c r="AA416" i="1"/>
  <c r="AX416" i="1"/>
  <c r="AP416" i="1"/>
  <c r="AH416" i="1"/>
  <c r="Z416" i="1"/>
  <c r="AW416" i="1"/>
  <c r="AO416" i="1"/>
  <c r="AG416" i="1"/>
  <c r="Y416" i="1"/>
  <c r="BL416" i="1"/>
  <c r="AV416" i="1"/>
  <c r="AN416" i="1"/>
  <c r="AF416" i="1"/>
  <c r="BC416" i="1"/>
  <c r="AU416" i="1"/>
  <c r="AM416" i="1"/>
  <c r="AE416" i="1"/>
  <c r="BB416" i="1"/>
  <c r="AL416" i="1"/>
  <c r="AD416" i="1"/>
  <c r="AK416" i="1"/>
  <c r="AC416" i="1"/>
  <c r="BA416"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5" i="1"/>
  <c r="AO425" i="1"/>
  <c r="AG425" i="1"/>
  <c r="Y425" i="1"/>
  <c r="AZ425" i="1"/>
  <c r="AQ425" i="1"/>
  <c r="AH425" i="1"/>
  <c r="AY425" i="1"/>
  <c r="AP425" i="1"/>
  <c r="AF425" i="1"/>
  <c r="AX425" i="1"/>
  <c r="AN425" i="1"/>
  <c r="AE425" i="1"/>
  <c r="AM425" i="1"/>
  <c r="AD425" i="1"/>
  <c r="AL425" i="1"/>
  <c r="AC425" i="1"/>
  <c r="BC425" i="1"/>
  <c r="AK425" i="1"/>
  <c r="AB425" i="1"/>
  <c r="BB425" i="1"/>
  <c r="AJ425" i="1"/>
  <c r="AA425" i="1"/>
  <c r="BA425" i="1"/>
  <c r="AR425" i="1"/>
  <c r="AI425" i="1"/>
  <c r="Z425" i="1"/>
  <c r="BD176" i="1"/>
  <c r="AN176" i="1"/>
  <c r="AF176" i="1"/>
  <c r="AM176" i="1"/>
  <c r="AE176" i="1"/>
  <c r="BB176" i="1"/>
  <c r="AL176" i="1"/>
  <c r="AD176" i="1"/>
  <c r="BA176" i="1"/>
  <c r="AK176" i="1"/>
  <c r="AC176" i="1"/>
  <c r="AR176" i="1"/>
  <c r="AJ176" i="1"/>
  <c r="AB176" i="1"/>
  <c r="BG176" i="1"/>
  <c r="AQ176" i="1"/>
  <c r="AI176" i="1"/>
  <c r="AA176" i="1"/>
  <c r="BF176" i="1"/>
  <c r="AX176" i="1"/>
  <c r="AP176" i="1"/>
  <c r="AH176" i="1"/>
  <c r="Z176" i="1"/>
  <c r="AW176" i="1"/>
  <c r="BE176" i="1"/>
  <c r="AO176" i="1"/>
  <c r="AG176" i="1"/>
  <c r="Y176"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9" i="1"/>
  <c r="AN409" i="1"/>
  <c r="AF409" i="1"/>
  <c r="BK409" i="1"/>
  <c r="AU409" i="1"/>
  <c r="AM409" i="1"/>
  <c r="AE409" i="1"/>
  <c r="BA409" i="1"/>
  <c r="AK409" i="1"/>
  <c r="AC409" i="1"/>
  <c r="BG409" i="1"/>
  <c r="AY409" i="1"/>
  <c r="AQ409" i="1"/>
  <c r="AI409" i="1"/>
  <c r="AA409" i="1"/>
  <c r="AP409" i="1"/>
  <c r="Z409" i="1"/>
  <c r="BM409" i="1"/>
  <c r="AO409" i="1"/>
  <c r="Y409" i="1"/>
  <c r="BB409" i="1"/>
  <c r="AL409" i="1"/>
  <c r="AZ409" i="1"/>
  <c r="AJ409" i="1"/>
  <c r="AX409" i="1"/>
  <c r="AH409" i="1"/>
  <c r="BH409" i="1"/>
  <c r="AG409" i="1"/>
  <c r="AT409" i="1"/>
  <c r="AD409" i="1"/>
  <c r="AR409" i="1"/>
  <c r="AB409"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9" i="1"/>
  <c r="AI439" i="1"/>
  <c r="AA439" i="1"/>
  <c r="AP439" i="1"/>
  <c r="AH439" i="1"/>
  <c r="Z439" i="1"/>
  <c r="BM439" i="1"/>
  <c r="AO439" i="1"/>
  <c r="AG439" i="1"/>
  <c r="Y439" i="1"/>
  <c r="AN439" i="1"/>
  <c r="AF439" i="1"/>
  <c r="AM439" i="1"/>
  <c r="AE439" i="1"/>
  <c r="AL439" i="1"/>
  <c r="AD439" i="1"/>
  <c r="AK439" i="1"/>
  <c r="AC439" i="1"/>
  <c r="AR439" i="1"/>
  <c r="AJ439" i="1"/>
  <c r="AB439"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3" i="1"/>
  <c r="AS287" i="1"/>
  <c r="AS430" i="1"/>
  <c r="AS385" i="1"/>
  <c r="AS319" i="1"/>
  <c r="AS310" i="1"/>
  <c r="AS323" i="1"/>
  <c r="AS302" i="1"/>
  <c r="AS37" i="1"/>
  <c r="AS297" i="1"/>
  <c r="AS254" i="1"/>
  <c r="AS352" i="1"/>
  <c r="AS192" i="1"/>
  <c r="AS428" i="1"/>
  <c r="AS121" i="1"/>
  <c r="AS410" i="1"/>
  <c r="AS18" i="1"/>
  <c r="AS197" i="1"/>
  <c r="AS321" i="1"/>
  <c r="AS187" i="1"/>
  <c r="AS48" i="1"/>
  <c r="AS289"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8" i="1"/>
  <c r="AL418" i="1"/>
  <c r="AD418" i="1"/>
  <c r="BA418" i="1"/>
  <c r="AK418" i="1"/>
  <c r="AC418" i="1"/>
  <c r="AR418" i="1"/>
  <c r="AJ418" i="1"/>
  <c r="AB418" i="1"/>
  <c r="BG418" i="1"/>
  <c r="AQ418" i="1"/>
  <c r="AI418" i="1"/>
  <c r="AA418" i="1"/>
  <c r="BF418" i="1"/>
  <c r="AX418" i="1"/>
  <c r="AP418" i="1"/>
  <c r="AH418" i="1"/>
  <c r="Z418" i="1"/>
  <c r="BM418" i="1"/>
  <c r="BE418" i="1"/>
  <c r="AW418" i="1"/>
  <c r="AO418" i="1"/>
  <c r="AG418" i="1"/>
  <c r="Y418" i="1"/>
  <c r="BD418" i="1"/>
  <c r="AN418" i="1"/>
  <c r="AF418" i="1"/>
  <c r="AM418" i="1"/>
  <c r="AE418"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7" i="1"/>
  <c r="AO437" i="1"/>
  <c r="AG437" i="1"/>
  <c r="Y437" i="1"/>
  <c r="AN437" i="1"/>
  <c r="AF437" i="1"/>
  <c r="BC437" i="1"/>
  <c r="AM437" i="1"/>
  <c r="AE437" i="1"/>
  <c r="BJ437" i="1"/>
  <c r="BB437" i="1"/>
  <c r="AL437" i="1"/>
  <c r="AD437" i="1"/>
  <c r="BA437" i="1"/>
  <c r="AK437" i="1"/>
  <c r="AC437" i="1"/>
  <c r="AZ437" i="1"/>
  <c r="AR437" i="1"/>
  <c r="AJ437" i="1"/>
  <c r="AB437" i="1"/>
  <c r="BG437" i="1"/>
  <c r="AQ437" i="1"/>
  <c r="AI437" i="1"/>
  <c r="AA437" i="1"/>
  <c r="AP437" i="1"/>
  <c r="AH437" i="1"/>
  <c r="Z437"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7" i="1"/>
  <c r="AY427" i="1"/>
  <c r="AQ427" i="1"/>
  <c r="AI427" i="1"/>
  <c r="AA427" i="1"/>
  <c r="BM427" i="1"/>
  <c r="BE427" i="1"/>
  <c r="AO427" i="1"/>
  <c r="AG427" i="1"/>
  <c r="Y427" i="1"/>
  <c r="AV427" i="1"/>
  <c r="AL427" i="1"/>
  <c r="AB427" i="1"/>
  <c r="AU427" i="1"/>
  <c r="AK427" i="1"/>
  <c r="Z427" i="1"/>
  <c r="BC427" i="1"/>
  <c r="AT427" i="1"/>
  <c r="AJ427" i="1"/>
  <c r="BB427" i="1"/>
  <c r="AH427" i="1"/>
  <c r="BK427" i="1"/>
  <c r="BA427" i="1"/>
  <c r="AR427" i="1"/>
  <c r="AF427" i="1"/>
  <c r="AZ427" i="1"/>
  <c r="AP427" i="1"/>
  <c r="AE427" i="1"/>
  <c r="AN427" i="1"/>
  <c r="AD427" i="1"/>
  <c r="BH427" i="1"/>
  <c r="AM427" i="1"/>
  <c r="AC427" i="1"/>
  <c r="AO173" i="1"/>
  <c r="AG173" i="1"/>
  <c r="Y173" i="1"/>
  <c r="AV173" i="1"/>
  <c r="AN173" i="1"/>
  <c r="AF173" i="1"/>
  <c r="AU173" i="1"/>
  <c r="AM173" i="1"/>
  <c r="AE173" i="1"/>
  <c r="BB173" i="1"/>
  <c r="AL173" i="1"/>
  <c r="AD173" i="1"/>
  <c r="BA173" i="1"/>
  <c r="AK173" i="1"/>
  <c r="AC173" i="1"/>
  <c r="AZ173" i="1"/>
  <c r="AR173" i="1"/>
  <c r="AJ173" i="1"/>
  <c r="AB173" i="1"/>
  <c r="BG173" i="1"/>
  <c r="AQ173" i="1"/>
  <c r="AI173" i="1"/>
  <c r="AA173" i="1"/>
  <c r="AP173" i="1"/>
  <c r="AH173" i="1"/>
  <c r="Z173"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5" i="1"/>
  <c r="AY405" i="1"/>
  <c r="AQ405" i="1"/>
  <c r="AI405" i="1"/>
  <c r="AA405" i="1"/>
  <c r="BM405" i="1"/>
  <c r="BD405" i="1"/>
  <c r="AU405" i="1"/>
  <c r="AL405" i="1"/>
  <c r="AC405" i="1"/>
  <c r="AK405" i="1"/>
  <c r="AB405" i="1"/>
  <c r="BB405" i="1"/>
  <c r="AJ405" i="1"/>
  <c r="Z405" i="1"/>
  <c r="BA405" i="1"/>
  <c r="AR405" i="1"/>
  <c r="AH405" i="1"/>
  <c r="Y405" i="1"/>
  <c r="AZ405" i="1"/>
  <c r="AP405" i="1"/>
  <c r="AG405" i="1"/>
  <c r="BH405" i="1"/>
  <c r="AX405" i="1"/>
  <c r="AO405" i="1"/>
  <c r="AF405" i="1"/>
  <c r="BF405" i="1"/>
  <c r="AW405" i="1"/>
  <c r="AN405" i="1"/>
  <c r="AE405" i="1"/>
  <c r="BE405" i="1"/>
  <c r="AV405" i="1"/>
  <c r="AM405" i="1"/>
  <c r="AD405"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3" i="1"/>
  <c r="AQ183" i="1"/>
  <c r="AI183" i="1"/>
  <c r="AA183" i="1"/>
  <c r="BF183" i="1"/>
  <c r="AP183" i="1"/>
  <c r="AH183" i="1"/>
  <c r="Z183" i="1"/>
  <c r="AO183" i="1"/>
  <c r="AG183" i="1"/>
  <c r="Y183" i="1"/>
  <c r="AN183" i="1"/>
  <c r="AF183" i="1"/>
  <c r="AM183" i="1"/>
  <c r="AE183" i="1"/>
  <c r="AL183" i="1"/>
  <c r="AD183" i="1"/>
  <c r="AK183" i="1"/>
  <c r="AC183" i="1"/>
  <c r="AR183" i="1"/>
  <c r="AJ183" i="1"/>
  <c r="AB183"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2" i="1"/>
  <c r="AH442" i="1"/>
  <c r="Z442" i="1"/>
  <c r="AO442" i="1"/>
  <c r="AG442" i="1"/>
  <c r="Y442" i="1"/>
  <c r="BD442" i="1"/>
  <c r="AN442" i="1"/>
  <c r="AF442" i="1"/>
  <c r="AM442" i="1"/>
  <c r="AE442" i="1"/>
  <c r="AL442" i="1"/>
  <c r="AD442" i="1"/>
  <c r="AK442" i="1"/>
  <c r="AC442" i="1"/>
  <c r="AR442" i="1"/>
  <c r="AJ442" i="1"/>
  <c r="AB442" i="1"/>
  <c r="AQ442" i="1"/>
  <c r="AI442" i="1"/>
  <c r="AA442" i="1"/>
  <c r="BB421" i="1"/>
  <c r="AL421" i="1"/>
  <c r="AD421" i="1"/>
  <c r="BA421" i="1"/>
  <c r="AK421" i="1"/>
  <c r="AC421" i="1"/>
  <c r="AZ421" i="1"/>
  <c r="AR421" i="1"/>
  <c r="AJ421" i="1"/>
  <c r="AB421" i="1"/>
  <c r="AY421" i="1"/>
  <c r="AQ421" i="1"/>
  <c r="AI421" i="1"/>
  <c r="AA421" i="1"/>
  <c r="AX421" i="1"/>
  <c r="AP421" i="1"/>
  <c r="AH421" i="1"/>
  <c r="Z421" i="1"/>
  <c r="AW421" i="1"/>
  <c r="AO421" i="1"/>
  <c r="AG421" i="1"/>
  <c r="Y421" i="1"/>
  <c r="AN421" i="1"/>
  <c r="AF421" i="1"/>
  <c r="BC421" i="1"/>
  <c r="AM421" i="1"/>
  <c r="AE421" i="1"/>
  <c r="BF8" i="1"/>
  <c r="AP8" i="1"/>
  <c r="AH8" i="1"/>
  <c r="Z8" i="1"/>
  <c r="BE8" i="1"/>
  <c r="AO8" i="1"/>
  <c r="AG8" i="1"/>
  <c r="Y8" i="1"/>
  <c r="BD8" i="1"/>
  <c r="AN8" i="1"/>
  <c r="AF8" i="1"/>
  <c r="AM8" i="1"/>
  <c r="AE8" i="1"/>
  <c r="AL8" i="1"/>
  <c r="AD8" i="1"/>
  <c r="AK8" i="1"/>
  <c r="AC8" i="1"/>
  <c r="AR8" i="1"/>
  <c r="AJ8" i="1"/>
  <c r="AB8" i="1"/>
  <c r="AQ8" i="1"/>
  <c r="AI8" i="1"/>
  <c r="AA8" i="1"/>
  <c r="BB426" i="1"/>
  <c r="AT426" i="1"/>
  <c r="AL426" i="1"/>
  <c r="AD426" i="1"/>
  <c r="AZ426" i="1"/>
  <c r="AQ426" i="1"/>
  <c r="AH426" i="1"/>
  <c r="Y426" i="1"/>
  <c r="BH426" i="1"/>
  <c r="AY426" i="1"/>
  <c r="AP426" i="1"/>
  <c r="AG426" i="1"/>
  <c r="BG426" i="1"/>
  <c r="AX426" i="1"/>
  <c r="AO426" i="1"/>
  <c r="AF426" i="1"/>
  <c r="AW426" i="1"/>
  <c r="AN426" i="1"/>
  <c r="AE426" i="1"/>
  <c r="BM426" i="1"/>
  <c r="AV426" i="1"/>
  <c r="AM426" i="1"/>
  <c r="AC426" i="1"/>
  <c r="AU426" i="1"/>
  <c r="AK426" i="1"/>
  <c r="AB426" i="1"/>
  <c r="BK426" i="1"/>
  <c r="BC426" i="1"/>
  <c r="AJ426" i="1"/>
  <c r="AA426" i="1"/>
  <c r="BA426" i="1"/>
  <c r="AR426" i="1"/>
  <c r="AI426" i="1"/>
  <c r="Z426"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1" i="1"/>
  <c r="AS414" i="1"/>
  <c r="AS348" i="1"/>
  <c r="AS365" i="1"/>
  <c r="AS325" i="1"/>
  <c r="AS200" i="1"/>
  <c r="AS56" i="1"/>
  <c r="AS209" i="1"/>
  <c r="AS376" i="1"/>
  <c r="AS322"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5" i="1"/>
  <c r="AH125" i="1"/>
  <c r="Z125" i="1"/>
  <c r="AO125" i="1"/>
  <c r="AG125" i="1"/>
  <c r="Y125" i="1"/>
  <c r="AN125" i="1"/>
  <c r="AF125" i="1"/>
  <c r="BC125" i="1"/>
  <c r="AM125" i="1"/>
  <c r="AE125" i="1"/>
  <c r="BB125" i="1"/>
  <c r="AL125" i="1"/>
  <c r="AD125" i="1"/>
  <c r="AK125" i="1"/>
  <c r="AC125" i="1"/>
  <c r="AR125" i="1"/>
  <c r="AJ125" i="1"/>
  <c r="AB125" i="1"/>
  <c r="AQ125" i="1"/>
  <c r="AI125" i="1"/>
  <c r="AA1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P417" i="1"/>
  <c r="AH417" i="1"/>
  <c r="Z417" i="1"/>
  <c r="AX417"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3" i="1"/>
  <c r="AK433" i="1"/>
  <c r="AC433" i="1"/>
  <c r="AZ433" i="1"/>
  <c r="AR433" i="1"/>
  <c r="AJ433" i="1"/>
  <c r="AB433" i="1"/>
  <c r="AY433" i="1"/>
  <c r="AQ433" i="1"/>
  <c r="AI433" i="1"/>
  <c r="AA433" i="1"/>
  <c r="AX433" i="1"/>
  <c r="AP433" i="1"/>
  <c r="AH433" i="1"/>
  <c r="Z433" i="1"/>
  <c r="AW433" i="1"/>
  <c r="AO433" i="1"/>
  <c r="AG433" i="1"/>
  <c r="Y433" i="1"/>
  <c r="BL433" i="1"/>
  <c r="AV433" i="1"/>
  <c r="AN433" i="1"/>
  <c r="AF433" i="1"/>
  <c r="BC433" i="1"/>
  <c r="AU433" i="1"/>
  <c r="AM433" i="1"/>
  <c r="AE433" i="1"/>
  <c r="BB433" i="1"/>
  <c r="AL433" i="1"/>
  <c r="AD433"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6" i="1"/>
  <c r="AI386" i="1"/>
  <c r="AA386" i="1"/>
  <c r="AP386" i="1"/>
  <c r="AH386" i="1"/>
  <c r="Z386" i="1"/>
  <c r="AO386" i="1"/>
  <c r="AG386" i="1"/>
  <c r="Y386" i="1"/>
  <c r="BD386" i="1"/>
  <c r="AN386" i="1"/>
  <c r="AF386" i="1"/>
  <c r="AL386" i="1"/>
  <c r="AK386" i="1"/>
  <c r="AJ386" i="1"/>
  <c r="AE386" i="1"/>
  <c r="AD386" i="1"/>
  <c r="AC386" i="1"/>
  <c r="AR386" i="1"/>
  <c r="AB386" i="1"/>
  <c r="AM386"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10" i="1"/>
  <c r="AU110" i="1"/>
  <c r="AM110" i="1"/>
  <c r="AE110" i="1"/>
  <c r="BB110" i="1"/>
  <c r="AL110" i="1"/>
  <c r="AD110" i="1"/>
  <c r="BA110" i="1"/>
  <c r="AK110" i="1"/>
  <c r="AC110" i="1"/>
  <c r="AZ110" i="1"/>
  <c r="AR110" i="1"/>
  <c r="AJ110" i="1"/>
  <c r="AB110" i="1"/>
  <c r="AY110" i="1"/>
  <c r="AQ110" i="1"/>
  <c r="AI110" i="1"/>
  <c r="AA110" i="1"/>
  <c r="AX110" i="1"/>
  <c r="AP110" i="1"/>
  <c r="AH110" i="1"/>
  <c r="Z110" i="1"/>
  <c r="BF110" i="1"/>
  <c r="AW110" i="1"/>
  <c r="AO110" i="1"/>
  <c r="AG110" i="1"/>
  <c r="Y110" i="1"/>
  <c r="BE110" i="1"/>
  <c r="AV110" i="1"/>
  <c r="AN110" i="1"/>
  <c r="AF110"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5" i="1"/>
  <c r="AY175" i="1"/>
  <c r="AQ175" i="1"/>
  <c r="AI175" i="1"/>
  <c r="AA175" i="1"/>
  <c r="BF175" i="1"/>
  <c r="AX175" i="1"/>
  <c r="AP175" i="1"/>
  <c r="AH175" i="1"/>
  <c r="Z175" i="1"/>
  <c r="BM175" i="1"/>
  <c r="BE175" i="1"/>
  <c r="AW175" i="1"/>
  <c r="AO175" i="1"/>
  <c r="AG175" i="1"/>
  <c r="Y175" i="1"/>
  <c r="BD175" i="1"/>
  <c r="AV175" i="1"/>
  <c r="AN175" i="1"/>
  <c r="AF175" i="1"/>
  <c r="BC175" i="1"/>
  <c r="AM175" i="1"/>
  <c r="AE175" i="1"/>
  <c r="BB175" i="1"/>
  <c r="AL175" i="1"/>
  <c r="AD175" i="1"/>
  <c r="BA175" i="1"/>
  <c r="AK175" i="1"/>
  <c r="AC175" i="1"/>
  <c r="AR175" i="1"/>
  <c r="AJ175" i="1"/>
  <c r="AB175" i="1"/>
  <c r="AZ175"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1" i="1"/>
  <c r="AC441" i="1"/>
  <c r="AR441" i="1"/>
  <c r="AJ441" i="1"/>
  <c r="AB441" i="1"/>
  <c r="AQ441" i="1"/>
  <c r="AI441" i="1"/>
  <c r="AA441" i="1"/>
  <c r="AX441" i="1"/>
  <c r="AP441" i="1"/>
  <c r="AH441" i="1"/>
  <c r="Z441" i="1"/>
  <c r="AO441" i="1"/>
  <c r="AG441" i="1"/>
  <c r="Y441" i="1"/>
  <c r="BD441" i="1"/>
  <c r="AN441" i="1"/>
  <c r="AF441" i="1"/>
  <c r="AM441" i="1"/>
  <c r="AE441" i="1"/>
  <c r="AL441" i="1"/>
  <c r="AD441"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3" i="1"/>
  <c r="AJ103" i="1"/>
  <c r="AB103" i="1"/>
  <c r="BG103" i="1"/>
  <c r="AQ103" i="1"/>
  <c r="AI103" i="1"/>
  <c r="AA103" i="1"/>
  <c r="BF103" i="1"/>
  <c r="AP103" i="1"/>
  <c r="AH103" i="1"/>
  <c r="Z103" i="1"/>
  <c r="BM103" i="1"/>
  <c r="BE103" i="1"/>
  <c r="AO103" i="1"/>
  <c r="AG103" i="1"/>
  <c r="Y103" i="1"/>
  <c r="AV103" i="1"/>
  <c r="AN103" i="1"/>
  <c r="AF103" i="1"/>
  <c r="BK103" i="1"/>
  <c r="AU103" i="1"/>
  <c r="AM103" i="1"/>
  <c r="AE103" i="1"/>
  <c r="BB103" i="1"/>
  <c r="AT103" i="1"/>
  <c r="AL103" i="1"/>
  <c r="AD103" i="1"/>
  <c r="BA103" i="1"/>
  <c r="AK103" i="1"/>
  <c r="AC103"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3" i="1"/>
  <c r="AS241" i="1"/>
  <c r="AS406" i="1"/>
  <c r="AS349" i="1"/>
  <c r="AS193" i="1"/>
  <c r="AS263" i="1"/>
  <c r="AS127" i="1"/>
  <c r="AS201" i="1"/>
  <c r="AS236" i="1"/>
  <c r="AS186" i="1"/>
  <c r="AS284" i="1"/>
  <c r="AS144" i="1"/>
  <c r="AS342" i="1"/>
  <c r="AS286" i="1"/>
  <c r="AS70" i="1"/>
  <c r="AS148" i="1"/>
  <c r="AS377" i="1"/>
  <c r="AS118" i="1"/>
  <c r="AS382" i="1"/>
  <c r="AS415"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7" i="1"/>
  <c r="AF107" i="1"/>
  <c r="BK107" i="1"/>
  <c r="AM107" i="1"/>
  <c r="AE107" i="1"/>
  <c r="BB107" i="1"/>
  <c r="AT107" i="1"/>
  <c r="AL107" i="1"/>
  <c r="AD107" i="1"/>
  <c r="BA107" i="1"/>
  <c r="AK107" i="1"/>
  <c r="AC107" i="1"/>
  <c r="AR107" i="1"/>
  <c r="AJ107" i="1"/>
  <c r="AB107" i="1"/>
  <c r="BG107" i="1"/>
  <c r="AQ107" i="1"/>
  <c r="AI107" i="1"/>
  <c r="AA107" i="1"/>
  <c r="BF107" i="1"/>
  <c r="AP107" i="1"/>
  <c r="AH107" i="1"/>
  <c r="Z107" i="1"/>
  <c r="BM107" i="1"/>
  <c r="BE107" i="1"/>
  <c r="AO107" i="1"/>
  <c r="AG107" i="1"/>
  <c r="Y107" i="1"/>
  <c r="AR357" i="1"/>
  <c r="AJ357" i="1"/>
  <c r="AB357" i="1"/>
  <c r="AQ357" i="1"/>
  <c r="AI357" i="1"/>
  <c r="AA357" i="1"/>
  <c r="AP357" i="1"/>
  <c r="AH357" i="1"/>
  <c r="Z357" i="1"/>
  <c r="AO357" i="1"/>
  <c r="AG357" i="1"/>
  <c r="Y357" i="1"/>
  <c r="AN357" i="1"/>
  <c r="AF357" i="1"/>
  <c r="AM357" i="1"/>
  <c r="AE357" i="1"/>
  <c r="BB357" i="1"/>
  <c r="AL357" i="1"/>
  <c r="AD357" i="1"/>
  <c r="AK357" i="1"/>
  <c r="AC357"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9" i="1"/>
  <c r="AY419" i="1"/>
  <c r="AQ419" i="1"/>
  <c r="AI419" i="1"/>
  <c r="AA419" i="1"/>
  <c r="BF419" i="1"/>
  <c r="AX419" i="1"/>
  <c r="AP419" i="1"/>
  <c r="AH419" i="1"/>
  <c r="Z419" i="1"/>
  <c r="BM419" i="1"/>
  <c r="BE419" i="1"/>
  <c r="AW419" i="1"/>
  <c r="AO419" i="1"/>
  <c r="AG419" i="1"/>
  <c r="Y419" i="1"/>
  <c r="BD419" i="1"/>
  <c r="AV419" i="1"/>
  <c r="AN419" i="1"/>
  <c r="AF419" i="1"/>
  <c r="BC419" i="1"/>
  <c r="AU419" i="1"/>
  <c r="AM419" i="1"/>
  <c r="AE419" i="1"/>
  <c r="BB419" i="1"/>
  <c r="AL419" i="1"/>
  <c r="AD419" i="1"/>
  <c r="BA419" i="1"/>
  <c r="AK419" i="1"/>
  <c r="AC419" i="1"/>
  <c r="AZ419" i="1"/>
  <c r="AR419" i="1"/>
  <c r="AJ419" i="1"/>
  <c r="AB419" i="1"/>
  <c r="BM181" i="1"/>
  <c r="AO181" i="1"/>
  <c r="AG181" i="1"/>
  <c r="Y181" i="1"/>
  <c r="AV181" i="1"/>
  <c r="AN181" i="1"/>
  <c r="AF181" i="1"/>
  <c r="BK181" i="1"/>
  <c r="AU181" i="1"/>
  <c r="AM181" i="1"/>
  <c r="AE181" i="1"/>
  <c r="BJ181" i="1"/>
  <c r="BB181" i="1"/>
  <c r="AT181" i="1"/>
  <c r="AL181" i="1"/>
  <c r="AD181" i="1"/>
  <c r="BI181" i="1"/>
  <c r="BA181" i="1"/>
  <c r="AK181" i="1"/>
  <c r="AC181" i="1"/>
  <c r="AZ181" i="1"/>
  <c r="AR181" i="1"/>
  <c r="AJ181" i="1"/>
  <c r="AB181" i="1"/>
  <c r="BG181" i="1"/>
  <c r="AQ181" i="1"/>
  <c r="AI181" i="1"/>
  <c r="AA181" i="1"/>
  <c r="AP181" i="1"/>
  <c r="AH181" i="1"/>
  <c r="Z181" i="1"/>
  <c r="AK295" i="1"/>
  <c r="AC295" i="1"/>
  <c r="AM295" i="1"/>
  <c r="AE295" i="1"/>
  <c r="AL295" i="1"/>
  <c r="AA295" i="1"/>
  <c r="AJ295" i="1"/>
  <c r="Z295" i="1"/>
  <c r="AT295" i="1"/>
  <c r="AI295" i="1"/>
  <c r="Y295" i="1"/>
  <c r="AR295" i="1"/>
  <c r="AH295" i="1"/>
  <c r="AQ295" i="1"/>
  <c r="AG295" i="1"/>
  <c r="BG295" i="1"/>
  <c r="AP295" i="1"/>
  <c r="AF295" i="1"/>
  <c r="AN295" i="1"/>
  <c r="AB295" i="1"/>
  <c r="AO295" i="1"/>
  <c r="AD295" i="1"/>
  <c r="BM392" i="1"/>
  <c r="BE392" i="1"/>
  <c r="AW392" i="1"/>
  <c r="AO392" i="1"/>
  <c r="AG392" i="1"/>
  <c r="Y392" i="1"/>
  <c r="BD392" i="1"/>
  <c r="AV392" i="1"/>
  <c r="AN392" i="1"/>
  <c r="AF392" i="1"/>
  <c r="AU392" i="1"/>
  <c r="AM392" i="1"/>
  <c r="AE392" i="1"/>
  <c r="BB392" i="1"/>
  <c r="AL392" i="1"/>
  <c r="AD392" i="1"/>
  <c r="BA392" i="1"/>
  <c r="AK392" i="1"/>
  <c r="AC392" i="1"/>
  <c r="BH392" i="1"/>
  <c r="AZ392" i="1"/>
  <c r="AR392" i="1"/>
  <c r="AJ392" i="1"/>
  <c r="AB392" i="1"/>
  <c r="BG392" i="1"/>
  <c r="AY392" i="1"/>
  <c r="AQ392" i="1"/>
  <c r="AI392" i="1"/>
  <c r="AA392" i="1"/>
  <c r="BF392" i="1"/>
  <c r="AX392" i="1"/>
  <c r="AP392" i="1"/>
  <c r="AH392" i="1"/>
  <c r="Z392"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7" i="1"/>
  <c r="BA277" i="1"/>
  <c r="AK277" i="1"/>
  <c r="AC277" i="1"/>
  <c r="AZ277" i="1"/>
  <c r="AR277" i="1"/>
  <c r="AJ277" i="1"/>
  <c r="AB277" i="1"/>
  <c r="AP277" i="1"/>
  <c r="AH277" i="1"/>
  <c r="Z277" i="1"/>
  <c r="AO277" i="1"/>
  <c r="AG277" i="1"/>
  <c r="Y277" i="1"/>
  <c r="AM277" i="1"/>
  <c r="AE277" i="1"/>
  <c r="AY277" i="1"/>
  <c r="AL277" i="1"/>
  <c r="AI277" i="1"/>
  <c r="AF277" i="1"/>
  <c r="AD277" i="1"/>
  <c r="AA277" i="1"/>
  <c r="AQ277" i="1"/>
  <c r="BB277" i="1"/>
  <c r="AN277"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3" i="1"/>
  <c r="AS306" i="1"/>
  <c r="AS328" i="1"/>
  <c r="AS66" i="1"/>
  <c r="AS165" i="1"/>
  <c r="AS291" i="1"/>
  <c r="AS146" i="1"/>
  <c r="AS356" i="1"/>
  <c r="AS259" i="1"/>
  <c r="AS59" i="1"/>
  <c r="AS261" i="1"/>
  <c r="AS54" i="1"/>
  <c r="AS359" i="1"/>
  <c r="AS129" i="1"/>
  <c r="AS255" i="1"/>
  <c r="AS96" i="1"/>
  <c r="AS139" i="1"/>
  <c r="AS179" i="1"/>
  <c r="AS33" i="1"/>
  <c r="AS163"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6" i="1"/>
  <c r="AZ436" i="1"/>
  <c r="AR436" i="1"/>
  <c r="AJ436" i="1"/>
  <c r="AB436" i="1"/>
  <c r="BG436" i="1"/>
  <c r="AY436" i="1"/>
  <c r="AQ436" i="1"/>
  <c r="AI436" i="1"/>
  <c r="AA436" i="1"/>
  <c r="BF436" i="1"/>
  <c r="AP436" i="1"/>
  <c r="AH436" i="1"/>
  <c r="Z436" i="1"/>
  <c r="BM436" i="1"/>
  <c r="AO436" i="1"/>
  <c r="AG436" i="1"/>
  <c r="Y436" i="1"/>
  <c r="BD436" i="1"/>
  <c r="AV436" i="1"/>
  <c r="AN436" i="1"/>
  <c r="AF436" i="1"/>
  <c r="AU436" i="1"/>
  <c r="AM436" i="1"/>
  <c r="AE436" i="1"/>
  <c r="BB436" i="1"/>
  <c r="AT436" i="1"/>
  <c r="AL436" i="1"/>
  <c r="AD436" i="1"/>
  <c r="BA436" i="1"/>
  <c r="AK436" i="1"/>
  <c r="AC436"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50" i="1"/>
  <c r="AE150" i="1"/>
  <c r="BB150" i="1"/>
  <c r="AL150" i="1"/>
  <c r="AD150" i="1"/>
  <c r="BA150" i="1"/>
  <c r="AK150" i="1"/>
  <c r="AC150" i="1"/>
  <c r="AR150" i="1"/>
  <c r="AJ150" i="1"/>
  <c r="AB150" i="1"/>
  <c r="AQ150" i="1"/>
  <c r="AI150" i="1"/>
  <c r="AA150" i="1"/>
  <c r="AP150" i="1"/>
  <c r="AH150" i="1"/>
  <c r="Z150" i="1"/>
  <c r="AO150" i="1"/>
  <c r="AG150" i="1"/>
  <c r="Y150" i="1"/>
  <c r="AN150" i="1"/>
  <c r="AF150"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4" i="1"/>
  <c r="AV184" i="1"/>
  <c r="AN184" i="1"/>
  <c r="AF184" i="1"/>
  <c r="AU184" i="1"/>
  <c r="AM184" i="1"/>
  <c r="AE184" i="1"/>
  <c r="BB184" i="1"/>
  <c r="AL184" i="1"/>
  <c r="AD184" i="1"/>
  <c r="BA184" i="1"/>
  <c r="AK184" i="1"/>
  <c r="AC184" i="1"/>
  <c r="AR184" i="1"/>
  <c r="AJ184" i="1"/>
  <c r="AB184" i="1"/>
  <c r="BG184" i="1"/>
  <c r="AQ184" i="1"/>
  <c r="AI184" i="1"/>
  <c r="AA184" i="1"/>
  <c r="BF184" i="1"/>
  <c r="AX184" i="1"/>
  <c r="AP184" i="1"/>
  <c r="AH184" i="1"/>
  <c r="Z184" i="1"/>
  <c r="BE184" i="1"/>
  <c r="Y184" i="1"/>
  <c r="BM184" i="1"/>
  <c r="AO184" i="1"/>
  <c r="AG184"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7" i="1"/>
  <c r="AV387" i="1"/>
  <c r="AN387" i="1"/>
  <c r="AF387" i="1"/>
  <c r="BK387" i="1"/>
  <c r="AM387" i="1"/>
  <c r="AE387" i="1"/>
  <c r="BB387" i="1"/>
  <c r="AT387" i="1"/>
  <c r="AL387" i="1"/>
  <c r="AD387" i="1"/>
  <c r="BA387" i="1"/>
  <c r="AK387" i="1"/>
  <c r="AC387" i="1"/>
  <c r="BG387" i="1"/>
  <c r="AY387" i="1"/>
  <c r="AQ387" i="1"/>
  <c r="AI387" i="1"/>
  <c r="AA387" i="1"/>
  <c r="BM387" i="1"/>
  <c r="BE387" i="1"/>
  <c r="AO387" i="1"/>
  <c r="AG387" i="1"/>
  <c r="Y387" i="1"/>
  <c r="Z387" i="1"/>
  <c r="AR387" i="1"/>
  <c r="BH387" i="1"/>
  <c r="AP387" i="1"/>
  <c r="BF387" i="1"/>
  <c r="AJ387" i="1"/>
  <c r="AH387" i="1"/>
  <c r="AZ387" i="1"/>
  <c r="AB387"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2" i="1"/>
  <c r="AS411" i="1"/>
  <c r="AS440" i="1"/>
  <c r="AS114" i="1"/>
  <c r="AS164" i="1"/>
  <c r="AS51" i="1"/>
  <c r="AS360" i="1"/>
  <c r="AS372" i="1"/>
  <c r="AS239" i="1"/>
  <c r="AS326" i="1"/>
  <c r="AS252" i="1"/>
  <c r="AS432"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4" i="1"/>
  <c r="AL174" i="1"/>
  <c r="AD174" i="1"/>
  <c r="BA174" i="1"/>
  <c r="AK174" i="1"/>
  <c r="AC174" i="1"/>
  <c r="AZ174" i="1"/>
  <c r="AR174" i="1"/>
  <c r="AJ174" i="1"/>
  <c r="AB174" i="1"/>
  <c r="AQ174" i="1"/>
  <c r="AI174" i="1"/>
  <c r="AA174" i="1"/>
  <c r="BF174" i="1"/>
  <c r="AP174" i="1"/>
  <c r="AH174" i="1"/>
  <c r="Z174" i="1"/>
  <c r="AO174" i="1"/>
  <c r="AG174" i="1"/>
  <c r="Y174" i="1"/>
  <c r="AV174" i="1"/>
  <c r="AN174" i="1"/>
  <c r="AF174" i="1"/>
  <c r="AU174" i="1"/>
  <c r="AM174" i="1"/>
  <c r="AE174" i="1"/>
  <c r="BC174"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6" i="1"/>
  <c r="BA276" i="1"/>
  <c r="AK276" i="1"/>
  <c r="AC276" i="1"/>
  <c r="AR276" i="1"/>
  <c r="AJ276" i="1"/>
  <c r="AB276" i="1"/>
  <c r="BF276" i="1"/>
  <c r="AX276" i="1"/>
  <c r="AP276" i="1"/>
  <c r="AH276" i="1"/>
  <c r="Z276" i="1"/>
  <c r="BB276" i="1"/>
  <c r="AN276" i="1"/>
  <c r="AA276" i="1"/>
  <c r="AM276" i="1"/>
  <c r="Y276" i="1"/>
  <c r="AL276" i="1"/>
  <c r="AI276" i="1"/>
  <c r="BG276" i="1"/>
  <c r="AV276" i="1"/>
  <c r="AG276" i="1"/>
  <c r="BE276" i="1"/>
  <c r="AF276" i="1"/>
  <c r="BD276" i="1"/>
  <c r="AQ276" i="1"/>
  <c r="AE276" i="1"/>
  <c r="AO276" i="1"/>
  <c r="AD276"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3" i="1"/>
  <c r="AL393" i="1"/>
  <c r="AD393" i="1"/>
  <c r="BA393" i="1"/>
  <c r="AK393" i="1"/>
  <c r="AC393" i="1"/>
  <c r="AZ393" i="1"/>
  <c r="AR393" i="1"/>
  <c r="AJ393" i="1"/>
  <c r="AB393" i="1"/>
  <c r="BG393" i="1"/>
  <c r="AY393" i="1"/>
  <c r="AQ393" i="1"/>
  <c r="AI393" i="1"/>
  <c r="AA393" i="1"/>
  <c r="AX393" i="1"/>
  <c r="AP393" i="1"/>
  <c r="AH393" i="1"/>
  <c r="Z393" i="1"/>
  <c r="BM393" i="1"/>
  <c r="AW393" i="1"/>
  <c r="AO393" i="1"/>
  <c r="AG393" i="1"/>
  <c r="Y393" i="1"/>
  <c r="AN393" i="1"/>
  <c r="AF393" i="1"/>
  <c r="BC393" i="1"/>
  <c r="AM393" i="1"/>
  <c r="AE393" i="1"/>
  <c r="AL212" i="1"/>
  <c r="AD212" i="1"/>
  <c r="AK212" i="1"/>
  <c r="AC212" i="1"/>
  <c r="AR212" i="1"/>
  <c r="AJ212" i="1"/>
  <c r="AB212" i="1"/>
  <c r="BG212" i="1"/>
  <c r="AQ212" i="1"/>
  <c r="AI212" i="1"/>
  <c r="AA212" i="1"/>
  <c r="AP212" i="1"/>
  <c r="AH212" i="1"/>
  <c r="Z212" i="1"/>
  <c r="AO212" i="1"/>
  <c r="AG212" i="1"/>
  <c r="Y212" i="1"/>
  <c r="AN212" i="1"/>
  <c r="AF212" i="1"/>
  <c r="BK212" i="1"/>
  <c r="AM212" i="1"/>
  <c r="AE212"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8" i="1"/>
  <c r="AH178" i="1"/>
  <c r="Z178" i="1"/>
  <c r="BM178" i="1"/>
  <c r="BE178" i="1"/>
  <c r="AO178" i="1"/>
  <c r="AG178" i="1"/>
  <c r="Y178" i="1"/>
  <c r="AV178" i="1"/>
  <c r="AN178" i="1"/>
  <c r="AF178" i="1"/>
  <c r="BK178" i="1"/>
  <c r="AU178" i="1"/>
  <c r="AM178" i="1"/>
  <c r="AE178" i="1"/>
  <c r="BB178" i="1"/>
  <c r="AT178" i="1"/>
  <c r="AL178" i="1"/>
  <c r="AD178" i="1"/>
  <c r="BA178" i="1"/>
  <c r="AK178" i="1"/>
  <c r="AC178" i="1"/>
  <c r="BH178" i="1"/>
  <c r="AR178" i="1"/>
  <c r="AJ178" i="1"/>
  <c r="AB178" i="1"/>
  <c r="AA178" i="1"/>
  <c r="BG178" i="1"/>
  <c r="AQ178" i="1"/>
  <c r="AI178"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90" i="1"/>
  <c r="AM390" i="1"/>
  <c r="AE390" i="1"/>
  <c r="BB390" i="1"/>
  <c r="AL390" i="1"/>
  <c r="AD390" i="1"/>
  <c r="BA390" i="1"/>
  <c r="AK390" i="1"/>
  <c r="AC390" i="1"/>
  <c r="AZ390" i="1"/>
  <c r="AR390" i="1"/>
  <c r="AJ390" i="1"/>
  <c r="AB390" i="1"/>
  <c r="AY390" i="1"/>
  <c r="AQ390" i="1"/>
  <c r="AI390" i="1"/>
  <c r="AA390" i="1"/>
  <c r="AX390" i="1"/>
  <c r="AP390" i="1"/>
  <c r="AH390" i="1"/>
  <c r="Z390" i="1"/>
  <c r="AW390" i="1"/>
  <c r="AO390" i="1"/>
  <c r="AG390" i="1"/>
  <c r="Y390" i="1"/>
  <c r="AN390" i="1"/>
  <c r="AF390"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8" i="1"/>
  <c r="AK108" i="1"/>
  <c r="AC108" i="1"/>
  <c r="AR108" i="1"/>
  <c r="AJ108" i="1"/>
  <c r="AB108" i="1"/>
  <c r="BG108" i="1"/>
  <c r="AQ108" i="1"/>
  <c r="AI108" i="1"/>
  <c r="AA108" i="1"/>
  <c r="BF108" i="1"/>
  <c r="AP108" i="1"/>
  <c r="AH108" i="1"/>
  <c r="Z108" i="1"/>
  <c r="BM108" i="1"/>
  <c r="BE108" i="1"/>
  <c r="AO108" i="1"/>
  <c r="AG108" i="1"/>
  <c r="Y108" i="1"/>
  <c r="AN108" i="1"/>
  <c r="AF108" i="1"/>
  <c r="BK108" i="1"/>
  <c r="AM108" i="1"/>
  <c r="AE108" i="1"/>
  <c r="BB108" i="1"/>
  <c r="AT108" i="1"/>
  <c r="AL108" i="1"/>
  <c r="AD108" i="1"/>
  <c r="AM313" i="1"/>
  <c r="AE313" i="1"/>
  <c r="AL313" i="1"/>
  <c r="AD313" i="1"/>
  <c r="BI313" i="1"/>
  <c r="AK313" i="1"/>
  <c r="AC313" i="1"/>
  <c r="AR313" i="1"/>
  <c r="AJ313" i="1"/>
  <c r="AB313" i="1"/>
  <c r="AQ313" i="1"/>
  <c r="AI313" i="1"/>
  <c r="AA313" i="1"/>
  <c r="AO313" i="1"/>
  <c r="AG313" i="1"/>
  <c r="Y313" i="1"/>
  <c r="AN313" i="1"/>
  <c r="AF313" i="1"/>
  <c r="AP313" i="1"/>
  <c r="AH313" i="1"/>
  <c r="Z313"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8" i="1"/>
  <c r="AS320" i="1"/>
  <c r="AS122" i="1"/>
  <c r="AS296" i="1"/>
  <c r="AS317" i="1"/>
  <c r="AS115" i="1"/>
  <c r="AS84" i="1"/>
  <c r="AS105" i="1"/>
  <c r="AS412" i="1"/>
  <c r="AS288" i="1"/>
  <c r="AS58" i="1"/>
  <c r="AS169" i="1"/>
  <c r="AS358" i="1"/>
  <c r="AS24" i="1"/>
  <c r="AS384" i="1"/>
  <c r="AS90" i="1"/>
  <c r="AS87" i="1"/>
  <c r="AS229" i="1"/>
  <c r="AS273" i="1"/>
  <c r="AS116"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9" i="1"/>
  <c r="BE119" i="1"/>
  <c r="AW119" i="1"/>
  <c r="AO119" i="1"/>
  <c r="AG119" i="1"/>
  <c r="Y119" i="1"/>
  <c r="BD119" i="1"/>
  <c r="AV119" i="1"/>
  <c r="AN119" i="1"/>
  <c r="AF119" i="1"/>
  <c r="BB119" i="1"/>
  <c r="AL119" i="1"/>
  <c r="AD119" i="1"/>
  <c r="BA119" i="1"/>
  <c r="AK119" i="1"/>
  <c r="AC119" i="1"/>
  <c r="AZ119" i="1"/>
  <c r="AR119" i="1"/>
  <c r="AJ119" i="1"/>
  <c r="AB119" i="1"/>
  <c r="BF119" i="1"/>
  <c r="AX119" i="1"/>
  <c r="AP119" i="1"/>
  <c r="AH119" i="1"/>
  <c r="Z119" i="1"/>
  <c r="AM119" i="1"/>
  <c r="AI119" i="1"/>
  <c r="BG119" i="1"/>
  <c r="AE119" i="1"/>
  <c r="BC119" i="1"/>
  <c r="AA119" i="1"/>
  <c r="AY119" i="1"/>
  <c r="AQ119"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4" i="1"/>
  <c r="BE104" i="1"/>
  <c r="AO104" i="1"/>
  <c r="AG104" i="1"/>
  <c r="Y104" i="1"/>
  <c r="BD104" i="1"/>
  <c r="AV104" i="1"/>
  <c r="AN104" i="1"/>
  <c r="AF104" i="1"/>
  <c r="BK104" i="1"/>
  <c r="BC104" i="1"/>
  <c r="AM104" i="1"/>
  <c r="AE104" i="1"/>
  <c r="BB104" i="1"/>
  <c r="AT104" i="1"/>
  <c r="AL104" i="1"/>
  <c r="AD104" i="1"/>
  <c r="BA104" i="1"/>
  <c r="AK104" i="1"/>
  <c r="AC104" i="1"/>
  <c r="BH104" i="1"/>
  <c r="AZ104" i="1"/>
  <c r="AR104" i="1"/>
  <c r="AJ104" i="1"/>
  <c r="AB104" i="1"/>
  <c r="BG104" i="1"/>
  <c r="AY104" i="1"/>
  <c r="AQ104" i="1"/>
  <c r="AI104" i="1"/>
  <c r="AA104" i="1"/>
  <c r="BF104" i="1"/>
  <c r="AP104" i="1"/>
  <c r="AH104" i="1"/>
  <c r="Z104" i="1"/>
  <c r="AY106" i="1"/>
  <c r="AQ106" i="1"/>
  <c r="AI106" i="1"/>
  <c r="AA106" i="1"/>
  <c r="BF106" i="1"/>
  <c r="AX106" i="1"/>
  <c r="AP106" i="1"/>
  <c r="AH106" i="1"/>
  <c r="Z106" i="1"/>
  <c r="BE106" i="1"/>
  <c r="AW106" i="1"/>
  <c r="AO106" i="1"/>
  <c r="AG106" i="1"/>
  <c r="Y106" i="1"/>
  <c r="AV106" i="1"/>
  <c r="AN106" i="1"/>
  <c r="AF106" i="1"/>
  <c r="BC106" i="1"/>
  <c r="AU106" i="1"/>
  <c r="AM106" i="1"/>
  <c r="AE106" i="1"/>
  <c r="BB106" i="1"/>
  <c r="AL106" i="1"/>
  <c r="AD106" i="1"/>
  <c r="BA106" i="1"/>
  <c r="AK106" i="1"/>
  <c r="AC106" i="1"/>
  <c r="AZ106" i="1"/>
  <c r="AR106" i="1"/>
  <c r="AJ106" i="1"/>
  <c r="AB106"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2" i="1"/>
  <c r="AT112" i="1"/>
  <c r="AL112" i="1"/>
  <c r="AD112" i="1"/>
  <c r="BA112" i="1"/>
  <c r="AK112" i="1"/>
  <c r="AC112" i="1"/>
  <c r="BF112" i="1"/>
  <c r="AP112" i="1"/>
  <c r="AH112" i="1"/>
  <c r="Z112" i="1"/>
  <c r="BK112" i="1"/>
  <c r="AU112" i="1"/>
  <c r="AM112" i="1"/>
  <c r="AE112" i="1"/>
  <c r="AQ112" i="1"/>
  <c r="AA112" i="1"/>
  <c r="BM112" i="1"/>
  <c r="AO112" i="1"/>
  <c r="Y112" i="1"/>
  <c r="AN112" i="1"/>
  <c r="AJ112" i="1"/>
  <c r="AI112" i="1"/>
  <c r="AG112" i="1"/>
  <c r="BG112" i="1"/>
  <c r="AV112" i="1"/>
  <c r="AF112" i="1"/>
  <c r="BE112" i="1"/>
  <c r="AR112" i="1"/>
  <c r="AB112" i="1"/>
  <c r="AL343" i="1"/>
  <c r="AD343" i="1"/>
  <c r="AO343" i="1"/>
  <c r="AG343" i="1"/>
  <c r="Y343" i="1"/>
  <c r="AM343" i="1"/>
  <c r="AE343" i="1"/>
  <c r="AJ343" i="1"/>
  <c r="AI343" i="1"/>
  <c r="AH343" i="1"/>
  <c r="AR343" i="1"/>
  <c r="AF343" i="1"/>
  <c r="BG343" i="1"/>
  <c r="AQ343" i="1"/>
  <c r="AC343" i="1"/>
  <c r="BF343" i="1"/>
  <c r="AP343" i="1"/>
  <c r="AB343" i="1"/>
  <c r="AN343" i="1"/>
  <c r="AA343" i="1"/>
  <c r="AK343" i="1"/>
  <c r="Z343"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2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X420" i="1"/>
  <c r="AP420" i="1"/>
  <c r="AH420" i="1"/>
  <c r="Z420" i="1"/>
  <c r="AS327" i="1"/>
  <c r="AS62" i="1"/>
  <c r="AS73" i="1"/>
  <c r="AS429" i="1"/>
  <c r="AS151" i="1"/>
  <c r="AS97" i="1"/>
  <c r="AS100" i="1"/>
  <c r="AS211" i="1"/>
  <c r="AS216" i="1"/>
  <c r="AS324" i="1"/>
  <c r="AS285" i="1"/>
  <c r="AS339" i="1"/>
  <c r="AS131" i="1"/>
  <c r="AS64" i="1"/>
  <c r="AS413" i="1"/>
  <c r="AS17" i="1"/>
  <c r="AS140" i="1"/>
  <c r="A53" i="49"/>
  <c r="A173" i="49"/>
  <c r="A117" i="49"/>
  <c r="A157" i="49"/>
  <c r="A35" i="49"/>
  <c r="A135" i="49"/>
  <c r="A199" i="49"/>
  <c r="A97" i="49"/>
  <c r="A81" i="49"/>
  <c r="A33" i="49"/>
  <c r="A17" i="49"/>
  <c r="A88" i="49"/>
  <c r="A72" i="49"/>
  <c r="A40" i="49"/>
  <c r="A24" i="49"/>
  <c r="A8" i="49"/>
  <c r="A121" i="49"/>
  <c r="A71" i="49"/>
  <c r="A23" i="49"/>
  <c r="A7" i="49"/>
  <c r="A202" i="49"/>
  <c r="G145" i="31"/>
  <c r="F145" i="31" s="1"/>
  <c r="G12" i="31"/>
  <c r="A137" i="49"/>
  <c r="A205" i="49"/>
  <c r="A177" i="49"/>
  <c r="G21" i="31"/>
  <c r="A178" i="49"/>
  <c r="A170" i="49"/>
  <c r="A134" i="49"/>
  <c r="A180" i="49"/>
  <c r="G181" i="31"/>
  <c r="F181" i="31" s="1"/>
  <c r="A166" i="49"/>
  <c r="G135" i="31"/>
  <c r="F135" i="31" s="1"/>
  <c r="G191" i="31"/>
  <c r="F191" i="31" s="1"/>
  <c r="A198" i="49"/>
  <c r="D2" i="55"/>
  <c r="B5" i="49"/>
  <c r="B2" i="2"/>
  <c r="F4" i="49"/>
  <c r="V2" i="38"/>
  <c r="L3" i="31"/>
  <c r="N4" i="31"/>
  <c r="AB20" i="2" l="1"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08" i="1"/>
  <c r="AS276" i="1"/>
  <c r="AS23" i="1"/>
  <c r="AS155" i="1"/>
  <c r="AS91" i="1"/>
  <c r="AS65" i="1"/>
  <c r="AS159" i="1"/>
  <c r="AS332" i="1"/>
  <c r="AS341" i="1"/>
  <c r="AS351" i="1"/>
  <c r="AS36" i="1"/>
  <c r="AS47" i="1"/>
  <c r="AS4" i="1"/>
  <c r="AS190" i="1"/>
  <c r="AS390" i="1"/>
  <c r="AS350" i="1"/>
  <c r="AS279" i="1"/>
  <c r="AS94" i="1"/>
  <c r="AS240" i="1"/>
  <c r="AS354" i="1"/>
  <c r="AS299" i="1"/>
  <c r="AS316" i="1"/>
  <c r="AS107" i="1"/>
  <c r="AS441" i="1"/>
  <c r="AS222" i="1"/>
  <c r="AS74" i="1"/>
  <c r="AS417" i="1"/>
  <c r="AS292" i="1"/>
  <c r="AS125" i="1"/>
  <c r="AS442" i="1"/>
  <c r="AS82" i="1"/>
  <c r="AS46" i="1"/>
  <c r="AS346" i="1"/>
  <c r="AS281" i="1"/>
  <c r="AS238" i="1"/>
  <c r="AS262" i="1"/>
  <c r="AS268" i="1"/>
  <c r="AS368" i="1"/>
  <c r="AS106" i="1"/>
  <c r="AS13" i="1"/>
  <c r="AS369" i="1"/>
  <c r="AS313" i="1"/>
  <c r="AS141" i="1"/>
  <c r="AS181" i="1"/>
  <c r="AS271" i="1"/>
  <c r="AS257" i="1"/>
  <c r="AS3" i="1"/>
  <c r="AS83" i="1"/>
  <c r="AS225" i="1"/>
  <c r="AS374" i="1"/>
  <c r="AS217" i="1"/>
  <c r="AS210" i="1"/>
  <c r="AS253" i="1"/>
  <c r="AS298" i="1"/>
  <c r="AS39" i="1"/>
  <c r="AS77" i="1"/>
  <c r="AS215" i="1"/>
  <c r="AS63" i="1"/>
  <c r="AS158" i="1"/>
  <c r="AS108" i="1"/>
  <c r="AS219" i="1"/>
  <c r="AS189" i="1"/>
  <c r="AS29" i="1"/>
  <c r="AS184" i="1"/>
  <c r="AS67" i="1"/>
  <c r="AS290" i="1"/>
  <c r="AS15" i="1"/>
  <c r="AS392" i="1"/>
  <c r="AS318" i="1"/>
  <c r="AS44" i="1"/>
  <c r="AS242" i="1"/>
  <c r="AS269" i="1"/>
  <c r="AS81" i="1"/>
  <c r="AS71" i="1"/>
  <c r="AS364" i="1"/>
  <c r="AS32" i="1"/>
  <c r="AS109" i="1"/>
  <c r="AS196" i="1"/>
  <c r="AS353" i="1"/>
  <c r="AS235" i="1"/>
  <c r="AS128" i="1"/>
  <c r="AS45" i="1"/>
  <c r="AS10" i="1"/>
  <c r="AS223" i="1"/>
  <c r="AS278" i="1"/>
  <c r="AS35" i="1"/>
  <c r="AS43" i="1"/>
  <c r="AS188" i="1"/>
  <c r="AS137" i="1"/>
  <c r="AS6" i="1"/>
  <c r="AS295" i="1"/>
  <c r="AS373" i="1"/>
  <c r="AS198" i="1"/>
  <c r="AS101" i="1"/>
  <c r="AS89" i="1"/>
  <c r="AS421" i="1"/>
  <c r="AS258" i="1"/>
  <c r="AS7" i="1"/>
  <c r="AS176" i="1"/>
  <c r="AS185" i="1"/>
  <c r="AS195" i="1"/>
  <c r="AS336" i="1"/>
  <c r="AS41" i="1"/>
  <c r="AS283" i="1"/>
  <c r="AS104" i="1"/>
  <c r="AS119" i="1"/>
  <c r="AS393" i="1"/>
  <c r="AS265" i="1"/>
  <c r="AS150" i="1"/>
  <c r="AS224" i="1"/>
  <c r="AS218" i="1"/>
  <c r="AS142" i="1"/>
  <c r="AS214" i="1"/>
  <c r="AS103" i="1"/>
  <c r="AS175" i="1"/>
  <c r="AS386" i="1"/>
  <c r="AS307" i="1"/>
  <c r="AS93" i="1"/>
  <c r="AS22" i="1"/>
  <c r="AS160" i="1"/>
  <c r="AS173" i="1"/>
  <c r="AS437" i="1"/>
  <c r="AS68" i="1"/>
  <c r="AS409" i="1"/>
  <c r="AS293" i="1"/>
  <c r="AS38" i="1"/>
  <c r="AS345" i="1"/>
  <c r="AS247" i="1"/>
  <c r="AS34" i="1"/>
  <c r="AS174" i="1"/>
  <c r="AS331" i="1"/>
  <c r="AS208" i="1"/>
  <c r="AS162" i="1"/>
  <c r="AS95" i="1"/>
  <c r="AS357" i="1"/>
  <c r="AS110" i="1"/>
  <c r="AS5" i="1"/>
  <c r="AS418" i="1"/>
  <c r="AS246" i="1"/>
  <c r="AS439" i="1"/>
  <c r="AS416" i="1"/>
  <c r="AS177" i="1"/>
  <c r="AS251" i="1"/>
  <c r="AS422" i="1"/>
  <c r="AS388" i="1"/>
  <c r="AS282" i="1"/>
  <c r="AS424" i="1"/>
  <c r="AS134" i="1"/>
  <c r="AS420" i="1"/>
  <c r="AS314" i="1"/>
  <c r="AS112" i="1"/>
  <c r="AS61" i="1"/>
  <c r="AS152" i="1"/>
  <c r="AS315" i="1"/>
  <c r="AS366" i="1"/>
  <c r="AS178" i="1"/>
  <c r="AS212" i="1"/>
  <c r="AS98" i="1"/>
  <c r="AS88" i="1"/>
  <c r="AS387" i="1"/>
  <c r="AS266" i="1"/>
  <c r="AS199" i="1"/>
  <c r="AS312" i="1"/>
  <c r="AS86" i="1"/>
  <c r="AS381" i="1"/>
  <c r="AS433" i="1"/>
  <c r="AS203" i="1"/>
  <c r="AS8" i="1"/>
  <c r="AS183" i="1"/>
  <c r="AS309" i="1"/>
  <c r="AS427" i="1"/>
  <c r="AS42" i="1"/>
  <c r="AS267" i="1"/>
  <c r="AS425" i="1"/>
  <c r="AS157" i="1"/>
  <c r="AS343" i="1"/>
  <c r="AS166" i="1"/>
  <c r="AS333" i="1"/>
  <c r="AS31" i="1"/>
  <c r="AS135" i="1"/>
  <c r="AS245" i="1"/>
  <c r="AS272" i="1"/>
  <c r="AS371" i="1"/>
  <c r="AS436" i="1"/>
  <c r="AS367" i="1"/>
  <c r="AS277" i="1"/>
  <c r="AS72" i="1"/>
  <c r="AS50" i="1"/>
  <c r="AS419" i="1"/>
  <c r="AS243" i="1"/>
  <c r="AS85" i="1"/>
  <c r="AS57" i="1"/>
  <c r="AS275" i="1"/>
  <c r="AS426" i="1"/>
  <c r="AS30" i="1"/>
  <c r="AS405" i="1"/>
  <c r="AS28" i="1"/>
  <c r="AS79" i="1"/>
  <c r="AS153" i="1"/>
  <c r="AS16" i="1"/>
  <c r="AS154" i="1"/>
  <c r="AS161" i="1"/>
  <c r="AS340" i="1"/>
  <c r="AS391" i="1"/>
  <c r="AS256" i="1"/>
  <c r="AS378" i="1"/>
  <c r="AS244" i="1"/>
  <c r="AS334" i="1"/>
  <c r="G207" i="31"/>
  <c r="F207"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3" i="31"/>
  <c r="F203" i="31" s="1"/>
  <c r="G206" i="31"/>
  <c r="F206" i="31" s="1"/>
  <c r="G157" i="31"/>
  <c r="F157" i="31" s="1"/>
  <c r="G110" i="31"/>
  <c r="F110" i="31" s="1"/>
  <c r="G205" i="31"/>
  <c r="F205" i="31" s="1"/>
  <c r="G199" i="31"/>
  <c r="F199" i="31" s="1"/>
  <c r="G201" i="31"/>
  <c r="F201" i="31" s="1"/>
  <c r="G200" i="31"/>
  <c r="F200" i="31" s="1"/>
  <c r="G204" i="31"/>
  <c r="F204" i="31" s="1"/>
  <c r="G202" i="31"/>
  <c r="F202" i="31" s="1"/>
  <c r="G218" i="31"/>
  <c r="F218" i="31" s="1"/>
  <c r="G208" i="31"/>
  <c r="F208"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1" i="31"/>
  <c r="F211"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5" i="31"/>
  <c r="F215"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2" i="31"/>
  <c r="F212"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4" i="31"/>
  <c r="F214"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09" i="31"/>
  <c r="F209" i="31" s="1"/>
  <c r="G216" i="31"/>
  <c r="F216" i="31" s="1"/>
  <c r="G172" i="31"/>
  <c r="F172" i="31" s="1"/>
  <c r="G140" i="31"/>
  <c r="F140" i="31" s="1"/>
  <c r="G133" i="31"/>
  <c r="F133" i="31" s="1"/>
  <c r="G59" i="31"/>
  <c r="F59" i="31" s="1"/>
  <c r="G217" i="31"/>
  <c r="F217"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0"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3" i="31"/>
  <c r="F213"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0" i="31"/>
  <c r="L4" i="31"/>
  <c r="L5" i="31" s="1"/>
  <c r="F72" i="31"/>
  <c r="F55" i="31"/>
  <c r="F91" i="31"/>
  <c r="F69"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12" i="55" l="1"/>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<sst xmlns="http://schemas.openxmlformats.org/spreadsheetml/2006/main" count="4842" uniqueCount="932">
  <si>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</si>
  <si>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</si>
  <si>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</si>
  <si>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</si>
  <si>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</si>
  <si>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</si>
  <si>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</si>
  <si>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</si>
  <si>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</si>
  <si>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</si>
  <si>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</si>
  <si>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</si>
  <si>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</si>
  <si>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</si>
  <si>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</si>
  <si>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</si>
  <si>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</si>
  <si>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</si>
  <si>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</si>
  <si>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</si>
  <si>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</si>
  <si>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</si>
  <si>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</si>
  <si>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</si>
  <si>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</si>
  <si>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</si>
  <si>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</si>
  <si>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</si>
  <si>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</si>
  <si>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</si>
  <si>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</si>
  <si>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</si>
  <si>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</si>
  <si>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</si>
  <si>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</si>
  <si>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</si>
  <si>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</si>
  <si>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</si>
  <si>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</si>
  <si>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</si>
  <si>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</si>
  <si>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</si>
  <si>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</si>
  <si>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</si>
  <si>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</si>
  <si>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</si>
  <si>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</si>
  <si>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</si>
  <si>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</si>
  <si>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</si>
  <si>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</si>
  <si>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</si>
  <si>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</si>
  <si>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</si>
  <si>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</si>
  <si>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</si>
  <si>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</si>
  <si>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</si>
  <si>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</si>
  <si>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</si>
  <si>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</si>
  <si>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</si>
  <si>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</si>
  <si>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</si>
  <si>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</si>
  <si>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</si>
  <si>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</si>
  <si>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</si>
  <si>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</si>
  <si>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</si>
  <si>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</si>
  <si>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</si>
  <si>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</si>
  <si>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</si>
  <si>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</si>
  <si>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</si>
  <si>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</si>
  <si>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</si>
  <si>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</si>
  <si>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</si>
  <si>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</si>
  <si>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</si>
  <si>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</si>
  <si>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</si>
  <si>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</si>
  <si>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</si>
  <si>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</si>
  <si>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</si>
  <si>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</si>
  <si>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</si>
  <si>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</si>
  <si>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</si>
  <si>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</si>
  <si>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</si>
  <si>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</si>
  <si>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</si>
  <si>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</si>
  <si>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</si>
  <si>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</si>
  <si>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</si>
  <si>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</si>
  <si>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</si>
  <si>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</si>
  <si>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</si>
  <si>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</si>
  <si>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</si>
  <si>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</si>
  <si>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</si>
  <si>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</si>
  <si>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</si>
  <si>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</si>
  <si>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</si>
  <si>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</si>
  <si>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</si>
  <si>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</si>
  <si>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</si>
  <si>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</si>
  <si>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</si>
  <si>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</si>
  <si>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</si>
  <si>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</si>
  <si>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</si>
  <si>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</si>
  <si>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</si>
  <si>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</si>
  <si>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</si>
  <si>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</si>
  <si>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</si>
  <si>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</si>
  <si>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</si>
  <si>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</si>
  <si>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</si>
  <si>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</si>
  <si>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</si>
  <si>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</si>
  <si>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</si>
  <si>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</si>
  <si>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</si>
  <si>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</si>
  <si>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</si>
  <si>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</si>
  <si>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</si>
  <si>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</si>
  <si>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</si>
  <si>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</si>
  <si>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</si>
  <si>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</si>
  <si>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</si>
  <si>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</si>
  <si>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</si>
  <si>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</si>
  <si>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</si>
  <si>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</si>
  <si>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</si>
  <si>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</si>
  <si>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</si>
  <si>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</si>
  <si>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</si>
  <si>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</si>
  <si>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</si>
  <si>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</si>
  <si>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</si>
  <si>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</si>
  <si>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</si>
  <si>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</si>
  <si>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</si>
  <si>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</si>
  <si>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</si>
  <si>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</si>
  <si>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</si>
  <si>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</si>
  <si>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</si>
  <si>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</si>
  <si>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</si>
  <si>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</si>
  <si>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</si>
  <si>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</si>
  <si>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</si>
  <si>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</si>
  <si>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</si>
  <si>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</si>
  <si>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</si>
  <si>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</si>
  <si>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</si>
  <si>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</si>
  <si>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</si>
  <si>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</si>
  <si>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</si>
  <si>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</si>
  <si>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</si>
  <si>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</si>
  <si>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</si>
  <si>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</si>
  <si>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</si>
  <si>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</si>
  <si>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</si>
  <si>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</si>
  <si>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</si>
  <si>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</si>
  <si>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</si>
  <si>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</si>
  <si>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</si>
  <si>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</si>
  <si>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</si>
  <si>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</si>
  <si>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</si>
  <si>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</si>
  <si>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</si>
  <si>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</si>
  <si>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</si>
  <si>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</si>
  <si>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</si>
  <si>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</si>
  <si>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</si>
  <si>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</si>
  <si>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</si>
  <si>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</si>
  <si>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</si>
  <si>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</si>
  <si>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</si>
  <si>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</si>
  <si>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</si>
  <si>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</si>
  <si>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</si>
  <si>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</si>
  <si>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</si>
  <si>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</si>
  <si>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</si>
  <si>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</si>
  <si>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</si>
  <si>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</si>
  <si>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</si>
  <si>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</si>
  <si>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</si>
  <si>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</si>
  <si>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</si>
  <si>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</si>
  <si>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</si>
  <si>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</si>
  <si>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</si>
  <si>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</si>
  <si>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</si>
  <si>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</si>
  <si>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</si>
  <si>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</si>
  <si>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</si>
  <si>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</si>
  <si>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</si>
  <si>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</si>
  <si>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</si>
  <si>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</si>
  <si>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</si>
  <si>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</si>
  <si>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</si>
  <si>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</si>
  <si>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</si>
  <si>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</si>
  <si>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</si>
  <si>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</si>
  <si>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</si>
  <si>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</si>
  <si>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</si>
  <si>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</si>
  <si>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</si>
  <si>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</si>
  <si>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</si>
  <si>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</si>
  <si>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</si>
  <si>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</si>
  <si>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</si>
  <si>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</si>
  <si>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</si>
  <si>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</si>
  <si>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</si>
  <si>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</si>
  <si>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</si>
  <si>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</si>
  <si>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</si>
  <si>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</si>
  <si>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</si>
  <si>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</si>
  <si>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</si>
  <si>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</si>
  <si>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</si>
  <si>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</si>
  <si>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</si>
  <si>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</si>
  <si>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</si>
  <si>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</si>
  <si>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</si>
  <si>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</si>
  <si>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</si>
  <si>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</si>
  <si>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</si>
  <si>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</si>
  <si>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</si>
  <si>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</si>
  <si>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</si>
  <si>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</si>
  <si>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</si>
  <si>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</si>
  <si>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</si>
  <si>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</si>
  <si>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</si>
  <si>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</si>
  <si>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</si>
  <si>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</si>
  <si>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</si>
  <si>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</si>
  <si>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</si>
  <si>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</si>
  <si>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</si>
  <si>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</si>
  <si>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</si>
  <si>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</si>
  <si>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</si>
  <si>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</si>
  <si>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</si>
  <si>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</si>
  <si>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</si>
  <si>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</si>
  <si>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</si>
  <si>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</si>
  <si>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</si>
  <si>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</si>
  <si>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</si>
  <si>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</si>
  <si>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</si>
  <si>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</si>
  <si>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</si>
  <si>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</si>
  <si>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</si>
  <si>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</si>
  <si>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</si>
  <si>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</si>
  <si>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</si>
  <si>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</si>
  <si>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</si>
  <si>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</si>
  <si>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</si>
  <si>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</si>
  <si>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</si>
  <si>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</si>
  <si>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</si>
  <si>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</si>
  <si>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</si>
  <si>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</si>
  <si>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</si>
  <si>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</si>
  <si>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</si>
  <si>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</si>
  <si>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</si>
  <si>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</si>
  <si>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</si>
  <si>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</si>
  <si>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</si>
  <si>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</si>
  <si>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</si>
  <si>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</si>
  <si>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</si>
  <si>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</si>
  <si>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</si>
  <si>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</si>
  <si>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</si>
  <si>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</si>
  <si>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</si>
  <si>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</si>
  <si>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</si>
  <si>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</si>
  <si>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</si>
  <si>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</si>
  <si>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</si>
  <si>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</si>
  <si>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</si>
  <si>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</si>
  <si>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</si>
  <si>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</si>
  <si>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</si>
  <si>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</si>
  <si>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</si>
  <si>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</si>
  <si>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</si>
  <si>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</si>
  <si>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</si>
  <si>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</si>
  <si>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</si>
  <si>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</si>
  <si>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</si>
  <si>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</si>
  <si>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</si>
  <si>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</si>
  <si>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</si>
  <si>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</si>
  <si>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</si>
  <si>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</si>
  <si>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</si>
  <si>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</si>
  <si>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</si>
  <si>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</si>
  <si>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</si>
  <si>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</si>
  <si>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</si>
  <si>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</si>
  <si>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</si>
  <si>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</si>
  <si>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</si>
  <si>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</si>
  <si>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</si>
  <si>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</si>
  <si>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</si>
  <si>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</si>
  <si>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</si>
  <si>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</si>
  <si>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</si>
  <si>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</si>
  <si>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</si>
  <si>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</si>
  <si>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</si>
  <si>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</si>
  <si>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</si>
  <si>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</si>
  <si>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</si>
  <si>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</si>
  <si>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</si>
  <si>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</si>
  <si>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</si>
  <si>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</si>
  <si>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</si>
  <si>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</si>
  <si>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</si>
  <si>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</si>
  <si>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</si>
  <si>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</si>
  <si>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</si>
  <si>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</si>
  <si>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</si>
  <si>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</si>
  <si>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</si>
  <si>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</si>
  <si>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</si>
  <si>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</si>
  <si>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</si>
  <si>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</si>
  <si>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</si>
  <si>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</si>
  <si>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</si>
  <si>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</si>
  <si>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</si>
  <si>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</si>
  <si>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</si>
  <si>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</si>
  <si>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</si>
  <si>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</si>
  <si>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</si>
  <si>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</si>
  <si>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</si>
  <si>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</si>
  <si>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</si>
  <si>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</si>
  <si>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</si>
  <si>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</si>
  <si>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</si>
  <si>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</si>
  <si>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</si>
  <si>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</si>
  <si>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</si>
  <si>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</si>
  <si>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</si>
  <si>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</si>
  <si>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</si>
  <si>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</si>
  <si>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</si>
  <si>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</si>
  <si>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</si>
  <si>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</si>
  <si>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</si>
  <si>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</si>
  <si>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</si>
  <si>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</si>
  <si>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</si>
  <si>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</si>
  <si>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</si>
  <si>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</si>
  <si>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</si>
  <si>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</si>
  <si>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</si>
  <si>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</si>
  <si>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</si>
  <si>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</si>
  <si>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</si>
  <si>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</si>
  <si>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</si>
  <si>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</si>
  <si>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</si>
  <si>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</si>
  <si>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</si>
  <si>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</si>
  <si>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</si>
  <si>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</si>
  <si>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</si>
  <si>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</si>
  <si>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</si>
  <si>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</si>
  <si>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</si>
  <si>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</si>
  <si>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</si>
  <si>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</si>
  <si>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</si>
  <si>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</si>
  <si>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</si>
  <si>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</si>
  <si>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</si>
  <si>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</si>
  <si>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</si>
  <si>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</si>
  <si>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</si>
  <si>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</si>
  <si>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</si>
  <si>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</si>
  <si>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</si>
  <si>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</si>
  <si>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</si>
  <si>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</si>
  <si>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</si>
  <si>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</si>
  <si>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</si>
  <si>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</si>
  <si>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</si>
  <si>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</si>
  <si>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</si>
  <si>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</si>
  <si>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</si>
  <si>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</si>
  <si>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</si>
  <si>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</si>
  <si>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</si>
  <si>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</si>
  <si>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</si>
  <si>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</si>
  <si>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</si>
  <si>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</si>
  <si>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</si>
  <si>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</si>
  <si>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</si>
  <si>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</si>
  <si>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</si>
  <si>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</si>
  <si>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</si>
  <si>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</si>
  <si>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</si>
  <si>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</si>
  <si>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</si>
  <si>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</si>
  <si>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</si>
  <si>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</si>
  <si>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</si>
  <si>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</si>
  <si>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</si>
  <si>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</si>
  <si>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</si>
  <si>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</si>
  <si>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</si>
  <si>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</si>
  <si>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</si>
  <si>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</si>
  <si>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</si>
  <si>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</si>
  <si>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</si>
  <si>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</si>
  <si>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</si>
  <si>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</si>
  <si>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</si>
  <si>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</si>
  <si>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</si>
  <si>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</si>
  <si>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</si>
  <si>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</si>
  <si>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</si>
  <si>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</si>
  <si>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</si>
  <si>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</si>
  <si>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</si>
  <si>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</si>
  <si>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</si>
  <si>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</si>
  <si>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</si>
  <si>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</si>
  <si>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</si>
  <si>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</si>
  <si>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</si>
  <si>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</si>
  <si>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</si>
  <si>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</si>
  <si>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</si>
  <si>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</si>
  <si>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</si>
  <si>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</si>
  <si>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</si>
  <si>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</si>
  <si>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</si>
  <si>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</si>
  <si>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</si>
  <si>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</si>
  <si>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</si>
  <si>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</si>
  <si>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</si>
  <si>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</si>
  <si>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</si>
  <si>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</si>
  <si>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</si>
  <si>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</si>
  <si>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</si>
  <si>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</si>
  <si>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</si>
  <si>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</si>
  <si>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</si>
  <si>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</si>
  <si>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</si>
  <si>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</si>
  <si>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</si>
  <si>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</si>
  <si>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</si>
  <si>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</si>
  <si>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</si>
  <si>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</si>
  <si>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</si>
  <si>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</si>
  <si>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</si>
  <si>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</si>
  <si>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</si>
  <si>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</si>
  <si>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</si>
  <si>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</si>
  <si>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</si>
  <si>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</si>
  <si>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</si>
  <si>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</si>
  <si>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</si>
  <si>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</si>
  <si>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</si>
  <si>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</si>
  <si>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</si>
  <si>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</si>
  <si>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</si>
  <si>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</si>
  <si>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</si>
  <si>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</si>
  <si>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</si>
  <si>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</si>
  <si>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</si>
  <si>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</si>
  <si>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</si>
  <si>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</si>
  <si>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</si>
  <si>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</si>
  <si>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</si>
  <si>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</si>
  <si>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</si>
  <si>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</si>
  <si>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</si>
  <si>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</si>
  <si>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</si>
  <si>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</si>
  <si>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</si>
  <si>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</si>
  <si>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</si>
  <si>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</si>
  <si>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</si>
  <si>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</si>
  <si>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</si>
  <si>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</si>
  <si>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</si>
  <si>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</si>
  <si>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</si>
  <si>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</si>
  <si>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</si>
  <si>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</si>
  <si>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</si>
  <si>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</si>
  <si>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</si>
  <si>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</si>
  <si>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</si>
  <si>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</si>
  <si>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</si>
  <si>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</si>
  <si>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</si>
  <si>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</si>
  <si>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</si>
  <si>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</si>
  <si>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</si>
  <si>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</si>
  <si>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</si>
  <si>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</si>
  <si>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</si>
  <si>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</si>
  <si>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</si>
  <si>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</si>
  <si>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</si>
  <si>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</si>
  <si>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</si>
  <si>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</si>
  <si>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</si>
  <si>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</si>
  <si>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</si>
  <si>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</si>
  <si>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</si>
  <si>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</si>
  <si>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</si>
  <si>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</si>
  <si>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</si>
  <si>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</si>
  <si>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</si>
  <si>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</si>
  <si>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</si>
  <si>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</si>
  <si>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</si>
  <si>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</si>
  <si>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</si>
  <si>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</si>
  <si>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</si>
  <si>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</si>
  <si>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</si>
  <si>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</si>
  <si>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</si>
  <si>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</si>
  <si>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</si>
  <si>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</si>
  <si>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</si>
  <si>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</si>
  <si>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</si>
  <si>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</si>
  <si>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</si>
  <si>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</si>
  <si>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</si>
  <si>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</si>
  <si>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</si>
  <si>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</si>
  <si>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</si>
  <si>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</si>
  <si>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</si>
  <si>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</si>
  <si>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</si>
  <si>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</si>
  <si>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</si>
  <si>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</si>
  <si>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</si>
  <si>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</si>
  <si>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</si>
  <si>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</si>
  <si>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</si>
  <si>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</si>
  <si>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</si>
  <si>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</si>
  <si>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</si>
  <si>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</si>
  <si>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</si>
  <si>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</si>
  <si>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</si>
  <si>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</si>
  <si>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</si>
  <si>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</si>
  <si>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</si>
  <si>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</si>
  <si>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</si>
  <si>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</si>
  <si>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</si>
  <si>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</si>
  <si>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</si>
  <si>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</si>
  <si>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</si>
  <si>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</si>
  <si>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</si>
  <si>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</si>
  <si>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</si>
  <si>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</si>
  <si>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</si>
  <si>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</si>
  <si>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</si>
  <si>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</si>
  <si>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</si>
  <si>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</si>
  <si>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</si>
  <si>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</si>
  <si>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</si>
  <si>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</si>
  <si>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</si>
  <si>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</si>
  <si>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</si>
  <si>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</si>
  <si>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</si>
  <si>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</si>
  <si>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</si>
  <si>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</si>
  <si>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</si>
  <si>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</si>
  <si>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</si>
  <si>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</si>
  <si>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</si>
  <si>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</si>
  <si>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</si>
  <si>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</si>
  <si>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</si>
  <si>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</si>
  <si>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</si>
  <si>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</si>
  <si>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</si>
  <si>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</si>
  <si>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</si>
  <si>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</si>
  <si>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</si>
  <si>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</si>
  <si>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</si>
  <si>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</si>
  <si>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</si>
  <si>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</si>
  <si>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</si>
  <si>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</si>
  <si>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</si>
  <si>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</si>
  <si>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</si>
  <si>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</si>
  <si>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</si>
  <si>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</si>
  <si>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</si>
  <si>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</si>
  <si>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</si>
  <si>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</si>
  <si>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</si>
  <si>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</si>
  <si>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</si>
  <si>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</si>
  <si>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</si>
  <si>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</si>
  <si>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</si>
  <si>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</si>
  <si>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</si>
  <si>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</si>
  <si>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</si>
  <si>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</si>
  <si>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</si>
  <si>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</si>
  <si>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</si>
  <si>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</si>
  <si>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</si>
  <si>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</si>
  <si>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</si>
  <si>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</si>
  <si>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</si>
  <si>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</si>
  <si>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</si>
  <si>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</si>
  <si>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</si>
  <si>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</si>
  <si>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</si>
  <si>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</si>
  <si>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</si>
  <si>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</si>
  <si>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</si>
  <si>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</si>
  <si>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</si>
  <si>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</si>
  <si>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</si>
  <si>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</si>
  <si>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</si>
  <si>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</si>
  <si>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</si>
  <si>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</si>
  <si>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</si>
  <si>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</si>
  <si>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</si>
  <si>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</si>
  <si>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</si>
  <si>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</si>
  <si>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</si>
  <si>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</si>
  <si>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</si>
  <si>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</si>
  <si>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</si>
  <si>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</si>
  <si>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</si>
  <si>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</si>
  <si>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</si>
  <si>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</si>
  <si>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</si>
  <si>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</si>
  <si>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</si>
  <si>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</si>
  <si>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</si>
  <si>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</si>
  <si>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</si>
  <si>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</si>
  <si>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</si>
  <si>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</si>
  <si>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</si>
  <si>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</si>
  <si>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</si>
  <si>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</si>
  <si>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</si>
  <si>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</si>
  <si>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</si>
  <si>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</si>
  <si>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</si>
  <si>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</si>
  <si>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</si>
  <si>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</si>
  <si>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</si>
  <si>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</si>
  <si>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</si>
  <si>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</si>
  <si>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</si>
  <si>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</si>
  <si>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</si>
  <si>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</si>
  <si>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</si>
  <si>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</si>
  <si>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</si>
  <si>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Sports Plus with NFL Redzone</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</si>
  <si>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</si>
  <si>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</si>
  <si>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</si>
  <si>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</si>
  <si>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</si>
  <si>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</si>
  <si>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</si>
  <si>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</si>
  <si>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</si>
  <si>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</si>
  <si>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</si>
  <si>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</si>
  <si>
    <t>Exclude</t>
  </si>
  <si>
    <r>
      <t xml:space="preserve">Screens=5, DVR=unlimited </t>
    </r>
    <r>
      <rPr>
        <b/>
        <sz val="10"/>
        <color rgb="FFFF0000"/>
        <rFont val="Calibri"/>
        <family val="2"/>
        <scheme val="minor"/>
      </rPr>
      <t>(Sony shutting down Jan 1, 2020)</t>
    </r>
  </si>
  <si>
    <t>Nov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</si>
</sst>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52">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68.46064247685"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m/>
    <s v="Yes"/>
    <m/>
    <m/>
    <m/>
    <m/>
    <s v="Yes"/>
    <s v=""/>
    <s v=""/>
    <s v=""/>
    <s v=""/>
    <s v=""/>
    <s v=""/>
    <s v=""/>
    <s v=""/>
    <s v=""/>
    <s v=""/>
    <n v="1"/>
    <s v=""/>
    <s v=""/>
    <s v=""/>
    <s v=""/>
    <s v=""/>
    <s v=""/>
    <s v=""/>
    <s v=""/>
    <s v=""/>
    <n v="1"/>
    <s v=""/>
    <n v="1"/>
    <n v="1"/>
    <n v="1"/>
    <n v="1"/>
    <n v="1"/>
    <n v="1"/>
    <n v="1"/>
    <n v="1"/>
    <s v=""/>
    <n v="1"/>
    <n v="1"/>
    <s v=""/>
    <s v=""/>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Discovery (East &amp; West)"/>
    <s v="Entertainment"/>
    <s v=""/>
    <x v="0"/>
    <m/>
    <s v="Yes"/>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E! Now, E! Network"/>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3"/>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1"/>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 Illustrated T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LC (East &amp; West)"/>
    <s v="Lifestyle"/>
    <s v=""/>
    <x v="0"/>
    <m/>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m/>
    <m/>
    <m/>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m/>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m/>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s v="Espanol"/>
    <s v="Espanol"/>
    <s v="Espanol"/>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Espanol"/>
    <s v="Espanol"/>
    <s v="Espanol"/>
    <s v="Espanol"/>
    <s v="Yes"/>
    <s v="Yes"/>
    <s v="Yes"/>
    <x v="0"/>
    <s v="Espanol"/>
    <s v="Espanol Pack"/>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1"/>
    </i>
    <i>
      <x v="105"/>
    </i>
    <i>
      <x v="106"/>
    </i>
    <i>
      <x v="110"/>
    </i>
    <i>
      <x v="176"/>
    </i>
    <i>
      <x v="179"/>
    </i>
    <i>
      <x v="186"/>
    </i>
    <i>
      <x v="187"/>
    </i>
    <i>
      <x v="188"/>
    </i>
    <i>
      <x v="197"/>
    </i>
    <i>
      <x v="215"/>
    </i>
    <i>
      <x v="216"/>
    </i>
    <i>
      <x v="217"/>
    </i>
    <i>
      <x v="221"/>
    </i>
    <i>
      <x v="240"/>
    </i>
    <i>
      <x v="241"/>
    </i>
    <i>
      <x v="242"/>
    </i>
    <i>
      <x v="243"/>
    </i>
    <i>
      <x v="268"/>
    </i>
    <i>
      <x v="269"/>
    </i>
    <i>
      <x v="270"/>
    </i>
    <i>
      <x v="280"/>
    </i>
    <i>
      <x v="290"/>
    </i>
    <i>
      <x v="293"/>
    </i>
    <i>
      <x v="306"/>
    </i>
    <i>
      <x v="313"/>
    </i>
    <i>
      <x v="369"/>
    </i>
    <i>
      <x v="407"/>
    </i>
    <i>
      <x v="420"/>
    </i>
    <i>
      <x v="424"/>
    </i>
    <i>
      <x v="425"/>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29"/>
    </i>
    <i>
      <x v="30"/>
    </i>
    <i>
      <x v="44"/>
    </i>
    <i>
      <x v="48"/>
    </i>
    <i>
      <x v="55"/>
    </i>
    <i>
      <x v="59"/>
    </i>
    <i>
      <x v="61"/>
    </i>
    <i>
      <x v="65"/>
    </i>
    <i>
      <x v="66"/>
    </i>
    <i>
      <x v="79"/>
    </i>
    <i>
      <x v="80"/>
    </i>
    <i>
      <x v="81"/>
    </i>
    <i>
      <x v="87"/>
    </i>
    <i>
      <x v="91"/>
    </i>
    <i>
      <x v="96"/>
    </i>
    <i>
      <x v="100"/>
    </i>
    <i>
      <x v="102"/>
    </i>
    <i>
      <x v="107"/>
    </i>
    <i>
      <x v="108"/>
    </i>
    <i>
      <x v="109"/>
    </i>
    <i>
      <x v="117"/>
    </i>
    <i>
      <x v="132"/>
    </i>
    <i>
      <x v="133"/>
    </i>
    <i>
      <x v="140"/>
    </i>
    <i>
      <x v="141"/>
    </i>
    <i>
      <x v="150"/>
    </i>
    <i>
      <x v="152"/>
    </i>
    <i>
      <x v="153"/>
    </i>
    <i>
      <x v="156"/>
    </i>
    <i>
      <x v="158"/>
    </i>
    <i>
      <x v="159"/>
    </i>
    <i>
      <x v="160"/>
    </i>
    <i>
      <x v="164"/>
    </i>
    <i>
      <x v="173"/>
    </i>
    <i>
      <x v="174"/>
    </i>
    <i>
      <x v="175"/>
    </i>
    <i>
      <x v="182"/>
    </i>
    <i>
      <x v="196"/>
    </i>
    <i>
      <x v="201"/>
    </i>
    <i>
      <x v="206"/>
    </i>
    <i>
      <x v="212"/>
    </i>
    <i>
      <x v="220"/>
    </i>
    <i>
      <x v="223"/>
    </i>
    <i>
      <x v="232"/>
    </i>
    <i>
      <x v="233"/>
    </i>
    <i>
      <x v="236"/>
    </i>
    <i>
      <x v="239"/>
    </i>
    <i>
      <x v="247"/>
    </i>
    <i>
      <x v="250"/>
    </i>
    <i>
      <x v="251"/>
    </i>
    <i>
      <x v="254"/>
    </i>
    <i>
      <x v="255"/>
    </i>
    <i>
      <x v="256"/>
    </i>
    <i>
      <x v="260"/>
    </i>
    <i>
      <x v="261"/>
    </i>
    <i>
      <x v="264"/>
    </i>
    <i>
      <x v="274"/>
    </i>
    <i>
      <x v="276"/>
    </i>
    <i>
      <x v="281"/>
    </i>
    <i>
      <x v="297"/>
    </i>
    <i>
      <x v="314"/>
    </i>
    <i>
      <x v="329"/>
    </i>
    <i>
      <x v="330"/>
    </i>
    <i>
      <x v="332"/>
    </i>
    <i>
      <x v="343"/>
    </i>
    <i>
      <x v="362"/>
    </i>
    <i>
      <x v="365"/>
    </i>
    <i>
      <x v="366"/>
    </i>
    <i>
      <x v="367"/>
    </i>
    <i>
      <x v="376"/>
    </i>
    <i>
      <x v="379"/>
    </i>
    <i>
      <x v="384"/>
    </i>
    <i>
      <x v="385"/>
    </i>
    <i>
      <x v="386"/>
    </i>
    <i>
      <x v="389"/>
    </i>
    <i>
      <x v="390"/>
    </i>
    <i>
      <x v="403"/>
    </i>
    <i>
      <x v="416"/>
    </i>
    <i>
      <x v="417"/>
    </i>
    <i>
      <x v="422"/>
    </i>
    <i>
      <x v="434"/>
    </i>
    <i>
      <x v="439"/>
    </i>
    <i>
      <x v="440"/>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931</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438</v>
      </c>
    </row>
    <row r="5" spans="2:2" x14ac:dyDescent="0.35">
      <c r="B5" s="26" t="s">
        <v>665</v>
      </c>
    </row>
    <row r="6" spans="2:2" x14ac:dyDescent="0.35">
      <c r="B6" s="26" t="s">
        <v>439</v>
      </c>
    </row>
    <row r="8" spans="2:2" x14ac:dyDescent="0.35">
      <c r="B8" s="145" t="s">
        <v>619</v>
      </c>
    </row>
    <row r="9" spans="2:2" x14ac:dyDescent="0.35">
      <c r="B9" s="26" t="s">
        <v>620</v>
      </c>
    </row>
    <row r="10" spans="2:2" x14ac:dyDescent="0.35">
      <c r="B10" s="26" t="s">
        <v>621</v>
      </c>
    </row>
    <row r="11" spans="2:2" x14ac:dyDescent="0.35">
      <c r="B11" s="41" t="s">
        <v>667</v>
      </c>
    </row>
    <row r="12" spans="2:2" x14ac:dyDescent="0.35">
      <c r="B12" s="41" t="s">
        <v>668</v>
      </c>
    </row>
    <row r="13" spans="2:2" x14ac:dyDescent="0.35">
      <c r="B13" s="26" t="s">
        <v>710</v>
      </c>
    </row>
    <row r="14" spans="2:2" x14ac:dyDescent="0.35">
      <c r="B14" s="26" t="s">
        <v>708</v>
      </c>
    </row>
    <row r="15" spans="2:2" x14ac:dyDescent="0.35">
      <c r="B15" s="41" t="s">
        <v>669</v>
      </c>
    </row>
    <row r="16" spans="2:2" x14ac:dyDescent="0.35">
      <c r="B16" s="41" t="s">
        <v>670</v>
      </c>
    </row>
    <row r="17" spans="2:2" x14ac:dyDescent="0.35">
      <c r="B17" s="41" t="s">
        <v>671</v>
      </c>
    </row>
    <row r="18" spans="2:2" x14ac:dyDescent="0.35">
      <c r="B18" s="26" t="s">
        <v>709</v>
      </c>
    </row>
    <row r="19" spans="2:2" x14ac:dyDescent="0.35">
      <c r="B19" s="26" t="s">
        <v>711</v>
      </c>
    </row>
    <row r="20" spans="2:2" x14ac:dyDescent="0.35">
      <c r="B20" s="26" t="s">
        <v>622</v>
      </c>
    </row>
    <row r="22" spans="2:2" x14ac:dyDescent="0.35">
      <c r="B22" s="145" t="s">
        <v>422</v>
      </c>
    </row>
    <row r="23" spans="2:2" x14ac:dyDescent="0.35">
      <c r="B23" s="26" t="s">
        <v>623</v>
      </c>
    </row>
    <row r="24" spans="2:2" x14ac:dyDescent="0.35">
      <c r="B24" s="26" t="s">
        <v>624</v>
      </c>
    </row>
    <row r="25" spans="2:2" x14ac:dyDescent="0.35">
      <c r="B25" s="26" t="s">
        <v>712</v>
      </c>
    </row>
    <row r="26" spans="2:2" x14ac:dyDescent="0.35">
      <c r="B26" s="26" t="s">
        <v>672</v>
      </c>
    </row>
    <row r="27" spans="2:2" x14ac:dyDescent="0.35">
      <c r="B27" s="26" t="s">
        <v>625</v>
      </c>
    </row>
    <row r="28" spans="2:2" x14ac:dyDescent="0.35">
      <c r="B28" s="26" t="s">
        <v>666</v>
      </c>
    </row>
    <row r="29" spans="2:2" x14ac:dyDescent="0.35">
      <c r="B29" s="26" t="s">
        <v>626</v>
      </c>
    </row>
    <row r="30" spans="2:2" x14ac:dyDescent="0.35">
      <c r="B30" s="26" t="s">
        <v>599</v>
      </c>
    </row>
    <row r="31" spans="2:2" x14ac:dyDescent="0.35">
      <c r="B31" s="26" t="s">
        <v>673</v>
      </c>
    </row>
    <row r="32" spans="2:2" x14ac:dyDescent="0.35">
      <c r="B32" s="26" t="s">
        <v>315</v>
      </c>
    </row>
    <row r="33" spans="1:2" x14ac:dyDescent="0.35">
      <c r="B33" s="26" t="s">
        <v>674</v>
      </c>
    </row>
    <row r="34" spans="1:2" x14ac:dyDescent="0.35">
      <c r="B34" s="26" t="s">
        <v>675</v>
      </c>
    </row>
    <row r="36" spans="1:2" x14ac:dyDescent="0.35">
      <c r="B36" s="26" t="s">
        <v>676</v>
      </c>
    </row>
    <row r="37" spans="1:2" x14ac:dyDescent="0.35">
      <c r="B37" s="26" t="s">
        <v>440</v>
      </c>
    </row>
    <row r="38" spans="1:2" x14ac:dyDescent="0.35">
      <c r="B38" s="26" t="s">
        <v>758</v>
      </c>
    </row>
    <row r="39" spans="1:2" x14ac:dyDescent="0.35">
      <c r="B39" s="41" t="s">
        <v>441</v>
      </c>
    </row>
    <row r="40" spans="1:2" x14ac:dyDescent="0.35">
      <c r="B40" s="41"/>
    </row>
    <row r="41" spans="1:2" x14ac:dyDescent="0.35">
      <c r="B41" s="145" t="s">
        <v>616</v>
      </c>
    </row>
    <row r="42" spans="1:2" x14ac:dyDescent="0.35">
      <c r="A42" s="148"/>
      <c r="B42" s="26" t="s">
        <v>627</v>
      </c>
    </row>
    <row r="43" spans="1:2" x14ac:dyDescent="0.35">
      <c r="A43" s="149"/>
      <c r="B43" s="26" t="s">
        <v>628</v>
      </c>
    </row>
    <row r="44" spans="1:2" x14ac:dyDescent="0.35">
      <c r="A44" s="150" t="s">
        <v>617</v>
      </c>
      <c r="B44" s="146" t="s">
        <v>636</v>
      </c>
    </row>
    <row r="45" spans="1:2" x14ac:dyDescent="0.35">
      <c r="A45" s="151">
        <v>1</v>
      </c>
      <c r="B45" s="26" t="s">
        <v>629</v>
      </c>
    </row>
    <row r="46" spans="1:2" x14ac:dyDescent="0.35">
      <c r="A46" s="152">
        <v>2</v>
      </c>
      <c r="B46" s="26" t="s">
        <v>630</v>
      </c>
    </row>
    <row r="47" spans="1:2" ht="13.3" thickBot="1" x14ac:dyDescent="0.4">
      <c r="A47" s="153">
        <v>3</v>
      </c>
      <c r="B47" s="26" t="s">
        <v>631</v>
      </c>
    </row>
    <row r="48" spans="1:2" ht="13.3" thickBot="1" x14ac:dyDescent="0.4">
      <c r="A48" s="154"/>
      <c r="B48" s="146" t="s">
        <v>632</v>
      </c>
    </row>
    <row r="49" spans="1:2" x14ac:dyDescent="0.35">
      <c r="A49" s="155"/>
      <c r="B49" s="146" t="s">
        <v>633</v>
      </c>
    </row>
    <row r="50" spans="1:2" x14ac:dyDescent="0.35">
      <c r="A50" s="156"/>
      <c r="B50" s="146" t="s">
        <v>634</v>
      </c>
    </row>
    <row r="51" spans="1:2" x14ac:dyDescent="0.35">
      <c r="A51" s="157"/>
      <c r="B51" s="146" t="s">
        <v>635</v>
      </c>
    </row>
    <row r="52" spans="1:2" x14ac:dyDescent="0.35">
      <c r="A52" s="158" t="s">
        <v>617</v>
      </c>
      <c r="B52" s="146" t="s">
        <v>637</v>
      </c>
    </row>
    <row r="54" spans="1:2" x14ac:dyDescent="0.35">
      <c r="B54" s="145" t="s">
        <v>545</v>
      </c>
    </row>
    <row r="55" spans="1:2" x14ac:dyDescent="0.35">
      <c r="B55" s="26" t="s">
        <v>546</v>
      </c>
    </row>
    <row r="56" spans="1:2" x14ac:dyDescent="0.35">
      <c r="B56" s="26" t="s">
        <v>442</v>
      </c>
    </row>
    <row r="57" spans="1:2" x14ac:dyDescent="0.35">
      <c r="B57" s="26" t="s">
        <v>421</v>
      </c>
    </row>
    <row r="58" spans="1:2" x14ac:dyDescent="0.35">
      <c r="B58" s="41" t="s">
        <v>433</v>
      </c>
    </row>
    <row r="60" spans="1:2" x14ac:dyDescent="0.35">
      <c r="B60" s="145" t="s">
        <v>426</v>
      </c>
    </row>
    <row r="61" spans="1:2" x14ac:dyDescent="0.35">
      <c r="B61" s="26" t="s">
        <v>443</v>
      </c>
    </row>
    <row r="62" spans="1:2" x14ac:dyDescent="0.35">
      <c r="B62" s="26" t="s">
        <v>427</v>
      </c>
    </row>
    <row r="63" spans="1:2" x14ac:dyDescent="0.35">
      <c r="B63" s="26" t="s">
        <v>444</v>
      </c>
    </row>
    <row r="64" spans="1:2" x14ac:dyDescent="0.35">
      <c r="B64" s="26" t="s">
        <v>428</v>
      </c>
    </row>
    <row r="65" spans="2:2" x14ac:dyDescent="0.35">
      <c r="B65" s="26" t="s">
        <v>445</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429</v>
      </c>
    </row>
    <row r="68" spans="2:2" x14ac:dyDescent="0.35">
      <c r="B68" s="26" t="s">
        <v>446</v>
      </c>
    </row>
    <row r="70" spans="2:2" x14ac:dyDescent="0.35">
      <c r="B70" s="145" t="s">
        <v>425</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759</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431</v>
      </c>
    </row>
    <row r="76" spans="2:2" x14ac:dyDescent="0.35">
      <c r="B76" s="26" t="s">
        <v>430</v>
      </c>
    </row>
    <row r="77" spans="2:2" x14ac:dyDescent="0.35">
      <c r="B77" s="26" t="s">
        <v>434</v>
      </c>
    </row>
    <row r="78" spans="2:2" x14ac:dyDescent="0.35">
      <c r="B78" s="26" t="s">
        <v>926</v>
      </c>
    </row>
    <row r="79" spans="2:2" x14ac:dyDescent="0.35">
      <c r="B79" s="26" t="s">
        <v>927</v>
      </c>
    </row>
    <row r="80" spans="2:2" x14ac:dyDescent="0.35">
      <c r="B80" s="26" t="s">
        <v>928</v>
      </c>
    </row>
    <row r="82" spans="2:2" x14ac:dyDescent="0.35">
      <c r="B82" s="145" t="s">
        <v>435</v>
      </c>
    </row>
    <row r="83" spans="2:2" x14ac:dyDescent="0.35">
      <c r="B83" s="26" t="s">
        <v>677</v>
      </c>
    </row>
    <row r="84" spans="2:2" x14ac:dyDescent="0.35">
      <c r="B84" s="26" t="s">
        <v>760</v>
      </c>
    </row>
    <row r="85" spans="2:2" x14ac:dyDescent="0.35">
      <c r="B85" s="26" t="s">
        <v>483</v>
      </c>
    </row>
    <row r="86" spans="2:2" x14ac:dyDescent="0.35">
      <c r="B86" s="26" t="s">
        <v>432</v>
      </c>
    </row>
    <row r="87" spans="2:2" x14ac:dyDescent="0.35">
      <c r="B87" s="26" t="s">
        <v>447</v>
      </c>
    </row>
    <row r="88" spans="2:2" x14ac:dyDescent="0.35">
      <c r="B88" s="26" t="s">
        <v>436</v>
      </c>
    </row>
    <row r="89" spans="2:2" x14ac:dyDescent="0.35">
      <c r="B89" s="26" t="s">
        <v>638</v>
      </c>
    </row>
    <row r="90" spans="2:2" x14ac:dyDescent="0.35">
      <c r="B90" s="26" t="s">
        <v>484</v>
      </c>
    </row>
    <row r="91" spans="2:2" x14ac:dyDescent="0.35">
      <c r="B91" s="26" t="s">
        <v>448</v>
      </c>
    </row>
    <row r="114" spans="2:2" x14ac:dyDescent="0.35">
      <c r="B114" s="147" t="s">
        <v>600</v>
      </c>
    </row>
    <row r="150" spans="2:2" x14ac:dyDescent="0.35">
      <c r="B150" s="147" t="s">
        <v>500</v>
      </c>
    </row>
    <row r="191" spans="2:2" x14ac:dyDescent="0.35">
      <c r="B191" s="147" t="s">
        <v>713</v>
      </c>
    </row>
    <row r="234" spans="2:2" x14ac:dyDescent="0.35">
      <c r="B234" s="147" t="s">
        <v>725</v>
      </c>
    </row>
    <row r="275" spans="2:2" x14ac:dyDescent="0.35">
      <c r="B275" s="147" t="s">
        <v>678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562</v>
      </c>
      <c r="B1" s="132" t="s">
        <v>579</v>
      </c>
      <c r="C1" s="25" t="s">
        <v>186</v>
      </c>
      <c r="D1" s="25" t="s">
        <v>573</v>
      </c>
      <c r="E1" s="25" t="s">
        <v>568</v>
      </c>
      <c r="F1" s="25" t="s">
        <v>569</v>
      </c>
      <c r="G1" s="25" t="s">
        <v>570</v>
      </c>
      <c r="H1" s="25" t="s">
        <v>571</v>
      </c>
      <c r="I1" s="25" t="s">
        <v>572</v>
      </c>
      <c r="J1" s="25" t="s">
        <v>574</v>
      </c>
      <c r="K1" s="25" t="s">
        <v>575</v>
      </c>
      <c r="L1" s="25" t="s">
        <v>576</v>
      </c>
      <c r="M1" s="25" t="s">
        <v>577</v>
      </c>
      <c r="N1" s="181" t="s">
        <v>614</v>
      </c>
      <c r="O1" s="25" t="s">
        <v>563</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578</v>
      </c>
      <c r="C2" s="135">
        <v>20</v>
      </c>
      <c r="D2" s="28" t="s">
        <v>1</v>
      </c>
      <c r="E2" s="28" t="s">
        <v>1</v>
      </c>
      <c r="F2" s="28" t="s">
        <v>1</v>
      </c>
      <c r="G2" s="28" t="s">
        <v>1</v>
      </c>
      <c r="H2" s="28" t="s">
        <v>1</v>
      </c>
      <c r="I2" s="28" t="s">
        <v>1</v>
      </c>
      <c r="J2" s="28"/>
      <c r="K2" s="28"/>
      <c r="L2" s="28"/>
      <c r="M2" s="28"/>
      <c r="N2" s="182" t="s">
        <v>920</v>
      </c>
      <c r="O2" s="136" t="s">
        <v>84</v>
      </c>
    </row>
    <row r="3" spans="1:37" ht="13.3" thickBot="1" x14ac:dyDescent="0.4">
      <c r="A3" s="73" t="s">
        <v>188</v>
      </c>
      <c r="B3" s="134" t="s">
        <v>578</v>
      </c>
      <c r="C3" s="109">
        <v>25</v>
      </c>
      <c r="D3" s="28" t="s">
        <v>872</v>
      </c>
      <c r="E3" s="28" t="s">
        <v>1</v>
      </c>
      <c r="F3" s="28" t="s">
        <v>1</v>
      </c>
      <c r="G3" s="28" t="s">
        <v>1</v>
      </c>
      <c r="H3" s="28" t="s">
        <v>1</v>
      </c>
      <c r="I3" s="28" t="s">
        <v>1</v>
      </c>
      <c r="J3" s="28" t="s">
        <v>1</v>
      </c>
      <c r="K3" s="28" t="s">
        <v>1</v>
      </c>
      <c r="L3" s="28" t="s">
        <v>1</v>
      </c>
      <c r="M3" s="28"/>
      <c r="N3" s="182" t="s">
        <v>878</v>
      </c>
      <c r="O3" s="136" t="s">
        <v>524</v>
      </c>
    </row>
    <row r="4" spans="1:37" ht="13.3" thickBot="1" x14ac:dyDescent="0.4">
      <c r="A4" s="73" t="s">
        <v>189</v>
      </c>
      <c r="B4" s="134" t="s">
        <v>578</v>
      </c>
      <c r="C4" s="109">
        <v>25</v>
      </c>
      <c r="D4" s="28" t="s">
        <v>872</v>
      </c>
      <c r="E4" s="28" t="s">
        <v>1</v>
      </c>
      <c r="F4" s="28" t="s">
        <v>1</v>
      </c>
      <c r="G4" s="28" t="s">
        <v>1</v>
      </c>
      <c r="H4" s="28" t="s">
        <v>1</v>
      </c>
      <c r="I4" s="28" t="s">
        <v>1</v>
      </c>
      <c r="J4" s="28" t="s">
        <v>1</v>
      </c>
      <c r="K4" s="28" t="s">
        <v>1</v>
      </c>
      <c r="L4" s="28" t="s">
        <v>1</v>
      </c>
      <c r="M4" s="28"/>
      <c r="N4" s="182" t="s">
        <v>879</v>
      </c>
      <c r="O4" s="136" t="s">
        <v>524</v>
      </c>
    </row>
    <row r="5" spans="1:37" ht="13.3" thickBot="1" x14ac:dyDescent="0.4">
      <c r="A5" s="73" t="s">
        <v>761</v>
      </c>
      <c r="B5" s="134" t="s">
        <v>578</v>
      </c>
      <c r="C5" s="109">
        <v>50</v>
      </c>
      <c r="D5" s="28" t="s">
        <v>873</v>
      </c>
      <c r="E5" s="28" t="s">
        <v>1</v>
      </c>
      <c r="F5" s="28" t="s">
        <v>1</v>
      </c>
      <c r="G5" s="28" t="s">
        <v>1</v>
      </c>
      <c r="H5" s="28" t="s">
        <v>1</v>
      </c>
      <c r="I5" s="28" t="s">
        <v>1</v>
      </c>
      <c r="J5" s="28" t="s">
        <v>1</v>
      </c>
      <c r="K5" s="28"/>
      <c r="L5" s="28" t="s">
        <v>1</v>
      </c>
      <c r="M5" s="28"/>
      <c r="N5" s="182" t="s">
        <v>923</v>
      </c>
      <c r="O5" s="136" t="s">
        <v>564</v>
      </c>
    </row>
    <row r="6" spans="1:37" ht="13.3" thickBot="1" x14ac:dyDescent="0.4">
      <c r="A6" s="73" t="s">
        <v>762</v>
      </c>
      <c r="B6" s="134" t="s">
        <v>578</v>
      </c>
      <c r="C6" s="109">
        <v>70</v>
      </c>
      <c r="D6" s="28" t="s">
        <v>873</v>
      </c>
      <c r="E6" s="28" t="s">
        <v>1</v>
      </c>
      <c r="F6" s="28" t="s">
        <v>1</v>
      </c>
      <c r="G6" s="28" t="s">
        <v>1</v>
      </c>
      <c r="H6" s="28" t="s">
        <v>1</v>
      </c>
      <c r="I6" s="28" t="s">
        <v>1</v>
      </c>
      <c r="J6" s="28" t="s">
        <v>1</v>
      </c>
      <c r="K6" s="28"/>
      <c r="L6" s="28" t="s">
        <v>1</v>
      </c>
      <c r="M6" s="28"/>
      <c r="N6" s="182" t="s">
        <v>923</v>
      </c>
      <c r="O6" s="136" t="s">
        <v>564</v>
      </c>
    </row>
    <row r="7" spans="1:37" ht="13.3" thickBot="1" x14ac:dyDescent="0.4">
      <c r="A7" s="73" t="s">
        <v>763</v>
      </c>
      <c r="B7" s="134" t="s">
        <v>578</v>
      </c>
      <c r="C7" s="109">
        <v>93</v>
      </c>
      <c r="D7" s="28" t="s">
        <v>873</v>
      </c>
      <c r="E7" s="28" t="s">
        <v>1</v>
      </c>
      <c r="F7" s="28" t="s">
        <v>1</v>
      </c>
      <c r="G7" s="28" t="s">
        <v>1</v>
      </c>
      <c r="H7" s="28" t="s">
        <v>1</v>
      </c>
      <c r="I7" s="28" t="s">
        <v>1</v>
      </c>
      <c r="J7" s="28" t="s">
        <v>1</v>
      </c>
      <c r="K7" s="28"/>
      <c r="L7" s="28" t="s">
        <v>1</v>
      </c>
      <c r="M7" s="28"/>
      <c r="N7" s="182" t="s">
        <v>923</v>
      </c>
      <c r="O7" s="136" t="s">
        <v>564</v>
      </c>
    </row>
    <row r="8" spans="1:37" ht="13.3" thickBot="1" x14ac:dyDescent="0.4">
      <c r="A8" s="73" t="s">
        <v>764</v>
      </c>
      <c r="B8" s="134" t="s">
        <v>578</v>
      </c>
      <c r="C8" s="109">
        <v>110</v>
      </c>
      <c r="D8" s="28" t="s">
        <v>873</v>
      </c>
      <c r="E8" s="28" t="s">
        <v>1</v>
      </c>
      <c r="F8" s="28" t="s">
        <v>1</v>
      </c>
      <c r="G8" s="28" t="s">
        <v>1</v>
      </c>
      <c r="H8" s="28" t="s">
        <v>1</v>
      </c>
      <c r="I8" s="28" t="s">
        <v>1</v>
      </c>
      <c r="J8" s="28" t="s">
        <v>1</v>
      </c>
      <c r="K8" s="28"/>
      <c r="L8" s="28" t="s">
        <v>1</v>
      </c>
      <c r="M8" s="28"/>
      <c r="N8" s="182" t="s">
        <v>923</v>
      </c>
      <c r="O8" s="136" t="s">
        <v>564</v>
      </c>
    </row>
    <row r="9" spans="1:37" ht="13.3" thickBot="1" x14ac:dyDescent="0.4">
      <c r="A9" s="73" t="s">
        <v>765</v>
      </c>
      <c r="B9" s="134" t="s">
        <v>578</v>
      </c>
      <c r="C9" s="109">
        <v>124</v>
      </c>
      <c r="D9" s="28" t="s">
        <v>873</v>
      </c>
      <c r="E9" s="28" t="s">
        <v>1</v>
      </c>
      <c r="F9" s="28" t="s">
        <v>1</v>
      </c>
      <c r="G9" s="28" t="s">
        <v>1</v>
      </c>
      <c r="H9" s="28" t="s">
        <v>1</v>
      </c>
      <c r="I9" s="28" t="s">
        <v>1</v>
      </c>
      <c r="J9" s="28" t="s">
        <v>1</v>
      </c>
      <c r="K9" s="28"/>
      <c r="L9" s="28" t="s">
        <v>1</v>
      </c>
      <c r="M9" s="28"/>
      <c r="N9" s="182" t="s">
        <v>923</v>
      </c>
      <c r="O9" s="136" t="s">
        <v>564</v>
      </c>
    </row>
    <row r="10" spans="1:37" ht="13.3" thickBot="1" x14ac:dyDescent="0.4">
      <c r="A10" s="73" t="s">
        <v>766</v>
      </c>
      <c r="B10" s="134" t="s">
        <v>578</v>
      </c>
      <c r="C10" s="109">
        <v>135</v>
      </c>
      <c r="D10" s="28" t="s">
        <v>873</v>
      </c>
      <c r="E10" s="28" t="s">
        <v>1</v>
      </c>
      <c r="F10" s="28" t="s">
        <v>1</v>
      </c>
      <c r="G10" s="28" t="s">
        <v>1</v>
      </c>
      <c r="H10" s="28" t="s">
        <v>1</v>
      </c>
      <c r="I10" s="28" t="s">
        <v>1</v>
      </c>
      <c r="J10" s="28" t="s">
        <v>1</v>
      </c>
      <c r="K10" s="28"/>
      <c r="L10" s="28" t="s">
        <v>1</v>
      </c>
      <c r="M10" s="28"/>
      <c r="N10" s="182" t="s">
        <v>923</v>
      </c>
      <c r="O10" s="136" t="s">
        <v>564</v>
      </c>
    </row>
    <row r="11" spans="1:37" ht="13.3" thickBot="1" x14ac:dyDescent="0.4">
      <c r="A11" s="73" t="s">
        <v>767</v>
      </c>
      <c r="B11" s="134" t="s">
        <v>578</v>
      </c>
      <c r="C11" s="109">
        <v>86</v>
      </c>
      <c r="D11" s="28" t="s">
        <v>873</v>
      </c>
      <c r="E11" s="28" t="s">
        <v>1</v>
      </c>
      <c r="F11" s="28" t="s">
        <v>1</v>
      </c>
      <c r="G11" s="28" t="s">
        <v>1</v>
      </c>
      <c r="H11" s="28" t="s">
        <v>1</v>
      </c>
      <c r="I11" s="28" t="s">
        <v>1</v>
      </c>
      <c r="J11" s="28" t="s">
        <v>1</v>
      </c>
      <c r="K11" s="28"/>
      <c r="L11" s="28" t="s">
        <v>1</v>
      </c>
      <c r="M11" s="28"/>
      <c r="N11" s="182" t="s">
        <v>923</v>
      </c>
      <c r="O11" s="136" t="s">
        <v>564</v>
      </c>
    </row>
    <row r="12" spans="1:37" ht="13.3" thickBot="1" x14ac:dyDescent="0.4">
      <c r="A12" s="73" t="s">
        <v>173</v>
      </c>
      <c r="B12" s="134" t="s">
        <v>578</v>
      </c>
      <c r="C12" s="109">
        <v>50</v>
      </c>
      <c r="D12" s="28" t="s">
        <v>1</v>
      </c>
      <c r="E12" s="28" t="s">
        <v>1</v>
      </c>
      <c r="F12" s="28" t="s">
        <v>1</v>
      </c>
      <c r="G12" s="28" t="s">
        <v>1</v>
      </c>
      <c r="H12" s="28" t="s">
        <v>1</v>
      </c>
      <c r="I12" s="28" t="s">
        <v>1</v>
      </c>
      <c r="J12" s="28" t="s">
        <v>1</v>
      </c>
      <c r="K12" s="28" t="s">
        <v>1</v>
      </c>
      <c r="L12" s="28" t="s">
        <v>1</v>
      </c>
      <c r="M12" s="28"/>
      <c r="N12" s="182" t="s">
        <v>924</v>
      </c>
      <c r="O12" s="136" t="s">
        <v>565</v>
      </c>
    </row>
    <row r="13" spans="1:37" ht="13.3" thickBot="1" x14ac:dyDescent="0.4">
      <c r="A13" s="73" t="s">
        <v>172</v>
      </c>
      <c r="B13" s="134" t="s">
        <v>578</v>
      </c>
      <c r="C13" s="109">
        <v>45</v>
      </c>
      <c r="D13" s="28" t="s">
        <v>1</v>
      </c>
      <c r="E13" s="28" t="s">
        <v>1</v>
      </c>
      <c r="F13" s="28" t="s">
        <v>1</v>
      </c>
      <c r="G13" s="28" t="s">
        <v>1</v>
      </c>
      <c r="H13" s="28" t="s">
        <v>1</v>
      </c>
      <c r="I13" s="28" t="s">
        <v>1</v>
      </c>
      <c r="J13" s="28" t="s">
        <v>1</v>
      </c>
      <c r="K13" s="28" t="s">
        <v>1</v>
      </c>
      <c r="L13" s="28" t="s">
        <v>1</v>
      </c>
      <c r="M13" s="28"/>
      <c r="N13" s="182" t="s">
        <v>874</v>
      </c>
      <c r="O13" s="136" t="s">
        <v>85</v>
      </c>
    </row>
    <row r="14" spans="1:37" ht="13.3" thickBot="1" x14ac:dyDescent="0.4">
      <c r="A14" s="73" t="s">
        <v>190</v>
      </c>
      <c r="B14" s="134" t="s">
        <v>929</v>
      </c>
      <c r="C14" s="109">
        <v>50</v>
      </c>
      <c r="D14" s="28" t="s">
        <v>1</v>
      </c>
      <c r="E14" s="28" t="s">
        <v>1</v>
      </c>
      <c r="F14" s="28" t="s">
        <v>1</v>
      </c>
      <c r="G14" s="28" t="s">
        <v>1</v>
      </c>
      <c r="H14" s="28" t="s">
        <v>1</v>
      </c>
      <c r="I14" s="28" t="s">
        <v>1</v>
      </c>
      <c r="J14" s="28" t="s">
        <v>1</v>
      </c>
      <c r="K14" s="28"/>
      <c r="L14" s="28" t="s">
        <v>1</v>
      </c>
      <c r="M14" s="28" t="s">
        <v>1</v>
      </c>
      <c r="N14" s="182" t="s">
        <v>930</v>
      </c>
      <c r="O14" s="136" t="s">
        <v>566</v>
      </c>
    </row>
    <row r="15" spans="1:37" ht="13.3" thickBot="1" x14ac:dyDescent="0.4">
      <c r="A15" s="73" t="s">
        <v>191</v>
      </c>
      <c r="B15" s="134" t="s">
        <v>578</v>
      </c>
      <c r="C15" s="109">
        <v>55</v>
      </c>
      <c r="D15" s="28" t="s">
        <v>1</v>
      </c>
      <c r="E15" s="28" t="s">
        <v>1</v>
      </c>
      <c r="F15" s="28" t="s">
        <v>1</v>
      </c>
      <c r="G15" s="28" t="s">
        <v>1</v>
      </c>
      <c r="H15" s="28" t="s">
        <v>1</v>
      </c>
      <c r="I15" s="28" t="s">
        <v>1</v>
      </c>
      <c r="J15" s="28" t="s">
        <v>1</v>
      </c>
      <c r="K15" s="28"/>
      <c r="L15" s="28"/>
      <c r="M15" s="28"/>
      <c r="N15" s="182" t="s">
        <v>875</v>
      </c>
      <c r="O15" s="136" t="s">
        <v>567</v>
      </c>
    </row>
    <row r="16" spans="1:37" ht="13.3" thickBot="1" x14ac:dyDescent="0.4">
      <c r="A16" s="73" t="s">
        <v>236</v>
      </c>
      <c r="B16" s="134" t="s">
        <v>578</v>
      </c>
      <c r="C16" s="109">
        <v>15</v>
      </c>
      <c r="D16" s="28"/>
      <c r="E16" s="28" t="s">
        <v>1</v>
      </c>
      <c r="F16" s="28" t="s">
        <v>1</v>
      </c>
      <c r="G16" s="28" t="s">
        <v>1</v>
      </c>
      <c r="H16" s="28" t="s">
        <v>1</v>
      </c>
      <c r="I16" s="28"/>
      <c r="J16" s="28"/>
      <c r="K16" s="28"/>
      <c r="L16" s="28"/>
      <c r="M16" s="28"/>
      <c r="N16" s="182" t="s">
        <v>876</v>
      </c>
      <c r="O16" s="137" t="s">
        <v>185</v>
      </c>
    </row>
    <row r="17" spans="1:15" ht="13.3" thickBot="1" x14ac:dyDescent="0.4">
      <c r="A17" s="73" t="s">
        <v>640</v>
      </c>
      <c r="B17" s="134" t="s">
        <v>578</v>
      </c>
      <c r="C17" s="109">
        <v>5</v>
      </c>
      <c r="D17" s="28"/>
      <c r="E17" s="28" t="s">
        <v>1</v>
      </c>
      <c r="F17" s="28" t="s">
        <v>1</v>
      </c>
      <c r="G17" s="28" t="s">
        <v>1</v>
      </c>
      <c r="H17" s="28" t="s">
        <v>1</v>
      </c>
      <c r="I17" s="28" t="s">
        <v>1</v>
      </c>
      <c r="J17" s="28" t="s">
        <v>1</v>
      </c>
      <c r="K17" s="28"/>
      <c r="L17" s="28" t="s">
        <v>1</v>
      </c>
      <c r="M17" s="28"/>
      <c r="N17" s="182" t="s">
        <v>876</v>
      </c>
      <c r="O17" s="136" t="s">
        <v>652</v>
      </c>
    </row>
    <row r="18" spans="1:15" ht="13.3" thickBot="1" x14ac:dyDescent="0.4">
      <c r="A18" s="73" t="s">
        <v>890</v>
      </c>
      <c r="B18" s="134" t="s">
        <v>578</v>
      </c>
      <c r="C18" s="109">
        <v>6</v>
      </c>
      <c r="D18" s="28" t="s">
        <v>872</v>
      </c>
      <c r="E18" s="28" t="s">
        <v>1</v>
      </c>
      <c r="F18" s="28" t="s">
        <v>1</v>
      </c>
      <c r="G18" s="28"/>
      <c r="H18" s="28" t="s">
        <v>1</v>
      </c>
      <c r="I18" s="28" t="s">
        <v>1</v>
      </c>
      <c r="J18" s="28" t="s">
        <v>1</v>
      </c>
      <c r="K18" s="28"/>
      <c r="L18" s="28"/>
      <c r="M18" s="28"/>
      <c r="N18" s="182" t="s">
        <v>893</v>
      </c>
      <c r="O18" s="136" t="s">
        <v>894</v>
      </c>
    </row>
    <row r="19" spans="1:15" ht="13.3" thickBot="1" x14ac:dyDescent="0.4">
      <c r="A19" s="73" t="s">
        <v>891</v>
      </c>
      <c r="B19" s="134" t="s">
        <v>578</v>
      </c>
      <c r="C19" s="109">
        <v>15</v>
      </c>
      <c r="D19" s="28" t="s">
        <v>615</v>
      </c>
      <c r="E19" s="28" t="s">
        <v>1</v>
      </c>
      <c r="F19" s="28" t="s">
        <v>1</v>
      </c>
      <c r="G19" s="28"/>
      <c r="H19" s="28" t="s">
        <v>1</v>
      </c>
      <c r="I19" s="28" t="s">
        <v>1</v>
      </c>
      <c r="J19" s="28"/>
      <c r="K19" s="28" t="s">
        <v>1</v>
      </c>
      <c r="L19" s="28" t="s">
        <v>1</v>
      </c>
      <c r="M19" s="28"/>
      <c r="N19" s="182" t="s">
        <v>912</v>
      </c>
      <c r="O19" s="136" t="s">
        <v>896</v>
      </c>
    </row>
    <row r="20" spans="1:15" ht="13.3" thickBot="1" x14ac:dyDescent="0.4">
      <c r="A20" s="73" t="s">
        <v>911</v>
      </c>
      <c r="B20" s="134" t="s">
        <v>578</v>
      </c>
      <c r="C20" s="109">
        <v>15</v>
      </c>
      <c r="D20" s="28" t="s">
        <v>615</v>
      </c>
      <c r="E20" s="28" t="s">
        <v>1</v>
      </c>
      <c r="F20" s="28" t="s">
        <v>1</v>
      </c>
      <c r="G20" s="28"/>
      <c r="H20" s="28" t="s">
        <v>1</v>
      </c>
      <c r="I20" s="28" t="s">
        <v>1</v>
      </c>
      <c r="J20" s="28"/>
      <c r="K20" s="28" t="s">
        <v>1</v>
      </c>
      <c r="L20" s="28" t="s">
        <v>1</v>
      </c>
      <c r="M20" s="28"/>
      <c r="N20" s="182" t="s">
        <v>912</v>
      </c>
      <c r="O20" s="136" t="s">
        <v>896</v>
      </c>
    </row>
    <row r="21" spans="1:15" ht="13.3" thickBot="1" x14ac:dyDescent="0.4">
      <c r="A21" s="73" t="s">
        <v>192</v>
      </c>
      <c r="B21" s="134" t="s">
        <v>578</v>
      </c>
      <c r="C21" s="109">
        <v>15</v>
      </c>
      <c r="D21" s="28" t="s">
        <v>872</v>
      </c>
      <c r="E21" s="28" t="s">
        <v>1</v>
      </c>
      <c r="F21" s="28" t="s">
        <v>1</v>
      </c>
      <c r="G21" s="28" t="s">
        <v>1</v>
      </c>
      <c r="H21" s="28" t="s">
        <v>1</v>
      </c>
      <c r="I21" s="28" t="s">
        <v>1</v>
      </c>
      <c r="J21" s="28"/>
      <c r="K21" s="28" t="s">
        <v>1</v>
      </c>
      <c r="L21" s="28" t="s">
        <v>1</v>
      </c>
      <c r="M21" s="28"/>
      <c r="N21" s="185" t="s">
        <v>892</v>
      </c>
      <c r="O21" s="136" t="s">
        <v>741</v>
      </c>
    </row>
  </sheetData>
  <conditionalFormatting sqref="B2:B17 B21:B22">
    <cfRule type="expression" dxfId="951" priority="14">
      <formula>B2="Exclude"</formula>
    </cfRule>
  </conditionalFormatting>
  <conditionalFormatting sqref="A21 A2:A16">
    <cfRule type="expression" dxfId="950" priority="12">
      <formula>B2="Exclude"</formula>
    </cfRule>
  </conditionalFormatting>
  <conditionalFormatting sqref="A17">
    <cfRule type="expression" dxfId="949" priority="9">
      <formula>B17="Exclude"</formula>
    </cfRule>
  </conditionalFormatting>
  <conditionalFormatting sqref="B6:B11">
    <cfRule type="expression" dxfId="948" priority="8">
      <formula>B6="Exclude"</formula>
    </cfRule>
  </conditionalFormatting>
  <conditionalFormatting sqref="B19">
    <cfRule type="expression" dxfId="947" priority="6">
      <formula>B19="Exclude"</formula>
    </cfRule>
  </conditionalFormatting>
  <conditionalFormatting sqref="A19">
    <cfRule type="expression" dxfId="946" priority="5">
      <formula>B19="Exclude"</formula>
    </cfRule>
  </conditionalFormatting>
  <conditionalFormatting sqref="B18">
    <cfRule type="expression" dxfId="945" priority="4">
      <formula>B18="Exclude"</formula>
    </cfRule>
  </conditionalFormatting>
  <conditionalFormatting sqref="A18">
    <cfRule type="expression" dxfId="944" priority="3">
      <formula>B18="Exclude"</formula>
    </cfRule>
  </conditionalFormatting>
  <conditionalFormatting sqref="B20">
    <cfRule type="expression" dxfId="943" priority="2">
      <formula>B20="Exclude"</formula>
    </cfRule>
  </conditionalFormatting>
  <conditionalFormatting sqref="A20">
    <cfRule type="expression" dxfId="94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462</v>
      </c>
      <c r="D1" s="104" t="s">
        <v>495</v>
      </c>
      <c r="F1" s="103" t="s">
        <v>463</v>
      </c>
      <c r="H1" s="49" t="s">
        <v>472</v>
      </c>
      <c r="I1" s="57"/>
      <c r="J1" s="57"/>
      <c r="K1" s="57"/>
      <c r="L1" s="57"/>
      <c r="M1" s="57"/>
      <c r="N1" s="58"/>
      <c r="O1" s="67"/>
      <c r="P1" s="67"/>
      <c r="R1" s="122" t="s">
        <v>560</v>
      </c>
      <c r="S1" s="114"/>
      <c r="T1" s="141" t="str">
        <f>IF(profile="","No profile loaded",profile)</f>
        <v>No profile loaded</v>
      </c>
      <c r="U1" s="141"/>
      <c r="V1" s="142" t="str">
        <f ca="1">Profiles!D4</f>
        <v/>
      </c>
      <c r="BA1" s="76" t="s">
        <v>473</v>
      </c>
      <c r="BB1" s="44" t="s">
        <v>473</v>
      </c>
    </row>
    <row r="2" spans="1:54" s="80" customFormat="1" ht="12.45" thickBot="1" x14ac:dyDescent="0.4">
      <c r="A2" s="78">
        <v>1</v>
      </c>
      <c r="B2" s="79" t="str">
        <f ca="1">"Required ("&amp;COUNTIF(Data!$BR:$BR,1)&amp;")"</f>
        <v>Required (5)</v>
      </c>
      <c r="D2" s="81"/>
      <c r="F2" s="81" t="s">
        <v>473</v>
      </c>
      <c r="H2" s="92" t="str">
        <f ca="1">Analysis!C18</f>
        <v>(#1) Vidgo with (+0 Add-Ons) / Spectrum TV Essentials (+0 Add-Ons)  [%100 of marked] for $30</v>
      </c>
      <c r="I2" s="93"/>
      <c r="J2" s="93"/>
      <c r="K2" s="93"/>
      <c r="L2" s="93"/>
      <c r="M2" s="93"/>
      <c r="N2" s="93"/>
      <c r="O2" s="93"/>
      <c r="P2" s="94"/>
      <c r="R2" s="122" t="s">
        <v>561</v>
      </c>
      <c r="S2" s="138"/>
      <c r="T2" s="139" t="str">
        <f>marker_pick</f>
        <v>3 - Mild Interest</v>
      </c>
      <c r="U2" s="139"/>
      <c r="V2" s="140" t="str">
        <f ca="1">COUNTIFS(Data!D:D,1)&amp;" marked"</f>
        <v>9 marked</v>
      </c>
      <c r="BA2" s="77" t="s">
        <v>474</v>
      </c>
      <c r="BB2" s="80" t="s">
        <v>865</v>
      </c>
    </row>
    <row r="3" spans="1:54" s="80" customFormat="1" x14ac:dyDescent="0.35">
      <c r="A3" s="78">
        <v>2</v>
      </c>
      <c r="B3" s="96" t="str">
        <f ca="1">"High Interest ("&amp;COUNTIF(Data!$BR:$BR,2)&amp;")"</f>
        <v>High Interest (2)</v>
      </c>
      <c r="D3" s="50"/>
      <c r="F3" s="97" t="s">
        <v>464</v>
      </c>
      <c r="H3" s="54" t="str">
        <f ca="1">Analysis!D18</f>
        <v>(#2) Spectrum TV Essentials with (+0 Add-Ons) / Vidgo (+0 Add-Ons)  [%100 of marked] for $30</v>
      </c>
      <c r="P3" s="82"/>
      <c r="R3" s="122" t="s">
        <v>481</v>
      </c>
      <c r="S3" s="111"/>
      <c r="T3" s="124" t="str">
        <f>IF(price_limit&gt;0,price_limit,"No Limit")</f>
        <v>No Limit</v>
      </c>
      <c r="U3" s="112"/>
      <c r="V3" s="113" t="str">
        <f>IF(ISNUMBER(price_limit),COUNTIF(WhatIf!G:G,"&gt;"&amp;price_limit)&amp;" exclusions","")</f>
        <v/>
      </c>
      <c r="BA3" s="77" t="s">
        <v>475</v>
      </c>
      <c r="BB3" s="80" t="s">
        <v>451</v>
      </c>
    </row>
    <row r="4" spans="1:54" s="80" customFormat="1" x14ac:dyDescent="0.35">
      <c r="A4" s="78">
        <v>3</v>
      </c>
      <c r="B4" s="98" t="str">
        <f ca="1">"Mild Interest ("&amp;COUNTIF(Data!$BR:$BR,3)&amp;")"</f>
        <v>Mild Interest (2)</v>
      </c>
      <c r="D4" s="106" t="s">
        <v>496</v>
      </c>
      <c r="F4" s="100" t="s">
        <v>465</v>
      </c>
      <c r="H4" s="55" t="str">
        <f ca="1">Analysis!E18</f>
        <v>(#3) Philo with (+0 Add-Ons) / Spectrum TV Essentials (+0 Add-Ons)  [%100 of marked] for $35</v>
      </c>
      <c r="I4" s="101"/>
      <c r="J4" s="101"/>
      <c r="K4" s="101"/>
      <c r="L4" s="101"/>
      <c r="M4" s="101"/>
      <c r="N4" s="101"/>
      <c r="O4" s="101"/>
      <c r="P4" s="102"/>
      <c r="R4" s="122" t="s">
        <v>601</v>
      </c>
      <c r="S4" s="111"/>
      <c r="T4" s="123" t="str">
        <f>IF(price_weight_used&lt;&gt;50,price_weight_used,"Price &amp; Networks - Equal Weighting")</f>
        <v>Price &amp; Networks - Equal Weighting</v>
      </c>
      <c r="U4" s="112"/>
      <c r="V4" s="113"/>
      <c r="BA4" s="77" t="s">
        <v>476</v>
      </c>
      <c r="BB4" s="80" t="s">
        <v>200</v>
      </c>
    </row>
    <row r="5" spans="1:54" x14ac:dyDescent="0.35">
      <c r="BA5" s="77" t="str">
        <f>Services!A2</f>
        <v>Philo</v>
      </c>
      <c r="BB5" s="44" t="s">
        <v>209</v>
      </c>
    </row>
    <row r="6" spans="1:54" s="90" customFormat="1" ht="24" x14ac:dyDescent="0.35">
      <c r="A6" s="87"/>
      <c r="B6" s="88" t="s">
        <v>451</v>
      </c>
      <c r="C6" s="89"/>
      <c r="D6" s="88" t="s">
        <v>200</v>
      </c>
      <c r="E6" s="89"/>
      <c r="F6" s="88" t="s">
        <v>209</v>
      </c>
      <c r="G6" s="89"/>
      <c r="H6" s="88" t="s">
        <v>459</v>
      </c>
      <c r="I6" s="89"/>
      <c r="J6" s="88" t="s">
        <v>283</v>
      </c>
      <c r="K6" s="89"/>
      <c r="L6" s="88" t="s">
        <v>452</v>
      </c>
      <c r="M6" s="89"/>
      <c r="N6" s="88" t="s">
        <v>460</v>
      </c>
      <c r="O6" s="89"/>
      <c r="P6" s="88" t="s">
        <v>461</v>
      </c>
      <c r="Q6" s="89"/>
      <c r="R6" s="88" t="s">
        <v>216</v>
      </c>
      <c r="S6" s="89"/>
      <c r="T6" s="88" t="s">
        <v>454</v>
      </c>
      <c r="U6" s="89"/>
      <c r="V6" s="88" t="s">
        <v>208</v>
      </c>
      <c r="W6" s="89"/>
      <c r="X6" s="88" t="s">
        <v>457</v>
      </c>
      <c r="Y6" s="89"/>
      <c r="Z6" s="88" t="s">
        <v>865</v>
      </c>
      <c r="BA6" s="77" t="str">
        <f>Services!A3</f>
        <v>Sling Orange</v>
      </c>
      <c r="BB6" s="90" t="s">
        <v>459</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452</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460</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461</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454</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457</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 Illustrated</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Sportsman Channel</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1</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2</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Stadium 3</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Tennis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ht="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The Cowboy Channel</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TVG2</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Ty C TV</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VSIN</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Watch NFL</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Willow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ht="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World Fishing Network</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Zona Futbol New</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1" priority="165">
      <formula>A2=3</formula>
    </cfRule>
    <cfRule type="expression" dxfId="940" priority="166">
      <formula>A2=2</formula>
    </cfRule>
    <cfRule type="expression" dxfId="939" priority="167">
      <formula>A2=1</formula>
    </cfRule>
  </conditionalFormatting>
  <conditionalFormatting sqref="A7:A207 W7:W207 U7:U207 S7:S207 Q7:Q207 O7:O207 M7:M207 K7:K207 I7:I207 G7:G207 E7:E207 C7:C207">
    <cfRule type="expression" dxfId="938" priority="111" stopIfTrue="1">
      <formula>AND(profile="",A7=3)</formula>
    </cfRule>
    <cfRule type="expression" dxfId="937" priority="1523" stopIfTrue="1">
      <formula>AND(profile="",A7=2)</formula>
    </cfRule>
    <cfRule type="expression" dxfId="936" priority="1524" stopIfTrue="1">
      <formula>AND(profile="",A7=1)</formula>
    </cfRule>
    <cfRule type="expression" dxfId="935" priority="2175" stopIfTrue="1">
      <formula>profile&lt;&gt;""</formula>
    </cfRule>
  </conditionalFormatting>
  <conditionalFormatting sqref="F3:F4">
    <cfRule type="expression" dxfId="934" priority="102">
      <formula>OR($F$2="Select",$F$2="")</formula>
    </cfRule>
  </conditionalFormatting>
  <conditionalFormatting sqref="B7:B207 D7:D207 F7:F207 H7:H207 J7:J207 L7:L207 N7:N207 P7:P207 R7:R207 T7:T207 V7:V207 X7:X207">
    <cfRule type="expression" dxfId="933" priority="100">
      <formula>AND($D$2&lt;&gt;"",ISNUMBER(SEARCH("*"&amp;$D$2&amp;"*",B7)))</formula>
    </cfRule>
  </conditionalFormatting>
  <conditionalFormatting sqref="D4">
    <cfRule type="expression" dxfId="932" priority="101">
      <formula>OR($D$2="Select",$D$2="")</formula>
    </cfRule>
  </conditionalFormatting>
  <conditionalFormatting sqref="T1:V1">
    <cfRule type="expression" dxfId="931" priority="51">
      <formula>profile&lt;&gt;""</formula>
    </cfRule>
  </conditionalFormatting>
  <conditionalFormatting sqref="Y7:Y207">
    <cfRule type="expression" dxfId="930" priority="2" stopIfTrue="1">
      <formula>AND(profile="",Y7=3)</formula>
    </cfRule>
    <cfRule type="expression" dxfId="929" priority="5" stopIfTrue="1">
      <formula>AND(profile="",Y7=2)</formula>
    </cfRule>
    <cfRule type="expression" dxfId="928" priority="6" stopIfTrue="1">
      <formula>AND(profile="",Y7=1)</formula>
    </cfRule>
    <cfRule type="expression" dxfId="927" priority="10" stopIfTrue="1">
      <formula>profile&lt;&gt;""</formula>
    </cfRule>
  </conditionalFormatting>
  <conditionalFormatting sqref="Z7:Z207">
    <cfRule type="expression" dxfId="92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560</v>
      </c>
      <c r="C1" s="168" t="str">
        <f>IF(profile="","No profile loaded",profile)</f>
        <v>No profile loaded</v>
      </c>
      <c r="D1" s="142" t="str">
        <f ca="1">Profiles!D4</f>
        <v/>
      </c>
      <c r="R1" s="44"/>
      <c r="S1" s="44"/>
      <c r="T1" s="44"/>
    </row>
    <row r="2" spans="1:23" x14ac:dyDescent="0.4">
      <c r="B2" s="122" t="s">
        <v>561</v>
      </c>
      <c r="C2" s="170" t="str">
        <f>marker_pick</f>
        <v>3 - Mild Interest</v>
      </c>
      <c r="D2" s="140" t="str">
        <f ca="1">COUNTIFS(Data!D:D,1)&amp;" marked"</f>
        <v>9 marked</v>
      </c>
      <c r="R2" s="44"/>
      <c r="S2" s="80"/>
      <c r="T2" s="80"/>
    </row>
    <row r="3" spans="1:23" x14ac:dyDescent="0.4">
      <c r="B3" s="122" t="s">
        <v>481</v>
      </c>
      <c r="C3" s="172" t="str">
        <f>IF(price_limit&gt;0,price_limit,"No Limit")</f>
        <v>No Limit</v>
      </c>
      <c r="D3" s="113" t="str">
        <f>IF(ISNUMBER(price_limit),COUNTIF(WhatIf!G:G,"&gt;"&amp;price_limit)&amp;" exclusions","")</f>
        <v/>
      </c>
      <c r="R3" s="44"/>
      <c r="S3" s="80"/>
      <c r="T3" s="80"/>
    </row>
    <row r="4" spans="1:23" x14ac:dyDescent="0.4">
      <c r="B4" s="122" t="s">
        <v>601</v>
      </c>
      <c r="C4" s="169" t="str">
        <f>IF(price_weight_used&lt;&gt;50,price_weight_used,"Price &amp; Networks - Equal Weighting")</f>
        <v>Price &amp; Networks - Equal Weighting</v>
      </c>
      <c r="D4" s="171"/>
      <c r="R4" s="44"/>
      <c r="S4" s="80"/>
      <c r="T4" s="80"/>
    </row>
    <row r="6" spans="1:23" ht="24.45" x14ac:dyDescent="0.4">
      <c r="B6" s="165" t="s">
        <v>414</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20" priority="4">
      <formula>ISNUMBER(SEARCH(" - ",C7))</formula>
    </cfRule>
    <cfRule type="expression" dxfId="919" priority="5">
      <formula>C7&lt;&gt;""</formula>
    </cfRule>
  </conditionalFormatting>
  <conditionalFormatting sqref="C1">
    <cfRule type="expression" dxfId="918" priority="2">
      <formula>profile&lt;&gt;""</formula>
    </cfRule>
  </conditionalFormatting>
  <conditionalFormatting sqref="D1">
    <cfRule type="expression" dxfId="917" priority="1">
      <formula>profile&lt;&gt;""</formula>
    </cfRule>
  </conditionalFormatting>
  <conditionalFormatting sqref="A7:A204">
    <cfRule type="expression" dxfId="916" priority="6">
      <formula>A7=3</formula>
    </cfRule>
    <cfRule type="expression" dxfId="915" priority="7">
      <formula>A7=2</formula>
    </cfRule>
    <cfRule type="expression" dxfId="91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462</v>
      </c>
      <c r="D1" s="49" t="s">
        <v>560</v>
      </c>
      <c r="F1" s="49" t="s">
        <v>561</v>
      </c>
      <c r="H1" s="49" t="s">
        <v>481</v>
      </c>
      <c r="J1" s="49" t="s">
        <v>601</v>
      </c>
      <c r="K1" s="80"/>
      <c r="L1" s="49" t="s">
        <v>472</v>
      </c>
      <c r="M1" s="57"/>
      <c r="N1" s="57"/>
      <c r="O1" s="57"/>
      <c r="P1" s="57"/>
      <c r="Q1" s="57"/>
      <c r="R1" s="58"/>
      <c r="S1" s="67"/>
      <c r="T1" s="67"/>
    </row>
    <row r="2" spans="1:20" s="80" customFormat="1" ht="12.45" thickBot="1" x14ac:dyDescent="0.45">
      <c r="A2" s="78">
        <v>1</v>
      </c>
      <c r="B2" s="79" t="str">
        <f ca="1">"Required ("&amp;COUNTIF(Data!$BR:$BR,1)&amp;")"</f>
        <v>Required (5)</v>
      </c>
      <c r="D2" s="95"/>
      <c r="F2" s="81" t="s">
        <v>469</v>
      </c>
      <c r="H2" s="95" t="s">
        <v>613</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663</v>
      </c>
      <c r="C6" s="85"/>
      <c r="D6" s="125" t="s">
        <v>542</v>
      </c>
      <c r="E6" s="85"/>
      <c r="F6" s="125" t="s">
        <v>543</v>
      </c>
      <c r="G6" s="85"/>
      <c r="H6" s="125" t="s">
        <v>544</v>
      </c>
      <c r="I6" s="85"/>
      <c r="J6" s="125" t="s">
        <v>700</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800</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513</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527</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394</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395</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639</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338</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382</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385</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13" priority="66">
      <formula>A2=3</formula>
    </cfRule>
    <cfRule type="expression" dxfId="912" priority="67">
      <formula>A2=2</formula>
    </cfRule>
    <cfRule type="expression" dxfId="911" priority="68">
      <formula>A2=1</formula>
    </cfRule>
  </conditionalFormatting>
  <conditionalFormatting sqref="C7:C207">
    <cfRule type="expression" dxfId="910" priority="58">
      <formula>C7=3</formula>
    </cfRule>
    <cfRule type="expression" dxfId="909" priority="59">
      <formula>C7=2</formula>
    </cfRule>
    <cfRule type="expression" dxfId="908" priority="60">
      <formula>C7=1</formula>
    </cfRule>
  </conditionalFormatting>
  <conditionalFormatting sqref="B7:B207">
    <cfRule type="expression" dxfId="907" priority="47">
      <formula>AND($D$2&lt;&gt;"",ISNUMBER(SEARCH("*"&amp;$D$2&amp;"*",B7)))</formula>
    </cfRule>
  </conditionalFormatting>
  <conditionalFormatting sqref="E7:E207">
    <cfRule type="expression" dxfId="906" priority="37">
      <formula>E7=3</formula>
    </cfRule>
    <cfRule type="expression" dxfId="905" priority="38">
      <formula>E7=2</formula>
    </cfRule>
    <cfRule type="expression" dxfId="904" priority="39">
      <formula>E7=1</formula>
    </cfRule>
  </conditionalFormatting>
  <conditionalFormatting sqref="G7:G207">
    <cfRule type="expression" dxfId="903" priority="32">
      <formula>G7=3</formula>
    </cfRule>
    <cfRule type="expression" dxfId="902" priority="33">
      <formula>G7=2</formula>
    </cfRule>
    <cfRule type="expression" dxfId="901" priority="34">
      <formula>G7=1</formula>
    </cfRule>
  </conditionalFormatting>
  <conditionalFormatting sqref="I7:I207">
    <cfRule type="expression" dxfId="900" priority="27">
      <formula>I7=3</formula>
    </cfRule>
    <cfRule type="expression" dxfId="899" priority="28">
      <formula>I7=2</formula>
    </cfRule>
    <cfRule type="expression" dxfId="898" priority="29">
      <formula>I7=1</formula>
    </cfRule>
  </conditionalFormatting>
  <conditionalFormatting sqref="K105:K207">
    <cfRule type="expression" dxfId="897" priority="22">
      <formula>K105=3</formula>
    </cfRule>
    <cfRule type="expression" dxfId="896" priority="23">
      <formula>K105=2</formula>
    </cfRule>
    <cfRule type="expression" dxfId="895" priority="24">
      <formula>K105=1</formula>
    </cfRule>
  </conditionalFormatting>
  <conditionalFormatting sqref="M7:M207">
    <cfRule type="expression" dxfId="894" priority="17">
      <formula>M7=3</formula>
    </cfRule>
    <cfRule type="expression" dxfId="893" priority="18">
      <formula>M7=2</formula>
    </cfRule>
    <cfRule type="expression" dxfId="892" priority="19">
      <formula>M7=1</formula>
    </cfRule>
  </conditionalFormatting>
  <conditionalFormatting sqref="F4">
    <cfRule type="expression" dxfId="891" priority="13">
      <formula>MID($F$2,1,1)="3"</formula>
    </cfRule>
    <cfRule type="expression" dxfId="890" priority="14">
      <formula>MID($F$2,1,1)="2"</formula>
    </cfRule>
    <cfRule type="expression" dxfId="889" priority="15">
      <formula>MID($F$2,1,1)="1"</formula>
    </cfRule>
  </conditionalFormatting>
  <conditionalFormatting sqref="D4">
    <cfRule type="expression" dxfId="888" priority="9">
      <formula>profile&lt;&gt;""</formula>
    </cfRule>
  </conditionalFormatting>
  <conditionalFormatting sqref="D6">
    <cfRule type="expression" dxfId="887" priority="7">
      <formula>AND(profile&lt;&gt;"",profile=D6)</formula>
    </cfRule>
  </conditionalFormatting>
  <conditionalFormatting sqref="N6 L6 J6 H6 F6">
    <cfRule type="expression" dxfId="886" priority="5">
      <formula>AND(profile&lt;&gt;"",profile=F6)</formula>
    </cfRule>
  </conditionalFormatting>
  <conditionalFormatting sqref="B8:B207">
    <cfRule type="expression" dxfId="885" priority="4">
      <formula>AND($D$2&lt;&gt;"",ISNUMBER(SEARCH("*"&amp;$D$2&amp;"*",B8)))</formula>
    </cfRule>
  </conditionalFormatting>
  <conditionalFormatting sqref="K7:K104">
    <cfRule type="expression" dxfId="884" priority="1">
      <formula>K7=3</formula>
    </cfRule>
    <cfRule type="expression" dxfId="883" priority="2">
      <formula>K7=2</formula>
    </cfRule>
    <cfRule type="expression" dxfId="882" priority="3">
      <formula>K7=1</formula>
    </cfRule>
  </conditionalFormatting>
  <conditionalFormatting sqref="A7:A207">
    <cfRule type="expression" dxfId="881" priority="42">
      <formula>A7=3</formula>
    </cfRule>
    <cfRule type="expression" dxfId="880" priority="43">
      <formula>A7=2</formula>
    </cfRule>
    <cfRule type="expression" dxfId="87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22"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462</v>
      </c>
      <c r="D1" s="104" t="s">
        <v>495</v>
      </c>
      <c r="F1" s="105" t="s">
        <v>704</v>
      </c>
      <c r="H1" s="91" t="s">
        <v>489</v>
      </c>
      <c r="N1" s="160"/>
    </row>
    <row r="2" spans="1:40" s="80" customFormat="1" ht="12.45" thickBot="1" x14ac:dyDescent="0.45">
      <c r="A2" s="78">
        <v>1</v>
      </c>
      <c r="B2" s="79" t="str">
        <f ca="1">"Required ("&amp;COUNTIF(Data!$BR:$BR,1)&amp;")"</f>
        <v>Required (5)</v>
      </c>
      <c r="D2" s="81"/>
      <c r="F2" s="81" t="s">
        <v>473</v>
      </c>
      <c r="H2" s="92" t="s">
        <v>497</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498</v>
      </c>
      <c r="V3" s="46"/>
    </row>
    <row r="4" spans="1:40" x14ac:dyDescent="0.4">
      <c r="A4" s="45">
        <v>3</v>
      </c>
      <c r="B4" s="62" t="str">
        <f ca="1">"Mild Interest ("&amp;COUNTIF(Data!$BR:$BR,3)&amp;")"</f>
        <v>Mild Interest (2)</v>
      </c>
      <c r="D4" s="106" t="s">
        <v>496</v>
      </c>
      <c r="F4" s="107" t="s">
        <v>488</v>
      </c>
      <c r="H4" s="55" t="s">
        <v>499</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BBC America</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Bein Connect 4</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5</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6</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7</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8</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Laliga</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Sports</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Curiosity Stream</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 Espanol</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Destination America</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f ca="1">IF(AB20="","",IF(INDEX(Data!$BR:$BR,MATCH(AB20,Data!$A:$A,0),1)=0,"",INDEX(Data!$BR:$BR,MATCH(AB20,Data!$A:$A,0),1)))</f>
        <v>1</v>
      </c>
      <c r="AB20" s="45" t="str">
        <f ca="1">IFERROR(INDEX(Data!$A$1:AC$1000,_xlfn.AGGREGATE(15,6,(OFFSET(Data!$A$1,0,MATCH(AB$6,Data!$1:$1,0)-1,1000,1)=IF(AB$7="","Yes",AB$7))/(OFFSET(Data!$A$1,0,MATCH(AB$6,Data!$1:$1,0)-1,1000,1)=IF(AB$7="","Yes",AB$7))*ROW(Data!$C$1:$C$1000),ROW(AB20)-ROW(AB$7)),1),"")</f>
        <v>CBS</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CBS News Live</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Family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CBS Sports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Life</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Cheddar</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DIY</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t="str">
        <f ca="1">IF(AB24="","",IF(INDEX(Data!$BR:$BR,MATCH(AB24,Data!$A:$A,0),1)=0,"",INDEX(Data!$BR:$BR,MATCH(AB24,Data!$A:$A,0),1)))</f>
        <v/>
      </c>
      <c r="AB24" s="45" t="str">
        <f ca="1">IFERROR(INDEX(Data!$A$1:AC$1000,_xlfn.AGGREGATE(15,6,(OFFSET(Data!$A$1,0,MATCH(AB$6,Data!$1:$1,0)-1,1000,1)=IF(AB$7="","Yes",AB$7))/(OFFSET(Data!$A$1,0,MATCH(AB$6,Data!$1:$1,0)-1,1000,1)=IF(AB$7="","Yes",AB$7))*ROW(Data!$C$1:$C$1000),ROW(AB24)-ROW(AB$7)),1),"")</f>
        <v>CMT</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FYI</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CNBC</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Game Show Network</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CNN</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Comet TV</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 Drama</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CW</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Movies &amp; Mysteries</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f ca="1">IF(AB29="","",IF(INDEX(Data!$BR:$BR,MATCH(AB29,Data!$A:$A,0),1)=0,"",INDEX(Data!$BR:$BR,MATCH(AB29,Data!$A:$A,0),1)))</f>
        <v>1</v>
      </c>
      <c r="AB29" s="45" t="str">
        <f ca="1">IFERROR(INDEX(Data!$A$1:AC$1000,_xlfn.AGGREGATE(15,6,(OFFSET(Data!$A$1,0,MATCH(AB$6,Data!$1:$1,0)-1,1000,1)=IF(AB$7="","Yes",AB$7))/(OFFSET(Data!$A$1,0,MATCH(AB$6,Data!$1:$1,0)-1,1000,1)=IF(AB$7="","Yes",AB$7))*ROW(Data!$C$1:$C$1000),ROW(AB29)-ROW(AB$7)),1),"")</f>
        <v>FOX</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Fox Business</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Fox News</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Fox Sports 1</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Fox Sports 2</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Fubo Sports Network</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Fuse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Epix</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ESPN</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FX Movie Channel</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Food Network</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FXX</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f ca="1">IF(AN38="","",IF(INDEX(Data!$BR:$BR,MATCH(AN38,Data!$A:$A,0),1)=0,"",INDEX(Data!$BR:$BR,MATCH(AN38,Data!$A:$A,0),1)))</f>
        <v>1</v>
      </c>
      <c r="AN38" s="45" t="str">
        <f ca="1">IFERROR(INDEX(Data!$A$1:AU$1000,_xlfn.AGGREGATE(15,6,(OFFSET(Data!$A$1,0,MATCH(AN$6,Data!$1:$1,0)-1,1000,1)=IF(AN$7="","Yes",AN$7))/(OFFSET(Data!$A$1,0,MATCH(AN$6,Data!$1:$1,0)-1,1000,1)=IF(AN$7="","Yes",AN$7))*ROW(Data!$C$1:$C$1000),ROW(AN38)-ROW(AN$7)),1),"")</f>
        <v>FOX</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FYI</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Business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Galavision</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Fox News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Golf Channel</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f ca="1">IF(AN41="","",IF(INDEX(Data!$BR:$BR,MATCH(AN41,Data!$A:$A,0),1)=0,"",INDEX(Data!$BR:$BR,MATCH(AN41,Data!$A:$A,0),1)))</f>
        <v>2</v>
      </c>
      <c r="AN41" s="45" t="str">
        <f ca="1">IFERROR(INDEX(Data!$A$1:AU$1000,_xlfn.AGGREGATE(15,6,(OFFSET(Data!$A$1,0,MATCH(AN$6,Data!$1:$1,0)-1,1000,1)=IF(AN$7="","Yes",AN$7))/(OFFSET(Data!$A$1,0,MATCH(AN$6,Data!$1:$1,0)-1,1000,1)=IF(AN$7="","Yes",AN$7))*ROW(Data!$C$1:$C$1000),ROW(AN41)-ROW(AN$7)),1),"")</f>
        <v>Fox Sports Regionals</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Hallmark</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Freeform</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Hallmark Drama</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FX</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 Movies &amp; Mysteries</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FYI</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History</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Game Show Network</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HLN</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Golf Channel</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IFC</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Hallmark</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Investigation Discovery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HGTV</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Lifetime</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History</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Lifetime Movie Network</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IFC</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Local Now</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Investigation Discovery</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Motor Trend</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Lifetime</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MSNBC</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Logo</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Nat Geo Wild</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Motor Trend</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National Geographic</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MSG</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NBA TV</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MSNBC</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f ca="1">IF(AB57="","",IF(INDEX(Data!$BR:$BR,MATCH(AB57,Data!$A:$A,0),1)=0,"",INDEX(Data!$BR:$BR,MATCH(AB57,Data!$A:$A,0),1)))</f>
        <v>1</v>
      </c>
      <c r="AB57" s="45" t="str">
        <f ca="1">IFERROR(INDEX(Data!$A$1:AC$1000,_xlfn.AGGREGATE(15,6,(OFFSET(Data!$A$1,0,MATCH(AB$6,Data!$1:$1,0)-1,1000,1)=IF(AB$7="","Yes",AB$7))/(OFFSET(Data!$A$1,0,MATCH(AB$6,Data!$1:$1,0)-1,1000,1)=IF(AB$7="","Yes",AB$7))*ROW(Data!$C$1:$C$1000),ROW(AB57)-ROW(AB$7)),1),"")</f>
        <v>NBC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MTV</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NBC Sports Network</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Music Choice</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NFL Network</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National Geographic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Olympic Channel</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f ca="1">IF(AN60="","",IF(INDEX(Data!$BR:$BR,MATCH(AN60,Data!$A:$A,0),1)=0,"",INDEX(Data!$BR:$BR,MATCH(AN60,Data!$A:$A,0),1)))</f>
        <v>1</v>
      </c>
      <c r="AN60" s="45" t="str">
        <f ca="1">IFERROR(INDEX(Data!$A$1:AU$1000,_xlfn.AGGREGATE(15,6,(OFFSET(Data!$A$1,0,MATCH(AN$6,Data!$1:$1,0)-1,1000,1)=IF(AN$7="","Yes",AN$7))/(OFFSET(Data!$A$1,0,MATCH(AN$6,Data!$1:$1,0)-1,1000,1)=IF(AN$7="","Yes",AN$7))*ROW(Data!$C$1:$C$1000),ROW(AN60)-ROW(AN$7)),1),"")</f>
        <v>NBC</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Own</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NBC Sports Network</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Pac-12 National Feed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NCAA March Madness Live</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Paramount Network</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 Jr.</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POP</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Nickelodeon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Sundance 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Own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TUDN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Oxygen</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TUDNxtra1</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Pac-12 National Feed</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TUDNxtra10</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Paramount Network</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TUDNxtra11</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POP</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TUDNxtra2</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Reelz</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TUDNxtra3</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Science</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TUDNxtra4</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Smithsonian</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TUDNxtra5</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Bay News 9</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TUDNxtra6</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TUDNxtra7</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News 13</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TUDNxtra8</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Spectrum SportsNet</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TUDNxtra9</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Sundance TV</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Turner Classic Movies</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Syfy</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TVG</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TBS</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Universal Kids</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Telemundo</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Viceland</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Tennis Channel</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We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TLC</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Weather Channel</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TNT</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Travel Channel</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TruTV</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TUDN</v>
      </c>
    </row>
    <row r="87" spans="1:40" ht="24"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Turner Classic Movies</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TV Land</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Universal Kids</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Universo</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Univision</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USA Network</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VH1</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Viceland</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 TV</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Weather Channel</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Willow</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77" priority="194">
      <formula>A2=3</formula>
    </cfRule>
    <cfRule type="expression" dxfId="876" priority="195">
      <formula>A2=2</formula>
    </cfRule>
    <cfRule type="expression" dxfId="875" priority="196">
      <formula>A2=1</formula>
    </cfRule>
  </conditionalFormatting>
  <conditionalFormatting sqref="A8:A208">
    <cfRule type="expression" dxfId="874" priority="189">
      <formula>A8=3</formula>
    </cfRule>
    <cfRule type="expression" dxfId="873" priority="190">
      <formula>A8=2</formula>
    </cfRule>
    <cfRule type="expression" dxfId="872" priority="191">
      <formula>A8=1</formula>
    </cfRule>
  </conditionalFormatting>
  <conditionalFormatting sqref="F4">
    <cfRule type="expression" dxfId="871" priority="182">
      <formula>OR($F$2="Select",$F$2="")</formula>
    </cfRule>
  </conditionalFormatting>
  <conditionalFormatting sqref="D4">
    <cfRule type="expression" dxfId="870" priority="138">
      <formula>OR($D$2="Select",$D$2="")</formula>
    </cfRule>
  </conditionalFormatting>
  <conditionalFormatting sqref="C8:C208">
    <cfRule type="expression" dxfId="869" priority="97">
      <formula>C8=3</formula>
    </cfRule>
    <cfRule type="expression" dxfId="868" priority="98">
      <formula>C8=2</formula>
    </cfRule>
    <cfRule type="expression" dxfId="867" priority="99">
      <formula>C8=1</formula>
    </cfRule>
  </conditionalFormatting>
  <conditionalFormatting sqref="AE8:AE208 AA8:AA208 Y8:Y208 W8:W208 U8:U208 S8:S208 Q8:Q208 O8:O208 M8:M208 K8:K208 I8:I208 G8:G208 E8:E208">
    <cfRule type="expression" dxfId="866" priority="59">
      <formula>E8=3</formula>
    </cfRule>
    <cfRule type="expression" dxfId="865" priority="60">
      <formula>E8=2</formula>
    </cfRule>
    <cfRule type="expression" dxfId="864" priority="61">
      <formula>E8=1</formula>
    </cfRule>
  </conditionalFormatting>
  <conditionalFormatting sqref="B8:B208">
    <cfRule type="expression" dxfId="863" priority="57">
      <formula>AND($D$2&lt;&gt;"",ISNUMBER(SEARCH("*"&amp;$D$2&amp;"*",B8)))</formula>
    </cfRule>
  </conditionalFormatting>
  <conditionalFormatting sqref="X8:X208 AF8:AF208 AB8:AB208 Z8:Z208 V8:V208 T8:T208 R8:R208 P8:P208 N8:N208 L8:L208 J8:J208 H8:H208 F8:F208 D8:D208">
    <cfRule type="expression" dxfId="862" priority="49">
      <formula>AND($D$2&lt;&gt;"",ISNUMBER(SEARCH("*"&amp;$D$2&amp;"*",D8)))</formula>
    </cfRule>
  </conditionalFormatting>
  <conditionalFormatting sqref="AC8:AC208">
    <cfRule type="expression" dxfId="861" priority="45">
      <formula>AC8=3</formula>
    </cfRule>
    <cfRule type="expression" dxfId="860" priority="46">
      <formula>AC8=2</formula>
    </cfRule>
    <cfRule type="expression" dxfId="859" priority="47">
      <formula>AC8=1</formula>
    </cfRule>
  </conditionalFormatting>
  <conditionalFormatting sqref="AD8:AD208">
    <cfRule type="expression" dxfId="858" priority="43">
      <formula>AND($D$2&lt;&gt;"",ISNUMBER(SEARCH("*"&amp;$D$2&amp;"*",AD8)))</formula>
    </cfRule>
  </conditionalFormatting>
  <conditionalFormatting sqref="AI8:AI208">
    <cfRule type="expression" dxfId="857" priority="17">
      <formula>AI8=3</formula>
    </cfRule>
    <cfRule type="expression" dxfId="856" priority="18">
      <formula>AI8=2</formula>
    </cfRule>
    <cfRule type="expression" dxfId="855" priority="19">
      <formula>AI8=1</formula>
    </cfRule>
  </conditionalFormatting>
  <conditionalFormatting sqref="AJ8:AJ208">
    <cfRule type="expression" dxfId="854" priority="15">
      <formula>AND($D$2&lt;&gt;"",ISNUMBER(SEARCH("*"&amp;$D$2&amp;"*",AJ8)))</formula>
    </cfRule>
  </conditionalFormatting>
  <conditionalFormatting sqref="AG8:AG208">
    <cfRule type="expression" dxfId="853" priority="24">
      <formula>AG8=3</formula>
    </cfRule>
    <cfRule type="expression" dxfId="852" priority="25">
      <formula>AG8=2</formula>
    </cfRule>
    <cfRule type="expression" dxfId="851" priority="26">
      <formula>AG8=1</formula>
    </cfRule>
  </conditionalFormatting>
  <conditionalFormatting sqref="AH8:AH208">
    <cfRule type="expression" dxfId="850" priority="22">
      <formula>AND($D$2&lt;&gt;"",ISNUMBER(SEARCH("*"&amp;$D$2&amp;"*",AH8)))</formula>
    </cfRule>
  </conditionalFormatting>
  <conditionalFormatting sqref="AK8:AK208">
    <cfRule type="expression" dxfId="849" priority="10">
      <formula>AK8=3</formula>
    </cfRule>
    <cfRule type="expression" dxfId="848" priority="11">
      <formula>AK8=2</formula>
    </cfRule>
    <cfRule type="expression" dxfId="847" priority="12">
      <formula>AK8=1</formula>
    </cfRule>
  </conditionalFormatting>
  <conditionalFormatting sqref="AL8:AL208">
    <cfRule type="expression" dxfId="846" priority="8">
      <formula>AND($D$2&lt;&gt;"",ISNUMBER(SEARCH("*"&amp;$D$2&amp;"*",AL8)))</formula>
    </cfRule>
  </conditionalFormatting>
  <conditionalFormatting sqref="AM8:AM208">
    <cfRule type="expression" dxfId="845" priority="3">
      <formula>AM8=3</formula>
    </cfRule>
    <cfRule type="expression" dxfId="844" priority="4">
      <formula>AM8=2</formula>
    </cfRule>
    <cfRule type="expression" dxfId="843" priority="5">
      <formula>AM8=1</formula>
    </cfRule>
  </conditionalFormatting>
  <conditionalFormatting sqref="AN8:AN208">
    <cfRule type="expression" dxfId="84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679</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684</v>
      </c>
      <c r="C7" s="51" t="str">
        <f t="shared" ref="C7:E17" ca="1" si="0">IF(C$6="No result","",INDEX($A$22:$CB$81,C$6,MATCH($B7,$21:$21,0)))</f>
        <v>Vidgo</v>
      </c>
      <c r="D7" s="51" t="str">
        <f t="shared" ca="1" si="0"/>
        <v>Spectrum TV Essentials</v>
      </c>
      <c r="E7" s="51" t="str">
        <f t="shared" ca="1" si="0"/>
        <v>Philo</v>
      </c>
    </row>
    <row r="8" spans="2:5" s="1" customFormat="1" x14ac:dyDescent="0.4">
      <c r="B8" s="65" t="s">
        <v>685</v>
      </c>
      <c r="C8" s="51">
        <f t="shared" ca="1" si="0"/>
        <v>0</v>
      </c>
      <c r="D8" s="51">
        <f t="shared" ca="1" si="0"/>
        <v>0</v>
      </c>
      <c r="E8" s="51">
        <f t="shared" ca="1" si="0"/>
        <v>0</v>
      </c>
    </row>
    <row r="9" spans="2:5" s="1" customFormat="1" x14ac:dyDescent="0.4">
      <c r="B9" s="65" t="s">
        <v>702</v>
      </c>
      <c r="C9" s="51" t="str">
        <f t="shared" ca="1" si="0"/>
        <v/>
      </c>
      <c r="D9" s="51" t="str">
        <f t="shared" ca="1" si="0"/>
        <v/>
      </c>
      <c r="E9" s="51" t="str">
        <f t="shared" ca="1" si="0"/>
        <v/>
      </c>
    </row>
    <row r="10" spans="2:5" s="1" customFormat="1" ht="43.75" x14ac:dyDescent="0.4">
      <c r="B10" s="65" t="s">
        <v>692</v>
      </c>
      <c r="C10" s="51" t="str">
        <f t="shared" ca="1" si="0"/>
        <v>Spectrum TV Essentials</v>
      </c>
      <c r="D10" s="51" t="str">
        <f t="shared" ca="1" si="0"/>
        <v>Vidgo</v>
      </c>
      <c r="E10" s="51" t="str">
        <f t="shared" ca="1" si="0"/>
        <v>Spectrum TV Essentials</v>
      </c>
    </row>
    <row r="11" spans="2:5" s="1" customFormat="1" x14ac:dyDescent="0.4">
      <c r="B11" s="65" t="s">
        <v>693</v>
      </c>
      <c r="C11" s="51">
        <f t="shared" ca="1" si="0"/>
        <v>0</v>
      </c>
      <c r="D11" s="51">
        <f t="shared" ca="1" si="0"/>
        <v>0</v>
      </c>
      <c r="E11" s="51">
        <f t="shared" ca="1" si="0"/>
        <v>0</v>
      </c>
    </row>
    <row r="12" spans="2:5" s="1" customFormat="1" x14ac:dyDescent="0.4">
      <c r="B12" s="65" t="s">
        <v>703</v>
      </c>
      <c r="C12" s="51" t="str">
        <f t="shared" ca="1" si="0"/>
        <v/>
      </c>
      <c r="D12" s="51" t="str">
        <f t="shared" ca="1" si="0"/>
        <v/>
      </c>
      <c r="E12" s="51" t="str">
        <f t="shared" ca="1" si="0"/>
        <v/>
      </c>
    </row>
    <row r="13" spans="2:5" s="1" customFormat="1" x14ac:dyDescent="0.4">
      <c r="B13" s="65" t="s">
        <v>404</v>
      </c>
      <c r="C13" s="52">
        <f t="shared" ca="1" si="0"/>
        <v>30</v>
      </c>
      <c r="D13" s="52">
        <f t="shared" ca="1" si="0"/>
        <v>30</v>
      </c>
      <c r="E13" s="52">
        <f t="shared" ca="1" si="0"/>
        <v>35</v>
      </c>
    </row>
    <row r="14" spans="2:5" s="1" customFormat="1" x14ac:dyDescent="0.4">
      <c r="B14" s="65" t="s">
        <v>405</v>
      </c>
      <c r="C14" s="51">
        <f t="shared" ca="1" si="0"/>
        <v>107</v>
      </c>
      <c r="D14" s="51">
        <f t="shared" ca="1" si="0"/>
        <v>107</v>
      </c>
      <c r="E14" s="51">
        <f t="shared" ca="1" si="0"/>
        <v>111</v>
      </c>
    </row>
    <row r="15" spans="2:5" s="1" customFormat="1" x14ac:dyDescent="0.4">
      <c r="B15" s="65" t="s">
        <v>419</v>
      </c>
      <c r="C15" s="51">
        <f t="shared" ca="1" si="0"/>
        <v>9</v>
      </c>
      <c r="D15" s="51">
        <f t="shared" ca="1" si="0"/>
        <v>9</v>
      </c>
      <c r="E15" s="51">
        <f t="shared" ca="1" si="0"/>
        <v>9</v>
      </c>
    </row>
    <row r="16" spans="2:5" s="1" customFormat="1" x14ac:dyDescent="0.4">
      <c r="B16" s="17" t="s">
        <v>466</v>
      </c>
      <c r="C16" s="53">
        <f t="shared" ca="1" si="0"/>
        <v>1</v>
      </c>
      <c r="D16" s="53">
        <f t="shared" ca="1" si="0"/>
        <v>1</v>
      </c>
      <c r="E16" s="53">
        <f t="shared" ca="1" si="0"/>
        <v>1</v>
      </c>
    </row>
    <row r="17" spans="1:64" s="1" customFormat="1" x14ac:dyDescent="0.4">
      <c r="B17" s="65" t="s">
        <v>482</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610</v>
      </c>
      <c r="AZ19" t="s">
        <v>611</v>
      </c>
      <c r="BA19" t="s">
        <v>612</v>
      </c>
      <c r="BB19" t="s">
        <v>611</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680</v>
      </c>
      <c r="B21" s="8" t="s">
        <v>471</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684</v>
      </c>
      <c r="X21" s="20" t="s">
        <v>686</v>
      </c>
      <c r="Y21" s="20" t="s">
        <v>687</v>
      </c>
      <c r="Z21" s="20" t="s">
        <v>688</v>
      </c>
      <c r="AA21" s="20" t="s">
        <v>689</v>
      </c>
      <c r="AB21" s="20" t="s">
        <v>685</v>
      </c>
      <c r="AC21" s="20" t="s">
        <v>691</v>
      </c>
      <c r="AD21" s="20" t="s">
        <v>702</v>
      </c>
      <c r="AE21" s="20" t="s">
        <v>690</v>
      </c>
      <c r="AF21" s="21" t="s">
        <v>470</v>
      </c>
      <c r="AG21" s="21" t="s">
        <v>692</v>
      </c>
      <c r="AH21" s="21" t="s">
        <v>694</v>
      </c>
      <c r="AI21" s="21" t="s">
        <v>695</v>
      </c>
      <c r="AJ21" s="21" t="s">
        <v>696</v>
      </c>
      <c r="AK21" s="21" t="s">
        <v>697</v>
      </c>
      <c r="AL21" s="21" t="s">
        <v>693</v>
      </c>
      <c r="AM21" s="21" t="s">
        <v>699</v>
      </c>
      <c r="AN21" s="21" t="s">
        <v>703</v>
      </c>
      <c r="AO21" s="21" t="s">
        <v>698</v>
      </c>
      <c r="AP21" s="21" t="s">
        <v>705</v>
      </c>
      <c r="AQ21" s="21" t="s">
        <v>706</v>
      </c>
      <c r="AR21" s="22" t="s">
        <v>423</v>
      </c>
      <c r="AS21" s="22" t="s">
        <v>405</v>
      </c>
      <c r="AT21" s="22" t="s">
        <v>419</v>
      </c>
      <c r="AU21" s="22" t="s">
        <v>404</v>
      </c>
      <c r="AV21" s="22" t="s">
        <v>466</v>
      </c>
      <c r="AW21" s="22" t="s">
        <v>482</v>
      </c>
      <c r="AX21" s="22" t="s">
        <v>707</v>
      </c>
      <c r="AY21" s="40" t="s">
        <v>602</v>
      </c>
      <c r="AZ21" s="40" t="s">
        <v>603</v>
      </c>
      <c r="BA21" s="40" t="s">
        <v>604</v>
      </c>
      <c r="BB21" s="40" t="s">
        <v>605</v>
      </c>
      <c r="BC21" s="40" t="s">
        <v>607</v>
      </c>
      <c r="BD21" s="40" t="s">
        <v>608</v>
      </c>
      <c r="BE21" s="40" t="s">
        <v>606</v>
      </c>
      <c r="BF21" s="40" t="s">
        <v>609</v>
      </c>
    </row>
    <row r="22" spans="1:64" x14ac:dyDescent="0.4">
      <c r="A22" s="23" t="s">
        <v>681</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52</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111</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681</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27</v>
      </c>
      <c r="BE23" s="120">
        <f t="shared" ca="1" si="21"/>
        <v>0.37567567567567567</v>
      </c>
      <c r="BF23" s="9">
        <f ca="1">IF($AR23="","",RANK(BE23,BE$22:BE$81,1)+COUNTIF(BE$22:BE23,BE23)-1)</f>
        <v>27</v>
      </c>
    </row>
    <row r="24" spans="1:64" x14ac:dyDescent="0.4">
      <c r="A24" s="23" t="s">
        <v>681</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28</v>
      </c>
      <c r="BE24" s="120">
        <f t="shared" ca="1" si="21"/>
        <v>0.37567567567567567</v>
      </c>
      <c r="BF24" s="9">
        <f ca="1">IF($AR24="","",RANK(BE24,BE$22:BE$81,1)+COUNTIF(BE$22:BE24,BE24)-1)</f>
        <v>28</v>
      </c>
    </row>
    <row r="25" spans="1:64" x14ac:dyDescent="0.4">
      <c r="A25" s="23" t="s">
        <v>681</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PlusPhilo970</v>
      </c>
      <c r="AQ25" s="23" t="str">
        <f t="shared" ca="1" si="24"/>
        <v>PhiloAT&amp;T TV Now Plus970</v>
      </c>
      <c r="AR25" s="9" t="str">
        <f ca="1">IF(AND(Y25=0,AA25=0),"",IF(A25="1a",W25,IF(AG25="","",IF(OR(ISNUMBER(MATCH(AP25,AP$21:AP24,0)),ISNUMBER(MATCH(AQ25,AP$21:AP24,0))),"",W25&amp;"/"&amp;AG25))))</f>
        <v>AT&amp;T TV Now Plus/Philo</v>
      </c>
      <c r="AS25" s="9">
        <f t="shared" ca="1" si="11"/>
        <v>105</v>
      </c>
      <c r="AT25" s="9">
        <f t="shared" ca="1" si="12"/>
        <v>9</v>
      </c>
      <c r="AU25" s="14">
        <f t="shared" ca="1" si="13"/>
        <v>70</v>
      </c>
      <c r="AV25" s="23">
        <f t="shared" ca="1" si="14"/>
        <v>1</v>
      </c>
      <c r="AW25" s="70">
        <f t="shared" ca="1" si="15"/>
        <v>7.7777777777777777</v>
      </c>
      <c r="AX25" s="8">
        <f t="shared" ca="1" si="25"/>
        <v>0</v>
      </c>
      <c r="AY25" s="119">
        <f t="shared" ca="1" si="16"/>
        <v>55</v>
      </c>
      <c r="AZ25" s="120">
        <f t="shared" ca="1" si="17"/>
        <v>0</v>
      </c>
      <c r="BA25" s="120">
        <f t="shared" ca="1" si="18"/>
        <v>0.29729729729729731</v>
      </c>
      <c r="BB25" s="120">
        <f t="shared" ca="1" si="19"/>
        <v>0</v>
      </c>
      <c r="BC25" s="120">
        <f t="shared" ca="1" si="20"/>
        <v>0.14864864864864866</v>
      </c>
      <c r="BD25" s="9">
        <f ca="1">IF($AR25="","",RANK(BC25,BC$22:BC$81,1)+COUNTIF(BC$22:BC25,BC25)-1)</f>
        <v>6</v>
      </c>
      <c r="BE25" s="120">
        <f t="shared" ca="1" si="21"/>
        <v>0.14864864864864866</v>
      </c>
      <c r="BF25" s="9">
        <f ca="1">IF($AR25="","",RANK(BE25,BE$22:BE$81,1)+COUNTIF(BE$22:BE25,BE25)-1)</f>
        <v>6</v>
      </c>
    </row>
    <row r="26" spans="1:64" x14ac:dyDescent="0.4">
      <c r="A26" s="23" t="s">
        <v>681</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MaxPhilo990</v>
      </c>
      <c r="AQ26" s="23" t="str">
        <f t="shared" ca="1" si="24"/>
        <v>PhiloAT&amp;T TV Now Max990</v>
      </c>
      <c r="AR26" s="9" t="str">
        <f ca="1">IF(AND(Y26=0,AA26=0),"",IF(A26="1a",W26,IF(AG26="","",IF(OR(ISNUMBER(MATCH(AP26,AP$21:AP25,0)),ISNUMBER(MATCH(AQ26,AP$21:AP25,0))),"",W26&amp;"/"&amp;AG26))))</f>
        <v>AT&amp;T TV Now Max/Philo</v>
      </c>
      <c r="AS26" s="9">
        <f t="shared" ca="1" si="11"/>
        <v>118</v>
      </c>
      <c r="AT26" s="9">
        <f t="shared" ca="1" si="12"/>
        <v>9</v>
      </c>
      <c r="AU26" s="14">
        <f t="shared" ca="1" si="13"/>
        <v>90</v>
      </c>
      <c r="AV26" s="23">
        <f t="shared" ca="1" si="14"/>
        <v>1</v>
      </c>
      <c r="AW26" s="70">
        <f t="shared" ca="1" si="15"/>
        <v>10</v>
      </c>
      <c r="AX26" s="8">
        <f t="shared" ca="1" si="25"/>
        <v>0</v>
      </c>
      <c r="AY26" s="119">
        <f t="shared" ca="1" si="16"/>
        <v>75</v>
      </c>
      <c r="AZ26" s="120">
        <f t="shared" ca="1" si="17"/>
        <v>0</v>
      </c>
      <c r="BA26" s="120">
        <f t="shared" ca="1" si="18"/>
        <v>0.40540540540540543</v>
      </c>
      <c r="BB26" s="120">
        <f t="shared" ca="1" si="19"/>
        <v>0</v>
      </c>
      <c r="BC26" s="120">
        <f t="shared" ca="1" si="20"/>
        <v>0.20270270270270271</v>
      </c>
      <c r="BD26" s="9">
        <f ca="1">IF($AR26="","",RANK(BC26,BC$22:BC$81,1)+COUNTIF(BC$22:BC26,BC26)-1)</f>
        <v>8</v>
      </c>
      <c r="BE26" s="120">
        <f t="shared" ca="1" si="21"/>
        <v>0.20270270270270271</v>
      </c>
      <c r="BF26" s="9">
        <f ca="1">IF($AR26="","",RANK(BE26,BE$22:BE$81,1)+COUNTIF(BE$22:BE26,BE26)-1)</f>
        <v>8</v>
      </c>
    </row>
    <row r="27" spans="1:64" x14ac:dyDescent="0.4">
      <c r="A27" s="23" t="s">
        <v>681</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0.52972972972972976</v>
      </c>
      <c r="BB27" s="120">
        <f t="shared" ca="1" si="19"/>
        <v>0</v>
      </c>
      <c r="BC27" s="120">
        <f t="shared" ca="1" si="20"/>
        <v>0.26486486486486488</v>
      </c>
      <c r="BD27" s="9">
        <f ca="1">IF($AR27="","",RANK(BC27,BC$22:BC$81,1)+COUNTIF(BC$22:BC27,BC27)-1)</f>
        <v>13</v>
      </c>
      <c r="BE27" s="120">
        <f t="shared" ca="1" si="21"/>
        <v>0.26486486486486488</v>
      </c>
      <c r="BF27" s="9">
        <f ca="1">IF($AR27="","",RANK(BE27,BE$22:BE$81,1)+COUNTIF(BE$22:BE27,BE27)-1)</f>
        <v>13</v>
      </c>
    </row>
    <row r="28" spans="1:64" x14ac:dyDescent="0.4">
      <c r="A28" s="23" t="s">
        <v>681</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19</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118</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16</v>
      </c>
      <c r="BE28" s="120">
        <f t="shared" ca="1" si="21"/>
        <v>0.29729729729729731</v>
      </c>
      <c r="BF28" s="9">
        <f ca="1">IF($AR28="","",RANK(BE28,BE$22:BE$81,1)+COUNTIF(BE$22:BE28,BE28)-1)</f>
        <v>16</v>
      </c>
    </row>
    <row r="29" spans="1:64" x14ac:dyDescent="0.4">
      <c r="A29" s="23" t="s">
        <v>681</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681</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681</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53</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160</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14</v>
      </c>
      <c r="BE31" s="120">
        <f t="shared" ca="1" si="21"/>
        <v>0.28798798798798803</v>
      </c>
      <c r="BF31" s="9">
        <f ca="1">IF($AR31="","",RANK(BE31,BE$22:BE$81,1)+COUNTIF(BE$22:BE31,BE31)-1)</f>
        <v>14</v>
      </c>
    </row>
    <row r="32" spans="1:64" x14ac:dyDescent="0.4">
      <c r="A32" s="23" t="s">
        <v>681</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0.29729729729729731</v>
      </c>
      <c r="BB32" s="120">
        <f t="shared" ca="1" si="19"/>
        <v>0</v>
      </c>
      <c r="BC32" s="120">
        <f t="shared" ca="1" si="20"/>
        <v>0.14864864864864866</v>
      </c>
      <c r="BD32" s="9">
        <f ca="1">IF($AR32="","",RANK(BC32,BC$22:BC$81,1)+COUNTIF(BC$22:BC32,BC32)-1)</f>
        <v>7</v>
      </c>
      <c r="BE32" s="120">
        <f t="shared" ca="1" si="21"/>
        <v>0.14864864864864866</v>
      </c>
      <c r="BF32" s="9">
        <f ca="1">IF($AR32="","",RANK(BE32,BE$22:BE$81,1)+COUNTIF(BE$22:BE32,BE32)-1)</f>
        <v>7</v>
      </c>
    </row>
    <row r="33" spans="1:58" x14ac:dyDescent="0.4">
      <c r="A33" s="23" t="s">
        <v>681</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32</v>
      </c>
      <c r="BE33" s="120">
        <f t="shared" ca="1" si="21"/>
        <v>0.43783783783783786</v>
      </c>
      <c r="BF33" s="9">
        <f ca="1">IF($AR33="","",RANK(BE33,BE$22:BE$81,1)+COUNTIF(BE$22:BE33,BE33)-1)</f>
        <v>32</v>
      </c>
    </row>
    <row r="34" spans="1:58" x14ac:dyDescent="0.4">
      <c r="A34" s="23" t="s">
        <v>681</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4</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80</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681</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1</v>
      </c>
      <c r="E35" s="9">
        <f ca="1">IF(MID($B35,1,3)=MID(E$21,1,3),"",IF($A35="1a","",COUNTIFS(OFFSET(Data!$A$1,0,MATCH($B35&amp;" qualify",Data!$1:$1,0)-1,1000,1),IF($A35="12aa","&lt;&gt;1",""),OFFSET(Data!$A$1,0,MATCH(E$21&amp;" qualify",Data!$1:$1,0)-1,1000,1),1)))</f>
        <v>1</v>
      </c>
      <c r="F35" s="9">
        <f ca="1">IF(MID($B35,1,3)=MID(F$21,1,3),"",IF($A35="1a","",COUNTIFS(OFFSET(Data!$A$1,0,MATCH($B35&amp;" qualify",Data!$1:$1,0)-1,1000,1),IF($A35="12aa","&lt;&gt;1",""),OFFSET(Data!$A$1,0,MATCH(F$21&amp;" qualify",Data!$1:$1,0)-1,1000,1),1)))</f>
        <v>3</v>
      </c>
      <c r="G35" s="9">
        <f ca="1">IF(MID($B35,1,3)=MID(G$21,1,3),"",IF($A35="1a","",COUNTIFS(OFFSET(Data!$A$1,0,MATCH($B35&amp;" qualify",Data!$1:$1,0)-1,1000,1),IF($A35="12aa","&lt;&gt;1",""),OFFSET(Data!$A$1,0,MATCH(G$21&amp;" qualify",Data!$1:$1,0)-1,1000,1),1)))</f>
        <v>3</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3</v>
      </c>
      <c r="J35" s="9">
        <f ca="1">IF(MID($B35,1,3)=MID(J$21,1,3),"",IF($A35="1a","",COUNTIFS(OFFSET(Data!$A$1,0,MATCH($B35&amp;" qualify",Data!$1:$1,0)-1,1000,1),IF($A35="12aa","&lt;&gt;1",""),OFFSET(Data!$A$1,0,MATCH(J$21&amp;" qualify",Data!$1:$1,0)-1,1000,1),1)))</f>
        <v>4</v>
      </c>
      <c r="K35" s="9">
        <f ca="1">IF(MID($B35,1,3)=MID(K$21,1,3),"",IF($A35="1a","",COUNTIFS(OFFSET(Data!$A$1,0,MATCH($B35&amp;" qualify",Data!$1:$1,0)-1,1000,1),IF($A35="12aa","&lt;&gt;1",""),OFFSET(Data!$A$1,0,MATCH(K$21&amp;" qualify",Data!$1:$1,0)-1,1000,1),1)))</f>
        <v>4</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3</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3</v>
      </c>
      <c r="W35" s="9" t="str">
        <f t="shared" si="2"/>
        <v>Fubo TV</v>
      </c>
      <c r="X35" s="9">
        <f ca="1">COUNTIFS(OFFSET(Data!$A$1,0,MATCH(W35,Data!$1:$1,0)-1,1000,1),"Yes")</f>
        <v>76</v>
      </c>
      <c r="Y35" s="9">
        <f ca="1">COUNTIFS(OFFSET(Data!$A$1,0,MATCH($W35&amp;" qualify",Data!$1:$1,0)-1,1000,1),1)</f>
        <v>4</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79</v>
      </c>
      <c r="AI35" s="9">
        <f t="shared" ca="1" si="7"/>
        <v>4</v>
      </c>
      <c r="AJ35" s="14">
        <f t="shared" ca="1" si="8"/>
        <v>124</v>
      </c>
      <c r="AK35" s="9">
        <f ca="1">IF(AG35="",0,COUNTIFS(OFFSET(Data!$A$1,0,MATCH(W35&amp;" qualify",Data!$1:$1,0)-1,1000,1),"",OFFSET(Data!$A$1,0,MATCH(AG35&amp;" qualify",Data!$1:$1,0)-1,1000,1),2))</f>
        <v>0</v>
      </c>
      <c r="AL35" s="9">
        <f t="shared" ca="1" si="9"/>
        <v>0</v>
      </c>
      <c r="AM35" s="23">
        <f t="shared" ca="1" si="10"/>
        <v>0.44444444444444442</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34</v>
      </c>
      <c r="BE35" s="120">
        <f t="shared" ca="1" si="21"/>
        <v>0.45945945945945948</v>
      </c>
      <c r="BF35" s="9">
        <f ca="1">IF($AR35="","",RANK(BE35,BE$22:BE$81,1)+COUNTIF(BE$22:BE35,BE35)-1)</f>
        <v>34</v>
      </c>
    </row>
    <row r="36" spans="1:58" x14ac:dyDescent="0.4">
      <c r="A36" s="23" t="s">
        <v>681</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59</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99</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681</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4</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681</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681</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47</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60</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107</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681</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681</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90</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107</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682</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52</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682</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24</v>
      </c>
      <c r="BE43" s="120">
        <f t="shared" ca="1" si="21"/>
        <v>0.36216216216216218</v>
      </c>
      <c r="BF43" s="9">
        <f ca="1">IF($AR43="","",RANK(BE43,BE$22:BE$81,1)+COUNTIF(BE$22:BE43,BE43)-1)</f>
        <v>24</v>
      </c>
    </row>
    <row r="44" spans="1:58" x14ac:dyDescent="0.4">
      <c r="A44" s="163" t="s">
        <v>682</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25</v>
      </c>
      <c r="BE44" s="120">
        <f t="shared" ca="1" si="21"/>
        <v>0.36216216216216218</v>
      </c>
      <c r="BF44" s="9">
        <f ca="1">IF($AR44="","",RANK(BE44,BE$22:BE$81,1)+COUNTIF(BE$22:BE44,BE44)-1)</f>
        <v>25</v>
      </c>
    </row>
    <row r="45" spans="1:58" x14ac:dyDescent="0.4">
      <c r="A45" s="163" t="s">
        <v>682</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PlusPhilo970</v>
      </c>
      <c r="AQ45" s="23" t="str">
        <f t="shared" ca="1" si="24"/>
        <v>PhiloAT&amp;T TV Now Plus970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682</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MaxPhilo990</v>
      </c>
      <c r="AQ46" s="23" t="str">
        <f t="shared" ca="1" si="24"/>
        <v>PhiloAT&amp;T TV Now Max990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682</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682</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19</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682</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682</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682</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53</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682</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682</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31</v>
      </c>
      <c r="BE53" s="120">
        <f t="shared" ca="1" si="21"/>
        <v>0.41621621621621624</v>
      </c>
      <c r="BF53" s="9">
        <f ca="1">IF($AR53="","",RANK(BE53,BE$22:BE$81,1)+COUNTIF(BE$22:BE53,BE53)-1)</f>
        <v>31</v>
      </c>
    </row>
    <row r="54" spans="1:58" x14ac:dyDescent="0.4">
      <c r="A54" s="163" t="s">
        <v>682</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4</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682</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1</v>
      </c>
      <c r="E55" s="9">
        <f ca="1">IF(MID($B55,1,3)=MID(E$21,1,3),"",IF($A55="1a","",COUNTIFS(OFFSET(Data!$A$1,0,MATCH($B55&amp;" qualify",Data!$1:$1,0)-1,1000,1),IF($A55="12aa","&lt;&gt;1",""),OFFSET(Data!$A$1,0,MATCH(E$21&amp;" qualify",Data!$1:$1,0)-1,1000,1),1)))</f>
        <v>1</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4</v>
      </c>
      <c r="J55" s="9">
        <f ca="1">IF(MID($B55,1,3)=MID(J$21,1,3),"",IF($A55="1a","",COUNTIFS(OFFSET(Data!$A$1,0,MATCH($B55&amp;" qualify",Data!$1:$1,0)-1,1000,1),IF($A55="12aa","&lt;&gt;1",""),OFFSET(Data!$A$1,0,MATCH(J$21&amp;" qualify",Data!$1:$1,0)-1,1000,1),1)))</f>
        <v>5</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3</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4</v>
      </c>
      <c r="W55" s="9" t="str">
        <f t="shared" si="86"/>
        <v>Fubo TV</v>
      </c>
      <c r="X55" s="9">
        <f ca="1">COUNTIFS(OFFSET(Data!$A$1,0,MATCH(W55,Data!$1:$1,0)-1,1000,1),"Yes")</f>
        <v>76</v>
      </c>
      <c r="Y55" s="9">
        <f ca="1">COUNTIFS(OFFSET(Data!$A$1,0,MATCH($W55&amp;" qualify",Data!$1:$1,0)-1,1000,1),1)</f>
        <v>4</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0.44444444444444442</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79</v>
      </c>
      <c r="AI55" s="9">
        <f t="shared" ca="1" si="88"/>
        <v>5</v>
      </c>
      <c r="AJ55" s="14">
        <f t="shared" ca="1" si="8"/>
        <v>124</v>
      </c>
      <c r="AK55" s="9">
        <f ca="1">IF(AG55="",0,COUNTIFS(OFFSET(Data!$A$1,0,MATCH(W55&amp;" qualify",Data!$1:$1,0)-1,1000,1),"",OFFSET(Data!$A$1,0,MATCH(AG55&amp;" qualify",Data!$1:$1,0)-1,1000,1),2))</f>
        <v>0</v>
      </c>
      <c r="AL55" s="9">
        <f t="shared" ca="1" si="9"/>
        <v>0</v>
      </c>
      <c r="AM55" s="23">
        <f t="shared" ca="1" si="10"/>
        <v>0.55555555555555558</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33</v>
      </c>
      <c r="BE55" s="120">
        <f t="shared" ca="1" si="21"/>
        <v>0.44324324324324327</v>
      </c>
      <c r="BF55" s="9">
        <f ca="1">IF($AR55="","",RANK(BE55,BE$22:BE$81,1)+COUNTIF(BE$22:BE55,BE55)-1)</f>
        <v>33</v>
      </c>
    </row>
    <row r="56" spans="1:58" x14ac:dyDescent="0.4">
      <c r="A56" s="163" t="s">
        <v>682</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59</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682</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4</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682</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4</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682</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47</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60</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682</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4</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682</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90</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683</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22</v>
      </c>
      <c r="BE62" s="120">
        <f t="shared" ca="1" si="104"/>
        <v>0.34684684684684686</v>
      </c>
      <c r="BF62" s="9">
        <f ca="1">IF($AR62="","",RANK(BE62,BE$22:BE$81,1)+COUNTIF(BE$22:BE62,BE62)-1)</f>
        <v>22</v>
      </c>
    </row>
    <row r="63" spans="1:58" x14ac:dyDescent="0.4">
      <c r="A63" s="65" t="s">
        <v>683</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26</v>
      </c>
      <c r="BE63" s="120">
        <f t="shared" ca="1" si="104"/>
        <v>0.37387387387387394</v>
      </c>
      <c r="BF63" s="9">
        <f ca="1">IF($AR63="","",RANK(BE63,BE$22:BE$81,1)+COUNTIF(BE$22:BE63,BE63)-1)</f>
        <v>26</v>
      </c>
    </row>
    <row r="64" spans="1:58" x14ac:dyDescent="0.4">
      <c r="A64" s="65" t="s">
        <v>683</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12</v>
      </c>
      <c r="BE64" s="120">
        <f t="shared" ca="1" si="104"/>
        <v>0.26276276276276278</v>
      </c>
      <c r="BF64" s="9">
        <f ca="1">IF($AR64="","",RANK(BE64,BE$22:BE$81,1)+COUNTIF(BE$22:BE64,BE64)-1)</f>
        <v>12</v>
      </c>
    </row>
    <row r="65" spans="1:58" x14ac:dyDescent="0.4">
      <c r="A65" s="65" t="s">
        <v>683</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10</v>
      </c>
      <c r="BE65" s="120">
        <f t="shared" ca="1" si="104"/>
        <v>0.26126126126126126</v>
      </c>
      <c r="BF65" s="9">
        <f ca="1">IF($AR65="","",RANK(BE65,BE$22:BE$81,1)+COUNTIF(BE$22:BE65,BE65)-1)</f>
        <v>10</v>
      </c>
    </row>
    <row r="66" spans="1:58" x14ac:dyDescent="0.4">
      <c r="A66" s="65" t="s">
        <v>683</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72</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18</v>
      </c>
      <c r="BE66" s="120">
        <f t="shared" ca="1" si="104"/>
        <v>0.31531531531531531</v>
      </c>
      <c r="BF66" s="9">
        <f ca="1">IF($AR66="","",RANK(BE66,BE$22:BE$81,1)+COUNTIF(BE$22:BE66,BE66)-1)</f>
        <v>18</v>
      </c>
    </row>
    <row r="67" spans="1:58" x14ac:dyDescent="0.4">
      <c r="A67" s="65" t="s">
        <v>683</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19</v>
      </c>
      <c r="BE67" s="120">
        <f t="shared" ca="1" si="104"/>
        <v>0.32192192192192193</v>
      </c>
      <c r="BF67" s="9">
        <f ca="1">IF($AR67="","",RANK(BE67,BE$22:BE$81,1)+COUNTIF(BE$22:BE67,BE67)-1)</f>
        <v>19</v>
      </c>
    </row>
    <row r="68" spans="1:58" x14ac:dyDescent="0.4">
      <c r="A68" s="65" t="s">
        <v>683</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17</v>
      </c>
      <c r="BE68" s="120">
        <f t="shared" ca="1" si="104"/>
        <v>0.31231231231231232</v>
      </c>
      <c r="BF68" s="9">
        <f ca="1">IF($AR68="","",RANK(BE68,BE$22:BE$81,1)+COUNTIF(BE$22:BE68,BE68)-1)</f>
        <v>17</v>
      </c>
    </row>
    <row r="69" spans="1:58" x14ac:dyDescent="0.4">
      <c r="A69" s="65" t="s">
        <v>683</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15</v>
      </c>
      <c r="BE69" s="120">
        <f t="shared" ca="1" si="104"/>
        <v>0.29459459459459458</v>
      </c>
      <c r="BF69" s="9">
        <f ca="1">IF($AR69="","",RANK(BE69,BE$22:BE$81,1)+COUNTIF(BE$22:BE69,BE69)-1)</f>
        <v>15</v>
      </c>
    </row>
    <row r="70" spans="1:58" x14ac:dyDescent="0.4">
      <c r="A70" s="65" t="s">
        <v>683</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20</v>
      </c>
      <c r="BE70" s="120">
        <f t="shared" ca="1" si="104"/>
        <v>0.32432432432432434</v>
      </c>
      <c r="BF70" s="9">
        <f ca="1">IF($AR70="","",RANK(BE70,BE$22:BE$81,1)+COUNTIF(BE$22:BE70,BE70)-1)</f>
        <v>20</v>
      </c>
    </row>
    <row r="71" spans="1:58" x14ac:dyDescent="0.4">
      <c r="A71" s="65" t="s">
        <v>683</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23</v>
      </c>
      <c r="BE71" s="120">
        <f t="shared" ca="1" si="104"/>
        <v>0.35855855855855856</v>
      </c>
      <c r="BF71" s="9">
        <f ca="1">IF($AR71="","",RANK(BE71,BE$22:BE$81,1)+COUNTIF(BE$22:BE71,BE71)-1)</f>
        <v>23</v>
      </c>
    </row>
    <row r="72" spans="1:58" x14ac:dyDescent="0.4">
      <c r="A72" s="65" t="s">
        <v>683</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11</v>
      </c>
      <c r="BE72" s="120">
        <f t="shared" ca="1" si="104"/>
        <v>0.26126126126126126</v>
      </c>
      <c r="BF72" s="9">
        <f ca="1">IF($AR72="","",RANK(BE72,BE$22:BE$81,1)+COUNTIF(BE$22:BE72,BE72)-1)</f>
        <v>11</v>
      </c>
    </row>
    <row r="73" spans="1:58" x14ac:dyDescent="0.4">
      <c r="A73" s="65" t="s">
        <v>683</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9</v>
      </c>
      <c r="BE73" s="120">
        <f t="shared" ca="1" si="104"/>
        <v>0.21381381381381381</v>
      </c>
      <c r="BF73" s="9">
        <f ca="1">IF($AR73="","",RANK(BE73,BE$22:BE$81,1)+COUNTIF(BE$22:BE73,BE73)-1)</f>
        <v>9</v>
      </c>
    </row>
    <row r="74" spans="1:58" x14ac:dyDescent="0.4">
      <c r="A74" s="65" t="s">
        <v>683</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683</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76</v>
      </c>
      <c r="Y75" s="9">
        <f ca="1">COUNTIFS(OFFSET(Data!$A$1,0,MATCH($W75&amp;" qualify",Data!$1:$1,0)-1,1000,1),1)</f>
        <v>4</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TV561</v>
      </c>
      <c r="AQ75" s="23" t="str">
        <f t="shared" ca="1" si="24"/>
        <v>Fubo TV561</v>
      </c>
      <c r="AR75" s="9" t="str">
        <f ca="1">IF(AND(Y75=0,AA75=0),"",IF(A75="1a",W75,IF(AG75="","",IF(OR(ISNUMBER(MATCH(AP75,AP$21:AP74,0)),ISNUMBER(MATCH(AQ75,AP$21:AP74,0))),"",W75&amp;"/"&amp;AG75))))</f>
        <v>Fubo TV</v>
      </c>
      <c r="AS75" s="9">
        <f t="shared" ca="1" si="94"/>
        <v>76</v>
      </c>
      <c r="AT75" s="9">
        <f t="shared" ca="1" si="95"/>
        <v>5</v>
      </c>
      <c r="AU75" s="14">
        <f t="shared" ca="1" si="96"/>
        <v>61</v>
      </c>
      <c r="AV75" s="23">
        <f t="shared" ca="1" si="97"/>
        <v>0.55555555555555558</v>
      </c>
      <c r="AW75" s="70">
        <f t="shared" ca="1" si="98"/>
        <v>12.2</v>
      </c>
      <c r="AX75" s="8">
        <f t="shared" ca="1" si="25"/>
        <v>1</v>
      </c>
      <c r="AY75" s="119">
        <f t="shared" ca="1" si="99"/>
        <v>46</v>
      </c>
      <c r="AZ75" s="120">
        <f t="shared" ca="1" si="100"/>
        <v>0.44444444444444442</v>
      </c>
      <c r="BA75" s="120">
        <f t="shared" ca="1" si="101"/>
        <v>0.24864864864864866</v>
      </c>
      <c r="BB75" s="120">
        <f t="shared" ca="1" si="102"/>
        <v>0.44444444444444442</v>
      </c>
      <c r="BC75" s="120">
        <f t="shared" ca="1" si="103"/>
        <v>0.34654654654654654</v>
      </c>
      <c r="BD75" s="9">
        <f ca="1">IF($AR75="","",RANK(BC75,BC$22:BC$81,1)+COUNTIF(BC$22:BC75,BC75)-1)</f>
        <v>21</v>
      </c>
      <c r="BE75" s="120">
        <f t="shared" ca="1" si="104"/>
        <v>0.34654654654654654</v>
      </c>
      <c r="BF75" s="9">
        <f ca="1">IF($AR75="","",RANK(BE75,BE$22:BE$81,1)+COUNTIF(BE$22:BE75,BE75)-1)</f>
        <v>21</v>
      </c>
    </row>
    <row r="76" spans="1:58" x14ac:dyDescent="0.4">
      <c r="A76" s="65" t="s">
        <v>683</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683</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683</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683</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47</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683</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683</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90</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90</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8"/>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485</v>
      </c>
      <c r="B1" s="108" t="s">
        <v>409</v>
      </c>
      <c r="C1" s="108" t="s">
        <v>186</v>
      </c>
      <c r="D1" s="127" t="s">
        <v>487</v>
      </c>
      <c r="E1" s="108" t="s">
        <v>414</v>
      </c>
      <c r="F1" s="108" t="s">
        <v>408</v>
      </c>
      <c r="G1" s="108" t="s">
        <v>618</v>
      </c>
      <c r="H1" s="25" t="s">
        <v>237</v>
      </c>
      <c r="I1" s="178" t="s">
        <v>813</v>
      </c>
      <c r="K1" s="72" t="s">
        <v>486</v>
      </c>
      <c r="L1" s="25" t="s">
        <v>86</v>
      </c>
      <c r="N1" s="41"/>
    </row>
    <row r="2" spans="1:15" ht="13.3" thickBot="1" x14ac:dyDescent="0.4">
      <c r="A2" s="73" t="str">
        <f>Services!A2</f>
        <v>Philo</v>
      </c>
      <c r="B2" s="28" t="s">
        <v>1</v>
      </c>
      <c r="C2" s="32">
        <f>Services!C2</f>
        <v>20</v>
      </c>
      <c r="D2" s="128" t="s">
        <v>406</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407</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414</v>
      </c>
      <c r="L3" s="117">
        <f ca="1">SUMIF(Data!D:D,1)</f>
        <v>9</v>
      </c>
      <c r="M3" s="37" t="s">
        <v>413</v>
      </c>
      <c r="N3" s="38">
        <f>COUNTA(Data!A:A,1)</f>
        <v>448</v>
      </c>
      <c r="O3" s="26" t="s">
        <v>415</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424</v>
      </c>
      <c r="L4" s="60">
        <f ca="1">SUMIF(Data!AS:AS,1)</f>
        <v>9</v>
      </c>
      <c r="M4" s="37" t="s">
        <v>413</v>
      </c>
      <c r="N4" s="117">
        <f ca="1">COUNTIFS(Data!D:D,1)</f>
        <v>9</v>
      </c>
      <c r="O4" s="26" t="s">
        <v>416</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501</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411</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412</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8" t="s">
        <v>472</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406</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4</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13.75</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449</v>
      </c>
      <c r="B22" s="31"/>
      <c r="C22" s="34"/>
      <c r="D22" s="129"/>
      <c r="E22" s="31"/>
      <c r="F22" s="38"/>
      <c r="G22" s="38"/>
      <c r="H22" s="31"/>
      <c r="I22" s="179" t="s">
        <v>240</v>
      </c>
      <c r="J22" s="35"/>
      <c r="K22" s="36" t="s">
        <v>701</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764</v>
      </c>
      <c r="B23" s="184" t="s">
        <v>884</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764</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764</v>
      </c>
      <c r="B25" s="74" t="s">
        <v>494</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764</v>
      </c>
      <c r="B26" s="74" t="s">
        <v>199</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764</v>
      </c>
      <c r="B27" s="74" t="s">
        <v>285</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764</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764</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763</v>
      </c>
      <c r="B30" s="184" t="s">
        <v>884</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763</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763</v>
      </c>
      <c r="B32" s="74" t="s">
        <v>494</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763</v>
      </c>
      <c r="B33" s="74" t="s">
        <v>199</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763</v>
      </c>
      <c r="B34" s="74" t="s">
        <v>285</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763</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763</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762</v>
      </c>
      <c r="B37" s="184" t="s">
        <v>884</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762</v>
      </c>
      <c r="B38" s="74" t="s">
        <v>494</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762</v>
      </c>
      <c r="B39" s="74" t="s">
        <v>199</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762</v>
      </c>
      <c r="B40" s="74" t="s">
        <v>285</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762</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762</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767</v>
      </c>
      <c r="B43" s="184" t="s">
        <v>884</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767</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767</v>
      </c>
      <c r="B45" s="74" t="s">
        <v>494</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767</v>
      </c>
      <c r="B46" s="74" t="s">
        <v>199</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767</v>
      </c>
      <c r="B47" s="74" t="s">
        <v>285</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767</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767</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761</v>
      </c>
      <c r="B50" s="184" t="s">
        <v>884</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761</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761</v>
      </c>
      <c r="B52" s="74" t="s">
        <v>494</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761</v>
      </c>
      <c r="B53" s="74" t="s">
        <v>199</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761</v>
      </c>
      <c r="B54" s="74" t="s">
        <v>285</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761</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761</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766</v>
      </c>
      <c r="B57" s="184" t="s">
        <v>884</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766</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766</v>
      </c>
      <c r="B59" s="74" t="s">
        <v>494</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766</v>
      </c>
      <c r="B60" s="74" t="s">
        <v>199</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766</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765</v>
      </c>
      <c r="B64" s="184" t="s">
        <v>884</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765</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765</v>
      </c>
      <c r="B66" s="74" t="s">
        <v>494</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765</v>
      </c>
      <c r="B67" s="74" t="s">
        <v>199</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765</v>
      </c>
      <c r="B68" s="74" t="s">
        <v>285</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765</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765</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236</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236</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236</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236</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890</v>
      </c>
      <c r="B75" s="74" t="s">
        <v>914</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890</v>
      </c>
      <c r="B76" s="74" t="s">
        <v>247</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316</v>
      </c>
      <c r="B77" s="184" t="s">
        <v>866</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316</v>
      </c>
      <c r="B78" s="184" t="s">
        <v>867</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316</v>
      </c>
      <c r="B79" s="74" t="s">
        <v>829</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316</v>
      </c>
      <c r="B80" s="74" t="s">
        <v>925</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316</v>
      </c>
      <c r="B81" s="74" t="s">
        <v>774</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316</v>
      </c>
      <c r="B82" s="74" t="s">
        <v>916</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 with NFL Redzone</v>
      </c>
      <c r="I82" s="179">
        <f ca="1">COUNTIF(OFFSET(Data!$A$1,0,MATCH(A82,Data!$1:$1,0)-1,1000,1),B82)</f>
        <v>16</v>
      </c>
      <c r="K82" s="26" t="str">
        <f t="shared" ref="K82:K145" si="15">A82&amp;"/"&amp;B82</f>
        <v>FUBO TV/Sports Plus with NFL Redzone</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172</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172</v>
      </c>
      <c r="B84" s="184" t="s">
        <v>881</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172</v>
      </c>
      <c r="B85" s="74" t="s">
        <v>283</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172</v>
      </c>
      <c r="B86" s="74" t="s">
        <v>285</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172</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172</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172</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172</v>
      </c>
      <c r="B90" s="184" t="s">
        <v>880</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640</v>
      </c>
      <c r="B91" s="74" t="s">
        <v>247</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308</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512</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309</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190</v>
      </c>
      <c r="B96" s="74" t="s">
        <v>770</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190</v>
      </c>
      <c r="B97" s="74" t="s">
        <v>827</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190</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190</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190</v>
      </c>
      <c r="B100" s="74" t="s">
        <v>248</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190</v>
      </c>
      <c r="B101" s="74" t="s">
        <v>769</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190</v>
      </c>
      <c r="B102" s="74" t="s">
        <v>247</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190</v>
      </c>
      <c r="B103" s="74" t="s">
        <v>771</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190</v>
      </c>
      <c r="B104" s="74" t="s">
        <v>828</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190</v>
      </c>
      <c r="B105" s="74" t="s">
        <v>310</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184" t="s">
        <v>738</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814</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821</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822</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509</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218</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184" t="s">
        <v>871</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510</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511</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512</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513</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514</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515</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752</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888</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823</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733</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731</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516</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715</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508</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517</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507</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518</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504</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506</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889</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749</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824</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750</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74" t="s">
        <v>505</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519</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520</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189</v>
      </c>
      <c r="B142" s="74" t="s">
        <v>502</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189</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189</v>
      </c>
      <c r="B144" s="74" t="s">
        <v>521</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189</v>
      </c>
      <c r="B145" s="74" t="s">
        <v>753</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189</v>
      </c>
      <c r="B146" s="74" t="s">
        <v>922</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09"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189</v>
      </c>
      <c r="B147" s="74" t="s">
        <v>523</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189</v>
      </c>
      <c r="B148" s="184" t="s">
        <v>737</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189</v>
      </c>
      <c r="B149" s="74" t="s">
        <v>522</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189</v>
      </c>
      <c r="B150" s="74" t="s">
        <v>318</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189</v>
      </c>
      <c r="B151" s="74" t="s">
        <v>751</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184" t="s">
        <v>738</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814</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821</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822</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509</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218</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184" t="s">
        <v>871</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510</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511</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512</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513</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514</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515</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752</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888</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823</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733</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731</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516</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715</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508</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517</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507</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518</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504</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506</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889</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749</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824</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750</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8" ca="1" si="23">IF(E183=0,"",C183/E183)</f>
        <v/>
      </c>
      <c r="H183" s="28" t="str">
        <f t="shared" ref="H183:H218"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74" t="s">
        <v>505</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519</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520</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188</v>
      </c>
      <c r="B188" s="74" t="s">
        <v>502</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188</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188</v>
      </c>
      <c r="B190" s="74" t="s">
        <v>521</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188</v>
      </c>
      <c r="B191" s="74" t="s">
        <v>753</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188</v>
      </c>
      <c r="B192" s="74" t="s">
        <v>825</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 xml:space="preserve">Sling OrangeSudamérica Extra </v>
      </c>
      <c r="I192" s="179">
        <f ca="1">COUNTIF(OFFSET(Data!$A$1,0,MATCH(A192,Data!$1:$1,0)-1,1000,1),B192)</f>
        <v>0</v>
      </c>
      <c r="K192" s="26" t="str">
        <f t="shared" si="20"/>
        <v xml:space="preserve">Sling Orange/Sudamérica Extra </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188</v>
      </c>
      <c r="B193" s="74" t="s">
        <v>523</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188</v>
      </c>
      <c r="B194" s="184" t="s">
        <v>737</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188</v>
      </c>
      <c r="B195" s="74" t="s">
        <v>522</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188</v>
      </c>
      <c r="B196" s="74" t="s">
        <v>318</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188</v>
      </c>
      <c r="B197" s="74" t="s">
        <v>751</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192</v>
      </c>
      <c r="B198" s="184" t="s">
        <v>877</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192</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192</v>
      </c>
      <c r="B200" s="74" t="s">
        <v>41</v>
      </c>
      <c r="C200" s="110">
        <v>15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3"/>
        <v/>
      </c>
      <c r="H200" s="28" t="str">
        <f t="shared" si="24"/>
        <v>Spectrum TV EssentialsHBO</v>
      </c>
      <c r="I200" s="179">
        <f ca="1">COUNTIF(OFFSET(Data!$A$1,0,MATCH(A200,Data!$1:$1,0)-1,1000,1),B200)</f>
        <v>1</v>
      </c>
      <c r="K200" s="26" t="str">
        <f t="shared" si="20"/>
        <v>Spectrum TV Essentials/HBO</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192</v>
      </c>
      <c r="B201" s="74" t="s">
        <v>747</v>
      </c>
      <c r="C201" s="110">
        <v>10</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EssentialsMLB at Bat</v>
      </c>
      <c r="I201" s="179">
        <f ca="1">COUNTIF(OFFSET(Data!$A$1,0,MATCH(A201,Data!$1:$1,0)-1,1000,1),B201)</f>
        <v>1</v>
      </c>
      <c r="K201" s="26" t="str">
        <f t="shared" si="20"/>
        <v>Spectrum TV Essentials/MLB at Bat</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192</v>
      </c>
      <c r="B202" s="74" t="s">
        <v>165</v>
      </c>
      <c r="C202" s="110">
        <v>40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EssentialsNBA League Pass</v>
      </c>
      <c r="I202" s="179">
        <f ca="1">COUNTIF(OFFSET(Data!$A$1,0,MATCH(A202,Data!$1:$1,0)-1,1000,1),B202)</f>
        <v>1</v>
      </c>
      <c r="K202" s="26" t="str">
        <f t="shared" si="20"/>
        <v>Spectrum TV Essentials/NBA League Pass</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192</v>
      </c>
      <c r="B203" s="74" t="s">
        <v>57</v>
      </c>
      <c r="C203" s="110">
        <f>100/12</f>
        <v>8.3333333333333339</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EssentialsNFL Network</v>
      </c>
      <c r="I203" s="179">
        <f ca="1">COUNTIF(OFFSET(Data!$A$1,0,MATCH(A203,Data!$1:$1,0)-1,1000,1),B203)</f>
        <v>1</v>
      </c>
      <c r="K203" s="26" t="str">
        <f t="shared" si="20"/>
        <v>Spectrum TV Essentials/NFL Network</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192</v>
      </c>
      <c r="B204" s="74" t="s">
        <v>66</v>
      </c>
      <c r="C204" s="110">
        <v>11</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EssentialsShowtime</v>
      </c>
      <c r="I204" s="179">
        <f ca="1">COUNTIF(OFFSET(Data!$A$1,0,MATCH(A204,Data!$1:$1,0)-1,1000,1),B204)</f>
        <v>1</v>
      </c>
      <c r="K204" s="26" t="str">
        <f t="shared" si="20"/>
        <v>Spectrum TV Essentials/Showtime</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192</v>
      </c>
      <c r="B205" s="74" t="s">
        <v>67</v>
      </c>
      <c r="C205" s="110">
        <v>9</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EssentialsStarz</v>
      </c>
      <c r="I205" s="179">
        <f ca="1">COUNTIF(OFFSET(Data!$A$1,0,MATCH(A205,Data!$1:$1,0)-1,1000,1),B205)</f>
        <v>1</v>
      </c>
      <c r="K205" s="26" t="str">
        <f t="shared" si="20"/>
        <v>Spectrum TV Essentials/Starz</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192</v>
      </c>
      <c r="B206" s="74" t="s">
        <v>755</v>
      </c>
      <c r="C206" s="110">
        <f>100/12</f>
        <v>8.3333333333333339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EssentialsWatch NFL</v>
      </c>
      <c r="I206" s="179">
        <f ca="1">COUNTIF(OFFSET(Data!$A$1,0,MATCH(A206,Data!$1:$1,0)-1,1000,1),B206)</f>
        <v>1</v>
      </c>
      <c r="K206" s="26" t="str">
        <f t="shared" si="20"/>
        <v>Spectrum TV Essentials/Watch NFL</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911</v>
      </c>
      <c r="B207" s="74" t="s">
        <v>907</v>
      </c>
      <c r="C207" s="110">
        <v>10</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Vidgo LatinoLatino MAS</v>
      </c>
      <c r="I207" s="179">
        <f ca="1">COUNTIF(OFFSET(Data!$A$1,0,MATCH(A207,Data!$1:$1,0)-1,1000,1),B207)</f>
        <v>2</v>
      </c>
      <c r="K207" s="26" t="str">
        <f t="shared" si="20"/>
        <v>Vidgo Latino/Latino MAS</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173</v>
      </c>
      <c r="B208" s="74" t="s">
        <v>811</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YouTube TVAcorn TV</v>
      </c>
      <c r="I208" s="179">
        <f ca="1">COUNTIF(OFFSET(Data!$A$1,0,MATCH(A208,Data!$1:$1,0)-1,1000,1),B208)</f>
        <v>1</v>
      </c>
      <c r="K208" s="26" t="str">
        <f t="shared" si="20"/>
        <v>YouTube TV/Acorn TV</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173</v>
      </c>
      <c r="B209" s="74" t="s">
        <v>163</v>
      </c>
      <c r="C209" s="110">
        <v>5</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TVAMC Premiere</v>
      </c>
      <c r="I209" s="179">
        <f ca="1">COUNTIF(OFFSET(Data!$A$1,0,MATCH(A209,Data!$1:$1,0)-1,1000,1),B209)</f>
        <v>1</v>
      </c>
      <c r="K209" s="26" t="str">
        <f t="shared" si="20"/>
        <v>YouTube TV/AMC Premiere</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173</v>
      </c>
      <c r="B210" s="74" t="s">
        <v>512</v>
      </c>
      <c r="C210" s="110">
        <v>3</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TVCuriosityStream</v>
      </c>
      <c r="I210" s="179">
        <f ca="1">COUNTIF(OFFSET(Data!$A$1,0,MATCH(A210,Data!$1:$1,0)-1,1000,1),B210)</f>
        <v>1</v>
      </c>
      <c r="K210" s="26" t="str">
        <f t="shared" ref="K210:K218" si="25">A210&amp;"/"&amp;B210</f>
        <v>YouTube TV/CuriosityStream</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173</v>
      </c>
      <c r="B211" s="74" t="s">
        <v>32</v>
      </c>
      <c r="C211" s="110">
        <v>6</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TVEPIX</v>
      </c>
      <c r="I211" s="179">
        <f ca="1">COUNTIF(OFFSET(Data!$A$1,0,MATCH(A211,Data!$1:$1,0)-1,1000,1),B211)</f>
        <v>1</v>
      </c>
      <c r="K211" s="26" t="str">
        <f t="shared" si="25"/>
        <v>YouTube TV/EPIX</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173</v>
      </c>
      <c r="B212" s="74" t="s">
        <v>246</v>
      </c>
      <c r="C212" s="110">
        <v>15</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TVFOX Soccer Plus</v>
      </c>
      <c r="I212" s="179">
        <f ca="1">COUNTIF(OFFSET(Data!$A$1,0,MATCH(A212,Data!$1:$1,0)-1,1000,1),B212)</f>
        <v>1</v>
      </c>
      <c r="K212" s="26" t="str">
        <f t="shared" si="25"/>
        <v>YouTube TV/FOX Soccer Plus</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173</v>
      </c>
      <c r="B213" s="74" t="s">
        <v>165</v>
      </c>
      <c r="C213" s="110">
        <v>40</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TVNBA League Pass</v>
      </c>
      <c r="I213" s="179">
        <f ca="1">COUNTIF(OFFSET(Data!$A$1,0,MATCH(A213,Data!$1:$1,0)-1,1000,1),B213)</f>
        <v>1</v>
      </c>
      <c r="K213" s="26" t="str">
        <f t="shared" si="25"/>
        <v>YouTube TV/NBA League Pass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173</v>
      </c>
      <c r="B214" s="74" t="s">
        <v>66</v>
      </c>
      <c r="C214" s="110">
        <v>7</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TVShowtime</v>
      </c>
      <c r="I214" s="179">
        <f ca="1">COUNTIF(OFFSET(Data!$A$1,0,MATCH(A214,Data!$1:$1,0)-1,1000,1),B214)</f>
        <v>1</v>
      </c>
      <c r="K214" s="26" t="str">
        <f t="shared" si="25"/>
        <v>YouTube TV/Showtime</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173</v>
      </c>
      <c r="B215" s="74" t="s">
        <v>166</v>
      </c>
      <c r="C215" s="110">
        <v>6</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TVShudder</v>
      </c>
      <c r="I215" s="179">
        <f ca="1">COUNTIF(OFFSET(Data!$A$1,0,MATCH(A215,Data!$1:$1,0)-1,1000,1),B215)</f>
        <v>1</v>
      </c>
      <c r="K215" s="26" t="str">
        <f t="shared" si="25"/>
        <v>YouTube TV/Shudder</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173</v>
      </c>
      <c r="B216" s="74" t="s">
        <v>67</v>
      </c>
      <c r="C216" s="110">
        <v>9</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TVStarz</v>
      </c>
      <c r="I216" s="179">
        <f ca="1">COUNTIF(OFFSET(Data!$A$1,0,MATCH(A216,Data!$1:$1,0)-1,1000,1),B216)</f>
        <v>1</v>
      </c>
      <c r="K216" s="26" t="str">
        <f t="shared" si="25"/>
        <v>YouTube TV/Starz</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173</v>
      </c>
      <c r="B217" s="74" t="s">
        <v>167</v>
      </c>
      <c r="C217" s="110">
        <v>7</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TVSundance Now</v>
      </c>
      <c r="I217" s="179">
        <f ca="1">COUNTIF(OFFSET(Data!$A$1,0,MATCH(A217,Data!$1:$1,0)-1,1000,1),B217)</f>
        <v>1</v>
      </c>
      <c r="K217" s="26" t="str">
        <f t="shared" si="25"/>
        <v>YouTube TV/Sundance Now</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173</v>
      </c>
      <c r="B218" s="74" t="s">
        <v>807</v>
      </c>
      <c r="C218" s="110">
        <v>5</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TVUrban Movie Channel</v>
      </c>
      <c r="I218" s="179">
        <f ca="1">COUNTIF(OFFSET(Data!$A$1,0,MATCH(A218,Data!$1:$1,0)-1,1000,1),B218)</f>
        <v>1</v>
      </c>
      <c r="K218" s="26" t="str">
        <f t="shared" si="25"/>
        <v>YouTube TV/Urban Movie Channel</v>
      </c>
      <c r="L218" s="41" t="e">
        <f t="array" aca="1" ref="L218" ca="1">_xlfn.TEXTJOIN(", ",TRUE,IF((Data!$D$1:$D$1000=1)*(OFFSET(Data!$A$1,0,MATCH($A219,Data!$1:$1,0)-1,1000,1)=$B219),Data!$A$1:$A$1000,""))</f>
        <v>#N/A</v>
      </c>
      <c r="M218" s="41"/>
      <c r="N218" s="41"/>
      <c r="O218" s="41"/>
      <c r="P218" s="41"/>
      <c r="Q218" s="41"/>
      <c r="R218" s="41"/>
      <c r="S218" s="41"/>
      <c r="T218" s="41"/>
      <c r="U218" s="41"/>
      <c r="V218" s="41"/>
      <c r="W218" s="41"/>
      <c r="X218" s="41"/>
      <c r="Y218" s="41"/>
      <c r="Z218" s="41"/>
      <c r="AA218" s="41"/>
      <c r="AB218" s="41"/>
      <c r="AC218" s="41"/>
      <c r="AD218" s="41"/>
      <c r="AE218" s="41"/>
    </row>
  </sheetData>
  <autoFilter ref="A1:I218" xr:uid="{EBBEB83C-FFA8-4368-811C-6068DE51748D}"/>
  <sortState xmlns:xlrd2="http://schemas.microsoft.com/office/spreadsheetml/2017/richdata2" ref="A23:I218">
    <sortCondition ref="A23:A218"/>
    <sortCondition ref="B23:B218"/>
  </sortState>
  <mergeCells count="1">
    <mergeCell ref="K9:M9"/>
  </mergeCells>
  <conditionalFormatting sqref="D23:D218">
    <cfRule type="expression" dxfId="811" priority="187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2"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A201:A202 A160:A161 A76 A208:A209 A83:A88 A25 A32 A40:A44 A47:A52 A55:A57 A59 A68:A74 A80 A27:A30 A34:A37 A61:A64</xm:sqref>
        </x14:conditionalFormatting>
        <x14:conditionalFormatting xmlns:xm="http://schemas.microsoft.com/office/excel/2006/main">
          <x14:cfRule type="expression" priority="15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49"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7" id="{B8384930-7B48-4F9E-BED0-DCFAB99512D9}">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45"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3"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1"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39"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7"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3"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1"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7"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5"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3"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1"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18"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6"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4"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2"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0"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09"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6"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2" id="{878C6B51-5DDC-4DA0-8D7A-F681CEC3788B}">
            <xm:f>VLOOKUP(A210,Services!$A$1:$B$22,2,0)="Exclude"</xm:f>
            <x14:dxf>
              <font>
                <strike/>
                <color theme="0"/>
              </font>
              <fill>
                <patternFill>
                  <bgColor rgb="FFFF0000"/>
                </patternFill>
              </fill>
            </x14:dxf>
          </x14:cfRule>
          <xm:sqref>A210:A218</xm:sqref>
        </x14:conditionalFormatting>
        <x14:conditionalFormatting xmlns:xm="http://schemas.microsoft.com/office/excel/2006/main">
          <x14:cfRule type="expression" priority="100"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98"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6" id="{7FE06268-67F9-4E25-91FD-B7142214B77E}">
            <xm:f>VLOOKUP(A203,Services!$A$1:$B$22,2,0)="Exclude"</xm:f>
            <x14:dxf>
              <font>
                <strike/>
                <color theme="0"/>
              </font>
              <fill>
                <patternFill>
                  <bgColor rgb="FFFF0000"/>
                </patternFill>
              </fill>
            </x14:dxf>
          </x14:cfRule>
          <xm:sqref>A203:A204</xm:sqref>
        </x14:conditionalFormatting>
        <x14:conditionalFormatting xmlns:xm="http://schemas.microsoft.com/office/excel/2006/main">
          <x14:cfRule type="expression" priority="92"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0"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7"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5"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3"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1"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0"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78"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6"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1"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68"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5"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2"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59"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6"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4"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2"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0"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49"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4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4" id="{6ADDF1EC-A0BF-4998-A0D6-CFFF18961309}">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42" id="{2B24D37B-68B3-49A4-B37F-4E34AA2DE86D}">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0" id="{F02F7429-CA9E-4E3D-95BD-6F182CCC2B2A}">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34"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0"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28"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1"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18"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5"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2"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9"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8"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7"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2" id="{820649C7-FCC0-44E9-99B0-16AFB70F031E}">
            <xm:f>VLOOKUP(A67,Services!$A$1:$B$22,2,0)="Exclude"</xm:f>
            <x14:dxf>
              <font>
                <strike/>
                <color theme="0"/>
              </font>
              <fill>
                <patternFill>
                  <bgColor rgb="FFFF0000"/>
                </patternFill>
              </fill>
            </x14:dxf>
          </x14:cfRule>
          <xm:sqref>A67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458</v>
      </c>
      <c r="D1" s="16" t="s">
        <v>417</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410</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480</v>
      </c>
      <c r="BO1" s="116" t="s">
        <v>477</v>
      </c>
      <c r="BP1" s="116" t="s">
        <v>478</v>
      </c>
      <c r="BQ1" s="116" t="s">
        <v>479</v>
      </c>
      <c r="BR1" s="116" t="s">
        <v>468</v>
      </c>
    </row>
    <row r="2" spans="1:70" x14ac:dyDescent="0.3">
      <c r="A2" s="19" t="s">
        <v>870</v>
      </c>
      <c r="C2" s="4" t="s">
        <v>865</v>
      </c>
      <c r="E2" s="5" t="s">
        <v>1</v>
      </c>
      <c r="F2" s="5" t="s">
        <v>871</v>
      </c>
      <c r="G2" s="5" t="s">
        <v>871</v>
      </c>
      <c r="H2" s="5" t="s">
        <v>1</v>
      </c>
      <c r="I2" s="5" t="s">
        <v>1</v>
      </c>
      <c r="J2" s="5" t="s">
        <v>1</v>
      </c>
      <c r="K2" s="5" t="s">
        <v>1</v>
      </c>
      <c r="L2" s="5" t="s">
        <v>1</v>
      </c>
      <c r="M2" s="5" t="s">
        <v>1</v>
      </c>
      <c r="N2" s="5" t="s">
        <v>1</v>
      </c>
      <c r="O2" s="5" t="s">
        <v>1</v>
      </c>
      <c r="P2" s="5" t="s">
        <v>1</v>
      </c>
      <c r="Q2" s="5" t="s">
        <v>1</v>
      </c>
      <c r="R2" s="5" t="s">
        <v>1</v>
      </c>
      <c r="U2" s="5" t="s">
        <v>914</v>
      </c>
      <c r="X2" s="5" t="s">
        <v>877</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376</v>
      </c>
      <c r="B3" s="4" t="s">
        <v>268</v>
      </c>
      <c r="C3" s="4" t="s">
        <v>208</v>
      </c>
      <c r="D3" s="3" t="str">
        <f t="shared" ref="D3:D11" ca="1" si="6">IF(BR3=0,"",IF(BR3&lt;=VALUE(MID(marker_pick,1,1)),1,""))</f>
        <v/>
      </c>
      <c r="F3" s="5" t="s">
        <v>814</v>
      </c>
      <c r="G3" s="5" t="s">
        <v>814</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580</v>
      </c>
      <c r="B4" s="4" t="s">
        <v>655</v>
      </c>
      <c r="C4" s="4" t="s">
        <v>283</v>
      </c>
      <c r="D4" s="3" t="str">
        <f t="shared" ca="1" si="6"/>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451</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375</v>
      </c>
      <c r="B7" s="4" t="s">
        <v>240</v>
      </c>
      <c r="C7" s="4" t="s">
        <v>216</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800</v>
      </c>
      <c r="B8" s="4" t="s">
        <v>801</v>
      </c>
      <c r="C8" s="4" t="s">
        <v>209</v>
      </c>
      <c r="D8" s="3" t="str">
        <f t="shared" ca="1" si="6"/>
        <v/>
      </c>
      <c r="F8" s="5" t="s">
        <v>502</v>
      </c>
      <c r="G8" s="5" t="s">
        <v>502</v>
      </c>
      <c r="K8" s="5" t="s">
        <v>1</v>
      </c>
      <c r="L8" s="5" t="s">
        <v>1</v>
      </c>
      <c r="M8" s="5" t="s">
        <v>1</v>
      </c>
      <c r="O8" s="5" t="s">
        <v>1</v>
      </c>
      <c r="P8" s="5" t="s">
        <v>1</v>
      </c>
      <c r="Q8" s="5" t="s">
        <v>308</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921</v>
      </c>
      <c r="C9" s="4" t="s">
        <v>209</v>
      </c>
      <c r="D9" s="3" t="str">
        <f t="shared" ref="D9" ca="1" si="7">IF(BR9=0,"",IF(BR9&lt;=VALUE(MID(marker_pick,1,1)),1,""))</f>
        <v/>
      </c>
      <c r="F9" s="5" t="s">
        <v>502</v>
      </c>
      <c r="G9" s="5" t="s">
        <v>502</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ref="AS9" ca="1" si="8">IF(SUM(Y9:AR9)&gt;0,1,"")</f>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ref="BN9" si="9">MAX(BO9:BQ9)</f>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171</v>
      </c>
      <c r="B10" s="4" t="s">
        <v>240</v>
      </c>
      <c r="C10" s="4" t="s">
        <v>216</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810</v>
      </c>
      <c r="C11" s="4" t="s">
        <v>283</v>
      </c>
      <c r="D11" s="3" t="str">
        <f t="shared" ca="1" si="6"/>
        <v/>
      </c>
      <c r="O11" s="5" t="s">
        <v>811</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905</v>
      </c>
      <c r="C12" s="4" t="s">
        <v>208</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240</v>
      </c>
      <c r="C13" s="4" t="s">
        <v>283</v>
      </c>
      <c r="D13" s="3" t="str">
        <f t="shared" ref="D13:D18" ca="1" si="10">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163</v>
      </c>
      <c r="B14" s="4" t="s">
        <v>240</v>
      </c>
      <c r="C14" s="4" t="s">
        <v>453</v>
      </c>
      <c r="D14" s="3" t="str">
        <f t="shared" ca="1" si="10"/>
        <v/>
      </c>
      <c r="O14" s="13" t="s">
        <v>163</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242</v>
      </c>
      <c r="C15" s="4" t="s">
        <v>283</v>
      </c>
      <c r="D15" s="3" t="str">
        <f t="shared" ca="1" si="10"/>
        <v/>
      </c>
      <c r="E15" s="5" t="s">
        <v>1</v>
      </c>
      <c r="F15" s="5" t="s">
        <v>508</v>
      </c>
      <c r="G15" s="5" t="s">
        <v>508</v>
      </c>
      <c r="H15" s="6"/>
      <c r="I15" s="6"/>
      <c r="L15" s="5" t="s">
        <v>1</v>
      </c>
      <c r="M15" s="5" t="s">
        <v>1</v>
      </c>
      <c r="O15" s="6"/>
      <c r="P15" s="6" t="s">
        <v>283</v>
      </c>
      <c r="Q15" s="6" t="s">
        <v>309</v>
      </c>
      <c r="R15" s="6" t="s">
        <v>829</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289</v>
      </c>
      <c r="C16" s="4" t="s">
        <v>200</v>
      </c>
      <c r="D16" s="3" t="str">
        <f t="shared" ca="1" si="10"/>
        <v/>
      </c>
      <c r="E16" s="5" t="s">
        <v>1</v>
      </c>
      <c r="J16" s="5" t="s">
        <v>1</v>
      </c>
      <c r="K16" s="5" t="s">
        <v>1</v>
      </c>
      <c r="L16" s="5" t="s">
        <v>1</v>
      </c>
      <c r="M16" s="5" t="s">
        <v>1</v>
      </c>
      <c r="N16" s="5" t="s">
        <v>1</v>
      </c>
      <c r="O16" s="6" t="s">
        <v>1</v>
      </c>
      <c r="P16" s="6" t="s">
        <v>1</v>
      </c>
      <c r="Q16" s="6" t="s">
        <v>1</v>
      </c>
      <c r="R16" s="6"/>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249</v>
      </c>
      <c r="B17" s="4" t="s">
        <v>240</v>
      </c>
      <c r="C17" s="4" t="s">
        <v>208</v>
      </c>
      <c r="D17" s="3" t="str">
        <f t="shared" ca="1" si="10"/>
        <v/>
      </c>
      <c r="F17" s="5" t="s">
        <v>823</v>
      </c>
      <c r="G17" s="5" t="s">
        <v>823</v>
      </c>
      <c r="H17" s="5" t="s">
        <v>285</v>
      </c>
      <c r="I17" s="5" t="s">
        <v>285</v>
      </c>
      <c r="J17" s="5" t="s">
        <v>285</v>
      </c>
      <c r="K17" s="5" t="s">
        <v>285</v>
      </c>
      <c r="L17" s="5" t="s">
        <v>285</v>
      </c>
      <c r="M17" s="5" t="s">
        <v>285</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297</v>
      </c>
      <c r="B18" s="4" t="s">
        <v>720</v>
      </c>
      <c r="C18" s="4" t="s">
        <v>200</v>
      </c>
      <c r="D18" s="3">
        <f t="shared" ca="1" si="10"/>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885</v>
      </c>
      <c r="C19" s="4" t="s">
        <v>865</v>
      </c>
      <c r="H19" s="5" t="s">
        <v>884</v>
      </c>
      <c r="I19" s="5" t="s">
        <v>884</v>
      </c>
      <c r="J19" s="5" t="s">
        <v>884</v>
      </c>
      <c r="K19" s="5" t="s">
        <v>884</v>
      </c>
      <c r="L19" s="5" t="s">
        <v>884</v>
      </c>
      <c r="M19" s="5" t="s">
        <v>884</v>
      </c>
      <c r="N19" s="5" t="s">
        <v>884</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904</v>
      </c>
      <c r="C20" s="4" t="s">
        <v>208</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322</v>
      </c>
      <c r="B21" s="4" t="s">
        <v>240</v>
      </c>
      <c r="C21" s="4" t="s">
        <v>208</v>
      </c>
      <c r="D21" s="3" t="str">
        <f t="shared" ref="D21:D52" ca="1" si="11">IF(BR21=0,"",IF(BR21&lt;=VALUE(MID(marker_pick,1,1)),1,""))</f>
        <v/>
      </c>
      <c r="H21" s="5" t="s">
        <v>285</v>
      </c>
      <c r="I21" s="5" t="s">
        <v>285</v>
      </c>
      <c r="J21" s="5" t="s">
        <v>285</v>
      </c>
      <c r="K21" s="5" t="s">
        <v>285</v>
      </c>
      <c r="L21" s="5" t="s">
        <v>285</v>
      </c>
      <c r="M21" s="5" t="s">
        <v>285</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240</v>
      </c>
      <c r="C22" s="4" t="s">
        <v>283</v>
      </c>
      <c r="D22" s="3" t="str">
        <f t="shared" ca="1" si="11"/>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240</v>
      </c>
      <c r="C23" s="4" t="s">
        <v>283</v>
      </c>
      <c r="D23" s="3" t="str">
        <f t="shared" ca="1" si="11"/>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779</v>
      </c>
      <c r="C24" s="4" t="s">
        <v>208</v>
      </c>
      <c r="D24" s="3" t="str">
        <f t="shared" ca="1" si="11"/>
        <v/>
      </c>
      <c r="F24" s="5" t="s">
        <v>824</v>
      </c>
      <c r="G24" s="5" t="s">
        <v>824</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780</v>
      </c>
      <c r="C25" s="4" t="s">
        <v>208</v>
      </c>
      <c r="D25" s="3" t="str">
        <f t="shared" ca="1" si="11"/>
        <v/>
      </c>
      <c r="F25" s="5" t="s">
        <v>824</v>
      </c>
      <c r="G25" s="5" t="s">
        <v>824</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831</v>
      </c>
      <c r="C26" s="4" t="s">
        <v>208</v>
      </c>
      <c r="D26" s="3" t="str">
        <f t="shared" ca="1" si="11"/>
        <v/>
      </c>
      <c r="F26" s="5" t="s">
        <v>824</v>
      </c>
      <c r="G26" s="5" t="s">
        <v>824</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201</v>
      </c>
      <c r="B27" s="4" t="s">
        <v>909</v>
      </c>
      <c r="C27" s="4" t="s">
        <v>208</v>
      </c>
      <c r="D27" s="3" t="str">
        <f t="shared" ca="1" si="11"/>
        <v/>
      </c>
      <c r="F27" s="5" t="s">
        <v>814</v>
      </c>
      <c r="G27" s="5" t="s">
        <v>814</v>
      </c>
      <c r="H27" s="5" t="s">
        <v>285</v>
      </c>
      <c r="I27" s="5" t="s">
        <v>285</v>
      </c>
      <c r="J27" s="5" t="s">
        <v>285</v>
      </c>
      <c r="K27" s="5" t="s">
        <v>285</v>
      </c>
      <c r="L27" s="5" t="s">
        <v>285</v>
      </c>
      <c r="M27" s="5" t="s">
        <v>285</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581</v>
      </c>
      <c r="B28" s="4" t="s">
        <v>739</v>
      </c>
      <c r="C28" s="4" t="s">
        <v>450</v>
      </c>
      <c r="D28" s="3" t="str">
        <f t="shared" ca="1" si="11"/>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781</v>
      </c>
      <c r="C29" s="4" t="s">
        <v>450</v>
      </c>
      <c r="D29" s="3" t="str">
        <f t="shared" ca="1" si="11"/>
        <v/>
      </c>
      <c r="F29" s="5" t="s">
        <v>814</v>
      </c>
      <c r="G29" s="5" t="s">
        <v>814</v>
      </c>
      <c r="H29" s="5" t="s">
        <v>285</v>
      </c>
      <c r="I29" s="5" t="s">
        <v>285</v>
      </c>
      <c r="J29" s="5" t="s">
        <v>285</v>
      </c>
      <c r="K29" s="5" t="s">
        <v>285</v>
      </c>
      <c r="L29" s="5" t="s">
        <v>285</v>
      </c>
      <c r="M29" s="5" t="s">
        <v>285</v>
      </c>
      <c r="N29" s="5" t="s">
        <v>1</v>
      </c>
      <c r="O29" s="6"/>
      <c r="P29" s="6"/>
      <c r="Q29" s="6" t="s">
        <v>309</v>
      </c>
      <c r="R29" s="6" t="s">
        <v>829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250</v>
      </c>
      <c r="B30" s="4" t="s">
        <v>240</v>
      </c>
      <c r="C30" s="4" t="s">
        <v>208</v>
      </c>
      <c r="D30" s="3" t="str">
        <f t="shared" ca="1" si="11"/>
        <v/>
      </c>
      <c r="H30" s="5" t="s">
        <v>285</v>
      </c>
      <c r="I30" s="5" t="s">
        <v>285</v>
      </c>
      <c r="J30" s="5" t="s">
        <v>285</v>
      </c>
      <c r="K30" s="5" t="s">
        <v>285</v>
      </c>
      <c r="L30" s="5" t="s">
        <v>285</v>
      </c>
      <c r="M30" s="5" t="s">
        <v>285</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283</v>
      </c>
      <c r="D31" s="3" t="str">
        <f t="shared" ca="1" si="11"/>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400</v>
      </c>
      <c r="C32" s="4" t="s">
        <v>216</v>
      </c>
      <c r="D32" s="3" t="str">
        <f t="shared" ca="1" si="11"/>
        <v/>
      </c>
      <c r="E32" s="5" t="s">
        <v>1</v>
      </c>
      <c r="F32" s="5" t="s">
        <v>505</v>
      </c>
      <c r="G32" s="5" t="s">
        <v>505</v>
      </c>
      <c r="H32" s="6"/>
      <c r="I32" s="6"/>
      <c r="L32" s="5" t="s">
        <v>1</v>
      </c>
      <c r="M32" s="5" t="s">
        <v>1</v>
      </c>
      <c r="O32" s="6" t="s">
        <v>1</v>
      </c>
      <c r="P32" s="6"/>
      <c r="Q32" s="6" t="s">
        <v>309</v>
      </c>
      <c r="R32" s="6" t="s">
        <v>829</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323</v>
      </c>
      <c r="B33" s="4" t="s">
        <v>555</v>
      </c>
      <c r="C33" s="4" t="s">
        <v>209</v>
      </c>
      <c r="D33" s="3" t="str">
        <f t="shared" ca="1" si="11"/>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324</v>
      </c>
      <c r="B34" s="4" t="s">
        <v>556</v>
      </c>
      <c r="C34" s="4" t="s">
        <v>209</v>
      </c>
      <c r="D34" s="3" t="str">
        <f t="shared" ca="1" si="11"/>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325</v>
      </c>
      <c r="B35" s="4" t="s">
        <v>557</v>
      </c>
      <c r="C35" s="4" t="s">
        <v>209</v>
      </c>
      <c r="D35" s="3" t="str">
        <f t="shared" ca="1" si="11"/>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326</v>
      </c>
      <c r="B36" s="4" t="s">
        <v>558</v>
      </c>
      <c r="C36" s="4" t="s">
        <v>209</v>
      </c>
      <c r="D36" s="3" t="str">
        <f t="shared" ca="1" si="11"/>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327</v>
      </c>
      <c r="B37" s="4" t="s">
        <v>559</v>
      </c>
      <c r="C37" s="4" t="s">
        <v>209</v>
      </c>
      <c r="D37" s="3" t="str">
        <f t="shared" ca="1" si="11"/>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328</v>
      </c>
      <c r="B38" s="4" t="s">
        <v>815</v>
      </c>
      <c r="C38" s="4" t="s">
        <v>209</v>
      </c>
      <c r="D38" s="3" t="str">
        <f t="shared" ca="1" si="11"/>
        <v/>
      </c>
      <c r="F38" s="5" t="s">
        <v>814</v>
      </c>
      <c r="G38" s="5" t="s">
        <v>814</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554</v>
      </c>
      <c r="C39" s="4" t="s">
        <v>209</v>
      </c>
      <c r="D39" s="3" t="str">
        <f t="shared" ca="1" si="11"/>
        <v/>
      </c>
      <c r="F39" s="5" t="s">
        <v>814</v>
      </c>
      <c r="G39" s="5" t="s">
        <v>814</v>
      </c>
      <c r="H39" s="6"/>
      <c r="I39" s="6"/>
      <c r="O39" s="6"/>
      <c r="Q39" s="6" t="s">
        <v>308</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329</v>
      </c>
      <c r="B40" s="4" t="s">
        <v>240</v>
      </c>
      <c r="C40" s="4" t="s">
        <v>209</v>
      </c>
      <c r="D40" s="3" t="str">
        <f t="shared" ca="1" si="11"/>
        <v/>
      </c>
      <c r="F40" s="5" t="s">
        <v>814</v>
      </c>
      <c r="G40" s="5" t="s">
        <v>814</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553</v>
      </c>
      <c r="C41" s="4" t="s">
        <v>209</v>
      </c>
      <c r="D41" s="3" t="str">
        <f t="shared" ca="1" si="11"/>
        <v/>
      </c>
      <c r="F41" s="5" t="s">
        <v>814</v>
      </c>
      <c r="G41" s="5" t="s">
        <v>814</v>
      </c>
      <c r="H41" s="6"/>
      <c r="I41" s="6"/>
      <c r="O41" s="6"/>
      <c r="Q41" s="6" t="s">
        <v>828</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240</v>
      </c>
      <c r="C42" s="4" t="s">
        <v>283</v>
      </c>
      <c r="D42" s="3" t="str">
        <f t="shared" ca="1" si="11"/>
        <v/>
      </c>
      <c r="E42" s="5" t="s">
        <v>1</v>
      </c>
      <c r="F42" s="5" t="s">
        <v>506</v>
      </c>
      <c r="G42" s="5" t="s">
        <v>1</v>
      </c>
      <c r="H42" s="5" t="s">
        <v>1</v>
      </c>
      <c r="I42" s="5" t="s">
        <v>1</v>
      </c>
      <c r="J42" s="5" t="s">
        <v>1</v>
      </c>
      <c r="K42" s="5" t="s">
        <v>1</v>
      </c>
      <c r="L42" s="5" t="s">
        <v>1</v>
      </c>
      <c r="M42" s="5" t="s">
        <v>1</v>
      </c>
      <c r="O42" s="6"/>
      <c r="P42" s="177"/>
      <c r="Q42" s="6"/>
      <c r="R42" s="6"/>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240</v>
      </c>
      <c r="C43" s="4" t="s">
        <v>283</v>
      </c>
      <c r="D43" s="3" t="str">
        <f t="shared" ca="1" si="11"/>
        <v/>
      </c>
      <c r="E43" s="5" t="s">
        <v>1</v>
      </c>
      <c r="H43" s="6"/>
      <c r="I43" s="6"/>
      <c r="L43" s="5" t="s">
        <v>1</v>
      </c>
      <c r="M43" s="5" t="s">
        <v>1</v>
      </c>
      <c r="O43" s="6"/>
      <c r="P43" s="6"/>
      <c r="Q43" s="6"/>
      <c r="R43" s="6" t="s">
        <v>829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168</v>
      </c>
      <c r="B44" s="4" t="s">
        <v>240</v>
      </c>
      <c r="C44" s="4" t="s">
        <v>454</v>
      </c>
      <c r="D44" s="3" t="str">
        <f t="shared" ca="1" si="11"/>
        <v/>
      </c>
      <c r="H44" s="6"/>
      <c r="I44" s="6"/>
      <c r="O44" s="6"/>
      <c r="P44" s="6"/>
      <c r="Q44" s="6"/>
      <c r="R44" s="6" t="s">
        <v>829</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169</v>
      </c>
      <c r="B45" s="4" t="s">
        <v>240</v>
      </c>
      <c r="C45" s="4" t="s">
        <v>454</v>
      </c>
      <c r="D45" s="3" t="str">
        <f t="shared" ca="1" si="11"/>
        <v/>
      </c>
      <c r="H45" s="6"/>
      <c r="I45" s="6"/>
      <c r="O45" s="6"/>
      <c r="P45" s="6"/>
      <c r="Q45" s="6"/>
      <c r="R45" s="6" t="s">
        <v>829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286</v>
      </c>
      <c r="C46" s="4" t="s">
        <v>455</v>
      </c>
      <c r="D46" s="3" t="str">
        <f t="shared" ca="1" si="11"/>
        <v/>
      </c>
      <c r="I46" s="5" t="s">
        <v>1</v>
      </c>
      <c r="K46" s="5" t="s">
        <v>1</v>
      </c>
      <c r="L46" s="5" t="s">
        <v>1</v>
      </c>
      <c r="M46" s="5" t="s">
        <v>1</v>
      </c>
      <c r="O46" s="6" t="s">
        <v>1</v>
      </c>
      <c r="P46" s="6" t="s">
        <v>1</v>
      </c>
      <c r="Q46" s="6" t="s">
        <v>308</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243</v>
      </c>
      <c r="C47" s="4" t="s">
        <v>216</v>
      </c>
      <c r="D47" s="3" t="str">
        <f t="shared" ca="1" si="11"/>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539</v>
      </c>
      <c r="C48" s="4" t="s">
        <v>208</v>
      </c>
      <c r="D48" s="3" t="str">
        <f t="shared" ca="1" si="11"/>
        <v/>
      </c>
      <c r="F48" s="5" t="s">
        <v>922</v>
      </c>
      <c r="G48" s="5" t="s">
        <v>922</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240</v>
      </c>
      <c r="C49" s="4" t="s">
        <v>450</v>
      </c>
      <c r="D49" s="3" t="str">
        <f t="shared" ca="1" si="11"/>
        <v/>
      </c>
      <c r="F49" s="5" t="s">
        <v>504</v>
      </c>
      <c r="G49" s="5" t="s">
        <v>504</v>
      </c>
      <c r="H49" s="5" t="s">
        <v>1</v>
      </c>
      <c r="I49" s="5" t="s">
        <v>1</v>
      </c>
      <c r="M49" s="5" t="s">
        <v>1</v>
      </c>
      <c r="N49" s="5" t="s">
        <v>1</v>
      </c>
      <c r="O49" s="6"/>
      <c r="P49" s="6" t="s">
        <v>1</v>
      </c>
      <c r="Q49" s="6" t="s">
        <v>309</v>
      </c>
      <c r="R49" s="6" t="s">
        <v>829</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240</v>
      </c>
      <c r="C50" s="4" t="s">
        <v>200</v>
      </c>
      <c r="D50" s="3" t="str">
        <f t="shared" ca="1" si="11"/>
        <v/>
      </c>
      <c r="G50" s="5" t="s">
        <v>1</v>
      </c>
      <c r="H50" s="5" t="s">
        <v>1</v>
      </c>
      <c r="I50" s="5" t="s">
        <v>1</v>
      </c>
      <c r="J50" s="5" t="s">
        <v>1</v>
      </c>
      <c r="K50" s="5" t="s">
        <v>1</v>
      </c>
      <c r="L50" s="5" t="s">
        <v>1</v>
      </c>
      <c r="M50" s="5" t="s">
        <v>1</v>
      </c>
      <c r="N50" s="5" t="s">
        <v>1</v>
      </c>
      <c r="O50" s="6" t="s">
        <v>1</v>
      </c>
      <c r="P50" s="6" t="s">
        <v>1</v>
      </c>
      <c r="Q50" s="6" t="s">
        <v>1</v>
      </c>
      <c r="R50" s="6"/>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646</v>
      </c>
      <c r="C51" s="4" t="s">
        <v>283</v>
      </c>
      <c r="D51" s="3" t="str">
        <f t="shared" ca="1" si="11"/>
        <v/>
      </c>
      <c r="T51" s="5" t="s">
        <v>247</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251</v>
      </c>
      <c r="B52" s="4" t="s">
        <v>240</v>
      </c>
      <c r="C52" s="4" t="s">
        <v>208</v>
      </c>
      <c r="D52" s="3" t="str">
        <f t="shared" ca="1" si="11"/>
        <v/>
      </c>
      <c r="H52" s="5" t="s">
        <v>285</v>
      </c>
      <c r="I52" s="5" t="s">
        <v>285</v>
      </c>
      <c r="J52" s="5" t="s">
        <v>285</v>
      </c>
      <c r="K52" s="5" t="s">
        <v>285</v>
      </c>
      <c r="L52" s="5" t="s">
        <v>285</v>
      </c>
      <c r="M52" s="5" t="s">
        <v>285</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903</v>
      </c>
      <c r="C53" s="4" t="s">
        <v>208</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330</v>
      </c>
      <c r="B54" s="4" t="s">
        <v>240</v>
      </c>
      <c r="C54" s="4" t="s">
        <v>208</v>
      </c>
      <c r="D54" s="3" t="str">
        <f t="shared" ref="D54:D98" ca="1" si="12">IF(BR54=0,"",IF(BR54&lt;=VALUE(MID(marker_pick,1,1)),1,""))</f>
        <v/>
      </c>
      <c r="F54" s="5" t="s">
        <v>824</v>
      </c>
      <c r="G54" s="5" t="s">
        <v>824</v>
      </c>
      <c r="H54" s="5" t="s">
        <v>285</v>
      </c>
      <c r="I54" s="5" t="s">
        <v>285</v>
      </c>
      <c r="J54" s="5" t="s">
        <v>285</v>
      </c>
      <c r="K54" s="5" t="s">
        <v>285</v>
      </c>
      <c r="L54" s="5" t="s">
        <v>285</v>
      </c>
      <c r="M54" s="5" t="s">
        <v>285</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832</v>
      </c>
      <c r="C55" s="4" t="s">
        <v>208</v>
      </c>
      <c r="D55" s="3" t="str">
        <f t="shared" ca="1" si="12"/>
        <v/>
      </c>
      <c r="F55" s="5" t="s">
        <v>922</v>
      </c>
      <c r="G55" s="5" t="s">
        <v>922</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538</v>
      </c>
      <c r="B56" s="4" t="s">
        <v>252</v>
      </c>
      <c r="C56" s="4" t="s">
        <v>208</v>
      </c>
      <c r="D56" s="3" t="str">
        <f t="shared" ca="1" si="12"/>
        <v/>
      </c>
      <c r="F56" s="5" t="s">
        <v>922</v>
      </c>
      <c r="G56" s="5" t="s">
        <v>922</v>
      </c>
      <c r="H56" s="5" t="s">
        <v>285</v>
      </c>
      <c r="I56" s="5" t="s">
        <v>285</v>
      </c>
      <c r="J56" s="5" t="s">
        <v>285</v>
      </c>
      <c r="K56" s="5" t="s">
        <v>285</v>
      </c>
      <c r="L56" s="5" t="s">
        <v>285</v>
      </c>
      <c r="M56" s="5" t="s">
        <v>285</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174</v>
      </c>
      <c r="B57" s="4" t="s">
        <v>317</v>
      </c>
      <c r="C57" s="4" t="s">
        <v>450</v>
      </c>
      <c r="D57" s="3">
        <f t="shared" ca="1" si="12"/>
        <v>1</v>
      </c>
      <c r="F57" s="5" t="s">
        <v>1</v>
      </c>
      <c r="G57" s="5" t="s">
        <v>1</v>
      </c>
      <c r="H57" s="5" t="s">
        <v>1</v>
      </c>
      <c r="I57" s="5" t="s">
        <v>1</v>
      </c>
      <c r="J57" s="5" t="s">
        <v>1</v>
      </c>
      <c r="K57" s="5" t="s">
        <v>1</v>
      </c>
      <c r="L57" s="5" t="s">
        <v>1</v>
      </c>
      <c r="M57" s="5" t="s">
        <v>1</v>
      </c>
      <c r="O57" s="6" t="s">
        <v>1</v>
      </c>
      <c r="P57" s="6" t="s">
        <v>1</v>
      </c>
      <c r="Q57" s="6" t="s">
        <v>1</v>
      </c>
      <c r="R57" s="6"/>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t="str">
        <f>IF(OR(R57="",VLOOKUP(R$1,Services!$A$1:$B$22,2,0)="Exclude"),"",IF($D57=1,IF(OR(price_limit="",price_limit="No Limit"),IF(R57="Yes",1,2),IF(SUMIFS(WhatIf!$G:$G,WhatIf!$A:$A,R$1,WhatIf!$B:$B,R57)&lt;=price_limit,IF(R57="Yes",1,2),"")),""))</f>
        <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583</v>
      </c>
      <c r="C58" s="4" t="s">
        <v>450</v>
      </c>
      <c r="D58" s="3" t="str">
        <f t="shared" ca="1" si="12"/>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525</v>
      </c>
      <c r="C59" s="4" t="s">
        <v>457</v>
      </c>
      <c r="D59" s="3" t="str">
        <f t="shared" ca="1" si="12"/>
        <v/>
      </c>
      <c r="F59" s="5" t="s">
        <v>822</v>
      </c>
      <c r="G59" s="5" t="s">
        <v>822</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799</v>
      </c>
      <c r="C60" s="4" t="s">
        <v>450</v>
      </c>
      <c r="D60" s="3" t="str">
        <f t="shared" ca="1" si="12"/>
        <v/>
      </c>
      <c r="F60" s="5" t="s">
        <v>814</v>
      </c>
      <c r="G60" s="5" t="s">
        <v>814</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240</v>
      </c>
      <c r="C61" s="4" t="s">
        <v>451</v>
      </c>
      <c r="D61" s="3">
        <f t="shared" ca="1" si="12"/>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386</v>
      </c>
      <c r="B62" s="4" t="s">
        <v>387</v>
      </c>
      <c r="C62" s="4" t="s">
        <v>216</v>
      </c>
      <c r="D62" s="3" t="str">
        <f t="shared" ca="1" si="12"/>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388</v>
      </c>
      <c r="C63" s="4" t="s">
        <v>209</v>
      </c>
      <c r="D63" s="3" t="str">
        <f t="shared" ca="1" si="12"/>
        <v/>
      </c>
      <c r="H63" s="6"/>
      <c r="I63" s="6" t="s">
        <v>1</v>
      </c>
      <c r="L63" s="5" t="s">
        <v>1</v>
      </c>
      <c r="M63" s="5" t="s">
        <v>1</v>
      </c>
      <c r="O63" s="6" t="s">
        <v>1</v>
      </c>
      <c r="P63" s="6" t="s">
        <v>1</v>
      </c>
      <c r="Q63" s="6" t="s">
        <v>308</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782</v>
      </c>
      <c r="C64" s="4" t="s">
        <v>208</v>
      </c>
      <c r="D64" s="3" t="str">
        <f t="shared" ca="1" si="12"/>
        <v/>
      </c>
      <c r="F64" s="5" t="s">
        <v>824</v>
      </c>
      <c r="G64" s="5" t="s">
        <v>824</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253</v>
      </c>
      <c r="B65" s="4" t="s">
        <v>783</v>
      </c>
      <c r="C65" s="4" t="s">
        <v>208</v>
      </c>
      <c r="D65" s="3" t="str">
        <f t="shared" ca="1" si="12"/>
        <v/>
      </c>
      <c r="F65" s="5" t="s">
        <v>822</v>
      </c>
      <c r="G65" s="5" t="s">
        <v>822</v>
      </c>
      <c r="H65" s="5" t="s">
        <v>285</v>
      </c>
      <c r="I65" s="5" t="s">
        <v>285</v>
      </c>
      <c r="J65" s="5" t="s">
        <v>285</v>
      </c>
      <c r="K65" s="5" t="s">
        <v>285</v>
      </c>
      <c r="L65" s="5" t="s">
        <v>285</v>
      </c>
      <c r="M65" s="5" t="s">
        <v>285</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240</v>
      </c>
      <c r="C66" s="4" t="s">
        <v>216</v>
      </c>
      <c r="D66" s="3" t="str">
        <f t="shared" ca="1" si="12"/>
        <v/>
      </c>
      <c r="F66" s="5" t="s">
        <v>505</v>
      </c>
      <c r="G66" s="5" t="s">
        <v>505</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3">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4">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722</v>
      </c>
      <c r="C67" s="4" t="s">
        <v>216</v>
      </c>
      <c r="D67" s="3" t="str">
        <f t="shared" ca="1" si="12"/>
        <v/>
      </c>
      <c r="E67" s="5" t="s">
        <v>1</v>
      </c>
      <c r="F67" s="5" t="s">
        <v>1</v>
      </c>
      <c r="G67" s="5" t="s">
        <v>1</v>
      </c>
      <c r="H67" s="5" t="s">
        <v>1</v>
      </c>
      <c r="I67" s="5" t="s">
        <v>1</v>
      </c>
      <c r="K67" s="5" t="s">
        <v>1</v>
      </c>
      <c r="L67" s="5" t="s">
        <v>1</v>
      </c>
      <c r="M67" s="5" t="s">
        <v>1</v>
      </c>
      <c r="O67" s="6" t="s">
        <v>1</v>
      </c>
      <c r="P67" s="6" t="s">
        <v>1</v>
      </c>
      <c r="Q67" s="6" t="s">
        <v>1</v>
      </c>
      <c r="R67" s="6" t="s">
        <v>1</v>
      </c>
      <c r="T67" s="5" t="s">
        <v>247</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3"/>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4"/>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155</v>
      </c>
      <c r="B68" s="4" t="s">
        <v>194</v>
      </c>
      <c r="C68" s="4" t="s">
        <v>216</v>
      </c>
      <c r="D68" s="3" t="str">
        <f t="shared" ca="1" si="12"/>
        <v/>
      </c>
      <c r="E68" s="5" t="s">
        <v>1</v>
      </c>
      <c r="F68" s="5" t="s">
        <v>1</v>
      </c>
      <c r="G68" s="5" t="s">
        <v>1</v>
      </c>
      <c r="O68" s="6" t="s">
        <v>1</v>
      </c>
      <c r="P68" s="6"/>
      <c r="Q68" s="6" t="s">
        <v>309</v>
      </c>
      <c r="R68" s="6"/>
      <c r="T68" s="5" t="s">
        <v>247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3"/>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4"/>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254</v>
      </c>
      <c r="B69" s="4" t="s">
        <v>240</v>
      </c>
      <c r="C69" s="4" t="s">
        <v>208</v>
      </c>
      <c r="D69" s="3" t="str">
        <f t="shared" ca="1" si="12"/>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3"/>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4"/>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255</v>
      </c>
      <c r="B70" s="4" t="s">
        <v>240</v>
      </c>
      <c r="C70" s="4" t="s">
        <v>208</v>
      </c>
      <c r="D70" s="3" t="str">
        <f t="shared" ca="1" si="12"/>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3"/>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4"/>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256</v>
      </c>
      <c r="B71" s="4" t="s">
        <v>240</v>
      </c>
      <c r="C71" s="4" t="s">
        <v>208</v>
      </c>
      <c r="D71" s="3" t="str">
        <f t="shared" ca="1" si="12"/>
        <v/>
      </c>
      <c r="H71" s="5" t="s">
        <v>285</v>
      </c>
      <c r="I71" s="5" t="s">
        <v>285</v>
      </c>
      <c r="J71" s="5" t="s">
        <v>285</v>
      </c>
      <c r="K71" s="5" t="s">
        <v>285</v>
      </c>
      <c r="L71" s="5" t="s">
        <v>285</v>
      </c>
      <c r="M71" s="5" t="s">
        <v>285</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3"/>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4"/>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202</v>
      </c>
      <c r="B72" s="4" t="s">
        <v>240</v>
      </c>
      <c r="C72" s="4" t="s">
        <v>208</v>
      </c>
      <c r="D72" s="3" t="str">
        <f t="shared" ca="1" si="12"/>
        <v/>
      </c>
      <c r="F72" s="5" t="s">
        <v>814</v>
      </c>
      <c r="G72" s="5" t="s">
        <v>814</v>
      </c>
      <c r="H72" s="5" t="s">
        <v>285</v>
      </c>
      <c r="I72" s="5" t="s">
        <v>285</v>
      </c>
      <c r="J72" s="5" t="s">
        <v>285</v>
      </c>
      <c r="K72" s="5" t="s">
        <v>285</v>
      </c>
      <c r="L72" s="5" t="s">
        <v>285</v>
      </c>
      <c r="M72" s="5" t="s">
        <v>285</v>
      </c>
      <c r="N72" s="5" t="s">
        <v>1</v>
      </c>
      <c r="Q72" s="5" t="s">
        <v>827</v>
      </c>
      <c r="R72" s="5" t="s">
        <v>925</v>
      </c>
      <c r="T72" s="5" t="s">
        <v>247</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3"/>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4"/>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509</v>
      </c>
      <c r="C73" s="4" t="s">
        <v>452</v>
      </c>
      <c r="D73" s="3" t="str">
        <f t="shared" ca="1" si="12"/>
        <v/>
      </c>
      <c r="F73" s="5" t="s">
        <v>509</v>
      </c>
      <c r="G73" s="5" t="s">
        <v>509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3"/>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4"/>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203</v>
      </c>
      <c r="B74" s="4" t="s">
        <v>240</v>
      </c>
      <c r="C74" s="4" t="s">
        <v>208</v>
      </c>
      <c r="D74" s="3" t="str">
        <f t="shared" ca="1" si="12"/>
        <v/>
      </c>
      <c r="F74" s="5" t="s">
        <v>814</v>
      </c>
      <c r="G74" s="5" t="s">
        <v>814</v>
      </c>
      <c r="H74" s="5" t="s">
        <v>285</v>
      </c>
      <c r="I74" s="5" t="s">
        <v>285</v>
      </c>
      <c r="J74" s="5" t="s">
        <v>285</v>
      </c>
      <c r="K74" s="5" t="s">
        <v>285</v>
      </c>
      <c r="L74" s="5" t="s">
        <v>285</v>
      </c>
      <c r="M74" s="5" t="s">
        <v>285</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3"/>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4"/>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240</v>
      </c>
      <c r="C75" s="4" t="s">
        <v>453</v>
      </c>
      <c r="D75" s="3" t="str">
        <f t="shared" ca="1" si="12"/>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3"/>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4"/>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218</v>
      </c>
      <c r="B76" s="4" t="s">
        <v>240</v>
      </c>
      <c r="C76" s="4" t="s">
        <v>452</v>
      </c>
      <c r="D76" s="3" t="str">
        <f t="shared" ca="1" si="12"/>
        <v/>
      </c>
      <c r="F76" s="5" t="s">
        <v>218</v>
      </c>
      <c r="G76" s="5" t="s">
        <v>218</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3"/>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4"/>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377</v>
      </c>
      <c r="B77" s="4" t="s">
        <v>240</v>
      </c>
      <c r="C77" s="4" t="s">
        <v>283</v>
      </c>
      <c r="D77" s="3" t="str">
        <f t="shared" ca="1" si="12"/>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3"/>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4"/>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661</v>
      </c>
      <c r="C78" s="4" t="s">
        <v>454</v>
      </c>
      <c r="D78" s="3" t="str">
        <f t="shared" ca="1" si="12"/>
        <v/>
      </c>
      <c r="T78" s="5" t="s">
        <v>247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3"/>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4"/>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240</v>
      </c>
      <c r="C79" s="4" t="s">
        <v>283</v>
      </c>
      <c r="D79" s="3" t="str">
        <f t="shared" ca="1" si="12"/>
        <v/>
      </c>
      <c r="E79" s="5" t="s">
        <v>1</v>
      </c>
      <c r="F79" s="5" t="s">
        <v>503</v>
      </c>
      <c r="G79" s="5" t="s">
        <v>503</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3"/>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4"/>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898</v>
      </c>
      <c r="B80" s="4" t="s">
        <v>240</v>
      </c>
      <c r="C80" s="4" t="s">
        <v>454</v>
      </c>
      <c r="D80" s="3" t="str">
        <f t="shared" ca="1" si="12"/>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3"/>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4"/>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240</v>
      </c>
      <c r="C81" s="4" t="s">
        <v>216</v>
      </c>
      <c r="D81" s="3" t="str">
        <f t="shared" ca="1" si="12"/>
        <v/>
      </c>
      <c r="F81" s="5" t="s">
        <v>505</v>
      </c>
      <c r="G81" s="5" t="s">
        <v>505</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3"/>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4"/>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240</v>
      </c>
      <c r="C82" s="4" t="s">
        <v>216</v>
      </c>
      <c r="D82" s="3" t="str">
        <f t="shared" ca="1" si="12"/>
        <v/>
      </c>
      <c r="E82" s="6"/>
      <c r="F82" s="6"/>
      <c r="G82" s="6"/>
      <c r="H82" s="5" t="s">
        <v>1</v>
      </c>
      <c r="I82" s="5" t="s">
        <v>1</v>
      </c>
      <c r="K82" s="5" t="s">
        <v>1</v>
      </c>
      <c r="L82" s="5" t="s">
        <v>1</v>
      </c>
      <c r="M82" s="5" t="s">
        <v>1</v>
      </c>
      <c r="O82" s="6" t="s">
        <v>1</v>
      </c>
      <c r="P82" s="6" t="s">
        <v>283</v>
      </c>
      <c r="Q82" s="6" t="s">
        <v>309</v>
      </c>
      <c r="R82" s="6" t="s">
        <v>829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3"/>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4"/>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240</v>
      </c>
      <c r="C83" s="4" t="s">
        <v>216</v>
      </c>
      <c r="D83" s="3" t="str">
        <f t="shared" ca="1" si="12"/>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3"/>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4"/>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257</v>
      </c>
      <c r="B84" s="4" t="s">
        <v>389</v>
      </c>
      <c r="C84" s="4" t="s">
        <v>208</v>
      </c>
      <c r="D84" s="3" t="str">
        <f t="shared" ca="1" si="12"/>
        <v/>
      </c>
      <c r="H84" s="5" t="s">
        <v>285</v>
      </c>
      <c r="I84" s="5" t="s">
        <v>285</v>
      </c>
      <c r="J84" s="5" t="s">
        <v>285</v>
      </c>
      <c r="K84" s="5" t="s">
        <v>285</v>
      </c>
      <c r="L84" s="5" t="s">
        <v>285</v>
      </c>
      <c r="M84" s="5" t="s">
        <v>285</v>
      </c>
      <c r="N84" s="5" t="s">
        <v>1</v>
      </c>
      <c r="P84" s="9" t="s">
        <v>285</v>
      </c>
      <c r="Q84" s="5" t="s">
        <v>827</v>
      </c>
      <c r="R84" s="5" t="s">
        <v>925</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3"/>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4"/>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240</v>
      </c>
      <c r="C85" s="4" t="s">
        <v>216</v>
      </c>
      <c r="D85" s="3" t="str">
        <f t="shared" ca="1" si="12"/>
        <v/>
      </c>
      <c r="H85" s="6"/>
      <c r="I85" s="6"/>
      <c r="O85" s="6"/>
      <c r="P85" s="6" t="s">
        <v>1</v>
      </c>
      <c r="Q85" s="6"/>
      <c r="R85" s="6" t="s">
        <v>829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3"/>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4"/>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223</v>
      </c>
      <c r="C86" s="4" t="s">
        <v>283</v>
      </c>
      <c r="D86" s="3" t="str">
        <f t="shared" ca="1" si="12"/>
        <v/>
      </c>
      <c r="E86" s="5" t="s">
        <v>1</v>
      </c>
      <c r="F86" s="5" t="s">
        <v>1</v>
      </c>
      <c r="G86" s="5" t="s">
        <v>1</v>
      </c>
      <c r="H86" s="5" t="s">
        <v>1</v>
      </c>
      <c r="I86" s="5" t="s">
        <v>1</v>
      </c>
      <c r="J86" s="5" t="s">
        <v>1</v>
      </c>
      <c r="K86" s="5" t="s">
        <v>1</v>
      </c>
      <c r="L86" s="5" t="s">
        <v>1</v>
      </c>
      <c r="M86" s="5" t="s">
        <v>1</v>
      </c>
      <c r="O86" s="6"/>
      <c r="P86" s="6"/>
      <c r="Q86" s="6"/>
      <c r="R86" s="6"/>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3"/>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4"/>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x14ac:dyDescent="0.3">
      <c r="A87" s="19" t="s">
        <v>510</v>
      </c>
      <c r="C87" s="4" t="s">
        <v>283</v>
      </c>
      <c r="D87" s="3" t="str">
        <f t="shared" ca="1" si="12"/>
        <v/>
      </c>
      <c r="F87" s="5" t="s">
        <v>510</v>
      </c>
      <c r="G87" s="5" t="s">
        <v>510</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3"/>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4"/>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584</v>
      </c>
      <c r="C88" s="4" t="s">
        <v>283</v>
      </c>
      <c r="D88" s="3" t="str">
        <f t="shared" ca="1" si="12"/>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3"/>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4"/>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158</v>
      </c>
      <c r="B89" s="4" t="s">
        <v>195</v>
      </c>
      <c r="C89" s="4" t="s">
        <v>283</v>
      </c>
      <c r="D89" s="3" t="str">
        <f t="shared" ca="1" si="12"/>
        <v/>
      </c>
      <c r="F89" s="5" t="s">
        <v>1</v>
      </c>
      <c r="G89" s="5" t="s">
        <v>1</v>
      </c>
      <c r="H89" s="6"/>
      <c r="I89" s="6"/>
      <c r="O89" s="6" t="s">
        <v>1</v>
      </c>
      <c r="P89" s="6"/>
      <c r="Q89" s="6" t="s">
        <v>308</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3"/>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4"/>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528</v>
      </c>
      <c r="B90" s="4" t="s">
        <v>776</v>
      </c>
      <c r="C90" s="4" t="s">
        <v>461</v>
      </c>
      <c r="D90" s="3" t="str">
        <f t="shared" ca="1" si="12"/>
        <v/>
      </c>
      <c r="F90" s="5" t="s">
        <v>511</v>
      </c>
      <c r="G90" s="5" t="s">
        <v>511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3"/>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4"/>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240</v>
      </c>
      <c r="C91" s="4" t="s">
        <v>200</v>
      </c>
      <c r="D91" s="3">
        <f t="shared" ca="1" si="12"/>
        <v>1</v>
      </c>
      <c r="E91" s="5" t="s">
        <v>1</v>
      </c>
      <c r="F91" s="5" t="s">
        <v>506</v>
      </c>
      <c r="G91" s="5" t="s">
        <v>506</v>
      </c>
      <c r="K91" s="5" t="s">
        <v>1</v>
      </c>
      <c r="L91" s="5" t="s">
        <v>1</v>
      </c>
      <c r="M91" s="5" t="s">
        <v>1</v>
      </c>
      <c r="O91" s="6"/>
      <c r="P91" s="6" t="s">
        <v>283</v>
      </c>
      <c r="Q91" s="6" t="s">
        <v>308</v>
      </c>
      <c r="R91" s="6" t="s">
        <v>829</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3"/>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4"/>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839</v>
      </c>
      <c r="B92" s="4" t="s">
        <v>840</v>
      </c>
      <c r="C92" s="4" t="s">
        <v>283</v>
      </c>
      <c r="D92" s="3" t="str">
        <f t="shared" ca="1" si="12"/>
        <v/>
      </c>
      <c r="T92" s="5" t="s">
        <v>247</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3"/>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4"/>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547</v>
      </c>
      <c r="B93" s="4" t="s">
        <v>390</v>
      </c>
      <c r="C93" s="4" t="s">
        <v>283</v>
      </c>
      <c r="D93" s="3" t="str">
        <f t="shared" ca="1" si="12"/>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3"/>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4"/>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216</v>
      </c>
      <c r="D94" s="3" t="str">
        <f t="shared" ca="1" si="12"/>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3"/>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4"/>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582</v>
      </c>
      <c r="C95" s="4" t="s">
        <v>216</v>
      </c>
      <c r="D95" s="3" t="str">
        <f t="shared" ca="1" si="12"/>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3"/>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4"/>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784</v>
      </c>
      <c r="C96" s="4" t="s">
        <v>457</v>
      </c>
      <c r="D96" s="3" t="str">
        <f t="shared" ca="1" si="12"/>
        <v/>
      </c>
      <c r="F96" s="5" t="s">
        <v>821</v>
      </c>
      <c r="G96" s="5" t="s">
        <v>821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3"/>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4"/>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164</v>
      </c>
      <c r="B97" s="4" t="s">
        <v>512</v>
      </c>
      <c r="C97" s="4" t="s">
        <v>200</v>
      </c>
      <c r="D97" s="3" t="str">
        <f t="shared" ca="1" si="12"/>
        <v/>
      </c>
      <c r="F97" s="5" t="s">
        <v>512</v>
      </c>
      <c r="G97" s="5" t="s">
        <v>512</v>
      </c>
      <c r="H97" s="6"/>
      <c r="I97" s="6"/>
      <c r="O97" s="13" t="s">
        <v>512</v>
      </c>
      <c r="P97" s="6"/>
      <c r="Q97" s="6" t="s">
        <v>512</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3"/>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4"/>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287</v>
      </c>
      <c r="C98" s="4" t="s">
        <v>451</v>
      </c>
      <c r="D98" s="3" t="str">
        <f t="shared" ca="1" si="12"/>
        <v/>
      </c>
      <c r="H98" s="5" t="s">
        <v>1</v>
      </c>
      <c r="I98" s="5" t="s">
        <v>1</v>
      </c>
      <c r="J98" s="5" t="s">
        <v>1</v>
      </c>
      <c r="K98" s="5" t="s">
        <v>1</v>
      </c>
      <c r="L98" s="5" t="s">
        <v>1</v>
      </c>
      <c r="M98" s="5" t="s">
        <v>1</v>
      </c>
      <c r="O98" s="6" t="s">
        <v>1</v>
      </c>
      <c r="P98" s="6" t="s">
        <v>1</v>
      </c>
      <c r="R98" s="6"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3"/>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 ca="1">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4"/>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900</v>
      </c>
      <c r="C99" s="4" t="s">
        <v>209</v>
      </c>
      <c r="W99" s="5" t="s">
        <v>907</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3"/>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4"/>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258</v>
      </c>
      <c r="B100" s="4" t="s">
        <v>240</v>
      </c>
      <c r="C100" s="4" t="s">
        <v>208</v>
      </c>
      <c r="D100" s="3" t="str">
        <f t="shared" ref="D100:D131" ca="1" si="15">IF(BR100=0,"",IF(BR100&lt;=VALUE(MID(marker_pick,1,1)),1,""))</f>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3"/>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4"/>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259</v>
      </c>
      <c r="B101" s="4" t="s">
        <v>240</v>
      </c>
      <c r="C101" s="4" t="s">
        <v>208</v>
      </c>
      <c r="D101" s="3" t="str">
        <f t="shared" ca="1" si="15"/>
        <v/>
      </c>
      <c r="H101" s="5" t="s">
        <v>285</v>
      </c>
      <c r="I101" s="5" t="s">
        <v>285</v>
      </c>
      <c r="J101" s="5" t="s">
        <v>285</v>
      </c>
      <c r="K101" s="5" t="s">
        <v>285</v>
      </c>
      <c r="L101" s="5" t="s">
        <v>285</v>
      </c>
      <c r="M101" s="5" t="s">
        <v>285</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3"/>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4"/>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x14ac:dyDescent="0.3">
      <c r="A102" s="19" t="s">
        <v>809</v>
      </c>
      <c r="C102" s="4" t="s">
        <v>283</v>
      </c>
      <c r="D102" s="3" t="str">
        <f t="shared" ca="1" si="15"/>
        <v/>
      </c>
      <c r="O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3"/>
        <v/>
      </c>
      <c r="AT102" s="69" t="str">
        <f>IF(OR(E102="",VLOOKUP(E$1,Services!$A$1:$B$22,2,0)="Exclude"),"",IF($D102=1,IF(OR(price_limit="",price_limit="No Limit"),IF(E102="Yes",1,2),IF(SUMIFS(WhatIf!$G:$G,WhatIf!$A:$A,E$1,WhatIf!$B:$B,E102)&lt;=price_limit,IF(E102="Yes",1,2),"")),""))</f>
        <v/>
      </c>
      <c r="AU102" s="69" t="str">
        <f>IF(OR(F102="",VLOOKUP(F$1,Services!$A$1:$B$22,2,0)="Exclude"),"",IF($D102=1,IF(OR(price_limit="",price_limit="No Limit"),IF(F102="Yes",1,2),IF(SUMIFS(WhatIf!$G:$G,WhatIf!$A:$A,F$1,WhatIf!$B:$B,F102)&lt;=price_limit,IF(F102="Yes",1,2),"")),""))</f>
        <v/>
      </c>
      <c r="AV102" s="69" t="str">
        <f>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IF(OR(L102="",VLOOKUP(L$1,Services!$A$1:$B$22,2,0)="Exclude"),"",IF($D102=1,IF(OR(price_limit="",price_limit="No Limit"),IF(L102="Yes",1,2),IF(SUMIFS(WhatIf!$G:$G,WhatIf!$A:$A,L$1,WhatIf!$B:$B,L102)&lt;=price_limit,IF(L102="Yes",1,2),"")),""))</f>
        <v/>
      </c>
      <c r="BB102" s="69" t="str">
        <f>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 ca="1">IF(OR(O102="",VLOOKUP(O$1,Services!$A$1:$B$22,2,0)="Exclude"),"",IF($D102=1,IF(OR(price_limit="",price_limit="No Limit"),IF(O102="Yes",1,2),IF(SUMIFS(WhatIf!$G:$G,WhatIf!$A:$A,O$1,WhatIf!$B:$B,O102)&lt;=price_limit,IF(O102="Yes",1,2),"")),""))</f>
        <v/>
      </c>
      <c r="BE102" s="69" t="str">
        <f>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IF(OR(X102="",VLOOKUP(X$1,Services!$A$1:$B$22,2,0)="Exclude"),"",IF($D102=1,IF(OR(price_limit="",price_limit="No Limit"),IF(X102="Yes",1,2),IF(SUMIFS(WhatIf!$G:$G,WhatIf!$A:$A,X$1,WhatIf!$B:$B,X102)&lt;=price_limit,IF(X102="Yes",1,2),"")),""))</f>
        <v/>
      </c>
      <c r="BN102" s="3">
        <f t="shared" si="14"/>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v>
      </c>
      <c r="B103" s="4" t="s">
        <v>240</v>
      </c>
      <c r="C103" s="4" t="s">
        <v>200</v>
      </c>
      <c r="D103" s="3" t="str">
        <f t="shared" ca="1" si="15"/>
        <v/>
      </c>
      <c r="E103" s="5" t="s">
        <v>1</v>
      </c>
      <c r="F103" s="5" t="s">
        <v>508</v>
      </c>
      <c r="G103" s="5" t="s">
        <v>508</v>
      </c>
      <c r="H103" s="6"/>
      <c r="I103" s="6"/>
      <c r="L103" s="5" t="s">
        <v>1</v>
      </c>
      <c r="M103" s="5" t="s">
        <v>1</v>
      </c>
      <c r="O103" s="6"/>
      <c r="P103" s="6" t="s">
        <v>283</v>
      </c>
      <c r="Q103" s="6" t="s">
        <v>309</v>
      </c>
      <c r="R103" s="6" t="s">
        <v>829</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3"/>
        <v/>
      </c>
      <c r="AT103" s="69" t="str">
        <f ca="1">IF(OR(E103="",VLOOKUP(E$1,Services!$A$1:$B$22,2,0)="Exclude"),"",IF($D103=1,IF(OR(price_limit="",price_limit="No Limit"),IF(E103="Yes",1,2),IF(SUMIFS(WhatIf!$G:$G,WhatIf!$A:$A,E$1,WhatIf!$B:$B,E103)&lt;=price_limit,IF(E103="Yes",1,2),"")),""))</f>
        <v/>
      </c>
      <c r="AU103" s="69" t="str">
        <f ca="1">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IF(OR(J103="",VLOOKUP(J$1,Services!$A$1:$B$22,2,0)="Exclude"),"",IF($D103=1,IF(OR(price_limit="",price_limit="No Limit"),IF(J103="Yes",1,2),IF(SUMIFS(WhatIf!$G:$G,WhatIf!$A:$A,J$1,WhatIf!$B:$B,J103)&lt;=price_limit,IF(J103="Yes",1,2),"")),""))</f>
        <v/>
      </c>
      <c r="AZ103" s="69" t="str">
        <f>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IF(OR(N103="",VLOOKUP(N$1,Services!$A$1:$B$22,2,0)="Exclude"),"",IF($D103=1,IF(OR(price_limit="",price_limit="No Limit"),IF(N103="Yes",1,2),IF(SUMIFS(WhatIf!$G:$G,WhatIf!$A:$A,N$1,WhatIf!$B:$B,N103)&lt;=price_limit,IF(N103="Yes",1,2),"")),""))</f>
        <v/>
      </c>
      <c r="BD103" s="69" t="str">
        <f>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4"/>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25</v>
      </c>
      <c r="B104" s="4" t="s">
        <v>288</v>
      </c>
      <c r="C104" s="4" t="s">
        <v>283</v>
      </c>
      <c r="D104" s="3" t="str">
        <f t="shared" ca="1" si="15"/>
        <v/>
      </c>
      <c r="E104" s="5" t="s">
        <v>1</v>
      </c>
      <c r="G104" s="5" t="s">
        <v>1</v>
      </c>
      <c r="J104" s="5" t="s">
        <v>1</v>
      </c>
      <c r="K104" s="5" t="s">
        <v>1</v>
      </c>
      <c r="L104" s="5" t="s">
        <v>1</v>
      </c>
      <c r="M104" s="5" t="s">
        <v>1</v>
      </c>
      <c r="N104" s="5" t="s">
        <v>1</v>
      </c>
      <c r="O104" s="6" t="s">
        <v>1</v>
      </c>
      <c r="P104" s="6" t="s">
        <v>1</v>
      </c>
      <c r="Q104" s="6" t="s">
        <v>1</v>
      </c>
      <c r="R104" s="6"/>
      <c r="S104" s="5" t="s">
        <v>1</v>
      </c>
      <c r="V104" s="5" t="s">
        <v>1</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3"/>
        <v/>
      </c>
      <c r="AT104" s="69" t="str">
        <f ca="1">IF(OR(E104="",VLOOKUP(E$1,Services!$A$1:$B$22,2,0)="Exclude"),"",IF($D104=1,IF(OR(price_limit="",price_limit="No Limit"),IF(E104="Yes",1,2),IF(SUMIFS(WhatIf!$G:$G,WhatIf!$A:$A,E$1,WhatIf!$B:$B,E104)&lt;=price_limit,IF(E104="Yes",1,2),"")),""))</f>
        <v/>
      </c>
      <c r="AU104" s="69" t="str">
        <f>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IF(OR(H104="",VLOOKUP(H$1,Services!$A$1:$B$22,2,0)="Exclude"),"",IF($D104=1,IF(OR(price_limit="",price_limit="No Limit"),IF(H104="Yes",1,2),IF(SUMIFS(WhatIf!$G:$G,WhatIf!$A:$A,H$1,WhatIf!$B:$B,H104)&lt;=price_limit,IF(H104="Yes",1,2),"")),""))</f>
        <v/>
      </c>
      <c r="AX104" s="69" t="str">
        <f>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 ca="1">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 ca="1">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 ca="1">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 ca="1">IF(OR(X104="",VLOOKUP(X$1,Services!$A$1:$B$22,2,0)="Exclude"),"",IF($D104=1,IF(OR(price_limit="",price_limit="No Limit"),IF(X104="Yes",1,2),IF(SUMIFS(WhatIf!$G:$G,WhatIf!$A:$A,X$1,WhatIf!$B:$B,X104)&lt;=price_limit,IF(X104="Yes",1,2),"")),""))</f>
        <v/>
      </c>
      <c r="BN104" s="3">
        <f t="shared" si="14"/>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331</v>
      </c>
      <c r="B105" s="4" t="s">
        <v>919</v>
      </c>
      <c r="C105" s="4" t="s">
        <v>208</v>
      </c>
      <c r="D105" s="3" t="str">
        <f t="shared" ca="1" si="15"/>
        <v/>
      </c>
      <c r="F105" s="5" t="s">
        <v>814</v>
      </c>
      <c r="G105" s="5" t="s">
        <v>814</v>
      </c>
      <c r="H105" s="5" t="s">
        <v>285</v>
      </c>
      <c r="I105" s="5" t="s">
        <v>285</v>
      </c>
      <c r="J105" s="5" t="s">
        <v>285</v>
      </c>
      <c r="K105" s="5" t="s">
        <v>285</v>
      </c>
      <c r="L105" s="5" t="s">
        <v>285</v>
      </c>
      <c r="M105" s="5" t="s">
        <v>285</v>
      </c>
      <c r="N105" s="5" t="s">
        <v>1</v>
      </c>
      <c r="P105" s="9" t="s">
        <v>285</v>
      </c>
      <c r="Q105" s="5" t="s">
        <v>827</v>
      </c>
      <c r="R105" s="5" t="s">
        <v>925</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3"/>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4"/>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204</v>
      </c>
      <c r="B106" s="4" t="s">
        <v>332</v>
      </c>
      <c r="C106" s="4" t="s">
        <v>208</v>
      </c>
      <c r="D106" s="3" t="str">
        <f t="shared" ca="1" si="15"/>
        <v/>
      </c>
      <c r="F106" s="5" t="s">
        <v>814</v>
      </c>
      <c r="G106" s="5" t="s">
        <v>814</v>
      </c>
      <c r="H106" s="5" t="s">
        <v>285</v>
      </c>
      <c r="I106" s="5" t="s">
        <v>285</v>
      </c>
      <c r="J106" s="5" t="s">
        <v>285</v>
      </c>
      <c r="K106" s="5" t="s">
        <v>285</v>
      </c>
      <c r="L106" s="5" t="s">
        <v>285</v>
      </c>
      <c r="M106" s="5" t="s">
        <v>285</v>
      </c>
      <c r="N106" s="5" t="s">
        <v>1</v>
      </c>
      <c r="P106" s="9" t="s">
        <v>285</v>
      </c>
      <c r="Q106" s="5" t="s">
        <v>827</v>
      </c>
      <c r="R106" s="5" t="s">
        <v>925</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3"/>
        <v/>
      </c>
      <c r="AT106" s="69" t="str">
        <f>IF(OR(E106="",VLOOKUP(E$1,Services!$A$1:$B$22,2,0)="Exclude"),"",IF($D106=1,IF(OR(price_limit="",price_limit="No Limit"),IF(E106="Yes",1,2),IF(SUMIFS(WhatIf!$G:$G,WhatIf!$A:$A,E$1,WhatIf!$B:$B,E106)&lt;=price_limit,IF(E106="Yes",1,2),"")),""))</f>
        <v/>
      </c>
      <c r="AU106" s="69" t="str">
        <f ca="1">IF(OR(F106="",VLOOKUP(F$1,Services!$A$1:$B$22,2,0)="Exclude"),"",IF($D106=1,IF(OR(price_limit="",price_limit="No Limit"),IF(F106="Yes",1,2),IF(SUMIFS(WhatIf!$G:$G,WhatIf!$A:$A,F$1,WhatIf!$B:$B,F106)&lt;=price_limit,IF(F106="Yes",1,2),"")),""))</f>
        <v/>
      </c>
      <c r="AV106" s="69" t="str">
        <f ca="1">IF(OR(G106="",VLOOKUP(G$1,Services!$A$1:$B$22,2,0)="Exclude"),"",IF($D106=1,IF(OR(price_limit="",price_limit="No Limit"),IF(G106="Yes",1,2),IF(SUMIFS(WhatIf!$G:$G,WhatIf!$A:$A,G$1,WhatIf!$B:$B,G106)&lt;=price_limit,IF(G106="Yes",1,2),"")),""))</f>
        <v/>
      </c>
      <c r="AW106" s="69" t="str">
        <f ca="1">IF(OR(H106="",VLOOKUP(H$1,Services!$A$1:$B$22,2,0)="Exclude"),"",IF($D106=1,IF(OR(price_limit="",price_limit="No Limit"),IF(H106="Yes",1,2),IF(SUMIFS(WhatIf!$G:$G,WhatIf!$A:$A,H$1,WhatIf!$B:$B,H106)&lt;=price_limit,IF(H106="Yes",1,2),"")),""))</f>
        <v/>
      </c>
      <c r="AX106" s="69" t="str">
        <f ca="1">IF(OR(I106="",VLOOKUP(I$1,Services!$A$1:$B$22,2,0)="Exclude"),"",IF($D106=1,IF(OR(price_limit="",price_limit="No Limit"),IF(I106="Yes",1,2),IF(SUMIFS(WhatIf!$G:$G,WhatIf!$A:$A,I$1,WhatIf!$B:$B,I106)&lt;=price_limit,IF(I106="Yes",1,2),"")),""))</f>
        <v/>
      </c>
      <c r="AY106" s="69" t="str">
        <f ca="1">IF(OR(J106="",VLOOKUP(J$1,Services!$A$1:$B$22,2,0)="Exclude"),"",IF($D106=1,IF(OR(price_limit="",price_limit="No Limit"),IF(J106="Yes",1,2),IF(SUMIFS(WhatIf!$G:$G,WhatIf!$A:$A,J$1,WhatIf!$B:$B,J106)&lt;=price_limit,IF(J106="Yes",1,2),"")),""))</f>
        <v/>
      </c>
      <c r="AZ106" s="69" t="str">
        <f ca="1">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 ca="1">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IF(OR(V106="",VLOOKUP(V$1,Services!$A$1:$B$22,2,0)="Exclude"),"",IF($D106=1,IF(OR(price_limit="",price_limit="No Limit"),IF(V106="Yes",1,2),IF(SUMIFS(WhatIf!$G:$G,WhatIf!$A:$A,V$1,WhatIf!$B:$B,V106)&lt;=price_limit,IF(V106="Yes",1,2),"")),""))</f>
        <v/>
      </c>
      <c r="BL106" s="69" t="str">
        <f ca="1">IF(OR(W106="",VLOOKUP(W$1,Services!$A$1:$B$22,2,0)="Exclude"),"",IF($D106=1,IF(OR(price_limit="",price_limit="No Limit"),IF(W106="Yes",1,2),IF(SUMIFS(WhatIf!$G:$G,WhatIf!$A:$A,W$1,WhatIf!$B:$B,W106)&lt;=price_limit,IF(W106="Yes",1,2),"")),""))</f>
        <v/>
      </c>
      <c r="BM106" s="69" t="str">
        <f>IF(OR(X106="",VLOOKUP(X$1,Services!$A$1:$B$22,2,0)="Exclude"),"",IF($D106=1,IF(OR(price_limit="",price_limit="No Limit"),IF(X106="Yes",1,2),IF(SUMIFS(WhatIf!$G:$G,WhatIf!$A:$A,X$1,WhatIf!$B:$B,X106)&lt;=price_limit,IF(X106="Yes",1,2),"")),""))</f>
        <v/>
      </c>
      <c r="BN106" s="3">
        <f t="shared" si="14"/>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26</v>
      </c>
      <c r="B107" s="4" t="s">
        <v>260</v>
      </c>
      <c r="C107" s="4" t="s">
        <v>450</v>
      </c>
      <c r="D107" s="3" t="str">
        <f t="shared" ca="1" si="15"/>
        <v/>
      </c>
      <c r="E107" s="5" t="s">
        <v>1</v>
      </c>
      <c r="H107" s="6"/>
      <c r="I107" s="6"/>
      <c r="L107" s="5" t="s">
        <v>1</v>
      </c>
      <c r="M107" s="5" t="s">
        <v>1</v>
      </c>
      <c r="O107" s="6"/>
      <c r="P107" s="6" t="s">
        <v>283</v>
      </c>
      <c r="Q107" s="6" t="s">
        <v>309</v>
      </c>
      <c r="R107" s="6" t="s">
        <v>829</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3"/>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4"/>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27</v>
      </c>
      <c r="B108" s="4" t="s">
        <v>314</v>
      </c>
      <c r="C108" s="4" t="s">
        <v>200</v>
      </c>
      <c r="D108" s="3" t="str">
        <f t="shared" ca="1" si="15"/>
        <v/>
      </c>
      <c r="E108" s="5" t="s">
        <v>1</v>
      </c>
      <c r="H108" s="6"/>
      <c r="I108" s="6"/>
      <c r="L108" s="5" t="s">
        <v>1</v>
      </c>
      <c r="M108" s="5" t="s">
        <v>1</v>
      </c>
      <c r="O108" s="6"/>
      <c r="P108" s="6" t="s">
        <v>283</v>
      </c>
      <c r="Q108" s="6" t="s">
        <v>309</v>
      </c>
      <c r="R108" s="6" t="s">
        <v>829</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3"/>
        <v/>
      </c>
      <c r="AT108" s="69" t="str">
        <f ca="1">IF(OR(E108="",VLOOKUP(E$1,Services!$A$1:$B$22,2,0)="Exclude"),"",IF($D108=1,IF(OR(price_limit="",price_limit="No Limit"),IF(E108="Yes",1,2),IF(SUMIFS(WhatIf!$G:$G,WhatIf!$A:$A,E$1,WhatIf!$B:$B,E108)&lt;=price_limit,IF(E108="Yes",1,2),"")),""))</f>
        <v/>
      </c>
      <c r="AU108" s="69" t="str">
        <f>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IF(OR(H108="",VLOOKUP(H$1,Services!$A$1:$B$22,2,0)="Exclude"),"",IF($D108=1,IF(OR(price_limit="",price_limit="No Limit"),IF(H108="Yes",1,2),IF(SUMIFS(WhatIf!$G:$G,WhatIf!$A:$A,H$1,WhatIf!$B:$B,H108)&lt;=price_limit,IF(H108="Yes",1,2),"")),""))</f>
        <v/>
      </c>
      <c r="AX108" s="69" t="str">
        <f>IF(OR(I108="",VLOOKUP(I$1,Services!$A$1:$B$22,2,0)="Exclude"),"",IF($D108=1,IF(OR(price_limit="",price_limit="No Limit"),IF(I108="Yes",1,2),IF(SUMIFS(WhatIf!$G:$G,WhatIf!$A:$A,I$1,WhatIf!$B:$B,I108)&lt;=price_limit,IF(I108="Yes",1,2),"")),""))</f>
        <v/>
      </c>
      <c r="AY108" s="69" t="str">
        <f>IF(OR(J108="",VLOOKUP(J$1,Services!$A$1:$B$22,2,0)="Exclude"),"",IF($D108=1,IF(OR(price_limit="",price_limit="No Limit"),IF(J108="Yes",1,2),IF(SUMIFS(WhatIf!$G:$G,WhatIf!$A:$A,J$1,WhatIf!$B:$B,J108)&lt;=price_limit,IF(J108="Yes",1,2),"")),""))</f>
        <v/>
      </c>
      <c r="AZ108" s="69" t="str">
        <f>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IF(OR(N108="",VLOOKUP(N$1,Services!$A$1:$B$22,2,0)="Exclude"),"",IF($D108=1,IF(OR(price_limit="",price_limit="No Limit"),IF(N108="Yes",1,2),IF(SUMIFS(WhatIf!$G:$G,WhatIf!$A:$A,N$1,WhatIf!$B:$B,N108)&lt;=price_limit,IF(N108="Yes",1,2),"")),""))</f>
        <v/>
      </c>
      <c r="BD108" s="69" t="str">
        <f>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 ca="1">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4"/>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x14ac:dyDescent="0.3">
      <c r="A109" s="19" t="s">
        <v>28</v>
      </c>
      <c r="B109" s="4" t="s">
        <v>541</v>
      </c>
      <c r="C109" s="4" t="s">
        <v>450</v>
      </c>
      <c r="D109" s="3" t="str">
        <f t="shared" ca="1" si="15"/>
        <v/>
      </c>
      <c r="F109" s="5" t="s">
        <v>1</v>
      </c>
      <c r="H109" s="5" t="s">
        <v>1</v>
      </c>
      <c r="I109" s="5" t="s">
        <v>1</v>
      </c>
      <c r="J109" s="5" t="s">
        <v>1</v>
      </c>
      <c r="K109" s="5" t="s">
        <v>1</v>
      </c>
      <c r="L109" s="5" t="s">
        <v>1</v>
      </c>
      <c r="M109" s="5" t="s">
        <v>1</v>
      </c>
      <c r="N109" s="5" t="s">
        <v>1</v>
      </c>
      <c r="O109" s="6" t="s">
        <v>1</v>
      </c>
      <c r="P109" s="177" t="s">
        <v>1</v>
      </c>
      <c r="Q109" s="6" t="s">
        <v>1</v>
      </c>
      <c r="R109" s="6"/>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3"/>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 ca="1">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 ca="1">IF(OR(X109="",VLOOKUP(X$1,Services!$A$1:$B$22,2,0)="Exclude"),"",IF($D109=1,IF(OR(price_limit="",price_limit="No Limit"),IF(X109="Yes",1,2),IF(SUMIFS(WhatIf!$G:$G,WhatIf!$A:$A,X$1,WhatIf!$B:$B,X109)&lt;=price_limit,IF(X109="Yes",1,2),"")),""))</f>
        <v/>
      </c>
      <c r="BN109" s="3">
        <f t="shared" si="14"/>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29</v>
      </c>
      <c r="B110" s="4" t="s">
        <v>540</v>
      </c>
      <c r="C110" s="4" t="s">
        <v>450</v>
      </c>
      <c r="D110" s="3" t="str">
        <f t="shared" ca="1" si="15"/>
        <v/>
      </c>
      <c r="F110" s="5" t="s">
        <v>504</v>
      </c>
      <c r="G110" s="5" t="s">
        <v>504</v>
      </c>
      <c r="H110" s="5" t="s">
        <v>1</v>
      </c>
      <c r="I110" s="5" t="s">
        <v>1</v>
      </c>
      <c r="J110" s="5" t="s">
        <v>1</v>
      </c>
      <c r="K110" s="5" t="s">
        <v>1</v>
      </c>
      <c r="L110" s="5" t="s">
        <v>1</v>
      </c>
      <c r="M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3"/>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4"/>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30</v>
      </c>
      <c r="B111" s="4" t="s">
        <v>526</v>
      </c>
      <c r="C111" s="4" t="s">
        <v>450</v>
      </c>
      <c r="D111" s="3" t="str">
        <f t="shared" ca="1" si="15"/>
        <v/>
      </c>
      <c r="F111" s="5" t="s">
        <v>504</v>
      </c>
      <c r="G111" s="5" t="s">
        <v>504</v>
      </c>
      <c r="H111" s="5" t="s">
        <v>1</v>
      </c>
      <c r="I111" s="5" t="s">
        <v>1</v>
      </c>
      <c r="J111" s="5" t="s">
        <v>1</v>
      </c>
      <c r="K111" s="5" t="s">
        <v>1</v>
      </c>
      <c r="L111" s="5" t="s">
        <v>1</v>
      </c>
      <c r="M111" s="5" t="s">
        <v>1</v>
      </c>
      <c r="N111" s="5" t="s">
        <v>1</v>
      </c>
      <c r="O111" s="6" t="s">
        <v>1</v>
      </c>
      <c r="P111" s="6" t="s">
        <v>1</v>
      </c>
      <c r="Q111" s="6" t="s">
        <v>1</v>
      </c>
      <c r="R111" s="6"/>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3"/>
        <v/>
      </c>
      <c r="AT111" s="69" t="str">
        <f>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 ca="1">IF(OR(H111="",VLOOKUP(H$1,Services!$A$1:$B$22,2,0)="Exclude"),"",IF($D111=1,IF(OR(price_limit="",price_limit="No Limit"),IF(H111="Yes",1,2),IF(SUMIFS(WhatIf!$G:$G,WhatIf!$A:$A,H$1,WhatIf!$B:$B,H111)&lt;=price_limit,IF(H111="Yes",1,2),"")),""))</f>
        <v/>
      </c>
      <c r="AX111" s="69" t="str">
        <f ca="1">IF(OR(I111="",VLOOKUP(I$1,Services!$A$1:$B$22,2,0)="Exclude"),"",IF($D111=1,IF(OR(price_limit="",price_limit="No Limit"),IF(I111="Yes",1,2),IF(SUMIFS(WhatIf!$G:$G,WhatIf!$A:$A,I$1,WhatIf!$B:$B,I111)&lt;=price_limit,IF(I111="Yes",1,2),"")),""))</f>
        <v/>
      </c>
      <c r="AY111" s="69" t="str">
        <f ca="1">IF(OR(J111="",VLOOKUP(J$1,Services!$A$1:$B$22,2,0)="Exclude"),"",IF($D111=1,IF(OR(price_limit="",price_limit="No Limit"),IF(J111="Yes",1,2),IF(SUMIFS(WhatIf!$G:$G,WhatIf!$A:$A,J$1,WhatIf!$B:$B,J111)&lt;=price_limit,IF(J111="Yes",1,2),"")),""))</f>
        <v/>
      </c>
      <c r="AZ111" s="69" t="str">
        <f ca="1">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 ca="1">IF(OR(N111="",VLOOKUP(N$1,Services!$A$1:$B$22,2,0)="Exclude"),"",IF($D111=1,IF(OR(price_limit="",price_limit="No Limit"),IF(N111="Yes",1,2),IF(SUMIFS(WhatIf!$G:$G,WhatIf!$A:$A,N$1,WhatIf!$B:$B,N111)&lt;=price_limit,IF(N111="Yes",1,2),"")),""))</f>
        <v/>
      </c>
      <c r="BD111" s="69" t="str">
        <f ca="1">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IF(OR(X111="",VLOOKUP(X$1,Services!$A$1:$B$22,2,0)="Exclude"),"",IF($D111=1,IF(OR(price_limit="",price_limit="No Limit"),IF(X111="Yes",1,2),IF(SUMIFS(WhatIf!$G:$G,WhatIf!$A:$A,X$1,WhatIf!$B:$B,X111)&lt;=price_limit,IF(X111="Yes",1,2),"")),""))</f>
        <v/>
      </c>
      <c r="BN111" s="3">
        <f t="shared" si="14"/>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175</v>
      </c>
      <c r="B112" s="4" t="s">
        <v>224</v>
      </c>
      <c r="C112" s="4" t="s">
        <v>200</v>
      </c>
      <c r="D112" s="3" t="str">
        <f t="shared" ca="1" si="15"/>
        <v/>
      </c>
      <c r="E112" s="5" t="s">
        <v>1</v>
      </c>
      <c r="F112" s="5" t="s">
        <v>506</v>
      </c>
      <c r="G112" s="5" t="s">
        <v>506</v>
      </c>
      <c r="H112" s="6"/>
      <c r="I112" s="6"/>
      <c r="L112" s="5" t="s">
        <v>1</v>
      </c>
      <c r="M112" s="5" t="s">
        <v>1</v>
      </c>
      <c r="O112" s="6"/>
      <c r="P112" s="6" t="s">
        <v>283</v>
      </c>
      <c r="Q112" s="6" t="s">
        <v>308</v>
      </c>
      <c r="R112" s="6" t="s">
        <v>829</v>
      </c>
      <c r="V112" s="5" t="s">
        <v>1</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3"/>
        <v/>
      </c>
      <c r="AT112" s="69" t="str">
        <f ca="1">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 ca="1">IF(OR(L112="",VLOOKUP(L$1,Services!$A$1:$B$22,2,0)="Exclude"),"",IF($D112=1,IF(OR(price_limit="",price_limit="No Limit"),IF(L112="Yes",1,2),IF(SUMIFS(WhatIf!$G:$G,WhatIf!$A:$A,L$1,WhatIf!$B:$B,L112)&lt;=price_limit,IF(L112="Yes",1,2),"")),""))</f>
        <v/>
      </c>
      <c r="BB112" s="69" t="str">
        <f ca="1">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 ca="1">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 ca="1">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 ca="1">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 ca="1">IF(OR(X112="",VLOOKUP(X$1,Services!$A$1:$B$22,2,0)="Exclude"),"",IF($D112=1,IF(OR(price_limit="",price_limit="No Limit"),IF(X112="Yes",1,2),IF(SUMIFS(WhatIf!$G:$G,WhatIf!$A:$A,X$1,WhatIf!$B:$B,X112)&lt;=price_limit,IF(X112="Yes",1,2),"")),""))</f>
        <v/>
      </c>
      <c r="BN112" s="3">
        <f t="shared" si="14"/>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513</v>
      </c>
      <c r="C113" s="4" t="s">
        <v>283</v>
      </c>
      <c r="D113" s="3" t="str">
        <f t="shared" ca="1" si="15"/>
        <v/>
      </c>
      <c r="F113" s="5" t="s">
        <v>513</v>
      </c>
      <c r="G113" s="5" t="s">
        <v>513</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3"/>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4"/>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527</v>
      </c>
      <c r="B114" s="4" t="s">
        <v>777</v>
      </c>
      <c r="C114" s="4" t="s">
        <v>200</v>
      </c>
      <c r="D114" s="3" t="str">
        <f t="shared" ca="1" si="15"/>
        <v/>
      </c>
      <c r="F114" s="5" t="s">
        <v>514</v>
      </c>
      <c r="G114" s="5" t="s">
        <v>514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3"/>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4"/>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785</v>
      </c>
      <c r="C115" s="4" t="s">
        <v>457</v>
      </c>
      <c r="D115" s="3" t="str">
        <f t="shared" ca="1" si="15"/>
        <v/>
      </c>
      <c r="F115" s="5" t="s">
        <v>821</v>
      </c>
      <c r="G115" s="5" t="s">
        <v>821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3"/>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4"/>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515</v>
      </c>
      <c r="C116" s="4" t="s">
        <v>283</v>
      </c>
      <c r="D116" s="3" t="str">
        <f t="shared" ca="1" si="15"/>
        <v/>
      </c>
      <c r="F116" s="5" t="s">
        <v>515</v>
      </c>
      <c r="G116" s="5" t="s">
        <v>515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3"/>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4"/>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752</v>
      </c>
      <c r="C117" s="4" t="s">
        <v>200</v>
      </c>
      <c r="D117" s="3" t="str">
        <f t="shared" ca="1" si="15"/>
        <v/>
      </c>
      <c r="F117" s="5" t="s">
        <v>752</v>
      </c>
      <c r="G117" s="5" t="s">
        <v>752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3"/>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4"/>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98</v>
      </c>
      <c r="B118" s="4" t="s">
        <v>650</v>
      </c>
      <c r="C118" s="4" t="s">
        <v>450</v>
      </c>
      <c r="D118" s="3" t="str">
        <f t="shared" ca="1" si="15"/>
        <v/>
      </c>
      <c r="F118" s="5" t="s">
        <v>504</v>
      </c>
      <c r="G118" s="5" t="s">
        <v>504</v>
      </c>
      <c r="H118" s="6"/>
      <c r="I118" s="6"/>
      <c r="O118" s="6"/>
      <c r="P118" s="6"/>
      <c r="Q118" s="6"/>
      <c r="R118" s="6"/>
      <c r="T118" s="5" t="s">
        <v>247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3"/>
        <v/>
      </c>
      <c r="AT118" s="69" t="str">
        <f>IF(OR(E118="",VLOOKUP(E$1,Services!$A$1:$B$22,2,0)="Exclude"),"",IF($D118=1,IF(OR(price_limit="",price_limit="No Limit"),IF(E118="Yes",1,2),IF(SUMIFS(WhatIf!$G:$G,WhatIf!$A:$A,E$1,WhatIf!$B:$B,E118)&lt;=price_limit,IF(E118="Yes",1,2),"")),""))</f>
        <v/>
      </c>
      <c r="AU118" s="69" t="str">
        <f ca="1">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IF(OR(H118="",VLOOKUP(H$1,Services!$A$1:$B$22,2,0)="Exclude"),"",IF($D118=1,IF(OR(price_limit="",price_limit="No Limit"),IF(H118="Yes",1,2),IF(SUMIFS(WhatIf!$G:$G,WhatIf!$A:$A,H$1,WhatIf!$B:$B,H118)&lt;=price_limit,IF(H118="Yes",1,2),"")),""))</f>
        <v/>
      </c>
      <c r="AX118" s="69" t="str">
        <f>IF(OR(I118="",VLOOKUP(I$1,Services!$A$1:$B$22,2,0)="Exclude"),"",IF($D118=1,IF(OR(price_limit="",price_limit="No Limit"),IF(I118="Yes",1,2),IF(SUMIFS(WhatIf!$G:$G,WhatIf!$A:$A,I$1,WhatIf!$B:$B,I118)&lt;=price_limit,IF(I118="Yes",1,2),"")),""))</f>
        <v/>
      </c>
      <c r="AY118" s="69" t="str">
        <f>IF(OR(J118="",VLOOKUP(J$1,Services!$A$1:$B$22,2,0)="Exclude"),"",IF($D118=1,IF(OR(price_limit="",price_limit="No Limit"),IF(J118="Yes",1,2),IF(SUMIFS(WhatIf!$G:$G,WhatIf!$A:$A,J$1,WhatIf!$B:$B,J118)&lt;=price_limit,IF(J118="Yes",1,2),"")),""))</f>
        <v/>
      </c>
      <c r="AZ118" s="69" t="str">
        <f>IF(OR(K118="",VLOOKUP(K$1,Services!$A$1:$B$22,2,0)="Exclude"),"",IF($D118=1,IF(OR(price_limit="",price_limit="No Limit"),IF(K118="Yes",1,2),IF(SUMIFS(WhatIf!$G:$G,WhatIf!$A:$A,K$1,WhatIf!$B:$B,K118)&lt;=price_limit,IF(K118="Yes",1,2),"")),""))</f>
        <v/>
      </c>
      <c r="BA118" s="69" t="str">
        <f>IF(OR(L118="",VLOOKUP(L$1,Services!$A$1:$B$22,2,0)="Exclude"),"",IF($D118=1,IF(OR(price_limit="",price_limit="No Limit"),IF(L118="Yes",1,2),IF(SUMIFS(WhatIf!$G:$G,WhatIf!$A:$A,L$1,WhatIf!$B:$B,L118)&lt;=price_limit,IF(L118="Yes",1,2),"")),""))</f>
        <v/>
      </c>
      <c r="BB118" s="69" t="str">
        <f>IF(OR(M118="",VLOOKUP(M$1,Services!$A$1:$B$22,2,0)="Exclude"),"",IF($D118=1,IF(OR(price_limit="",price_limit="No Limit"),IF(M118="Yes",1,2),IF(SUMIFS(WhatIf!$G:$G,WhatIf!$A:$A,M$1,WhatIf!$B:$B,M118)&lt;=price_limit,IF(M118="Yes",1,2),"")),""))</f>
        <v/>
      </c>
      <c r="BC118" s="69" t="str">
        <f>IF(OR(N118="",VLOOKUP(N$1,Services!$A$1:$B$22,2,0)="Exclude"),"",IF($D118=1,IF(OR(price_limit="",price_limit="No Limit"),IF(N118="Yes",1,2),IF(SUMIFS(WhatIf!$G:$G,WhatIf!$A:$A,N$1,WhatIf!$B:$B,N118)&lt;=price_limit,IF(N118="Yes",1,2),"")),""))</f>
        <v/>
      </c>
      <c r="BD118" s="69" t="str">
        <f>IF(OR(O118="",VLOOKUP(O$1,Services!$A$1:$B$22,2,0)="Exclude"),"",IF($D118=1,IF(OR(price_limit="",price_limit="No Limit"),IF(O118="Yes",1,2),IF(SUMIFS(WhatIf!$G:$G,WhatIf!$A:$A,O$1,WhatIf!$B:$B,O118)&lt;=price_limit,IF(O118="Yes",1,2),"")),""))</f>
        <v/>
      </c>
      <c r="BE118" s="69" t="str">
        <f>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 ca="1">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4"/>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31</v>
      </c>
      <c r="B119" s="4" t="s">
        <v>307</v>
      </c>
      <c r="C119" s="4" t="s">
        <v>200</v>
      </c>
      <c r="D119" s="3" t="str">
        <f t="shared" ca="1" si="15"/>
        <v/>
      </c>
      <c r="G119" s="5" t="s">
        <v>1</v>
      </c>
      <c r="H119" s="5" t="s">
        <v>1</v>
      </c>
      <c r="I119" s="5" t="s">
        <v>1</v>
      </c>
      <c r="J119" s="5" t="s">
        <v>1</v>
      </c>
      <c r="K119" s="5" t="s">
        <v>1</v>
      </c>
      <c r="L119" s="5" t="s">
        <v>1</v>
      </c>
      <c r="M119" s="5" t="s">
        <v>1</v>
      </c>
      <c r="N119" s="5" t="s">
        <v>1</v>
      </c>
      <c r="O119" s="6" t="s">
        <v>1</v>
      </c>
      <c r="P119" s="6" t="s">
        <v>1</v>
      </c>
      <c r="Q119" s="6" t="s">
        <v>1</v>
      </c>
      <c r="R119" s="6"/>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3"/>
        <v/>
      </c>
      <c r="AT119" s="69" t="str">
        <f>IF(OR(E119="",VLOOKUP(E$1,Services!$A$1:$B$22,2,0)="Exclude"),"",IF($D119=1,IF(OR(price_limit="",price_limit="No Limit"),IF(E119="Yes",1,2),IF(SUMIFS(WhatIf!$G:$G,WhatIf!$A:$A,E$1,WhatIf!$B:$B,E119)&lt;=price_limit,IF(E119="Yes",1,2),"")),""))</f>
        <v/>
      </c>
      <c r="AU119" s="69" t="str">
        <f>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 ca="1">IF(OR(H119="",VLOOKUP(H$1,Services!$A$1:$B$22,2,0)="Exclude"),"",IF($D119=1,IF(OR(price_limit="",price_limit="No Limit"),IF(H119="Yes",1,2),IF(SUMIFS(WhatIf!$G:$G,WhatIf!$A:$A,H$1,WhatIf!$B:$B,H119)&lt;=price_limit,IF(H119="Yes",1,2),"")),""))</f>
        <v/>
      </c>
      <c r="AX119" s="69" t="str">
        <f ca="1">IF(OR(I119="",VLOOKUP(I$1,Services!$A$1:$B$22,2,0)="Exclude"),"",IF($D119=1,IF(OR(price_limit="",price_limit="No Limit"),IF(I119="Yes",1,2),IF(SUMIFS(WhatIf!$G:$G,WhatIf!$A:$A,I$1,WhatIf!$B:$B,I119)&lt;=price_limit,IF(I119="Yes",1,2),"")),""))</f>
        <v/>
      </c>
      <c r="AY119" s="69" t="str">
        <f ca="1">IF(OR(J119="",VLOOKUP(J$1,Services!$A$1:$B$22,2,0)="Exclude"),"",IF($D119=1,IF(OR(price_limit="",price_limit="No Limit"),IF(J119="Yes",1,2),IF(SUMIFS(WhatIf!$G:$G,WhatIf!$A:$A,J$1,WhatIf!$B:$B,J119)&lt;=price_limit,IF(J119="Yes",1,2),"")),""))</f>
        <v/>
      </c>
      <c r="AZ119" s="69" t="str">
        <f ca="1">IF(OR(K119="",VLOOKUP(K$1,Services!$A$1:$B$22,2,0)="Exclude"),"",IF($D119=1,IF(OR(price_limit="",price_limit="No Limit"),IF(K119="Yes",1,2),IF(SUMIFS(WhatIf!$G:$G,WhatIf!$A:$A,K$1,WhatIf!$B:$B,K119)&lt;=price_limit,IF(K119="Yes",1,2),"")),""))</f>
        <v/>
      </c>
      <c r="BA119" s="69" t="str">
        <f ca="1">IF(OR(L119="",VLOOKUP(L$1,Services!$A$1:$B$22,2,0)="Exclude"),"",IF($D119=1,IF(OR(price_limit="",price_limit="No Limit"),IF(L119="Yes",1,2),IF(SUMIFS(WhatIf!$G:$G,WhatIf!$A:$A,L$1,WhatIf!$B:$B,L119)&lt;=price_limit,IF(L119="Yes",1,2),"")),""))</f>
        <v/>
      </c>
      <c r="BB119" s="69" t="str">
        <f ca="1">IF(OR(M119="",VLOOKUP(M$1,Services!$A$1:$B$22,2,0)="Exclude"),"",IF($D119=1,IF(OR(price_limit="",price_limit="No Limit"),IF(M119="Yes",1,2),IF(SUMIFS(WhatIf!$G:$G,WhatIf!$A:$A,M$1,WhatIf!$B:$B,M119)&lt;=price_limit,IF(M119="Yes",1,2),"")),""))</f>
        <v/>
      </c>
      <c r="BC119" s="69" t="str">
        <f ca="1">IF(OR(N119="",VLOOKUP(N$1,Services!$A$1:$B$22,2,0)="Exclude"),"",IF($D119=1,IF(OR(price_limit="",price_limit="No Limit"),IF(N119="Yes",1,2),IF(SUMIFS(WhatIf!$G:$G,WhatIf!$A:$A,N$1,WhatIf!$B:$B,N119)&lt;=price_limit,IF(N119="Yes",1,2),"")),""))</f>
        <v/>
      </c>
      <c r="BD119" s="69" t="str">
        <f ca="1">IF(OR(O119="",VLOOKUP(O$1,Services!$A$1:$B$22,2,0)="Exclude"),"",IF($D119=1,IF(OR(price_limit="",price_limit="No Limit"),IF(O119="Yes",1,2),IF(SUMIFS(WhatIf!$G:$G,WhatIf!$A:$A,O$1,WhatIf!$B:$B,O119)&lt;=price_limit,IF(O119="Yes",1,2),"")),""))</f>
        <v/>
      </c>
      <c r="BE119" s="69" t="str">
        <f ca="1">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 ca="1">IF(OR(X119="",VLOOKUP(X$1,Services!$A$1:$B$22,2,0)="Exclude"),"",IF($D119=1,IF(OR(price_limit="",price_limit="No Limit"),IF(X119="Yes",1,2),IF(SUMIFS(WhatIf!$G:$G,WhatIf!$A:$A,X$1,WhatIf!$B:$B,X119)&lt;=price_limit,IF(X119="Yes",1,2),"")),""))</f>
        <v/>
      </c>
      <c r="BN119" s="3">
        <f t="shared" si="14"/>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888</v>
      </c>
      <c r="C120" s="4" t="s">
        <v>209</v>
      </c>
      <c r="D120" s="3" t="str">
        <f t="shared" ca="1" si="15"/>
        <v/>
      </c>
      <c r="F120" s="5" t="s">
        <v>888</v>
      </c>
      <c r="G120" s="5" t="s">
        <v>888</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3"/>
        <v/>
      </c>
      <c r="AT120" s="69" t="str">
        <f>IF(OR(E120="",VLOOKUP(E$1,Services!$A$1:$B$22,2,0)="Exclude"),"",IF($D120=1,IF(OR(price_limit="",price_limit="No Limit"),IF(E120="Yes",1,2),IF(SUMIFS(WhatIf!$G:$G,WhatIf!$A:$A,E$1,WhatIf!$B:$B,E120)&lt;=price_limit,IF(E120="Yes",1,2),"")),""))</f>
        <v/>
      </c>
      <c r="AU120" s="69" t="str">
        <f ca="1">IF(OR(F120="",VLOOKUP(F$1,Services!$A$1:$B$22,2,0)="Exclude"),"",IF($D120=1,IF(OR(price_limit="",price_limit="No Limit"),IF(F120="Yes",1,2),IF(SUMIFS(WhatIf!$G:$G,WhatIf!$A:$A,F$1,WhatIf!$B:$B,F120)&lt;=price_limit,IF(F120="Yes",1,2),"")),""))</f>
        <v/>
      </c>
      <c r="AV120" s="69" t="str">
        <f ca="1">IF(OR(G120="",VLOOKUP(G$1,Services!$A$1:$B$22,2,0)="Exclude"),"",IF($D120=1,IF(OR(price_limit="",price_limit="No Limit"),IF(G120="Yes",1,2),IF(SUMIFS(WhatIf!$G:$G,WhatIf!$A:$A,G$1,WhatIf!$B:$B,G120)&lt;=price_limit,IF(G120="Yes",1,2),"")),""))</f>
        <v/>
      </c>
      <c r="AW120" s="69" t="str">
        <f>IF(OR(H120="",VLOOKUP(H$1,Services!$A$1:$B$22,2,0)="Exclude"),"",IF($D120=1,IF(OR(price_limit="",price_limit="No Limit"),IF(H120="Yes",1,2),IF(SUMIFS(WhatIf!$G:$G,WhatIf!$A:$A,H$1,WhatIf!$B:$B,H120)&lt;=price_limit,IF(H120="Yes",1,2),"")),""))</f>
        <v/>
      </c>
      <c r="AX120" s="69" t="str">
        <f>IF(OR(I120="",VLOOKUP(I$1,Services!$A$1:$B$22,2,0)="Exclude"),"",IF($D120=1,IF(OR(price_limit="",price_limit="No Limit"),IF(I120="Yes",1,2),IF(SUMIFS(WhatIf!$G:$G,WhatIf!$A:$A,I$1,WhatIf!$B:$B,I120)&lt;=price_limit,IF(I120="Yes",1,2),"")),""))</f>
        <v/>
      </c>
      <c r="AY120" s="69" t="str">
        <f>IF(OR(J120="",VLOOKUP(J$1,Services!$A$1:$B$22,2,0)="Exclude"),"",IF($D120=1,IF(OR(price_limit="",price_limit="No Limit"),IF(J120="Yes",1,2),IF(SUMIFS(WhatIf!$G:$G,WhatIf!$A:$A,J$1,WhatIf!$B:$B,J120)&lt;=price_limit,IF(J120="Yes",1,2),"")),""))</f>
        <v/>
      </c>
      <c r="AZ120" s="69" t="str">
        <f>IF(OR(K120="",VLOOKUP(K$1,Services!$A$1:$B$22,2,0)="Exclude"),"",IF($D120=1,IF(OR(price_limit="",price_limit="No Limit"),IF(K120="Yes",1,2),IF(SUMIFS(WhatIf!$G:$G,WhatIf!$A:$A,K$1,WhatIf!$B:$B,K120)&lt;=price_limit,IF(K120="Yes",1,2),"")),""))</f>
        <v/>
      </c>
      <c r="BA120" s="69" t="str">
        <f>IF(OR(L120="",VLOOKUP(L$1,Services!$A$1:$B$22,2,0)="Exclude"),"",IF($D120=1,IF(OR(price_limit="",price_limit="No Limit"),IF(L120="Yes",1,2),IF(SUMIFS(WhatIf!$G:$G,WhatIf!$A:$A,L$1,WhatIf!$B:$B,L120)&lt;=price_limit,IF(L120="Yes",1,2),"")),""))</f>
        <v/>
      </c>
      <c r="BB120" s="69" t="str">
        <f>IF(OR(M120="",VLOOKUP(M$1,Services!$A$1:$B$22,2,0)="Exclude"),"",IF($D120=1,IF(OR(price_limit="",price_limit="No Limit"),IF(M120="Yes",1,2),IF(SUMIFS(WhatIf!$G:$G,WhatIf!$A:$A,M$1,WhatIf!$B:$B,M120)&lt;=price_limit,IF(M120="Yes",1,2),"")),""))</f>
        <v/>
      </c>
      <c r="BC120" s="69" t="str">
        <f>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4"/>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261</v>
      </c>
      <c r="B121" s="4" t="s">
        <v>240</v>
      </c>
      <c r="C121" s="4" t="s">
        <v>208</v>
      </c>
      <c r="D121" s="3" t="str">
        <f t="shared" ca="1" si="15"/>
        <v/>
      </c>
      <c r="H121" s="5" t="s">
        <v>285</v>
      </c>
      <c r="I121" s="5" t="s">
        <v>285</v>
      </c>
      <c r="J121" s="5" t="s">
        <v>285</v>
      </c>
      <c r="K121" s="5" t="s">
        <v>285</v>
      </c>
      <c r="L121" s="5" t="s">
        <v>285</v>
      </c>
      <c r="M121" s="5" t="s">
        <v>285</v>
      </c>
      <c r="N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3"/>
        <v/>
      </c>
      <c r="AT121" s="69" t="str">
        <f>IF(OR(E121="",VLOOKUP(E$1,Services!$A$1:$B$22,2,0)="Exclude"),"",IF($D121=1,IF(OR(price_limit="",price_limit="No Limit"),IF(E121="Yes",1,2),IF(SUMIFS(WhatIf!$G:$G,WhatIf!$A:$A,E$1,WhatIf!$B:$B,E121)&lt;=price_limit,IF(E121="Yes",1,2),"")),""))</f>
        <v/>
      </c>
      <c r="AU121" s="69" t="str">
        <f>IF(OR(F121="",VLOOKUP(F$1,Services!$A$1:$B$22,2,0)="Exclude"),"",IF($D121=1,IF(OR(price_limit="",price_limit="No Limit"),IF(F121="Yes",1,2),IF(SUMIFS(WhatIf!$G:$G,WhatIf!$A:$A,F$1,WhatIf!$B:$B,F121)&lt;=price_limit,IF(F121="Yes",1,2),"")),""))</f>
        <v/>
      </c>
      <c r="AV121" s="69" t="str">
        <f>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4"/>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262</v>
      </c>
      <c r="B122" s="4" t="s">
        <v>906</v>
      </c>
      <c r="C122" s="4" t="s">
        <v>208</v>
      </c>
      <c r="D122" s="3" t="str">
        <f t="shared" ca="1" si="15"/>
        <v/>
      </c>
      <c r="F122" s="5" t="s">
        <v>922</v>
      </c>
      <c r="G122" s="5" t="s">
        <v>922</v>
      </c>
      <c r="H122" s="5" t="s">
        <v>285</v>
      </c>
      <c r="I122" s="5" t="s">
        <v>285</v>
      </c>
      <c r="J122" s="5" t="s">
        <v>285</v>
      </c>
      <c r="K122" s="5" t="s">
        <v>285</v>
      </c>
      <c r="L122" s="5" t="s">
        <v>285</v>
      </c>
      <c r="M122" s="5" t="s">
        <v>285</v>
      </c>
      <c r="N122" s="5" t="s">
        <v>1</v>
      </c>
      <c r="W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3"/>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 ca="1">IF(OR(H122="",VLOOKUP(H$1,Services!$A$1:$B$22,2,0)="Exclude"),"",IF($D122=1,IF(OR(price_limit="",price_limit="No Limit"),IF(H122="Yes",1,2),IF(SUMIFS(WhatIf!$G:$G,WhatIf!$A:$A,H$1,WhatIf!$B:$B,H122)&lt;=price_limit,IF(H122="Yes",1,2),"")),""))</f>
        <v/>
      </c>
      <c r="AX122" s="69" t="str">
        <f ca="1">IF(OR(I122="",VLOOKUP(I$1,Services!$A$1:$B$22,2,0)="Exclude"),"",IF($D122=1,IF(OR(price_limit="",price_limit="No Limit"),IF(I122="Yes",1,2),IF(SUMIFS(WhatIf!$G:$G,WhatIf!$A:$A,I$1,WhatIf!$B:$B,I122)&lt;=price_limit,IF(I122="Yes",1,2),"")),""))</f>
        <v/>
      </c>
      <c r="AY122" s="69" t="str">
        <f ca="1">IF(OR(J122="",VLOOKUP(J$1,Services!$A$1:$B$22,2,0)="Exclude"),"",IF($D122=1,IF(OR(price_limit="",price_limit="No Limit"),IF(J122="Yes",1,2),IF(SUMIFS(WhatIf!$G:$G,WhatIf!$A:$A,J$1,WhatIf!$B:$B,J122)&lt;=price_limit,IF(J122="Yes",1,2),"")),""))</f>
        <v/>
      </c>
      <c r="AZ122" s="69" t="str">
        <f ca="1">IF(OR(K122="",VLOOKUP(K$1,Services!$A$1:$B$22,2,0)="Exclude"),"",IF($D122=1,IF(OR(price_limit="",price_limit="No Limit"),IF(K122="Yes",1,2),IF(SUMIFS(WhatIf!$G:$G,WhatIf!$A:$A,K$1,WhatIf!$B:$B,K122)&lt;=price_limit,IF(K122="Yes",1,2),"")),""))</f>
        <v/>
      </c>
      <c r="BA122" s="69" t="str">
        <f ca="1">IF(OR(L122="",VLOOKUP(L$1,Services!$A$1:$B$22,2,0)="Exclude"),"",IF($D122=1,IF(OR(price_limit="",price_limit="No Limit"),IF(L122="Yes",1,2),IF(SUMIFS(WhatIf!$G:$G,WhatIf!$A:$A,L$1,WhatIf!$B:$B,L122)&lt;=price_limit,IF(L122="Yes",1,2),"")),""))</f>
        <v/>
      </c>
      <c r="BB122" s="69" t="str">
        <f ca="1">IF(OR(M122="",VLOOKUP(M$1,Services!$A$1:$B$22,2,0)="Exclude"),"",IF($D122=1,IF(OR(price_limit="",price_limit="No Limit"),IF(M122="Yes",1,2),IF(SUMIFS(WhatIf!$G:$G,WhatIf!$A:$A,M$1,WhatIf!$B:$B,M122)&lt;=price_limit,IF(M122="Yes",1,2),"")),""))</f>
        <v/>
      </c>
      <c r="BC122" s="69" t="str">
        <f ca="1">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 ca="1">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4"/>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786</v>
      </c>
      <c r="C123" s="4" t="s">
        <v>208</v>
      </c>
      <c r="D123" s="3" t="str">
        <f t="shared" ca="1" si="15"/>
        <v/>
      </c>
      <c r="F123" s="5" t="s">
        <v>814</v>
      </c>
      <c r="G123" s="5" t="s">
        <v>814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3"/>
        <v/>
      </c>
      <c r="AT123" s="69" t="str">
        <f>IF(OR(E123="",VLOOKUP(E$1,Services!$A$1:$B$22,2,0)="Exclude"),"",IF($D123=1,IF(OR(price_limit="",price_limit="No Limit"),IF(E123="Yes",1,2),IF(SUMIFS(WhatIf!$G:$G,WhatIf!$A:$A,E$1,WhatIf!$B:$B,E123)&lt;=price_limit,IF(E123="Yes",1,2),"")),""))</f>
        <v/>
      </c>
      <c r="AU123" s="69" t="str">
        <f ca="1">IF(OR(F123="",VLOOKUP(F$1,Services!$A$1:$B$22,2,0)="Exclude"),"",IF($D123=1,IF(OR(price_limit="",price_limit="No Limit"),IF(F123="Yes",1,2),IF(SUMIFS(WhatIf!$G:$G,WhatIf!$A:$A,F$1,WhatIf!$B:$B,F123)&lt;=price_limit,IF(F123="Yes",1,2),"")),""))</f>
        <v/>
      </c>
      <c r="AV123" s="69" t="str">
        <f ca="1">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4"/>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917</v>
      </c>
      <c r="C124" s="4" t="s">
        <v>200</v>
      </c>
      <c r="D124" s="3" t="str">
        <f t="shared" ca="1" si="15"/>
        <v/>
      </c>
      <c r="R124" s="5" t="s">
        <v>925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3"/>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 ca="1">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4"/>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585</v>
      </c>
      <c r="C125" s="4" t="s">
        <v>208</v>
      </c>
      <c r="D125" s="3" t="str">
        <f t="shared" ca="1" si="15"/>
        <v/>
      </c>
      <c r="M125" s="5" t="s">
        <v>1</v>
      </c>
      <c r="N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3"/>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 ca="1">IF(OR(M125="",VLOOKUP(M$1,Services!$A$1:$B$22,2,0)="Exclude"),"",IF($D125=1,IF(OR(price_limit="",price_limit="No Limit"),IF(M125="Yes",1,2),IF(SUMIFS(WhatIf!$G:$G,WhatIf!$A:$A,M$1,WhatIf!$B:$B,M125)&lt;=price_limit,IF(M125="Yes",1,2),"")),""))</f>
        <v/>
      </c>
      <c r="BC125" s="69" t="str">
        <f ca="1">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4"/>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4.9" x14ac:dyDescent="0.3">
      <c r="A126" s="19" t="s">
        <v>834</v>
      </c>
      <c r="C126" s="4" t="s">
        <v>208</v>
      </c>
      <c r="D126" s="3" t="str">
        <f t="shared" ca="1" si="15"/>
        <v/>
      </c>
      <c r="F126" s="5" t="s">
        <v>922</v>
      </c>
      <c r="G126" s="5" t="s">
        <v>922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3"/>
        <v/>
      </c>
      <c r="AT126" s="69" t="str">
        <f>IF(OR(E126="",VLOOKUP(E$1,Services!$A$1:$B$22,2,0)="Exclude"),"",IF($D126=1,IF(OR(price_limit="",price_limit="No Limit"),IF(E126="Yes",1,2),IF(SUMIFS(WhatIf!$G:$G,WhatIf!$A:$A,E$1,WhatIf!$B:$B,E126)&lt;=price_limit,IF(E126="Yes",1,2),"")),""))</f>
        <v/>
      </c>
      <c r="AU126" s="69" t="str">
        <f ca="1">IF(OR(F126="",VLOOKUP(F$1,Services!$A$1:$B$22,2,0)="Exclude"),"",IF($D126=1,IF(OR(price_limit="",price_limit="No Limit"),IF(F126="Yes",1,2),IF(SUMIFS(WhatIf!$G:$G,WhatIf!$A:$A,F$1,WhatIf!$B:$B,F126)&lt;=price_limit,IF(F126="Yes",1,2),"")),""))</f>
        <v/>
      </c>
      <c r="AV126" s="69" t="str">
        <f ca="1">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4"/>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99</v>
      </c>
      <c r="B127" s="4" t="s">
        <v>311</v>
      </c>
      <c r="C127" s="4" t="s">
        <v>455</v>
      </c>
      <c r="D127" s="3" t="str">
        <f t="shared" ca="1" si="15"/>
        <v/>
      </c>
      <c r="H127" s="6"/>
      <c r="I127" s="6"/>
      <c r="O127" s="6"/>
      <c r="P127" s="6"/>
      <c r="Q127" s="6" t="s">
        <v>828</v>
      </c>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3"/>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4"/>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263</v>
      </c>
      <c r="B128" s="4" t="s">
        <v>240</v>
      </c>
      <c r="C128" s="4" t="s">
        <v>208</v>
      </c>
      <c r="D128" s="3" t="str">
        <f t="shared" ca="1" si="15"/>
        <v/>
      </c>
      <c r="H128" s="5" t="s">
        <v>285</v>
      </c>
      <c r="I128" s="5" t="s">
        <v>285</v>
      </c>
      <c r="J128" s="5" t="s">
        <v>285</v>
      </c>
      <c r="K128" s="5" t="s">
        <v>285</v>
      </c>
      <c r="L128" s="5" t="s">
        <v>285</v>
      </c>
      <c r="M128" s="5" t="s">
        <v>285</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3"/>
        <v/>
      </c>
      <c r="AT128" s="69" t="str">
        <f>IF(OR(E128="",VLOOKUP(E$1,Services!$A$1:$B$22,2,0)="Exclude"),"",IF($D128=1,IF(OR(price_limit="",price_limit="No Limit"),IF(E128="Yes",1,2),IF(SUMIFS(WhatIf!$G:$G,WhatIf!$A:$A,E$1,WhatIf!$B:$B,E128)&lt;=price_limit,IF(E128="Yes",1,2),"")),""))</f>
        <v/>
      </c>
      <c r="AU128" s="69" t="str">
        <f>IF(OR(F128="",VLOOKUP(F$1,Services!$A$1:$B$22,2,0)="Exclude"),"",IF($D128=1,IF(OR(price_limit="",price_limit="No Limit"),IF(F128="Yes",1,2),IF(SUMIFS(WhatIf!$G:$G,WhatIf!$A:$A,F$1,WhatIf!$B:$B,F128)&lt;=price_limit,IF(F128="Yes",1,2),"")),""))</f>
        <v/>
      </c>
      <c r="AV128" s="69" t="str">
        <f>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4"/>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199</v>
      </c>
      <c r="B129" s="4" t="s">
        <v>240</v>
      </c>
      <c r="C129" s="4" t="s">
        <v>453</v>
      </c>
      <c r="D129" s="3" t="str">
        <f t="shared" ca="1" si="15"/>
        <v/>
      </c>
      <c r="F129" s="5" t="s">
        <v>199</v>
      </c>
      <c r="G129" s="5" t="s">
        <v>199</v>
      </c>
      <c r="H129" s="5" t="s">
        <v>199</v>
      </c>
      <c r="I129" s="5" t="s">
        <v>199</v>
      </c>
      <c r="J129" s="5" t="s">
        <v>199</v>
      </c>
      <c r="K129" s="5" t="s">
        <v>199</v>
      </c>
      <c r="L129" s="5" t="s">
        <v>199</v>
      </c>
      <c r="M129" s="5" t="s">
        <v>199</v>
      </c>
      <c r="N129" s="5" t="s">
        <v>199</v>
      </c>
      <c r="O129" s="6" t="s">
        <v>32</v>
      </c>
      <c r="P129" s="6"/>
      <c r="Q129" s="6"/>
      <c r="R129" s="6"/>
      <c r="X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3"/>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 ca="1">IF(OR(H129="",VLOOKUP(H$1,Services!$A$1:$B$22,2,0)="Exclude"),"",IF($D129=1,IF(OR(price_limit="",price_limit="No Limit"),IF(H129="Yes",1,2),IF(SUMIFS(WhatIf!$G:$G,WhatIf!$A:$A,H$1,WhatIf!$B:$B,H129)&lt;=price_limit,IF(H129="Yes",1,2),"")),""))</f>
        <v/>
      </c>
      <c r="AX129" s="69" t="str">
        <f ca="1">IF(OR(I129="",VLOOKUP(I$1,Services!$A$1:$B$22,2,0)="Exclude"),"",IF($D129=1,IF(OR(price_limit="",price_limit="No Limit"),IF(I129="Yes",1,2),IF(SUMIFS(WhatIf!$G:$G,WhatIf!$A:$A,I$1,WhatIf!$B:$B,I129)&lt;=price_limit,IF(I129="Yes",1,2),"")),""))</f>
        <v/>
      </c>
      <c r="AY129" s="69" t="str">
        <f ca="1">IF(OR(J129="",VLOOKUP(J$1,Services!$A$1:$B$22,2,0)="Exclude"),"",IF($D129=1,IF(OR(price_limit="",price_limit="No Limit"),IF(J129="Yes",1,2),IF(SUMIFS(WhatIf!$G:$G,WhatIf!$A:$A,J$1,WhatIf!$B:$B,J129)&lt;=price_limit,IF(J129="Yes",1,2),"")),""))</f>
        <v/>
      </c>
      <c r="AZ129" s="69" t="str">
        <f ca="1">IF(OR(K129="",VLOOKUP(K$1,Services!$A$1:$B$22,2,0)="Exclude"),"",IF($D129=1,IF(OR(price_limit="",price_limit="No Limit"),IF(K129="Yes",1,2),IF(SUMIFS(WhatIf!$G:$G,WhatIf!$A:$A,K$1,WhatIf!$B:$B,K129)&lt;=price_limit,IF(K129="Yes",1,2),"")),""))</f>
        <v/>
      </c>
      <c r="BA129" s="69" t="str">
        <f ca="1">IF(OR(L129="",VLOOKUP(L$1,Services!$A$1:$B$22,2,0)="Exclude"),"",IF($D129=1,IF(OR(price_limit="",price_limit="No Limit"),IF(L129="Yes",1,2),IF(SUMIFS(WhatIf!$G:$G,WhatIf!$A:$A,L$1,WhatIf!$B:$B,L129)&lt;=price_limit,IF(L129="Yes",1,2),"")),""))</f>
        <v/>
      </c>
      <c r="BB129" s="69" t="str">
        <f ca="1">IF(OR(M129="",VLOOKUP(M$1,Services!$A$1:$B$22,2,0)="Exclude"),"",IF($D129=1,IF(OR(price_limit="",price_limit="No Limit"),IF(M129="Yes",1,2),IF(SUMIFS(WhatIf!$G:$G,WhatIf!$A:$A,M$1,WhatIf!$B:$B,M129)&lt;=price_limit,IF(M129="Yes",1,2),"")),""))</f>
        <v/>
      </c>
      <c r="BC129" s="69" t="str">
        <f ca="1">IF(OR(N129="",VLOOKUP(N$1,Services!$A$1:$B$22,2,0)="Exclude"),"",IF($D129=1,IF(OR(price_limit="",price_limit="No Limit"),IF(N129="Yes",1,2),IF(SUMIFS(WhatIf!$G:$G,WhatIf!$A:$A,N$1,WhatIf!$B:$B,N129)&lt;=price_limit,IF(N129="Yes",1,2),"")),""))</f>
        <v/>
      </c>
      <c r="BD129" s="69" t="str">
        <f ca="1">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 ca="1">IF(OR(X129="",VLOOKUP(X$1,Services!$A$1:$B$22,2,0)="Exclude"),"",IF($D129=1,IF(OR(price_limit="",price_limit="No Limit"),IF(X129="Yes",1,2),IF(SUMIFS(WhatIf!$G:$G,WhatIf!$A:$A,X$1,WhatIf!$B:$B,X129)&lt;=price_limit,IF(X129="Yes",1,2),"")),""))</f>
        <v/>
      </c>
      <c r="BN129" s="3">
        <f t="shared" si="14"/>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333</v>
      </c>
      <c r="C130" s="4" t="s">
        <v>453</v>
      </c>
      <c r="D130" s="3" t="str">
        <f t="shared" ca="1" si="15"/>
        <v/>
      </c>
      <c r="F130" s="5" t="s">
        <v>199</v>
      </c>
      <c r="G130" s="5" t="s">
        <v>199</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2" ca="1" si="16">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2" si="17">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101</v>
      </c>
      <c r="B131" s="4" t="s">
        <v>240</v>
      </c>
      <c r="C131" s="4" t="s">
        <v>453</v>
      </c>
      <c r="D131" s="3" t="str">
        <f t="shared" ca="1" si="15"/>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6"/>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7"/>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102</v>
      </c>
      <c r="B132" s="4" t="s">
        <v>240</v>
      </c>
      <c r="C132" s="4" t="s">
        <v>453</v>
      </c>
      <c r="D132" s="3" t="str">
        <f t="shared" ref="D132:D166" ca="1" si="18">IF(BR132=0,"",IF(BR132&lt;=VALUE(MID(marker_pick,1,1)),1,""))</f>
        <v/>
      </c>
      <c r="F132" s="5" t="s">
        <v>199</v>
      </c>
      <c r="G132" s="5" t="s">
        <v>199</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6"/>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 ca="1">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7"/>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313</v>
      </c>
      <c r="B133" s="4" t="s">
        <v>240</v>
      </c>
      <c r="C133" s="4" t="s">
        <v>453</v>
      </c>
      <c r="D133" s="3" t="str">
        <f t="shared" ca="1" si="18"/>
        <v/>
      </c>
      <c r="H133" s="6"/>
      <c r="I133" s="6"/>
      <c r="O133" s="6"/>
      <c r="Q133" s="6" t="s">
        <v>247</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6"/>
        <v/>
      </c>
      <c r="AT133" s="69" t="str">
        <f>IF(OR(E133="",VLOOKUP(E$1,Services!$A$1:$B$22,2,0)="Exclude"),"",IF($D133=1,IF(OR(price_limit="",price_limit="No Limit"),IF(E133="Yes",1,2),IF(SUMIFS(WhatIf!$G:$G,WhatIf!$A:$A,E$1,WhatIf!$B:$B,E133)&lt;=price_limit,IF(E133="Yes",1,2),"")),""))</f>
        <v/>
      </c>
      <c r="AU133" s="69" t="str">
        <f>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IF(OR(H133="",VLOOKUP(H$1,Services!$A$1:$B$22,2,0)="Exclude"),"",IF($D133=1,IF(OR(price_limit="",price_limit="No Limit"),IF(H133="Yes",1,2),IF(SUMIFS(WhatIf!$G:$G,WhatIf!$A:$A,H$1,WhatIf!$B:$B,H133)&lt;=price_limit,IF(H133="Yes",1,2),"")),""))</f>
        <v/>
      </c>
      <c r="AX133" s="69" t="str">
        <f>IF(OR(I133="",VLOOKUP(I$1,Services!$A$1:$B$22,2,0)="Exclude"),"",IF($D133=1,IF(OR(price_limit="",price_limit="No Limit"),IF(I133="Yes",1,2),IF(SUMIFS(WhatIf!$G:$G,WhatIf!$A:$A,I$1,WhatIf!$B:$B,I133)&lt;=price_limit,IF(I133="Yes",1,2),"")),""))</f>
        <v/>
      </c>
      <c r="AY133" s="69" t="str">
        <f>IF(OR(J133="",VLOOKUP(J$1,Services!$A$1:$B$22,2,0)="Exclude"),"",IF($D133=1,IF(OR(price_limit="",price_limit="No Limit"),IF(J133="Yes",1,2),IF(SUMIFS(WhatIf!$G:$G,WhatIf!$A:$A,J$1,WhatIf!$B:$B,J133)&lt;=price_limit,IF(J133="Yes",1,2),"")),""))</f>
        <v/>
      </c>
      <c r="AZ133" s="69" t="str">
        <f>IF(OR(K133="",VLOOKUP(K$1,Services!$A$1:$B$22,2,0)="Exclude"),"",IF($D133=1,IF(OR(price_limit="",price_limit="No Limit"),IF(K133="Yes",1,2),IF(SUMIFS(WhatIf!$G:$G,WhatIf!$A:$A,K$1,WhatIf!$B:$B,K133)&lt;=price_limit,IF(K133="Yes",1,2),"")),""))</f>
        <v/>
      </c>
      <c r="BA133" s="69" t="str">
        <f>IF(OR(L133="",VLOOKUP(L$1,Services!$A$1:$B$22,2,0)="Exclude"),"",IF($D133=1,IF(OR(price_limit="",price_limit="No Limit"),IF(L133="Yes",1,2),IF(SUMIFS(WhatIf!$G:$G,WhatIf!$A:$A,L$1,WhatIf!$B:$B,L133)&lt;=price_limit,IF(L133="Yes",1,2),"")),""))</f>
        <v/>
      </c>
      <c r="BB133" s="69" t="str">
        <f>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IF(OR(O133="",VLOOKUP(O$1,Services!$A$1:$B$22,2,0)="Exclude"),"",IF($D133=1,IF(OR(price_limit="",price_limit="No Limit"),IF(O133="Yes",1,2),IF(SUMIFS(WhatIf!$G:$G,WhatIf!$A:$A,O$1,WhatIf!$B:$B,O133)&lt;=price_limit,IF(O133="Yes",1,2),"")),""))</f>
        <v/>
      </c>
      <c r="BE133" s="69" t="str">
        <f>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7"/>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240</v>
      </c>
      <c r="C134" s="4" t="s">
        <v>209</v>
      </c>
      <c r="D134" s="3" t="str">
        <f t="shared" ca="1" si="18"/>
        <v/>
      </c>
      <c r="F134" s="5" t="s">
        <v>1</v>
      </c>
      <c r="H134" s="5" t="s">
        <v>1</v>
      </c>
      <c r="I134" s="5" t="s">
        <v>1</v>
      </c>
      <c r="J134" s="5" t="s">
        <v>1</v>
      </c>
      <c r="K134" s="5" t="s">
        <v>1</v>
      </c>
      <c r="L134" s="5" t="s">
        <v>1</v>
      </c>
      <c r="M134" s="5" t="s">
        <v>1</v>
      </c>
      <c r="O134" s="6" t="s">
        <v>1</v>
      </c>
      <c r="P134" s="6" t="s">
        <v>1</v>
      </c>
      <c r="Q134" s="6" t="s">
        <v>1</v>
      </c>
      <c r="R134" s="6"/>
      <c r="X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6"/>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 ca="1">IF(OR(X134="",VLOOKUP(X$1,Services!$A$1:$B$22,2,0)="Exclude"),"",IF($D134=1,IF(OR(price_limit="",price_limit="No Limit"),IF(X134="Yes",1,2),IF(SUMIFS(WhatIf!$G:$G,WhatIf!$A:$A,X$1,WhatIf!$B:$B,X134)&lt;=price_limit,IF(X134="Yes",1,2),"")),""))</f>
        <v/>
      </c>
      <c r="BN134" s="3">
        <f t="shared" si="17"/>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176</v>
      </c>
      <c r="B135" s="4" t="s">
        <v>107</v>
      </c>
      <c r="C135" s="4" t="s">
        <v>209</v>
      </c>
      <c r="D135" s="3" t="str">
        <f t="shared" ca="1" si="18"/>
        <v/>
      </c>
      <c r="F135" s="5" t="s">
        <v>1</v>
      </c>
      <c r="H135" s="5" t="s">
        <v>1</v>
      </c>
      <c r="I135" s="5" t="s">
        <v>1</v>
      </c>
      <c r="J135" s="5" t="s">
        <v>1</v>
      </c>
      <c r="K135" s="5" t="s">
        <v>1</v>
      </c>
      <c r="L135" s="5" t="s">
        <v>1</v>
      </c>
      <c r="M135" s="5" t="s">
        <v>1</v>
      </c>
      <c r="O135" s="6" t="s">
        <v>1</v>
      </c>
      <c r="P135" s="6" t="s">
        <v>1</v>
      </c>
      <c r="Q135" s="6" t="s">
        <v>1</v>
      </c>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6"/>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 ca="1">IF(OR(H135="",VLOOKUP(H$1,Services!$A$1:$B$22,2,0)="Exclude"),"",IF($D135=1,IF(OR(price_limit="",price_limit="No Limit"),IF(H135="Yes",1,2),IF(SUMIFS(WhatIf!$G:$G,WhatIf!$A:$A,H$1,WhatIf!$B:$B,H135)&lt;=price_limit,IF(H135="Yes",1,2),"")),""))</f>
        <v/>
      </c>
      <c r="AX135" s="69" t="str">
        <f ca="1">IF(OR(I135="",VLOOKUP(I$1,Services!$A$1:$B$22,2,0)="Exclude"),"",IF($D135=1,IF(OR(price_limit="",price_limit="No Limit"),IF(I135="Yes",1,2),IF(SUMIFS(WhatIf!$G:$G,WhatIf!$A:$A,I$1,WhatIf!$B:$B,I135)&lt;=price_limit,IF(I135="Yes",1,2),"")),""))</f>
        <v/>
      </c>
      <c r="AY135" s="69" t="str">
        <f ca="1">IF(OR(J135="",VLOOKUP(J$1,Services!$A$1:$B$22,2,0)="Exclude"),"",IF($D135=1,IF(OR(price_limit="",price_limit="No Limit"),IF(J135="Yes",1,2),IF(SUMIFS(WhatIf!$G:$G,WhatIf!$A:$A,J$1,WhatIf!$B:$B,J135)&lt;=price_limit,IF(J135="Yes",1,2),"")),""))</f>
        <v/>
      </c>
      <c r="AZ135" s="69" t="str">
        <f ca="1">IF(OR(K135="",VLOOKUP(K$1,Services!$A$1:$B$22,2,0)="Exclude"),"",IF($D135=1,IF(OR(price_limit="",price_limit="No Limit"),IF(K135="Yes",1,2),IF(SUMIFS(WhatIf!$G:$G,WhatIf!$A:$A,K$1,WhatIf!$B:$B,K135)&lt;=price_limit,IF(K135="Yes",1,2),"")),""))</f>
        <v/>
      </c>
      <c r="BA135" s="69" t="str">
        <f ca="1">IF(OR(L135="",VLOOKUP(L$1,Services!$A$1:$B$22,2,0)="Exclude"),"",IF($D135=1,IF(OR(price_limit="",price_limit="No Limit"),IF(L135="Yes",1,2),IF(SUMIFS(WhatIf!$G:$G,WhatIf!$A:$A,L$1,WhatIf!$B:$B,L135)&lt;=price_limit,IF(L135="Yes",1,2),"")),""))</f>
        <v/>
      </c>
      <c r="BB135" s="69" t="str">
        <f ca="1">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 ca="1">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7"/>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221</v>
      </c>
      <c r="B136" s="4" t="s">
        <v>153</v>
      </c>
      <c r="C136" s="4" t="s">
        <v>209</v>
      </c>
      <c r="D136" s="3" t="str">
        <f t="shared" ca="1" si="18"/>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6"/>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7"/>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x14ac:dyDescent="0.3">
      <c r="A137" s="19" t="s">
        <v>103</v>
      </c>
      <c r="B137" s="7" t="s">
        <v>240</v>
      </c>
      <c r="C137" s="4" t="s">
        <v>209</v>
      </c>
      <c r="D137" s="3" t="str">
        <f t="shared" ca="1" si="18"/>
        <v/>
      </c>
      <c r="F137" s="5" t="s">
        <v>502</v>
      </c>
      <c r="G137" s="5" t="s">
        <v>502</v>
      </c>
      <c r="P137" s="5" t="s">
        <v>1</v>
      </c>
      <c r="Q137" s="6" t="s">
        <v>828</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6"/>
        <v/>
      </c>
      <c r="AT137" s="69" t="str">
        <f>IF(OR(E137="",VLOOKUP(E$1,Services!$A$1:$B$22,2,0)="Exclude"),"",IF($D137=1,IF(OR(price_limit="",price_limit="No Limit"),IF(E137="Yes",1,2),IF(SUMIFS(WhatIf!$G:$G,WhatIf!$A:$A,E$1,WhatIf!$B:$B,E137)&lt;=price_limit,IF(E137="Yes",1,2),"")),""))</f>
        <v/>
      </c>
      <c r="AU137" s="69" t="str">
        <f ca="1">IF(OR(F137="",VLOOKUP(F$1,Services!$A$1:$B$22,2,0)="Exclude"),"",IF($D137=1,IF(OR(price_limit="",price_limit="No Limit"),IF(F137="Yes",1,2),IF(SUMIFS(WhatIf!$G:$G,WhatIf!$A:$A,F$1,WhatIf!$B:$B,F137)&lt;=price_limit,IF(F137="Yes",1,2),"")),""))</f>
        <v/>
      </c>
      <c r="AV137" s="69" t="str">
        <f ca="1">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7"/>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240</v>
      </c>
      <c r="C138" s="4" t="s">
        <v>209</v>
      </c>
      <c r="D138" s="3" t="str">
        <f t="shared" ca="1" si="18"/>
        <v/>
      </c>
      <c r="Q138" s="6" t="s">
        <v>828</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6"/>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7"/>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x14ac:dyDescent="0.3">
      <c r="A139" s="19" t="s">
        <v>291</v>
      </c>
      <c r="B139" s="4" t="s">
        <v>240</v>
      </c>
      <c r="C139" s="4" t="s">
        <v>209</v>
      </c>
      <c r="D139" s="3" t="str">
        <f t="shared" ca="1" si="18"/>
        <v/>
      </c>
      <c r="H139" s="6"/>
      <c r="I139" s="6"/>
      <c r="O139" s="6"/>
      <c r="P139" s="6" t="s">
        <v>1</v>
      </c>
      <c r="Q139" s="6" t="s">
        <v>308</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6"/>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7"/>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240</v>
      </c>
      <c r="C140" s="4" t="s">
        <v>208</v>
      </c>
      <c r="D140" s="3" t="str">
        <f t="shared" ca="1" si="18"/>
        <v/>
      </c>
      <c r="H140" s="5" t="s">
        <v>494</v>
      </c>
      <c r="I140" s="5" t="s">
        <v>494</v>
      </c>
      <c r="J140" s="5" t="s">
        <v>494</v>
      </c>
      <c r="K140" s="5" t="s">
        <v>494</v>
      </c>
      <c r="L140" s="5" t="s">
        <v>494</v>
      </c>
      <c r="M140" s="5" t="s">
        <v>494</v>
      </c>
      <c r="N140" s="5" t="s">
        <v>1</v>
      </c>
      <c r="P140" s="9" t="s">
        <v>285</v>
      </c>
      <c r="Q140" s="5" t="s">
        <v>309</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6"/>
        <v/>
      </c>
      <c r="AT140" s="69" t="str">
        <f>IF(OR(E140="",VLOOKUP(E$1,Services!$A$1:$B$22,2,0)="Exclude"),"",IF($D140=1,IF(OR(price_limit="",price_limit="No Limit"),IF(E140="Yes",1,2),IF(SUMIFS(WhatIf!$G:$G,WhatIf!$A:$A,E$1,WhatIf!$B:$B,E140)&lt;=price_limit,IF(E140="Yes",1,2),"")),""))</f>
        <v/>
      </c>
      <c r="AU140" s="69" t="str">
        <f>IF(OR(F140="",VLOOKUP(F$1,Services!$A$1:$B$22,2,0)="Exclude"),"",IF($D140=1,IF(OR(price_limit="",price_limit="No Limit"),IF(F140="Yes",1,2),IF(SUMIFS(WhatIf!$G:$G,WhatIf!$A:$A,F$1,WhatIf!$B:$B,F140)&lt;=price_limit,IF(F140="Yes",1,2),"")),""))</f>
        <v/>
      </c>
      <c r="AV140" s="69" t="str">
        <f>IF(OR(G140="",VLOOKUP(G$1,Services!$A$1:$B$22,2,0)="Exclude"),"",IF($D140=1,IF(OR(price_limit="",price_limit="No Limit"),IF(G140="Yes",1,2),IF(SUMIFS(WhatIf!$G:$G,WhatIf!$A:$A,G$1,WhatIf!$B:$B,G140)&lt;=price_limit,IF(G140="Yes",1,2),"")),""))</f>
        <v/>
      </c>
      <c r="AW140" s="69" t="str">
        <f ca="1">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 ca="1">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 ca="1">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7"/>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240</v>
      </c>
      <c r="C141" s="4" t="s">
        <v>209</v>
      </c>
      <c r="D141" s="3" t="str">
        <f t="shared" ca="1" si="18"/>
        <v/>
      </c>
      <c r="F141" s="5" t="s">
        <v>502</v>
      </c>
      <c r="G141" s="5" t="s">
        <v>502</v>
      </c>
      <c r="P141" s="5" t="s">
        <v>1</v>
      </c>
      <c r="Q141" s="6" t="s">
        <v>828</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6"/>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IF(OR(K141="",VLOOKUP(K$1,Services!$A$1:$B$22,2,0)="Exclude"),"",IF($D141=1,IF(OR(price_limit="",price_limit="No Limit"),IF(K141="Yes",1,2),IF(SUMIFS(WhatIf!$G:$G,WhatIf!$A:$A,K$1,WhatIf!$B:$B,K141)&lt;=price_limit,IF(K141="Yes",1,2),"")),""))</f>
        <v/>
      </c>
      <c r="BA141" s="69" t="str">
        <f>IF(OR(L141="",VLOOKUP(L$1,Services!$A$1:$B$22,2,0)="Exclude"),"",IF($D141=1,IF(OR(price_limit="",price_limit="No Limit"),IF(L141="Yes",1,2),IF(SUMIFS(WhatIf!$G:$G,WhatIf!$A:$A,L$1,WhatIf!$B:$B,L141)&lt;=price_limit,IF(L141="Yes",1,2),"")),""))</f>
        <v/>
      </c>
      <c r="BB141" s="69" t="str">
        <f>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7"/>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394</v>
      </c>
      <c r="B142" s="4" t="s">
        <v>290</v>
      </c>
      <c r="C142" s="4" t="s">
        <v>209</v>
      </c>
      <c r="D142" s="3" t="str">
        <f t="shared" ca="1" si="18"/>
        <v/>
      </c>
      <c r="F142" s="5" t="s">
        <v>502</v>
      </c>
      <c r="G142" s="5" t="s">
        <v>502</v>
      </c>
      <c r="I142" s="5" t="s">
        <v>1</v>
      </c>
      <c r="K142" s="5" t="s">
        <v>1</v>
      </c>
      <c r="L142" s="5" t="s">
        <v>1</v>
      </c>
      <c r="M142" s="5" t="s">
        <v>1</v>
      </c>
      <c r="O142" s="6" t="s">
        <v>1</v>
      </c>
      <c r="P142" s="6" t="s">
        <v>1</v>
      </c>
      <c r="Q142" s="6" t="s">
        <v>308</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6"/>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7"/>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395</v>
      </c>
      <c r="B143" s="4" t="s">
        <v>225</v>
      </c>
      <c r="C143" s="4" t="s">
        <v>209</v>
      </c>
      <c r="D143" s="3" t="str">
        <f t="shared" ca="1" si="18"/>
        <v/>
      </c>
      <c r="F143" s="5" t="s">
        <v>502</v>
      </c>
      <c r="G143" s="5" t="s">
        <v>502</v>
      </c>
      <c r="I143" s="5" t="s">
        <v>1</v>
      </c>
      <c r="K143" s="5" t="s">
        <v>1</v>
      </c>
      <c r="L143" s="5" t="s">
        <v>1</v>
      </c>
      <c r="M143" s="5" t="s">
        <v>1</v>
      </c>
      <c r="O143" s="6" t="s">
        <v>1</v>
      </c>
      <c r="P143" s="6" t="s">
        <v>1</v>
      </c>
      <c r="Q143" s="6" t="s">
        <v>308</v>
      </c>
      <c r="R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6"/>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 ca="1">IF(OR(O143="",VLOOKUP(O$1,Services!$A$1:$B$22,2,0)="Exclude"),"",IF($D143=1,IF(OR(price_limit="",price_limit="No Limit"),IF(O143="Yes",1,2),IF(SUMIFS(WhatIf!$G:$G,WhatIf!$A:$A,O$1,WhatIf!$B:$B,O143)&lt;=price_limit,IF(O143="Yes",1,2),"")),""))</f>
        <v/>
      </c>
      <c r="BE143" s="69" t="str">
        <f ca="1">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7"/>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205</v>
      </c>
      <c r="B144" s="4" t="s">
        <v>240</v>
      </c>
      <c r="C144" s="4" t="s">
        <v>208</v>
      </c>
      <c r="D144" s="3" t="str">
        <f t="shared" ca="1" si="18"/>
        <v/>
      </c>
      <c r="F144" s="5" t="s">
        <v>814</v>
      </c>
      <c r="G144" s="5" t="s">
        <v>814</v>
      </c>
      <c r="H144" s="5" t="s">
        <v>285</v>
      </c>
      <c r="I144" s="5" t="s">
        <v>285</v>
      </c>
      <c r="J144" s="5" t="s">
        <v>285</v>
      </c>
      <c r="K144" s="5" t="s">
        <v>285</v>
      </c>
      <c r="L144" s="5" t="s">
        <v>285</v>
      </c>
      <c r="M144" s="5" t="s">
        <v>285</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6"/>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 ca="1">IF(OR(H144="",VLOOKUP(H$1,Services!$A$1:$B$22,2,0)="Exclude"),"",IF($D144=1,IF(OR(price_limit="",price_limit="No Limit"),IF(H144="Yes",1,2),IF(SUMIFS(WhatIf!$G:$G,WhatIf!$A:$A,H$1,WhatIf!$B:$B,H144)&lt;=price_limit,IF(H144="Yes",1,2),"")),""))</f>
        <v/>
      </c>
      <c r="AX144" s="69" t="str">
        <f ca="1">IF(OR(I144="",VLOOKUP(I$1,Services!$A$1:$B$22,2,0)="Exclude"),"",IF($D144=1,IF(OR(price_limit="",price_limit="No Limit"),IF(I144="Yes",1,2),IF(SUMIFS(WhatIf!$G:$G,WhatIf!$A:$A,I$1,WhatIf!$B:$B,I144)&lt;=price_limit,IF(I144="Yes",1,2),"")),""))</f>
        <v/>
      </c>
      <c r="AY144" s="69" t="str">
        <f ca="1">IF(OR(J144="",VLOOKUP(J$1,Services!$A$1:$B$22,2,0)="Exclude"),"",IF($D144=1,IF(OR(price_limit="",price_limit="No Limit"),IF(J144="Yes",1,2),IF(SUMIFS(WhatIf!$G:$G,WhatIf!$A:$A,J$1,WhatIf!$B:$B,J144)&lt;=price_limit,IF(J144="Yes",1,2),"")),""))</f>
        <v/>
      </c>
      <c r="AZ144" s="69" t="str">
        <f ca="1">IF(OR(K144="",VLOOKUP(K$1,Services!$A$1:$B$22,2,0)="Exclude"),"",IF($D144=1,IF(OR(price_limit="",price_limit="No Limit"),IF(K144="Yes",1,2),IF(SUMIFS(WhatIf!$G:$G,WhatIf!$A:$A,K$1,WhatIf!$B:$B,K144)&lt;=price_limit,IF(K144="Yes",1,2),"")),""))</f>
        <v/>
      </c>
      <c r="BA144" s="69" t="str">
        <f ca="1">IF(OR(L144="",VLOOKUP(L$1,Services!$A$1:$B$22,2,0)="Exclude"),"",IF($D144=1,IF(OR(price_limit="",price_limit="No Limit"),IF(L144="Yes",1,2),IF(SUMIFS(WhatIf!$G:$G,WhatIf!$A:$A,L$1,WhatIf!$B:$B,L144)&lt;=price_limit,IF(L144="Yes",1,2),"")),""))</f>
        <v/>
      </c>
      <c r="BB144" s="69" t="str">
        <f ca="1">IF(OR(M144="",VLOOKUP(M$1,Services!$A$1:$B$22,2,0)="Exclude"),"",IF($D144=1,IF(OR(price_limit="",price_limit="No Limit"),IF(M144="Yes",1,2),IF(SUMIFS(WhatIf!$G:$G,WhatIf!$A:$A,M$1,WhatIf!$B:$B,M144)&lt;=price_limit,IF(M144="Yes",1,2),"")),""))</f>
        <v/>
      </c>
      <c r="BC144" s="69" t="str">
        <f ca="1">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7"/>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833</v>
      </c>
      <c r="C145" s="4" t="s">
        <v>208</v>
      </c>
      <c r="D145" s="3" t="str">
        <f t="shared" ca="1" si="18"/>
        <v/>
      </c>
      <c r="F145" s="5" t="s">
        <v>922</v>
      </c>
      <c r="G145" s="5" t="s">
        <v>922</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6"/>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 ca="1">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7"/>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536</v>
      </c>
      <c r="B146" s="4" t="s">
        <v>644</v>
      </c>
      <c r="C146" s="4" t="s">
        <v>216</v>
      </c>
      <c r="D146" s="3" t="str">
        <f t="shared" ca="1" si="18"/>
        <v/>
      </c>
      <c r="F146" s="5" t="s">
        <v>505</v>
      </c>
      <c r="G146" s="5" t="s">
        <v>505</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6"/>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7"/>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836</v>
      </c>
      <c r="C147" s="4" t="s">
        <v>208</v>
      </c>
      <c r="D147" s="3" t="str">
        <f t="shared" ca="1" si="18"/>
        <v/>
      </c>
      <c r="F147" s="5" t="s">
        <v>922</v>
      </c>
      <c r="G147" s="5" t="s">
        <v>922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6"/>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7"/>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240</v>
      </c>
      <c r="C148" s="4" t="s">
        <v>209</v>
      </c>
      <c r="D148" s="3" t="str">
        <f t="shared" ca="1" si="18"/>
        <v/>
      </c>
      <c r="R148" s="5" t="s">
        <v>916</v>
      </c>
      <c r="T148" s="5" t="s">
        <v>247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6"/>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 ca="1">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 ca="1">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7"/>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733</v>
      </c>
      <c r="B149" s="4" t="s">
        <v>240</v>
      </c>
      <c r="C149" s="4" t="s">
        <v>208</v>
      </c>
      <c r="D149" s="3" t="str">
        <f t="shared" ca="1" si="18"/>
        <v/>
      </c>
      <c r="F149" s="5" t="s">
        <v>733</v>
      </c>
      <c r="G149" s="5" t="s">
        <v>733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6"/>
        <v/>
      </c>
      <c r="AT149" s="69" t="str">
        <f>IF(OR(E149="",VLOOKUP(E$1,Services!$A$1:$B$22,2,0)="Exclude"),"",IF($D149=1,IF(OR(price_limit="",price_limit="No Limit"),IF(E149="Yes",1,2),IF(SUMIFS(WhatIf!$G:$G,WhatIf!$A:$A,E$1,WhatIf!$B:$B,E149)&lt;=price_limit,IF(E149="Yes",1,2),"")),""))</f>
        <v/>
      </c>
      <c r="AU149" s="69" t="str">
        <f ca="1">IF(OR(F149="",VLOOKUP(F$1,Services!$A$1:$B$22,2,0)="Exclude"),"",IF($D149=1,IF(OR(price_limit="",price_limit="No Limit"),IF(F149="Yes",1,2),IF(SUMIFS(WhatIf!$G:$G,WhatIf!$A:$A,F$1,WhatIf!$B:$B,F149)&lt;=price_limit,IF(F149="Yes",1,2),"")),""))</f>
        <v/>
      </c>
      <c r="AV149" s="69" t="str">
        <f ca="1">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7"/>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586</v>
      </c>
      <c r="C150" s="4" t="s">
        <v>454</v>
      </c>
      <c r="D150" s="3" t="str">
        <f t="shared" ca="1" si="18"/>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6"/>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7"/>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334</v>
      </c>
      <c r="B151" s="4" t="s">
        <v>240</v>
      </c>
      <c r="C151" s="4" t="s">
        <v>209</v>
      </c>
      <c r="D151" s="3" t="str">
        <f t="shared" ca="1" si="18"/>
        <v/>
      </c>
      <c r="T151" s="5" t="s">
        <v>247</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6"/>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IF(OR(J151="",VLOOKUP(J$1,Services!$A$1:$B$22,2,0)="Exclude"),"",IF($D151=1,IF(OR(price_limit="",price_limit="No Limit"),IF(J151="Yes",1,2),IF(SUMIFS(WhatIf!$G:$G,WhatIf!$A:$A,J$1,WhatIf!$B:$B,J151)&lt;=price_limit,IF(J151="Yes",1,2),"")),""))</f>
        <v/>
      </c>
      <c r="AZ151" s="69" t="str">
        <f>IF(OR(K151="",VLOOKUP(K$1,Services!$A$1:$B$22,2,0)="Exclude"),"",IF($D151=1,IF(OR(price_limit="",price_limit="No Limit"),IF(K151="Yes",1,2),IF(SUMIFS(WhatIf!$G:$G,WhatIf!$A:$A,K$1,WhatIf!$B:$B,K151)&lt;=price_limit,IF(K151="Yes",1,2),"")),""))</f>
        <v/>
      </c>
      <c r="BA151" s="69" t="str">
        <f>IF(OR(L151="",VLOOKUP(L$1,Services!$A$1:$B$22,2,0)="Exclude"),"",IF($D151=1,IF(OR(price_limit="",price_limit="No Limit"),IF(L151="Yes",1,2),IF(SUMIFS(WhatIf!$G:$G,WhatIf!$A:$A,L$1,WhatIf!$B:$B,L151)&lt;=price_limit,IF(L151="Yes",1,2),"")),""))</f>
        <v/>
      </c>
      <c r="BB151" s="69" t="str">
        <f>IF(OR(M151="",VLOOKUP(M$1,Services!$A$1:$B$22,2,0)="Exclude"),"",IF($D151=1,IF(OR(price_limit="",price_limit="No Limit"),IF(M151="Yes",1,2),IF(SUMIFS(WhatIf!$G:$G,WhatIf!$A:$A,M$1,WhatIf!$B:$B,M151)&lt;=price_limit,IF(M151="Yes",1,2),"")),""))</f>
        <v/>
      </c>
      <c r="BC151" s="69" t="str">
        <f>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 ca="1">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7"/>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226</v>
      </c>
      <c r="C152" s="4" t="s">
        <v>200</v>
      </c>
      <c r="D152" s="3" t="str">
        <f t="shared" ca="1" si="18"/>
        <v/>
      </c>
      <c r="E152" s="5" t="s">
        <v>1</v>
      </c>
      <c r="F152" s="5" t="s">
        <v>1</v>
      </c>
      <c r="G152" s="5" t="s">
        <v>1</v>
      </c>
      <c r="J152" s="5" t="s">
        <v>1</v>
      </c>
      <c r="K152" s="5" t="s">
        <v>1</v>
      </c>
      <c r="L152" s="5" t="s">
        <v>1</v>
      </c>
      <c r="M152" s="5" t="s">
        <v>1</v>
      </c>
      <c r="N152" s="5" t="s">
        <v>1</v>
      </c>
      <c r="O152" s="6" t="s">
        <v>1</v>
      </c>
      <c r="P152" s="6" t="s">
        <v>1</v>
      </c>
      <c r="Q152" s="6" t="s">
        <v>1</v>
      </c>
      <c r="R152" s="6"/>
      <c r="S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6"/>
        <v/>
      </c>
      <c r="AT152" s="69" t="str">
        <f ca="1">IF(OR(E152="",VLOOKUP(E$1,Services!$A$1:$B$22,2,0)="Exclude"),"",IF($D152=1,IF(OR(price_limit="",price_limit="No Limit"),IF(E152="Yes",1,2),IF(SUMIFS(WhatIf!$G:$G,WhatIf!$A:$A,E$1,WhatIf!$B:$B,E152)&lt;=price_limit,IF(E152="Yes",1,2),"")),""))</f>
        <v/>
      </c>
      <c r="AU152" s="69" t="str">
        <f ca="1">IF(OR(F152="",VLOOKUP(F$1,Services!$A$1:$B$22,2,0)="Exclude"),"",IF($D152=1,IF(OR(price_limit="",price_limit="No Limit"),IF(F152="Yes",1,2),IF(SUMIFS(WhatIf!$G:$G,WhatIf!$A:$A,F$1,WhatIf!$B:$B,F152)&lt;=price_limit,IF(F152="Yes",1,2),"")),""))</f>
        <v/>
      </c>
      <c r="AV152" s="69" t="str">
        <f ca="1">IF(OR(G152="",VLOOKUP(G$1,Services!$A$1:$B$22,2,0)="Exclude"),"",IF($D152=1,IF(OR(price_limit="",price_limit="No Limit"),IF(G152="Yes",1,2),IF(SUMIFS(WhatIf!$G:$G,WhatIf!$A:$A,G$1,WhatIf!$B:$B,G152)&lt;=price_limit,IF(G152="Yes",1,2),"")),""))</f>
        <v/>
      </c>
      <c r="AW152" s="69" t="str">
        <f>IF(OR(H152="",VLOOKUP(H$1,Services!$A$1:$B$22,2,0)="Exclude"),"",IF($D152=1,IF(OR(price_limit="",price_limit="No Limit"),IF(H152="Yes",1,2),IF(SUMIFS(WhatIf!$G:$G,WhatIf!$A:$A,H$1,WhatIf!$B:$B,H152)&lt;=price_limit,IF(H152="Yes",1,2),"")),""))</f>
        <v/>
      </c>
      <c r="AX152" s="69" t="str">
        <f>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 ca="1">IF(OR(O152="",VLOOKUP(O$1,Services!$A$1:$B$22,2,0)="Exclude"),"",IF($D152=1,IF(OR(price_limit="",price_limit="No Limit"),IF(O152="Yes",1,2),IF(SUMIFS(WhatIf!$G:$G,WhatIf!$A:$A,O$1,WhatIf!$B:$B,O152)&lt;=price_limit,IF(O152="Yes",1,2),"")),""))</f>
        <v/>
      </c>
      <c r="BE152" s="69" t="str">
        <f ca="1">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 ca="1">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 ca="1">IF(OR(X152="",VLOOKUP(X$1,Services!$A$1:$B$22,2,0)="Exclude"),"",IF($D152=1,IF(OR(price_limit="",price_limit="No Limit"),IF(X152="Yes",1,2),IF(SUMIFS(WhatIf!$G:$G,WhatIf!$A:$A,X$1,WhatIf!$B:$B,X152)&lt;=price_limit,IF(X152="Yes",1,2),"")),""))</f>
        <v/>
      </c>
      <c r="BN152" s="3">
        <f t="shared" si="17"/>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378</v>
      </c>
      <c r="B153" s="4" t="s">
        <v>240</v>
      </c>
      <c r="C153" s="4" t="s">
        <v>208</v>
      </c>
      <c r="D153" s="3" t="str">
        <f t="shared" ca="1" si="18"/>
        <v/>
      </c>
      <c r="H153" s="5" t="s">
        <v>285</v>
      </c>
      <c r="I153" s="5" t="s">
        <v>285</v>
      </c>
      <c r="J153" s="5" t="s">
        <v>285</v>
      </c>
      <c r="K153" s="5" t="s">
        <v>285</v>
      </c>
      <c r="L153" s="5" t="s">
        <v>285</v>
      </c>
      <c r="M153" s="5" t="s">
        <v>285</v>
      </c>
      <c r="N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6"/>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 ca="1">IF(OR(N153="",VLOOKUP(N$1,Services!$A$1:$B$22,2,0)="Exclude"),"",IF($D153=1,IF(OR(price_limit="",price_limit="No Limit"),IF(N153="Yes",1,2),IF(SUMIFS(WhatIf!$G:$G,WhatIf!$A:$A,N$1,WhatIf!$B:$B,N153)&lt;=price_limit,IF(N153="Yes",1,2),"")),""))</f>
        <v/>
      </c>
      <c r="BD153" s="69" t="str">
        <f>IF(OR(O153="",VLOOKUP(O$1,Services!$A$1:$B$22,2,0)="Exclude"),"",IF($D153=1,IF(OR(price_limit="",price_limit="No Limit"),IF(O153="Yes",1,2),IF(SUMIFS(WhatIf!$G:$G,WhatIf!$A:$A,O$1,WhatIf!$B:$B,O153)&lt;=price_limit,IF(O153="Yes",1,2),"")),""))</f>
        <v/>
      </c>
      <c r="BE153" s="69" t="str">
        <f>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7"/>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196</v>
      </c>
      <c r="B154" s="4" t="s">
        <v>240</v>
      </c>
      <c r="C154" s="4" t="s">
        <v>451</v>
      </c>
      <c r="D154" s="3">
        <f t="shared" ca="1" si="18"/>
        <v>1</v>
      </c>
      <c r="G154" s="5" t="s">
        <v>1</v>
      </c>
      <c r="H154" s="6" t="s">
        <v>1</v>
      </c>
      <c r="I154" s="6" t="s">
        <v>1</v>
      </c>
      <c r="J154" s="5" t="s">
        <v>1</v>
      </c>
      <c r="K154" s="5" t="s">
        <v>1</v>
      </c>
      <c r="L154" s="5" t="s">
        <v>1</v>
      </c>
      <c r="M154" s="5" t="s">
        <v>1</v>
      </c>
      <c r="N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6"/>
        <v>1</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f ca="1">IF(OR(G154="",VLOOKUP(G$1,Services!$A$1:$B$22,2,0)="Exclude"),"",IF($D154=1,IF(OR(price_limit="",price_limit="No Limit"),IF(G154="Yes",1,2),IF(SUMIFS(WhatIf!$G:$G,WhatIf!$A:$A,G$1,WhatIf!$B:$B,G154)&lt;=price_limit,IF(G154="Yes",1,2),"")),""))</f>
        <v>1</v>
      </c>
      <c r="AW154" s="69">
        <f ca="1">IF(OR(H154="",VLOOKUP(H$1,Services!$A$1:$B$22,2,0)="Exclude"),"",IF($D154=1,IF(OR(price_limit="",price_limit="No Limit"),IF(H154="Yes",1,2),IF(SUMIFS(WhatIf!$G:$G,WhatIf!$A:$A,H$1,WhatIf!$B:$B,H154)&lt;=price_limit,IF(H154="Yes",1,2),"")),""))</f>
        <v>1</v>
      </c>
      <c r="AX154" s="69">
        <f ca="1">IF(OR(I154="",VLOOKUP(I$1,Services!$A$1:$B$22,2,0)="Exclude"),"",IF($D154=1,IF(OR(price_limit="",price_limit="No Limit"),IF(I154="Yes",1,2),IF(SUMIFS(WhatIf!$G:$G,WhatIf!$A:$A,I$1,WhatIf!$B:$B,I154)&lt;=price_limit,IF(I154="Yes",1,2),"")),""))</f>
        <v>1</v>
      </c>
      <c r="AY154" s="69">
        <f ca="1">IF(OR(J154="",VLOOKUP(J$1,Services!$A$1:$B$22,2,0)="Exclude"),"",IF($D154=1,IF(OR(price_limit="",price_limit="No Limit"),IF(J154="Yes",1,2),IF(SUMIFS(WhatIf!$G:$G,WhatIf!$A:$A,J$1,WhatIf!$B:$B,J154)&lt;=price_limit,IF(J154="Yes",1,2),"")),""))</f>
        <v>1</v>
      </c>
      <c r="AZ154" s="69">
        <f ca="1">IF(OR(K154="",VLOOKUP(K$1,Services!$A$1:$B$22,2,0)="Exclude"),"",IF($D154=1,IF(OR(price_limit="",price_limit="No Limit"),IF(K154="Yes",1,2),IF(SUMIFS(WhatIf!$G:$G,WhatIf!$A:$A,K$1,WhatIf!$B:$B,K154)&lt;=price_limit,IF(K154="Yes",1,2),"")),""))</f>
        <v>1</v>
      </c>
      <c r="BA154" s="69">
        <f ca="1">IF(OR(L154="",VLOOKUP(L$1,Services!$A$1:$B$22,2,0)="Exclude"),"",IF($D154=1,IF(OR(price_limit="",price_limit="No Limit"),IF(L154="Yes",1,2),IF(SUMIFS(WhatIf!$G:$G,WhatIf!$A:$A,L$1,WhatIf!$B:$B,L154)&lt;=price_limit,IF(L154="Yes",1,2),"")),""))</f>
        <v>1</v>
      </c>
      <c r="BB154" s="69">
        <f ca="1">IF(OR(M154="",VLOOKUP(M$1,Services!$A$1:$B$22,2,0)="Exclude"),"",IF($D154=1,IF(OR(price_limit="",price_limit="No Limit"),IF(M154="Yes",1,2),IF(SUMIFS(WhatIf!$G:$G,WhatIf!$A:$A,M$1,WhatIf!$B:$B,M154)&lt;=price_limit,IF(M154="Yes",1,2),"")),""))</f>
        <v>1</v>
      </c>
      <c r="BC154" s="69">
        <f ca="1">IF(OR(N154="",VLOOKUP(N$1,Services!$A$1:$B$22,2,0)="Exclude"),"",IF($D154=1,IF(OR(price_limit="",price_limit="No Limit"),IF(N154="Yes",1,2),IF(SUMIFS(WhatIf!$G:$G,WhatIf!$A:$A,N$1,WhatIf!$B:$B,N154)&lt;=price_limit,IF(N154="Yes",1,2),"")),""))</f>
        <v>1</v>
      </c>
      <c r="BD154" s="69">
        <f ca="1">IF(OR(O154="",VLOOKUP(O$1,Services!$A$1:$B$22,2,0)="Exclude"),"",IF($D154=1,IF(OR(price_limit="",price_limit="No Limit"),IF(O154="Yes",1,2),IF(SUMIFS(WhatIf!$G:$G,WhatIf!$A:$A,O$1,WhatIf!$B:$B,O154)&lt;=price_limit,IF(O154="Yes",1,2),"")),""))</f>
        <v>1</v>
      </c>
      <c r="BE154" s="69">
        <f ca="1">IF(OR(P154="",VLOOKUP(P$1,Services!$A$1:$B$22,2,0)="Exclude"),"",IF($D154=1,IF(OR(price_limit="",price_limit="No Limit"),IF(P154="Yes",1,2),IF(SUMIFS(WhatIf!$G:$G,WhatIf!$A:$A,P$1,WhatIf!$B:$B,P154)&lt;=price_limit,IF(P154="Yes",1,2),"")),""))</f>
        <v>1</v>
      </c>
      <c r="BF154" s="69" t="str">
        <f>IF(OR(Q154="",VLOOKUP(Q$1,Services!$A$1:$B$22,2,0)="Exclude"),"",IF($D154=1,IF(OR(price_limit="",price_limit="No Limit"),IF(Q154="Yes",1,2),IF(SUMIFS(WhatIf!$G:$G,WhatIf!$A:$A,Q$1,WhatIf!$B:$B,Q154)&lt;=price_limit,IF(Q154="Yes",1,2),"")),""))</f>
        <v/>
      </c>
      <c r="BG154" s="69">
        <f ca="1">IF(OR(R154="",VLOOKUP(R$1,Services!$A$1:$B$22,2,0)="Exclude"),"",IF($D154=1,IF(OR(price_limit="",price_limit="No Limit"),IF(R154="Yes",1,2),IF(SUMIFS(WhatIf!$G:$G,WhatIf!$A:$A,R$1,WhatIf!$B:$B,R154)&lt;=price_limit,IF(R154="Yes",1,2),"")),""))</f>
        <v>1</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f ca="1">IF(OR(X154="",VLOOKUP(X$1,Services!$A$1:$B$22,2,0)="Exclude"),"",IF($D154=1,IF(OR(price_limit="",price_limit="No Limit"),IF(X154="Yes",1,2),IF(SUMIFS(WhatIf!$G:$G,WhatIf!$A:$A,X$1,WhatIf!$B:$B,X154)&lt;=price_limit,IF(X154="Yes",1,2),"")),""))</f>
        <v>1</v>
      </c>
      <c r="BN154" s="3">
        <f t="shared" si="17"/>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264</v>
      </c>
      <c r="C155" s="4" t="s">
        <v>216</v>
      </c>
      <c r="D155" s="3" t="str">
        <f t="shared" ca="1" si="18"/>
        <v/>
      </c>
      <c r="H155" s="5" t="s">
        <v>1</v>
      </c>
      <c r="I155" s="5" t="s">
        <v>1</v>
      </c>
      <c r="J155" s="5" t="s">
        <v>1</v>
      </c>
      <c r="K155" s="5" t="s">
        <v>1</v>
      </c>
      <c r="L155" s="5" t="s">
        <v>1</v>
      </c>
      <c r="M155" s="5" t="s">
        <v>1</v>
      </c>
      <c r="O155" s="6" t="s">
        <v>1</v>
      </c>
      <c r="P155" s="6" t="s">
        <v>1</v>
      </c>
      <c r="Q155" s="6" t="s">
        <v>1</v>
      </c>
      <c r="R155" s="6"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6"/>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 ca="1">IF(OR(O155="",VLOOKUP(O$1,Services!$A$1:$B$22,2,0)="Exclude"),"",IF($D155=1,IF(OR(price_limit="",price_limit="No Limit"),IF(O155="Yes",1,2),IF(SUMIFS(WhatIf!$G:$G,WhatIf!$A:$A,O$1,WhatIf!$B:$B,O155)&lt;=price_limit,IF(O155="Yes",1,2),"")),""))</f>
        <v/>
      </c>
      <c r="BE155" s="69" t="str">
        <f ca="1">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 ca="1">IF(OR(X155="",VLOOKUP(X$1,Services!$A$1:$B$22,2,0)="Exclude"),"",IF($D155=1,IF(OR(price_limit="",price_limit="No Limit"),IF(X155="Yes",1,2),IF(SUMIFS(WhatIf!$G:$G,WhatIf!$A:$A,X$1,WhatIf!$B:$B,X155)&lt;=price_limit,IF(X155="Yes",1,2),"")),""))</f>
        <v/>
      </c>
      <c r="BN155" s="3">
        <f t="shared" si="17"/>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639</v>
      </c>
      <c r="B156" s="4" t="s">
        <v>240</v>
      </c>
      <c r="C156" s="4" t="s">
        <v>455</v>
      </c>
      <c r="D156" s="3" t="str">
        <f t="shared" ca="1" si="18"/>
        <v/>
      </c>
      <c r="Q156" s="6" t="s">
        <v>828</v>
      </c>
      <c r="R156" s="5" t="s">
        <v>916</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6"/>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IF(OR(H156="",VLOOKUP(H$1,Services!$A$1:$B$22,2,0)="Exclude"),"",IF($D156=1,IF(OR(price_limit="",price_limit="No Limit"),IF(H156="Yes",1,2),IF(SUMIFS(WhatIf!$G:$G,WhatIf!$A:$A,H$1,WhatIf!$B:$B,H156)&lt;=price_limit,IF(H156="Yes",1,2),"")),""))</f>
        <v/>
      </c>
      <c r="AX156" s="69" t="str">
        <f>IF(OR(I156="",VLOOKUP(I$1,Services!$A$1:$B$22,2,0)="Exclude"),"",IF($D156=1,IF(OR(price_limit="",price_limit="No Limit"),IF(I156="Yes",1,2),IF(SUMIFS(WhatIf!$G:$G,WhatIf!$A:$A,I$1,WhatIf!$B:$B,I156)&lt;=price_limit,IF(I156="Yes",1,2),"")),""))</f>
        <v/>
      </c>
      <c r="AY156" s="69" t="str">
        <f>IF(OR(J156="",VLOOKUP(J$1,Services!$A$1:$B$22,2,0)="Exclude"),"",IF($D156=1,IF(OR(price_limit="",price_limit="No Limit"),IF(J156="Yes",1,2),IF(SUMIFS(WhatIf!$G:$G,WhatIf!$A:$A,J$1,WhatIf!$B:$B,J156)&lt;=price_limit,IF(J156="Yes",1,2),"")),""))</f>
        <v/>
      </c>
      <c r="AZ156" s="69" t="str">
        <f>IF(OR(K156="",VLOOKUP(K$1,Services!$A$1:$B$22,2,0)="Exclude"),"",IF($D156=1,IF(OR(price_limit="",price_limit="No Limit"),IF(K156="Yes",1,2),IF(SUMIFS(WhatIf!$G:$G,WhatIf!$A:$A,K$1,WhatIf!$B:$B,K156)&lt;=price_limit,IF(K156="Yes",1,2),"")),""))</f>
        <v/>
      </c>
      <c r="BA156" s="69" t="str">
        <f>IF(OR(L156="",VLOOKUP(L$1,Services!$A$1:$B$22,2,0)="Exclude"),"",IF($D156=1,IF(OR(price_limit="",price_limit="No Limit"),IF(L156="Yes",1,2),IF(SUMIFS(WhatIf!$G:$G,WhatIf!$A:$A,L$1,WhatIf!$B:$B,L156)&lt;=price_limit,IF(L156="Yes",1,2),"")),""))</f>
        <v/>
      </c>
      <c r="BB156" s="69" t="str">
        <f>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7"/>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240</v>
      </c>
      <c r="C157" s="4" t="s">
        <v>208</v>
      </c>
      <c r="D157" s="3" t="str">
        <f t="shared" ca="1" si="18"/>
        <v/>
      </c>
      <c r="H157" s="5" t="s">
        <v>494</v>
      </c>
      <c r="I157" s="5" t="s">
        <v>494</v>
      </c>
      <c r="J157" s="5" t="s">
        <v>494</v>
      </c>
      <c r="K157" s="5" t="s">
        <v>494</v>
      </c>
      <c r="L157" s="5" t="s">
        <v>494</v>
      </c>
      <c r="M157" s="5" t="s">
        <v>494</v>
      </c>
      <c r="N157" s="5" t="s">
        <v>1</v>
      </c>
      <c r="Q157" s="5" t="s">
        <v>309</v>
      </c>
      <c r="R157" s="5" t="s">
        <v>925</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6"/>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 ca="1">IF(OR(N157="",VLOOKUP(N$1,Services!$A$1:$B$22,2,0)="Exclude"),"",IF($D157=1,IF(OR(price_limit="",price_limit="No Limit"),IF(N157="Yes",1,2),IF(SUMIFS(WhatIf!$G:$G,WhatIf!$A:$A,N$1,WhatIf!$B:$B,N157)&lt;=price_limit,IF(N157="Yes",1,2),"")),""))</f>
        <v/>
      </c>
      <c r="BD157" s="69" t="str">
        <f>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7"/>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281</v>
      </c>
      <c r="C158" s="4" t="s">
        <v>216</v>
      </c>
      <c r="D158" s="3" t="str">
        <f t="shared" ca="1" si="18"/>
        <v/>
      </c>
      <c r="H158" s="5" t="s">
        <v>1</v>
      </c>
      <c r="I158" s="5" t="s">
        <v>1</v>
      </c>
      <c r="J158" s="5" t="s">
        <v>1</v>
      </c>
      <c r="K158" s="5" t="s">
        <v>1</v>
      </c>
      <c r="L158" s="5" t="s">
        <v>1</v>
      </c>
      <c r="M158" s="5" t="s">
        <v>1</v>
      </c>
      <c r="O158" s="6" t="s">
        <v>1</v>
      </c>
      <c r="P158" s="6" t="s">
        <v>1</v>
      </c>
      <c r="Q158" s="6" t="s">
        <v>1</v>
      </c>
      <c r="R158" s="6" t="s">
        <v>1</v>
      </c>
      <c r="X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6"/>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 ca="1">IF(OR(X158="",VLOOKUP(X$1,Services!$A$1:$B$22,2,0)="Exclude"),"",IF($D158=1,IF(OR(price_limit="",price_limit="No Limit"),IF(X158="Yes",1,2),IF(SUMIFS(WhatIf!$G:$G,WhatIf!$A:$A,X$1,WhatIf!$B:$B,X158)&lt;=price_limit,IF(X158="Yes",1,2),"")),""))</f>
        <v/>
      </c>
      <c r="BN158" s="3">
        <f t="shared" si="17"/>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240</v>
      </c>
      <c r="C159" s="4" t="s">
        <v>209</v>
      </c>
      <c r="D159" s="3" t="str">
        <f t="shared" ca="1" si="18"/>
        <v/>
      </c>
      <c r="O159" s="12" t="s">
        <v>246</v>
      </c>
      <c r="Q159" s="12" t="s">
        <v>246</v>
      </c>
      <c r="R159" s="12"/>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6"/>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IF(OR(L159="",VLOOKUP(L$1,Services!$A$1:$B$22,2,0)="Exclude"),"",IF($D159=1,IF(OR(price_limit="",price_limit="No Limit"),IF(L159="Yes",1,2),IF(SUMIFS(WhatIf!$G:$G,WhatIf!$A:$A,L$1,WhatIf!$B:$B,L159)&lt;=price_limit,IF(L159="Yes",1,2),"")),""))</f>
        <v/>
      </c>
      <c r="BB159" s="69" t="str">
        <f>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7"/>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728</v>
      </c>
      <c r="C160" s="4" t="s">
        <v>209</v>
      </c>
      <c r="D160" s="3" t="str">
        <f t="shared" ca="1" si="18"/>
        <v/>
      </c>
      <c r="G160" s="5" t="s">
        <v>1</v>
      </c>
      <c r="H160" s="5" t="s">
        <v>1</v>
      </c>
      <c r="I160" s="5" t="s">
        <v>1</v>
      </c>
      <c r="J160" s="5" t="s">
        <v>1</v>
      </c>
      <c r="K160" s="5" t="s">
        <v>1</v>
      </c>
      <c r="L160" s="5" t="s">
        <v>1</v>
      </c>
      <c r="M160" s="5" t="s">
        <v>1</v>
      </c>
      <c r="N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6"/>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 ca="1">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 ca="1">IF(OR(J160="",VLOOKUP(J$1,Services!$A$1:$B$22,2,0)="Exclude"),"",IF($D160=1,IF(OR(price_limit="",price_limit="No Limit"),IF(J160="Yes",1,2),IF(SUMIFS(WhatIf!$G:$G,WhatIf!$A:$A,J$1,WhatIf!$B:$B,J160)&lt;=price_limit,IF(J160="Yes",1,2),"")),""))</f>
        <v/>
      </c>
      <c r="AZ160" s="69" t="str">
        <f ca="1">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 ca="1">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7"/>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178</v>
      </c>
      <c r="B161" s="4" t="s">
        <v>302</v>
      </c>
      <c r="C161" s="4" t="s">
        <v>209</v>
      </c>
      <c r="D161" s="3" t="str">
        <f t="shared" ca="1" si="18"/>
        <v/>
      </c>
      <c r="G161" s="5" t="s">
        <v>1</v>
      </c>
      <c r="H161" s="6"/>
      <c r="I161" s="6" t="s">
        <v>1</v>
      </c>
      <c r="L161" s="5" t="s">
        <v>1</v>
      </c>
      <c r="M161" s="5" t="s">
        <v>1</v>
      </c>
      <c r="O161" s="6" t="s">
        <v>1</v>
      </c>
      <c r="P161" s="6" t="s">
        <v>1</v>
      </c>
      <c r="Q161" s="6" t="s">
        <v>1</v>
      </c>
      <c r="R161" s="6"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6"/>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 ca="1">IF(OR(G161="",VLOOKUP(G$1,Services!$A$1:$B$22,2,0)="Exclude"),"",IF($D161=1,IF(OR(price_limit="",price_limit="No Limit"),IF(G161="Yes",1,2),IF(SUMIFS(WhatIf!$G:$G,WhatIf!$A:$A,G$1,WhatIf!$B:$B,G161)&lt;=price_limit,IF(G161="Yes",1,2),"")),""))</f>
        <v/>
      </c>
      <c r="AW161" s="69" t="str">
        <f>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IF(OR(J161="",VLOOKUP(J$1,Services!$A$1:$B$22,2,0)="Exclude"),"",IF($D161=1,IF(OR(price_limit="",price_limit="No Limit"),IF(J161="Yes",1,2),IF(SUMIFS(WhatIf!$G:$G,WhatIf!$A:$A,J$1,WhatIf!$B:$B,J161)&lt;=price_limit,IF(J161="Yes",1,2),"")),""))</f>
        <v/>
      </c>
      <c r="AZ161" s="69" t="str">
        <f>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IF(OR(N161="",VLOOKUP(N$1,Services!$A$1:$B$22,2,0)="Exclude"),"",IF($D161=1,IF(OR(price_limit="",price_limit="No Limit"),IF(N161="Yes",1,2),IF(SUMIFS(WhatIf!$G:$G,WhatIf!$A:$A,N$1,WhatIf!$B:$B,N161)&lt;=price_limit,IF(N161="Yes",1,2),"")),""))</f>
        <v/>
      </c>
      <c r="BD161" s="69" t="str">
        <f ca="1">IF(OR(O161="",VLOOKUP(O$1,Services!$A$1:$B$22,2,0)="Exclude"),"",IF($D161=1,IF(OR(price_limit="",price_limit="No Limit"),IF(O161="Yes",1,2),IF(SUMIFS(WhatIf!$G:$G,WhatIf!$A:$A,O$1,WhatIf!$B:$B,O161)&lt;=price_limit,IF(O161="Yes",1,2),"")),""))</f>
        <v/>
      </c>
      <c r="BE161" s="69" t="str">
        <f ca="1">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7"/>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227</v>
      </c>
      <c r="B162" s="4" t="s">
        <v>729</v>
      </c>
      <c r="C162" s="4" t="s">
        <v>455</v>
      </c>
      <c r="D162" s="3">
        <f t="shared" ca="1" si="18"/>
        <v>1</v>
      </c>
      <c r="H162" s="5" t="s">
        <v>1</v>
      </c>
      <c r="I162" s="5" t="s">
        <v>1</v>
      </c>
      <c r="J162" s="5" t="s">
        <v>1</v>
      </c>
      <c r="K162" s="5" t="s">
        <v>1</v>
      </c>
      <c r="L162" s="5" t="s">
        <v>1</v>
      </c>
      <c r="M162" s="5" t="s">
        <v>1</v>
      </c>
      <c r="N162" s="5" t="s">
        <v>1</v>
      </c>
      <c r="O162" s="5" t="s">
        <v>1</v>
      </c>
      <c r="Q162" s="5" t="s">
        <v>308</v>
      </c>
      <c r="X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6"/>
        <v>1</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f ca="1">IF(OR(H162="",VLOOKUP(H$1,Services!$A$1:$B$22,2,0)="Exclude"),"",IF($D162=1,IF(OR(price_limit="",price_limit="No Limit"),IF(H162="Yes",1,2),IF(SUMIFS(WhatIf!$G:$G,WhatIf!$A:$A,H$1,WhatIf!$B:$B,H162)&lt;=price_limit,IF(H162="Yes",1,2),"")),""))</f>
        <v>1</v>
      </c>
      <c r="AX162" s="69">
        <f ca="1">IF(OR(I162="",VLOOKUP(I$1,Services!$A$1:$B$22,2,0)="Exclude"),"",IF($D162=1,IF(OR(price_limit="",price_limit="No Limit"),IF(I162="Yes",1,2),IF(SUMIFS(WhatIf!$G:$G,WhatIf!$A:$A,I$1,WhatIf!$B:$B,I162)&lt;=price_limit,IF(I162="Yes",1,2),"")),""))</f>
        <v>1</v>
      </c>
      <c r="AY162" s="69">
        <f ca="1">IF(OR(J162="",VLOOKUP(J$1,Services!$A$1:$B$22,2,0)="Exclude"),"",IF($D162=1,IF(OR(price_limit="",price_limit="No Limit"),IF(J162="Yes",1,2),IF(SUMIFS(WhatIf!$G:$G,WhatIf!$A:$A,J$1,WhatIf!$B:$B,J162)&lt;=price_limit,IF(J162="Yes",1,2),"")),""))</f>
        <v>1</v>
      </c>
      <c r="AZ162" s="69">
        <f ca="1">IF(OR(K162="",VLOOKUP(K$1,Services!$A$1:$B$22,2,0)="Exclude"),"",IF($D162=1,IF(OR(price_limit="",price_limit="No Limit"),IF(K162="Yes",1,2),IF(SUMIFS(WhatIf!$G:$G,WhatIf!$A:$A,K$1,WhatIf!$B:$B,K162)&lt;=price_limit,IF(K162="Yes",1,2),"")),""))</f>
        <v>1</v>
      </c>
      <c r="BA162" s="69">
        <f ca="1">IF(OR(L162="",VLOOKUP(L$1,Services!$A$1:$B$22,2,0)="Exclude"),"",IF($D162=1,IF(OR(price_limit="",price_limit="No Limit"),IF(L162="Yes",1,2),IF(SUMIFS(WhatIf!$G:$G,WhatIf!$A:$A,L$1,WhatIf!$B:$B,L162)&lt;=price_limit,IF(L162="Yes",1,2),"")),""))</f>
        <v>1</v>
      </c>
      <c r="BB162" s="69">
        <f ca="1">IF(OR(M162="",VLOOKUP(M$1,Services!$A$1:$B$22,2,0)="Exclude"),"",IF($D162=1,IF(OR(price_limit="",price_limit="No Limit"),IF(M162="Yes",1,2),IF(SUMIFS(WhatIf!$G:$G,WhatIf!$A:$A,M$1,WhatIf!$B:$B,M162)&lt;=price_limit,IF(M162="Yes",1,2),"")),""))</f>
        <v>1</v>
      </c>
      <c r="BC162" s="69">
        <f ca="1">IF(OR(N162="",VLOOKUP(N$1,Services!$A$1:$B$22,2,0)="Exclude"),"",IF($D162=1,IF(OR(price_limit="",price_limit="No Limit"),IF(N162="Yes",1,2),IF(SUMIFS(WhatIf!$G:$G,WhatIf!$A:$A,N$1,WhatIf!$B:$B,N162)&lt;=price_limit,IF(N162="Yes",1,2),"")),""))</f>
        <v>1</v>
      </c>
      <c r="BD162" s="69">
        <f ca="1">IF(OR(O162="",VLOOKUP(O$1,Services!$A$1:$B$22,2,0)="Exclude"),"",IF($D162=1,IF(OR(price_limit="",price_limit="No Limit"),IF(O162="Yes",1,2),IF(SUMIFS(WhatIf!$G:$G,WhatIf!$A:$A,O$1,WhatIf!$B:$B,O162)&lt;=price_limit,IF(O162="Yes",1,2),"")),""))</f>
        <v>1</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f ca="1">IF(OR(X162="",VLOOKUP(X$1,Services!$A$1:$B$22,2,0)="Exclude"),"",IF($D162=1,IF(OR(price_limit="",price_limit="No Limit"),IF(X162="Yes",1,2),IF(SUMIFS(WhatIf!$G:$G,WhatIf!$A:$A,X$1,WhatIf!$B:$B,X162)&lt;=price_limit,IF(X162="Yes",1,2),"")),""))</f>
        <v>1</v>
      </c>
      <c r="BN162" s="3">
        <f t="shared" si="17"/>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335</v>
      </c>
      <c r="B163" s="4" t="s">
        <v>312</v>
      </c>
      <c r="C163" s="4" t="s">
        <v>208</v>
      </c>
      <c r="D163" s="3" t="str">
        <f t="shared" ca="1" si="18"/>
        <v/>
      </c>
      <c r="H163" s="5" t="s">
        <v>285</v>
      </c>
      <c r="I163" s="5" t="s">
        <v>285</v>
      </c>
      <c r="J163" s="5" t="s">
        <v>285</v>
      </c>
      <c r="K163" s="5" t="s">
        <v>285</v>
      </c>
      <c r="L163" s="5" t="s">
        <v>285</v>
      </c>
      <c r="M163" s="5" t="s">
        <v>285</v>
      </c>
      <c r="N163" s="5" t="s">
        <v>1</v>
      </c>
      <c r="Q163" s="5" t="s">
        <v>827</v>
      </c>
      <c r="R163" s="5" t="s">
        <v>925</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6"/>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 ca="1">IF(OR(H163="",VLOOKUP(H$1,Services!$A$1:$B$22,2,0)="Exclude"),"",IF($D163=1,IF(OR(price_limit="",price_limit="No Limit"),IF(H163="Yes",1,2),IF(SUMIFS(WhatIf!$G:$G,WhatIf!$A:$A,H$1,WhatIf!$B:$B,H163)&lt;=price_limit,IF(H163="Yes",1,2),"")),""))</f>
        <v/>
      </c>
      <c r="AX163" s="69" t="str">
        <f ca="1">IF(OR(I163="",VLOOKUP(I$1,Services!$A$1:$B$22,2,0)="Exclude"),"",IF($D163=1,IF(OR(price_limit="",price_limit="No Limit"),IF(I163="Yes",1,2),IF(SUMIFS(WhatIf!$G:$G,WhatIf!$A:$A,I$1,WhatIf!$B:$B,I163)&lt;=price_limit,IF(I163="Yes",1,2),"")),""))</f>
        <v/>
      </c>
      <c r="AY163" s="69" t="str">
        <f ca="1">IF(OR(J163="",VLOOKUP(J$1,Services!$A$1:$B$22,2,0)="Exclude"),"",IF($D163=1,IF(OR(price_limit="",price_limit="No Limit"),IF(J163="Yes",1,2),IF(SUMIFS(WhatIf!$G:$G,WhatIf!$A:$A,J$1,WhatIf!$B:$B,J163)&lt;=price_limit,IF(J163="Yes",1,2),"")),""))</f>
        <v/>
      </c>
      <c r="AZ163" s="69" t="str">
        <f ca="1">IF(OR(K163="",VLOOKUP(K$1,Services!$A$1:$B$22,2,0)="Exclude"),"",IF($D163=1,IF(OR(price_limit="",price_limit="No Limit"),IF(K163="Yes",1,2),IF(SUMIFS(WhatIf!$G:$G,WhatIf!$A:$A,K$1,WhatIf!$B:$B,K163)&lt;=price_limit,IF(K163="Yes",1,2),"")),""))</f>
        <v/>
      </c>
      <c r="BA163" s="69" t="str">
        <f ca="1">IF(OR(L163="",VLOOKUP(L$1,Services!$A$1:$B$22,2,0)="Exclude"),"",IF($D163=1,IF(OR(price_limit="",price_limit="No Limit"),IF(L163="Yes",1,2),IF(SUMIFS(WhatIf!$G:$G,WhatIf!$A:$A,L$1,WhatIf!$B:$B,L163)&lt;=price_limit,IF(L163="Yes",1,2),"")),""))</f>
        <v/>
      </c>
      <c r="BB163" s="69" t="str">
        <f ca="1">IF(OR(M163="",VLOOKUP(M$1,Services!$A$1:$B$22,2,0)="Exclude"),"",IF($D163=1,IF(OR(price_limit="",price_limit="No Limit"),IF(M163="Yes",1,2),IF(SUMIFS(WhatIf!$G:$G,WhatIf!$A:$A,M$1,WhatIf!$B:$B,M163)&lt;=price_limit,IF(M163="Yes",1,2),"")),""))</f>
        <v/>
      </c>
      <c r="BC163" s="69" t="str">
        <f ca="1">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 ca="1">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7"/>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111</v>
      </c>
      <c r="B164" s="7" t="s">
        <v>220</v>
      </c>
      <c r="C164" s="4" t="s">
        <v>216</v>
      </c>
      <c r="D164" s="3" t="str">
        <f t="shared" ca="1" si="18"/>
        <v/>
      </c>
      <c r="F164" s="5" t="s">
        <v>505</v>
      </c>
      <c r="G164" s="5" t="s">
        <v>505</v>
      </c>
      <c r="T164" s="5" t="s">
        <v>247</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6"/>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 ca="1">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7"/>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641</v>
      </c>
      <c r="C165" s="4" t="s">
        <v>208</v>
      </c>
      <c r="D165" s="3" t="str">
        <f t="shared" ca="1" si="18"/>
        <v/>
      </c>
      <c r="T165" s="5" t="s">
        <v>247</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6"/>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 ca="1">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7"/>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550</v>
      </c>
      <c r="C166" s="4" t="s">
        <v>450</v>
      </c>
      <c r="D166" s="3" t="str">
        <f t="shared" ca="1" si="18"/>
        <v/>
      </c>
      <c r="F166" s="5" t="s">
        <v>1</v>
      </c>
      <c r="H166" s="5" t="s">
        <v>1</v>
      </c>
      <c r="I166" s="5" t="s">
        <v>1</v>
      </c>
      <c r="J166" s="5" t="s">
        <v>1</v>
      </c>
      <c r="K166" s="5" t="s">
        <v>1</v>
      </c>
      <c r="L166" s="5" t="s">
        <v>1</v>
      </c>
      <c r="M166" s="5" t="s">
        <v>1</v>
      </c>
      <c r="N166" s="5" t="s">
        <v>1</v>
      </c>
      <c r="O166" s="5" t="s">
        <v>1</v>
      </c>
      <c r="P166" s="5" t="s">
        <v>1</v>
      </c>
      <c r="Q166" s="5" t="s">
        <v>1</v>
      </c>
      <c r="R166" s="6"/>
      <c r="X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6"/>
        <v/>
      </c>
      <c r="AT166" s="69" t="str">
        <f>IF(OR(E166="",VLOOKUP(E$1,Services!$A$1:$B$22,2,0)="Exclude"),"",IF($D166=1,IF(OR(price_limit="",price_limit="No Limit"),IF(E166="Yes",1,2),IF(SUMIFS(WhatIf!$G:$G,WhatIf!$A:$A,E$1,WhatIf!$B:$B,E166)&lt;=price_limit,IF(E166="Yes",1,2),"")),""))</f>
        <v/>
      </c>
      <c r="AU166" s="69" t="str">
        <f ca="1">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 ca="1">IF(OR(H166="",VLOOKUP(H$1,Services!$A$1:$B$22,2,0)="Exclude"),"",IF($D166=1,IF(OR(price_limit="",price_limit="No Limit"),IF(H166="Yes",1,2),IF(SUMIFS(WhatIf!$G:$G,WhatIf!$A:$A,H$1,WhatIf!$B:$B,H166)&lt;=price_limit,IF(H166="Yes",1,2),"")),""))</f>
        <v/>
      </c>
      <c r="AX166" s="69" t="str">
        <f ca="1">IF(OR(I166="",VLOOKUP(I$1,Services!$A$1:$B$22,2,0)="Exclude"),"",IF($D166=1,IF(OR(price_limit="",price_limit="No Limit"),IF(I166="Yes",1,2),IF(SUMIFS(WhatIf!$G:$G,WhatIf!$A:$A,I$1,WhatIf!$B:$B,I166)&lt;=price_limit,IF(I166="Yes",1,2),"")),""))</f>
        <v/>
      </c>
      <c r="AY166" s="69" t="str">
        <f ca="1">IF(OR(J166="",VLOOKUP(J$1,Services!$A$1:$B$22,2,0)="Exclude"),"",IF($D166=1,IF(OR(price_limit="",price_limit="No Limit"),IF(J166="Yes",1,2),IF(SUMIFS(WhatIf!$G:$G,WhatIf!$A:$A,J$1,WhatIf!$B:$B,J166)&lt;=price_limit,IF(J166="Yes",1,2),"")),""))</f>
        <v/>
      </c>
      <c r="AZ166" s="69" t="str">
        <f ca="1">IF(OR(K166="",VLOOKUP(K$1,Services!$A$1:$B$22,2,0)="Exclude"),"",IF($D166=1,IF(OR(price_limit="",price_limit="No Limit"),IF(K166="Yes",1,2),IF(SUMIFS(WhatIf!$G:$G,WhatIf!$A:$A,K$1,WhatIf!$B:$B,K166)&lt;=price_limit,IF(K166="Yes",1,2),"")),""))</f>
        <v/>
      </c>
      <c r="BA166" s="69" t="str">
        <f ca="1">IF(OR(L166="",VLOOKUP(L$1,Services!$A$1:$B$22,2,0)="Exclude"),"",IF($D166=1,IF(OR(price_limit="",price_limit="No Limit"),IF(L166="Yes",1,2),IF(SUMIFS(WhatIf!$G:$G,WhatIf!$A:$A,L$1,WhatIf!$B:$B,L166)&lt;=price_limit,IF(L166="Yes",1,2),"")),""))</f>
        <v/>
      </c>
      <c r="BB166" s="69" t="str">
        <f ca="1">IF(OR(M166="",VLOOKUP(M$1,Services!$A$1:$B$22,2,0)="Exclude"),"",IF($D166=1,IF(OR(price_limit="",price_limit="No Limit"),IF(M166="Yes",1,2),IF(SUMIFS(WhatIf!$G:$G,WhatIf!$A:$A,M$1,WhatIf!$B:$B,M166)&lt;=price_limit,IF(M166="Yes",1,2),"")),""))</f>
        <v/>
      </c>
      <c r="BC166" s="69" t="str">
        <f ca="1">IF(OR(N166="",VLOOKUP(N$1,Services!$A$1:$B$22,2,0)="Exclude"),"",IF($D166=1,IF(OR(price_limit="",price_limit="No Limit"),IF(N166="Yes",1,2),IF(SUMIFS(WhatIf!$G:$G,WhatIf!$A:$A,N$1,WhatIf!$B:$B,N166)&lt;=price_limit,IF(N166="Yes",1,2),"")),""))</f>
        <v/>
      </c>
      <c r="BD166" s="69" t="str">
        <f ca="1">IF(OR(O166="",VLOOKUP(O$1,Services!$A$1:$B$22,2,0)="Exclude"),"",IF($D166=1,IF(OR(price_limit="",price_limit="No Limit"),IF(O166="Yes",1,2),IF(SUMIFS(WhatIf!$G:$G,WhatIf!$A:$A,O$1,WhatIf!$B:$B,O166)&lt;=price_limit,IF(O166="Yes",1,2),"")),""))</f>
        <v/>
      </c>
      <c r="BE166" s="69" t="str">
        <f ca="1">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 ca="1">IF(OR(X166="",VLOOKUP(X$1,Services!$A$1:$B$22,2,0)="Exclude"),"",IF($D166=1,IF(OR(price_limit="",price_limit="No Limit"),IF(X166="Yes",1,2),IF(SUMIFS(WhatIf!$G:$G,WhatIf!$A:$A,X$1,WhatIf!$B:$B,X166)&lt;=price_limit,IF(X166="Yes",1,2),"")),""))</f>
        <v/>
      </c>
      <c r="BN166" s="3">
        <f t="shared" si="17"/>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913</v>
      </c>
      <c r="C167" s="4" t="s">
        <v>865</v>
      </c>
      <c r="U167" s="5" t="s">
        <v>914</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6"/>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7"/>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915</v>
      </c>
      <c r="C168" s="4" t="s">
        <v>865</v>
      </c>
      <c r="U168" s="5" t="s">
        <v>247</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6"/>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7"/>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535</v>
      </c>
      <c r="B169" s="4" t="s">
        <v>773</v>
      </c>
      <c r="C169" s="4" t="s">
        <v>216</v>
      </c>
      <c r="D169" s="3" t="str">
        <f ca="1">IF(BR169=0,"",IF(BR169&lt;=VALUE(MID(marker_pick,1,1)),1,""))</f>
        <v/>
      </c>
      <c r="F169" s="5" t="s">
        <v>505</v>
      </c>
      <c r="G169" s="5" t="s">
        <v>505</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6"/>
        <v/>
      </c>
      <c r="AT169" s="69" t="str">
        <f>IF(OR(E169="",VLOOKUP(E$1,Services!$A$1:$B$22,2,0)="Exclude"),"",IF($D169=1,IF(OR(price_limit="",price_limit="No Limit"),IF(E169="Yes",1,2),IF(SUMIFS(WhatIf!$G:$G,WhatIf!$A:$A,E$1,WhatIf!$B:$B,E169)&lt;=price_limit,IF(E169="Yes",1,2),"")),""))</f>
        <v/>
      </c>
      <c r="AU169" s="69" t="str">
        <f ca="1">IF(OR(F169="",VLOOKUP(F$1,Services!$A$1:$B$22,2,0)="Exclude"),"",IF($D169=1,IF(OR(price_limit="",price_limit="No Limit"),IF(F169="Yes",1,2),IF(SUMIFS(WhatIf!$G:$G,WhatIf!$A:$A,F$1,WhatIf!$B:$B,F169)&lt;=price_limit,IF(F169="Yes",1,2),"")),""))</f>
        <v/>
      </c>
      <c r="AV169" s="69" t="str">
        <f ca="1">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7"/>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740</v>
      </c>
      <c r="B170" s="4" t="s">
        <v>240</v>
      </c>
      <c r="C170" s="4" t="s">
        <v>209</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6"/>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7"/>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869</v>
      </c>
      <c r="C171" s="4" t="s">
        <v>865</v>
      </c>
      <c r="R171" s="5" t="s">
        <v>866</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6"/>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7"/>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868</v>
      </c>
      <c r="C172" s="4" t="s">
        <v>865</v>
      </c>
      <c r="R172" s="5" t="s">
        <v>867</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6"/>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IF(OR(K172="",VLOOKUP(K$1,Services!$A$1:$B$22,2,0)="Exclude"),"",IF($D172=1,IF(OR(price_limit="",price_limit="No Limit"),IF(K172="Yes",1,2),IF(SUMIFS(WhatIf!$G:$G,WhatIf!$A:$A,K$1,WhatIf!$B:$B,K172)&lt;=price_limit,IF(K172="Yes",1,2),"")),""))</f>
        <v/>
      </c>
      <c r="BA172" s="69" t="str">
        <f>IF(OR(L172="",VLOOKUP(L$1,Services!$A$1:$B$22,2,0)="Exclude"),"",IF($D172=1,IF(OR(price_limit="",price_limit="No Limit"),IF(L172="Yes",1,2),IF(SUMIFS(WhatIf!$G:$G,WhatIf!$A:$A,L$1,WhatIf!$B:$B,L172)&lt;=price_limit,IF(L172="Yes",1,2),"")),""))</f>
        <v/>
      </c>
      <c r="BB172" s="69" t="str">
        <f>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7"/>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112</v>
      </c>
      <c r="B173" s="4" t="s">
        <v>240</v>
      </c>
      <c r="C173" s="4" t="s">
        <v>454</v>
      </c>
      <c r="D173" s="3" t="str">
        <f t="shared" ref="D173:D205" ca="1" si="19">IF(BR173=0,"",IF(BR173&lt;=VALUE(MID(marker_pick,1,1)),1,""))</f>
        <v/>
      </c>
      <c r="F173" s="5" t="s">
        <v>1</v>
      </c>
      <c r="G173" s="5" t="s">
        <v>1</v>
      </c>
      <c r="K173" s="5" t="s">
        <v>1</v>
      </c>
      <c r="L173" s="5" t="s">
        <v>1</v>
      </c>
      <c r="M173" s="5" t="s">
        <v>1</v>
      </c>
      <c r="R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6"/>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7"/>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113</v>
      </c>
      <c r="B174" s="4" t="s">
        <v>240</v>
      </c>
      <c r="C174" s="4" t="s">
        <v>216</v>
      </c>
      <c r="D174" s="3" t="str">
        <f t="shared" ca="1" si="19"/>
        <v/>
      </c>
      <c r="F174" s="5" t="s">
        <v>505</v>
      </c>
      <c r="G174" s="5" t="s">
        <v>505</v>
      </c>
      <c r="K174" s="5" t="s">
        <v>1</v>
      </c>
      <c r="L174" s="5" t="s">
        <v>1</v>
      </c>
      <c r="M174" s="5" t="s">
        <v>1</v>
      </c>
      <c r="N174" s="5" t="s">
        <v>1</v>
      </c>
      <c r="Q174" s="5" t="s">
        <v>309</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6"/>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IF(OR(H174="",VLOOKUP(H$1,Services!$A$1:$B$22,2,0)="Exclude"),"",IF($D174=1,IF(OR(price_limit="",price_limit="No Limit"),IF(H174="Yes",1,2),IF(SUMIFS(WhatIf!$G:$G,WhatIf!$A:$A,H$1,WhatIf!$B:$B,H174)&lt;=price_limit,IF(H174="Yes",1,2),"")),""))</f>
        <v/>
      </c>
      <c r="AX174" s="69" t="str">
        <f>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IF(OR(O174="",VLOOKUP(O$1,Services!$A$1:$B$22,2,0)="Exclude"),"",IF($D174=1,IF(OR(price_limit="",price_limit="No Limit"),IF(O174="Yes",1,2),IF(SUMIFS(WhatIf!$G:$G,WhatIf!$A:$A,O$1,WhatIf!$B:$B,O174)&lt;=price_limit,IF(O174="Yes",1,2),"")),""))</f>
        <v/>
      </c>
      <c r="BE174" s="69" t="str">
        <f>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7"/>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38</v>
      </c>
      <c r="B175" s="4" t="s">
        <v>240</v>
      </c>
      <c r="C175" s="4" t="s">
        <v>283</v>
      </c>
      <c r="D175" s="3" t="str">
        <f t="shared" ca="1" si="19"/>
        <v/>
      </c>
      <c r="G175" s="5" t="s">
        <v>1</v>
      </c>
      <c r="H175" s="5" t="s">
        <v>1</v>
      </c>
      <c r="I175" s="5" t="s">
        <v>1</v>
      </c>
      <c r="J175" s="5" t="s">
        <v>1</v>
      </c>
      <c r="K175" s="5" t="s">
        <v>1</v>
      </c>
      <c r="L175" s="5" t="s">
        <v>1</v>
      </c>
      <c r="M175" s="5" t="s">
        <v>1</v>
      </c>
      <c r="N175" s="5" t="s">
        <v>1</v>
      </c>
      <c r="O175" s="6" t="s">
        <v>1</v>
      </c>
      <c r="P175" s="6" t="s">
        <v>1</v>
      </c>
      <c r="Q175" s="6" t="s">
        <v>1</v>
      </c>
      <c r="R175" s="6"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6"/>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7"/>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179</v>
      </c>
      <c r="B176" s="4" t="s">
        <v>114</v>
      </c>
      <c r="C176" s="4" t="s">
        <v>452</v>
      </c>
      <c r="D176" s="3" t="str">
        <f t="shared" ca="1" si="19"/>
        <v/>
      </c>
      <c r="H176" s="6" t="s">
        <v>1</v>
      </c>
      <c r="I176" s="6" t="s">
        <v>1</v>
      </c>
      <c r="L176" s="5" t="s">
        <v>1</v>
      </c>
      <c r="M176" s="5" t="s">
        <v>1</v>
      </c>
      <c r="O176" s="5" t="s">
        <v>1</v>
      </c>
      <c r="P176" s="5" t="s">
        <v>1</v>
      </c>
      <c r="Q176" s="5" t="s">
        <v>309</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6"/>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7"/>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39</v>
      </c>
      <c r="B177" s="4" t="s">
        <v>240</v>
      </c>
      <c r="C177" s="4" t="s">
        <v>283</v>
      </c>
      <c r="D177" s="3" t="str">
        <f t="shared" ca="1" si="19"/>
        <v/>
      </c>
      <c r="G177" s="5" t="s">
        <v>1</v>
      </c>
      <c r="H177" s="5" t="s">
        <v>1</v>
      </c>
      <c r="I177" s="5" t="s">
        <v>1</v>
      </c>
      <c r="J177" s="5" t="s">
        <v>1</v>
      </c>
      <c r="K177" s="5" t="s">
        <v>1</v>
      </c>
      <c r="L177" s="5" t="s">
        <v>1</v>
      </c>
      <c r="M177" s="5" t="s">
        <v>1</v>
      </c>
      <c r="N177" s="5" t="s">
        <v>1</v>
      </c>
      <c r="O177" s="6" t="s">
        <v>1</v>
      </c>
      <c r="P177" s="6" t="s">
        <v>1</v>
      </c>
      <c r="Q177" s="6" t="s">
        <v>1</v>
      </c>
      <c r="R177" s="6"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6"/>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 ca="1">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7"/>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115</v>
      </c>
      <c r="B178" s="4" t="s">
        <v>336</v>
      </c>
      <c r="C178" s="4" t="s">
        <v>200</v>
      </c>
      <c r="D178" s="3" t="str">
        <f t="shared" ca="1" si="19"/>
        <v/>
      </c>
      <c r="E178" s="5" t="s">
        <v>1</v>
      </c>
      <c r="F178" s="5" t="s">
        <v>506</v>
      </c>
      <c r="G178" s="5" t="s">
        <v>506</v>
      </c>
      <c r="H178" s="6"/>
      <c r="I178" s="6"/>
      <c r="L178" s="5" t="s">
        <v>1</v>
      </c>
      <c r="M178" s="5" t="s">
        <v>1</v>
      </c>
      <c r="P178" s="5" t="s">
        <v>283</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6"/>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 ca="1">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 ca="1">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7"/>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116</v>
      </c>
      <c r="B179" s="4" t="s">
        <v>279</v>
      </c>
      <c r="C179" s="4" t="s">
        <v>208</v>
      </c>
      <c r="D179" s="3" t="str">
        <f t="shared" ca="1" si="19"/>
        <v/>
      </c>
      <c r="H179" s="5" t="s">
        <v>285</v>
      </c>
      <c r="I179" s="5" t="s">
        <v>285</v>
      </c>
      <c r="J179" s="5" t="s">
        <v>1</v>
      </c>
      <c r="K179" s="5" t="s">
        <v>1</v>
      </c>
      <c r="L179" s="5" t="s">
        <v>1</v>
      </c>
      <c r="M179" s="5" t="s">
        <v>1</v>
      </c>
      <c r="N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6"/>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 ca="1">IF(OR(H179="",VLOOKUP(H$1,Services!$A$1:$B$22,2,0)="Exclude"),"",IF($D179=1,IF(OR(price_limit="",price_limit="No Limit"),IF(H179="Yes",1,2),IF(SUMIFS(WhatIf!$G:$G,WhatIf!$A:$A,H$1,WhatIf!$B:$B,H179)&lt;=price_limit,IF(H179="Yes",1,2),"")),""))</f>
        <v/>
      </c>
      <c r="AX179" s="69" t="str">
        <f ca="1">IF(OR(I179="",VLOOKUP(I$1,Services!$A$1:$B$22,2,0)="Exclude"),"",IF($D179=1,IF(OR(price_limit="",price_limit="No Limit"),IF(I179="Yes",1,2),IF(SUMIFS(WhatIf!$G:$G,WhatIf!$A:$A,I$1,WhatIf!$B:$B,I179)&lt;=price_limit,IF(I179="Yes",1,2),"")),""))</f>
        <v/>
      </c>
      <c r="AY179" s="69" t="str">
        <f ca="1">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 ca="1">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7"/>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717</v>
      </c>
      <c r="B180" s="4" t="s">
        <v>716</v>
      </c>
      <c r="C180" s="4" t="s">
        <v>209</v>
      </c>
      <c r="D180" s="3" t="str">
        <f t="shared" ca="1" si="19"/>
        <v/>
      </c>
      <c r="R180" s="5" t="s">
        <v>916</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6"/>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7"/>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170</v>
      </c>
      <c r="B181" s="4" t="s">
        <v>117</v>
      </c>
      <c r="C181" s="4" t="s">
        <v>283</v>
      </c>
      <c r="D181" s="3" t="str">
        <f t="shared" ca="1" si="19"/>
        <v/>
      </c>
      <c r="E181" s="5" t="s">
        <v>1</v>
      </c>
      <c r="F181" s="5" t="s">
        <v>503</v>
      </c>
      <c r="G181" s="5" t="s">
        <v>503</v>
      </c>
      <c r="K181" s="5" t="s">
        <v>1</v>
      </c>
      <c r="L181" s="5" t="s">
        <v>1</v>
      </c>
      <c r="M181" s="5" t="s">
        <v>1</v>
      </c>
      <c r="R181" s="6" t="s">
        <v>829</v>
      </c>
      <c r="T181" s="5" t="s">
        <v>247</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6"/>
        <v/>
      </c>
      <c r="AT181" s="69" t="str">
        <f ca="1">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 ca="1">IF(OR(K181="",VLOOKUP(K$1,Services!$A$1:$B$22,2,0)="Exclude"),"",IF($D181=1,IF(OR(price_limit="",price_limit="No Limit"),IF(K181="Yes",1,2),IF(SUMIFS(WhatIf!$G:$G,WhatIf!$A:$A,K$1,WhatIf!$B:$B,K181)&lt;=price_limit,IF(K181="Yes",1,2),"")),""))</f>
        <v/>
      </c>
      <c r="BA181" s="69" t="str">
        <f ca="1">IF(OR(L181="",VLOOKUP(L$1,Services!$A$1:$B$22,2,0)="Exclude"),"",IF($D181=1,IF(OR(price_limit="",price_limit="No Limit"),IF(L181="Yes",1,2),IF(SUMIFS(WhatIf!$G:$G,WhatIf!$A:$A,L$1,WhatIf!$B:$B,L181)&lt;=price_limit,IF(L181="Yes",1,2),"")),""))</f>
        <v/>
      </c>
      <c r="BB181" s="69" t="str">
        <f ca="1">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 ca="1">IF(OR(T181="",VLOOKUP(T$1,Services!$A$1:$B$22,2,0)="Exclude"),"",IF($D181=1,IF(OR(price_limit="",price_limit="No Limit"),IF(T181="Yes",1,2),IF(SUMIFS(WhatIf!$G:$G,WhatIf!$A:$A,T$1,WhatIf!$B:$B,T181)&lt;=price_limit,IF(T181="Yes",1,2),"")),""))</f>
        <v/>
      </c>
      <c r="BJ181" s="69" t="str">
        <f ca="1">IF(OR(U181="",VLOOKUP(U$1,Services!$A$1:$B$22,2,0)="Exclude"),"",IF($D181=1,IF(OR(price_limit="",price_limit="No Limit"),IF(U181="Yes",1,2),IF(SUMIFS(WhatIf!$G:$G,WhatIf!$A:$A,U$1,WhatIf!$B:$B,U181)&lt;=price_limit,IF(U181="Yes",1,2),"")),""))</f>
        <v/>
      </c>
      <c r="BK181" s="69" t="str">
        <f ca="1">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 ca="1">IF(OR(X181="",VLOOKUP(X$1,Services!$A$1:$B$22,2,0)="Exclude"),"",IF($D181=1,IF(OR(price_limit="",price_limit="No Limit"),IF(X181="Yes",1,2),IF(SUMIFS(WhatIf!$G:$G,WhatIf!$A:$A,X$1,WhatIf!$B:$B,X181)&lt;=price_limit,IF(X181="Yes",1,2),"")),""))</f>
        <v/>
      </c>
      <c r="BN181" s="3">
        <f t="shared" si="17"/>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732</v>
      </c>
      <c r="B182" s="4" t="s">
        <v>731</v>
      </c>
      <c r="C182" s="4" t="s">
        <v>450</v>
      </c>
      <c r="D182" s="3" t="str">
        <f t="shared" ca="1" si="19"/>
        <v/>
      </c>
      <c r="F182" s="5" t="s">
        <v>731</v>
      </c>
      <c r="G182" s="5" t="s">
        <v>731</v>
      </c>
      <c r="O182" s="6"/>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6"/>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7"/>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379</v>
      </c>
      <c r="B183" s="4" t="s">
        <v>399</v>
      </c>
      <c r="C183" s="4" t="s">
        <v>209</v>
      </c>
      <c r="D183" s="3" t="str">
        <f t="shared" ca="1" si="19"/>
        <v/>
      </c>
      <c r="H183" s="6"/>
      <c r="I183" s="6"/>
      <c r="O183" s="6"/>
      <c r="P183" s="6"/>
      <c r="Q183" s="6" t="s">
        <v>309</v>
      </c>
      <c r="R183" s="6" t="s">
        <v>829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6"/>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IF(OR(L183="",VLOOKUP(L$1,Services!$A$1:$B$22,2,0)="Exclude"),"",IF($D183=1,IF(OR(price_limit="",price_limit="No Limit"),IF(L183="Yes",1,2),IF(SUMIFS(WhatIf!$G:$G,WhatIf!$A:$A,L$1,WhatIf!$B:$B,L183)&lt;=price_limit,IF(L183="Yes",1,2),"")),""))</f>
        <v/>
      </c>
      <c r="BB183" s="69" t="str">
        <f>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7"/>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49.75" x14ac:dyDescent="0.3">
      <c r="A184" s="19" t="s">
        <v>40</v>
      </c>
      <c r="B184" s="4" t="s">
        <v>803</v>
      </c>
      <c r="C184" s="4" t="s">
        <v>209</v>
      </c>
      <c r="D184" s="3" t="str">
        <f t="shared" ca="1" si="19"/>
        <v/>
      </c>
      <c r="F184" s="5" t="s">
        <v>502</v>
      </c>
      <c r="G184" s="5" t="s">
        <v>502</v>
      </c>
      <c r="H184" s="6"/>
      <c r="I184" s="6" t="s">
        <v>1</v>
      </c>
      <c r="L184" s="5" t="s">
        <v>1</v>
      </c>
      <c r="M184" s="5" t="s">
        <v>1</v>
      </c>
      <c r="O184" s="6" t="s">
        <v>1</v>
      </c>
      <c r="P184" s="6" t="s">
        <v>1</v>
      </c>
      <c r="Q184" s="6" t="s">
        <v>308</v>
      </c>
      <c r="R184" s="6"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6"/>
        <v/>
      </c>
      <c r="AT184" s="69" t="str">
        <f>IF(OR(E184="",VLOOKUP(E$1,Services!$A$1:$B$22,2,0)="Exclude"),"",IF($D184=1,IF(OR(price_limit="",price_limit="No Limit"),IF(E184="Yes",1,2),IF(SUMIFS(WhatIf!$G:$G,WhatIf!$A:$A,E$1,WhatIf!$B:$B,E184)&lt;=price_limit,IF(E184="Yes",1,2),"")),""))</f>
        <v/>
      </c>
      <c r="AU184" s="69" t="str">
        <f ca="1">IF(OR(F184="",VLOOKUP(F$1,Services!$A$1:$B$22,2,0)="Exclude"),"",IF($D184=1,IF(OR(price_limit="",price_limit="No Limit"),IF(F184="Yes",1,2),IF(SUMIFS(WhatIf!$G:$G,WhatIf!$A:$A,F$1,WhatIf!$B:$B,F184)&lt;=price_limit,IF(F184="Yes",1,2),"")),""))</f>
        <v/>
      </c>
      <c r="AV184" s="69" t="str">
        <f ca="1">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 ca="1">IF(OR(O184="",VLOOKUP(O$1,Services!$A$1:$B$22,2,0)="Exclude"),"",IF($D184=1,IF(OR(price_limit="",price_limit="No Limit"),IF(O184="Yes",1,2),IF(SUMIFS(WhatIf!$G:$G,WhatIf!$A:$A,O$1,WhatIf!$B:$B,O184)&lt;=price_limit,IF(O184="Yes",1,2),"")),""))</f>
        <v/>
      </c>
      <c r="BE184" s="69" t="str">
        <f ca="1">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 ca="1">IF(OR(X184="",VLOOKUP(X$1,Services!$A$1:$B$22,2,0)="Exclude"),"",IF($D184=1,IF(OR(price_limit="",price_limit="No Limit"),IF(X184="Yes",1,2),IF(SUMIFS(WhatIf!$G:$G,WhatIf!$A:$A,X$1,WhatIf!$B:$B,X184)&lt;=price_limit,IF(X184="Yes",1,2),"")),""))</f>
        <v/>
      </c>
      <c r="BN184" s="3">
        <f t="shared" si="17"/>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265</v>
      </c>
      <c r="B185" s="4" t="s">
        <v>391</v>
      </c>
      <c r="C185" s="4" t="s">
        <v>209</v>
      </c>
      <c r="D185" s="3" t="str">
        <f t="shared" ca="1" si="19"/>
        <v/>
      </c>
      <c r="H185" s="5" t="s">
        <v>494</v>
      </c>
      <c r="I185" s="5" t="s">
        <v>494</v>
      </c>
      <c r="J185" s="5" t="s">
        <v>494</v>
      </c>
      <c r="K185" s="5" t="s">
        <v>494</v>
      </c>
      <c r="L185" s="5" t="s">
        <v>494</v>
      </c>
      <c r="M185" s="5" t="s">
        <v>494</v>
      </c>
      <c r="N185" s="5" t="s">
        <v>1</v>
      </c>
      <c r="R185" s="5" t="s">
        <v>916</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6"/>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 ca="1">IF(OR(H185="",VLOOKUP(H$1,Services!$A$1:$B$22,2,0)="Exclude"),"",IF($D185=1,IF(OR(price_limit="",price_limit="No Limit"),IF(H185="Yes",1,2),IF(SUMIFS(WhatIf!$G:$G,WhatIf!$A:$A,H$1,WhatIf!$B:$B,H185)&lt;=price_limit,IF(H185="Yes",1,2),"")),""))</f>
        <v/>
      </c>
      <c r="AX185" s="69" t="str">
        <f ca="1">IF(OR(I185="",VLOOKUP(I$1,Services!$A$1:$B$22,2,0)="Exclude"),"",IF($D185=1,IF(OR(price_limit="",price_limit="No Limit"),IF(I185="Yes",1,2),IF(SUMIFS(WhatIf!$G:$G,WhatIf!$A:$A,I$1,WhatIf!$B:$B,I185)&lt;=price_limit,IF(I185="Yes",1,2),"")),""))</f>
        <v/>
      </c>
      <c r="AY185" s="69" t="str">
        <f ca="1">IF(OR(J185="",VLOOKUP(J$1,Services!$A$1:$B$22,2,0)="Exclude"),"",IF($D185=1,IF(OR(price_limit="",price_limit="No Limit"),IF(J185="Yes",1,2),IF(SUMIFS(WhatIf!$G:$G,WhatIf!$A:$A,J$1,WhatIf!$B:$B,J185)&lt;=price_limit,IF(J185="Yes",1,2),"")),""))</f>
        <v/>
      </c>
      <c r="AZ185" s="69" t="str">
        <f ca="1">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7"/>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380</v>
      </c>
      <c r="B186" s="4" t="s">
        <v>240</v>
      </c>
      <c r="C186" s="4" t="s">
        <v>209</v>
      </c>
      <c r="D186" s="3" t="str">
        <f t="shared" ca="1" si="19"/>
        <v/>
      </c>
      <c r="R186" s="5" t="s">
        <v>916</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6"/>
        <v/>
      </c>
      <c r="AT186" s="69" t="str">
        <f>IF(OR(E186="",VLOOKUP(E$1,Services!$A$1:$B$22,2,0)="Exclude"),"",IF($D186=1,IF(OR(price_limit="",price_limit="No Limit"),IF(E186="Yes",1,2),IF(SUMIFS(WhatIf!$G:$G,WhatIf!$A:$A,E$1,WhatIf!$B:$B,E186)&lt;=price_limit,IF(E186="Yes",1,2),"")),""))</f>
        <v/>
      </c>
      <c r="AU186" s="69" t="str">
        <f>IF(OR(F186="",VLOOKUP(F$1,Services!$A$1:$B$22,2,0)="Exclude"),"",IF($D186=1,IF(OR(price_limit="",price_limit="No Limit"),IF(F186="Yes",1,2),IF(SUMIFS(WhatIf!$G:$G,WhatIf!$A:$A,F$1,WhatIf!$B:$B,F186)&lt;=price_limit,IF(F186="Yes",1,2),"")),""))</f>
        <v/>
      </c>
      <c r="AV186" s="69" t="str">
        <f>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7"/>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516</v>
      </c>
      <c r="C187" s="4" t="s">
        <v>457</v>
      </c>
      <c r="D187" s="3" t="str">
        <f t="shared" ca="1" si="19"/>
        <v/>
      </c>
      <c r="F187" s="5" t="s">
        <v>516</v>
      </c>
      <c r="G187" s="5" t="s">
        <v>516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6"/>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7"/>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180</v>
      </c>
      <c r="B188" s="4" t="s">
        <v>118</v>
      </c>
      <c r="C188" s="4" t="s">
        <v>450</v>
      </c>
      <c r="D188" s="3" t="str">
        <f t="shared" ca="1" si="19"/>
        <v/>
      </c>
      <c r="E188" s="5" t="s">
        <v>1</v>
      </c>
      <c r="F188" s="5" t="s">
        <v>506</v>
      </c>
      <c r="G188" s="5" t="s">
        <v>506</v>
      </c>
      <c r="H188" s="5" t="s">
        <v>1</v>
      </c>
      <c r="I188" s="5" t="s">
        <v>1</v>
      </c>
      <c r="J188" s="5" t="s">
        <v>1</v>
      </c>
      <c r="K188" s="5" t="s">
        <v>1</v>
      </c>
      <c r="L188" s="5" t="s">
        <v>1</v>
      </c>
      <c r="M188" s="5" t="s">
        <v>1</v>
      </c>
      <c r="O188" s="6"/>
      <c r="P188" s="6"/>
      <c r="Q188" s="6" t="s">
        <v>308</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6"/>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7"/>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119</v>
      </c>
      <c r="B189" s="4" t="s">
        <v>240</v>
      </c>
      <c r="C189" s="4" t="s">
        <v>450</v>
      </c>
      <c r="D189" s="3" t="str">
        <f t="shared" ca="1" si="19"/>
        <v/>
      </c>
      <c r="E189" s="5" t="s">
        <v>1</v>
      </c>
      <c r="F189" s="5" t="s">
        <v>506</v>
      </c>
      <c r="G189" s="5" t="s">
        <v>506</v>
      </c>
      <c r="Q189" s="5" t="s">
        <v>309</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6"/>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7"/>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120</v>
      </c>
      <c r="B190" s="4" t="s">
        <v>238</v>
      </c>
      <c r="C190" s="4" t="s">
        <v>450</v>
      </c>
      <c r="D190" s="3" t="str">
        <f t="shared" ca="1" si="19"/>
        <v/>
      </c>
      <c r="E190" s="5" t="s">
        <v>1</v>
      </c>
      <c r="F190" s="5" t="s">
        <v>506</v>
      </c>
      <c r="G190" s="5" t="s">
        <v>506</v>
      </c>
      <c r="J190" s="5" t="s">
        <v>1</v>
      </c>
      <c r="Q190" s="5" t="s">
        <v>309</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6"/>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7"/>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715</v>
      </c>
      <c r="C191" s="4" t="s">
        <v>450</v>
      </c>
      <c r="D191" s="3" t="str">
        <f t="shared" ca="1" si="19"/>
        <v/>
      </c>
      <c r="F191" s="5" t="s">
        <v>715</v>
      </c>
      <c r="G191" s="5" t="s">
        <v>715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6"/>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7"/>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41</v>
      </c>
      <c r="B192" s="4" t="s">
        <v>228</v>
      </c>
      <c r="C192" s="4" t="s">
        <v>453</v>
      </c>
      <c r="D192" s="3" t="str">
        <f t="shared" ca="1" si="19"/>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6"/>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7"/>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248</v>
      </c>
      <c r="B193" s="4" t="s">
        <v>240</v>
      </c>
      <c r="C193" s="4" t="s">
        <v>453</v>
      </c>
      <c r="D193" s="3" t="str">
        <f t="shared" ca="1" si="19"/>
        <v/>
      </c>
      <c r="F193" s="6"/>
      <c r="G193" s="6"/>
      <c r="H193" s="12"/>
      <c r="I193" s="12"/>
      <c r="O193" s="6"/>
      <c r="P193" s="6"/>
      <c r="Q193" s="12" t="s">
        <v>248</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20">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21">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490</v>
      </c>
      <c r="B194" s="4" t="s">
        <v>240</v>
      </c>
      <c r="C194" s="4" t="s">
        <v>453</v>
      </c>
      <c r="D194" s="3" t="str">
        <f t="shared" ca="1" si="19"/>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0"/>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21"/>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491</v>
      </c>
      <c r="B195" s="4" t="s">
        <v>240</v>
      </c>
      <c r="C195" s="4" t="s">
        <v>453</v>
      </c>
      <c r="D195" s="3" t="str">
        <f t="shared" ca="1" si="19"/>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0"/>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21"/>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396</v>
      </c>
      <c r="B196" s="4" t="s">
        <v>240</v>
      </c>
      <c r="C196" s="4" t="s">
        <v>452</v>
      </c>
      <c r="D196" s="3" t="str">
        <f t="shared" ca="1" si="19"/>
        <v/>
      </c>
      <c r="F196" s="5" t="s">
        <v>507</v>
      </c>
      <c r="G196" s="5" t="s">
        <v>507</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21"/>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517</v>
      </c>
      <c r="C197" s="4" t="s">
        <v>200</v>
      </c>
      <c r="D197" s="3" t="str">
        <f t="shared" ca="1" si="19"/>
        <v/>
      </c>
      <c r="F197" s="5" t="s">
        <v>517</v>
      </c>
      <c r="G197" s="5" t="s">
        <v>517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21"/>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42</v>
      </c>
      <c r="B198" s="4" t="s">
        <v>240</v>
      </c>
      <c r="C198" s="4" t="s">
        <v>200</v>
      </c>
      <c r="D198" s="3" t="str">
        <f t="shared" ca="1" si="19"/>
        <v/>
      </c>
      <c r="E198" s="5" t="s">
        <v>1</v>
      </c>
      <c r="F198" s="5" t="s">
        <v>1</v>
      </c>
      <c r="G198" s="5" t="s">
        <v>1</v>
      </c>
      <c r="J198" s="5" t="s">
        <v>1</v>
      </c>
      <c r="K198" s="5" t="s">
        <v>1</v>
      </c>
      <c r="L198" s="5" t="s">
        <v>1</v>
      </c>
      <c r="M198" s="5" t="s">
        <v>1</v>
      </c>
      <c r="O198" s="6" t="s">
        <v>1</v>
      </c>
      <c r="P198" s="6" t="s">
        <v>1</v>
      </c>
      <c r="Q198" s="6" t="s">
        <v>1</v>
      </c>
      <c r="R198" s="6"/>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21"/>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299</v>
      </c>
      <c r="C199" s="4" t="s">
        <v>283</v>
      </c>
      <c r="D199" s="3" t="str">
        <f t="shared" ca="1" si="19"/>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21"/>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266</v>
      </c>
      <c r="B200" s="4" t="s">
        <v>337</v>
      </c>
      <c r="C200" s="4" t="s">
        <v>208</v>
      </c>
      <c r="D200" s="3" t="str">
        <f t="shared" ca="1" si="19"/>
        <v/>
      </c>
      <c r="F200" s="5" t="s">
        <v>814</v>
      </c>
      <c r="G200" s="5" t="s">
        <v>814</v>
      </c>
      <c r="H200" s="5" t="s">
        <v>285</v>
      </c>
      <c r="I200" s="5" t="s">
        <v>285</v>
      </c>
      <c r="J200" s="5" t="s">
        <v>285</v>
      </c>
      <c r="K200" s="5" t="s">
        <v>285</v>
      </c>
      <c r="L200" s="5" t="s">
        <v>285</v>
      </c>
      <c r="M200" s="5" t="s">
        <v>285</v>
      </c>
      <c r="N200" s="5" t="s">
        <v>1</v>
      </c>
      <c r="P200" s="9" t="s">
        <v>285</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21"/>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267</v>
      </c>
      <c r="B201" s="4" t="s">
        <v>240</v>
      </c>
      <c r="C201" s="4" t="s">
        <v>208</v>
      </c>
      <c r="D201" s="3" t="str">
        <f t="shared" ca="1" si="19"/>
        <v/>
      </c>
      <c r="H201" s="5" t="s">
        <v>285</v>
      </c>
      <c r="I201" s="5" t="s">
        <v>285</v>
      </c>
      <c r="J201" s="5" t="s">
        <v>285</v>
      </c>
      <c r="K201" s="5" t="s">
        <v>285</v>
      </c>
      <c r="L201" s="5" t="s">
        <v>285</v>
      </c>
      <c r="M201" s="5" t="s">
        <v>285</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21"/>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769</v>
      </c>
      <c r="C202" s="4" t="s">
        <v>209</v>
      </c>
      <c r="D202" s="3" t="str">
        <f t="shared" ca="1" si="19"/>
        <v/>
      </c>
      <c r="Q202" s="5" t="s">
        <v>772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21"/>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240</v>
      </c>
      <c r="C203" s="4" t="s">
        <v>216</v>
      </c>
      <c r="D203" s="3" t="str">
        <f t="shared" ca="1" si="19"/>
        <v/>
      </c>
      <c r="F203" s="5" t="s">
        <v>505</v>
      </c>
      <c r="G203" s="5" t="s">
        <v>505</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21"/>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518</v>
      </c>
      <c r="C204" s="4" t="s">
        <v>461</v>
      </c>
      <c r="D204" s="3" t="str">
        <f t="shared" ca="1" si="19"/>
        <v/>
      </c>
      <c r="F204" s="5" t="s">
        <v>518</v>
      </c>
      <c r="G204" s="5" t="s">
        <v>518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21"/>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736</v>
      </c>
      <c r="C205" s="4" t="s">
        <v>200</v>
      </c>
      <c r="D205" s="3" t="str">
        <f t="shared" ca="1" si="19"/>
        <v/>
      </c>
      <c r="T205" s="5" t="s">
        <v>247</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0"/>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21"/>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882</v>
      </c>
      <c r="C206" s="4" t="s">
        <v>865</v>
      </c>
      <c r="P206" s="5" t="s">
        <v>881</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20"/>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21"/>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883</v>
      </c>
      <c r="C207" s="4" t="s">
        <v>865</v>
      </c>
      <c r="P207" s="5" t="s">
        <v>880</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0"/>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21"/>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240</v>
      </c>
      <c r="C208" s="4" t="s">
        <v>283</v>
      </c>
      <c r="D208" s="3" t="str">
        <f t="shared" ref="D208:D239" ca="1" si="22">IF(BR208=0,"",IF(BR208&lt;=VALUE(MID(marker_pick,1,1)),1,""))</f>
        <v/>
      </c>
      <c r="E208" s="5" t="s">
        <v>1</v>
      </c>
      <c r="F208" s="5" t="s">
        <v>1</v>
      </c>
      <c r="G208" s="5" t="s">
        <v>1</v>
      </c>
      <c r="K208" s="5" t="s">
        <v>1</v>
      </c>
      <c r="L208" s="5" t="s">
        <v>1</v>
      </c>
      <c r="M208" s="5" t="s">
        <v>1</v>
      </c>
      <c r="O208" s="6" t="s">
        <v>1</v>
      </c>
      <c r="P208" s="6"/>
      <c r="Q208" s="6" t="s">
        <v>308</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0"/>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21"/>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660</v>
      </c>
      <c r="C209" s="4" t="s">
        <v>454</v>
      </c>
      <c r="D209" s="3" t="str">
        <f t="shared" ca="1" si="22"/>
        <v/>
      </c>
      <c r="T209" s="5" t="s">
        <v>247</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21"/>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645</v>
      </c>
      <c r="C210" s="4" t="s">
        <v>283</v>
      </c>
      <c r="D210" s="3" t="str">
        <f t="shared" ca="1" si="22"/>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21"/>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816</v>
      </c>
      <c r="B211" s="4" t="s">
        <v>240</v>
      </c>
      <c r="C211" s="4" t="s">
        <v>208</v>
      </c>
      <c r="D211" s="3" t="str">
        <f t="shared" ca="1" si="22"/>
        <v/>
      </c>
      <c r="F211" s="5" t="s">
        <v>814</v>
      </c>
      <c r="G211" s="5" t="s">
        <v>814</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21"/>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401</v>
      </c>
      <c r="C212" s="4" t="s">
        <v>283</v>
      </c>
      <c r="D212" s="3" t="str">
        <f t="shared" ca="1" si="22"/>
        <v/>
      </c>
      <c r="R212" s="6" t="s">
        <v>829</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0"/>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21"/>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787</v>
      </c>
      <c r="B213" s="4" t="s">
        <v>240</v>
      </c>
      <c r="C213" s="4" t="s">
        <v>208</v>
      </c>
      <c r="D213" s="3" t="str">
        <f t="shared" ca="1" si="22"/>
        <v/>
      </c>
      <c r="F213" s="5" t="s">
        <v>814</v>
      </c>
      <c r="G213" s="5" t="s">
        <v>814</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0"/>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21"/>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292</v>
      </c>
      <c r="C214" s="4" t="s">
        <v>283</v>
      </c>
      <c r="D214" s="3" t="str">
        <f t="shared" ca="1" si="22"/>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0"/>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21"/>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269</v>
      </c>
      <c r="B215" s="4" t="s">
        <v>240</v>
      </c>
      <c r="C215" s="4" t="s">
        <v>208</v>
      </c>
      <c r="D215" s="3" t="str">
        <f t="shared" ca="1" si="22"/>
        <v/>
      </c>
      <c r="H215" s="5" t="s">
        <v>285</v>
      </c>
      <c r="I215" s="5" t="s">
        <v>285</v>
      </c>
      <c r="J215" s="5" t="s">
        <v>285</v>
      </c>
      <c r="K215" s="5" t="s">
        <v>285</v>
      </c>
      <c r="L215" s="5" t="s">
        <v>285</v>
      </c>
      <c r="M215" s="5" t="s">
        <v>285</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21"/>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587</v>
      </c>
      <c r="C216" s="4" t="s">
        <v>283</v>
      </c>
      <c r="D216" s="3" t="str">
        <f t="shared" ca="1" si="22"/>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21"/>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338</v>
      </c>
      <c r="B217" s="4" t="s">
        <v>721</v>
      </c>
      <c r="C217" s="4" t="s">
        <v>216</v>
      </c>
      <c r="D217" s="3" t="str">
        <f t="shared" ca="1" si="22"/>
        <v/>
      </c>
      <c r="E217" s="5" t="s">
        <v>1</v>
      </c>
      <c r="Q217" s="5" t="s">
        <v>308</v>
      </c>
      <c r="T217" s="5" t="s">
        <v>247</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9" t="str">
        <f ca="1">IF(OR(E217="",VLOOKUP(E$1,Services!$A$1:$B$22,2,0)="Exclude"),"",IF($D217=1,IF(OR(price_limit="",price_limit="No Limit"),IF(E217="Yes",1,2),IF(SUMIFS(WhatIf!$G:$G,WhatIf!$A:$A,E$1,WhatIf!$B:$B,E217)&lt;=price_limit,IF(E217="Yes",1,2),"")),""))</f>
        <v/>
      </c>
      <c r="AU217" s="69" t="str">
        <f>IF(OR(F217="",VLOOKUP(F$1,Services!$A$1:$B$22,2,0)="Exclude"),"",IF($D217=1,IF(OR(price_limit="",price_limit="No Limit"),IF(F217="Yes",1,2),IF(SUMIFS(WhatIf!$G:$G,WhatIf!$A:$A,F$1,WhatIf!$B:$B,F217)&lt;=price_limit,IF(F217="Yes",1,2),"")),""))</f>
        <v/>
      </c>
      <c r="AV217" s="69" t="str">
        <f>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21"/>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278</v>
      </c>
      <c r="C218" s="4" t="s">
        <v>200</v>
      </c>
      <c r="D218" s="3" t="str">
        <f t="shared" ca="1" si="22"/>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21"/>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339</v>
      </c>
      <c r="C219" s="4" t="s">
        <v>452</v>
      </c>
      <c r="D219" s="3" t="str">
        <f t="shared" ca="1" si="22"/>
        <v/>
      </c>
      <c r="E219" s="5" t="s">
        <v>1</v>
      </c>
      <c r="F219" s="5" t="s">
        <v>506</v>
      </c>
      <c r="G219" s="5" t="s">
        <v>506</v>
      </c>
      <c r="H219" s="6"/>
      <c r="I219" s="6"/>
      <c r="L219" s="5" t="s">
        <v>1</v>
      </c>
      <c r="M219" s="5" t="s">
        <v>1</v>
      </c>
      <c r="O219" s="6"/>
      <c r="P219" s="6" t="s">
        <v>283</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21"/>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895</v>
      </c>
      <c r="B220" s="4" t="s">
        <v>240</v>
      </c>
      <c r="C220" s="4" t="s">
        <v>283</v>
      </c>
      <c r="D220" s="3" t="str">
        <f t="shared" ca="1" si="22"/>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21"/>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889</v>
      </c>
      <c r="C221" s="4" t="s">
        <v>283</v>
      </c>
      <c r="D221" s="3" t="str">
        <f t="shared" ca="1" si="22"/>
        <v/>
      </c>
      <c r="F221" s="5" t="s">
        <v>889</v>
      </c>
      <c r="G221" s="5" t="s">
        <v>889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21"/>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121</v>
      </c>
      <c r="B222" s="4" t="s">
        <v>240</v>
      </c>
      <c r="C222" s="4" t="s">
        <v>216</v>
      </c>
      <c r="D222" s="3" t="str">
        <f t="shared" ca="1" si="22"/>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21"/>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122</v>
      </c>
      <c r="B223" s="4" t="s">
        <v>240</v>
      </c>
      <c r="C223" s="4" t="s">
        <v>200</v>
      </c>
      <c r="D223" s="3" t="str">
        <f t="shared" ca="1" si="22"/>
        <v/>
      </c>
      <c r="E223" s="5" t="s">
        <v>1</v>
      </c>
      <c r="F223" s="5" t="s">
        <v>503</v>
      </c>
      <c r="G223" s="5" t="s">
        <v>503</v>
      </c>
      <c r="H223" s="6"/>
      <c r="I223" s="6"/>
      <c r="L223" s="5" t="s">
        <v>1</v>
      </c>
      <c r="M223" s="5" t="s">
        <v>1</v>
      </c>
      <c r="R223" s="6" t="s">
        <v>829</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21"/>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123</v>
      </c>
      <c r="B224" s="4" t="s">
        <v>240</v>
      </c>
      <c r="C224" s="4" t="s">
        <v>455</v>
      </c>
      <c r="D224" s="3" t="str">
        <f t="shared" ca="1" si="22"/>
        <v/>
      </c>
      <c r="I224" s="5" t="s">
        <v>1</v>
      </c>
      <c r="Q224" s="6" t="s">
        <v>828</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21"/>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303</v>
      </c>
      <c r="B225" s="4" t="s">
        <v>159</v>
      </c>
      <c r="C225" s="4" t="s">
        <v>209</v>
      </c>
      <c r="D225" s="3" t="str">
        <f t="shared" ca="1" si="22"/>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21"/>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749</v>
      </c>
      <c r="C226" s="4" t="s">
        <v>452</v>
      </c>
      <c r="D226" s="3" t="str">
        <f t="shared" ca="1" si="22"/>
        <v/>
      </c>
      <c r="F226" s="5" t="s">
        <v>749</v>
      </c>
      <c r="G226" s="5" t="s">
        <v>749</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21"/>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918</v>
      </c>
      <c r="C227" s="4" t="s">
        <v>457</v>
      </c>
      <c r="D227" s="3" t="str">
        <f t="shared" ca="1" si="22"/>
        <v/>
      </c>
      <c r="R227" s="5" t="s">
        <v>925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21"/>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901</v>
      </c>
      <c r="B228" s="4" t="s">
        <v>240</v>
      </c>
      <c r="C228" s="4" t="s">
        <v>209</v>
      </c>
      <c r="D228" s="3" t="str">
        <f t="shared" ca="1" si="22"/>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21"/>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270</v>
      </c>
      <c r="B229" s="4" t="s">
        <v>240</v>
      </c>
      <c r="C229" s="4" t="s">
        <v>208</v>
      </c>
      <c r="D229" s="3" t="str">
        <f t="shared" ca="1" si="22"/>
        <v/>
      </c>
      <c r="H229" s="5" t="s">
        <v>285</v>
      </c>
      <c r="I229" s="5" t="s">
        <v>285</v>
      </c>
      <c r="J229" s="5" t="s">
        <v>285</v>
      </c>
      <c r="K229" s="5" t="s">
        <v>285</v>
      </c>
      <c r="L229" s="5" t="s">
        <v>285</v>
      </c>
      <c r="M229" s="5" t="s">
        <v>285</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21"/>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817</v>
      </c>
      <c r="C230" s="4" t="s">
        <v>208</v>
      </c>
      <c r="D230" s="3" t="str">
        <f t="shared" ca="1" si="22"/>
        <v/>
      </c>
      <c r="F230" s="5" t="s">
        <v>824</v>
      </c>
      <c r="G230" s="5" t="s">
        <v>824</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21"/>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788</v>
      </c>
      <c r="C231" s="4" t="s">
        <v>208</v>
      </c>
      <c r="D231" s="3" t="str">
        <f t="shared" ca="1" si="22"/>
        <v/>
      </c>
      <c r="F231" s="5" t="s">
        <v>824</v>
      </c>
      <c r="G231" s="5" t="s">
        <v>824</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21"/>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818</v>
      </c>
      <c r="C232" s="4" t="s">
        <v>208</v>
      </c>
      <c r="D232" s="3" t="str">
        <f t="shared" ca="1" si="22"/>
        <v/>
      </c>
      <c r="F232" s="5" t="s">
        <v>823</v>
      </c>
      <c r="G232" s="5" t="s">
        <v>823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21"/>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747</v>
      </c>
      <c r="C233" s="4" t="s">
        <v>209</v>
      </c>
      <c r="D233" s="3" t="str">
        <f t="shared" ca="1" si="22"/>
        <v/>
      </c>
      <c r="X233" s="5" t="s">
        <v>747</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21"/>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748</v>
      </c>
      <c r="C234" s="4" t="s">
        <v>209</v>
      </c>
      <c r="D234" s="3" t="str">
        <f t="shared" ca="1" si="22"/>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21"/>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664</v>
      </c>
      <c r="C235" s="4" t="s">
        <v>209</v>
      </c>
      <c r="D235" s="3" t="str">
        <f t="shared" ca="1" si="22"/>
        <v/>
      </c>
      <c r="F235" s="5" t="s">
        <v>502</v>
      </c>
      <c r="G235" s="5" t="s">
        <v>502</v>
      </c>
      <c r="K235" s="5" t="s">
        <v>1</v>
      </c>
      <c r="L235" s="5" t="s">
        <v>1</v>
      </c>
      <c r="M235" s="5" t="s">
        <v>1</v>
      </c>
      <c r="O235" s="6" t="s">
        <v>1</v>
      </c>
      <c r="P235" s="6"/>
      <c r="Q235" s="6" t="s">
        <v>308</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21"/>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124</v>
      </c>
      <c r="B236" s="4" t="s">
        <v>778</v>
      </c>
      <c r="C236" s="4" t="s">
        <v>209</v>
      </c>
      <c r="D236" s="3" t="str">
        <f t="shared" ca="1" si="22"/>
        <v/>
      </c>
      <c r="F236" s="5" t="s">
        <v>502</v>
      </c>
      <c r="G236" s="5" t="s">
        <v>502</v>
      </c>
      <c r="Q236" s="6" t="s">
        <v>828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21"/>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750</v>
      </c>
      <c r="C237" s="4" t="s">
        <v>283</v>
      </c>
      <c r="D237" s="3" t="str">
        <f t="shared" ca="1" si="22"/>
        <v/>
      </c>
      <c r="F237" s="5" t="s">
        <v>750</v>
      </c>
      <c r="G237" s="5" t="s">
        <v>750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21"/>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156</v>
      </c>
      <c r="B238" s="4" t="s">
        <v>897</v>
      </c>
      <c r="C238" s="4" t="s">
        <v>209</v>
      </c>
      <c r="D238" s="3" t="str">
        <f t="shared" ca="1" si="22"/>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21"/>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492</v>
      </c>
      <c r="B239" s="4" t="s">
        <v>240</v>
      </c>
      <c r="C239" s="4" t="s">
        <v>209</v>
      </c>
      <c r="D239" s="3" t="str">
        <f t="shared" ca="1" si="22"/>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21"/>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493</v>
      </c>
      <c r="B240" s="4" t="s">
        <v>240</v>
      </c>
      <c r="C240" s="4" t="s">
        <v>209</v>
      </c>
      <c r="D240" s="3" t="str">
        <f t="shared" ref="D240:D271" ca="1" si="23">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21"/>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240</v>
      </c>
      <c r="C241" s="4" t="s">
        <v>216</v>
      </c>
      <c r="D241" s="3" t="str">
        <f t="shared" ca="1" si="23"/>
        <v/>
      </c>
      <c r="F241" s="5" t="s">
        <v>505</v>
      </c>
      <c r="G241" s="5" t="s">
        <v>505</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9" t="str">
        <f>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21"/>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240</v>
      </c>
      <c r="C242" s="4" t="s">
        <v>283</v>
      </c>
      <c r="D242" s="3" t="str">
        <f t="shared" ca="1" si="23"/>
        <v/>
      </c>
      <c r="E242" s="5" t="s">
        <v>1</v>
      </c>
      <c r="F242" s="5" t="s">
        <v>503</v>
      </c>
      <c r="G242" s="5" t="s">
        <v>503</v>
      </c>
      <c r="H242" s="5" t="s">
        <v>1</v>
      </c>
      <c r="I242" s="5" t="s">
        <v>1</v>
      </c>
      <c r="J242" s="5" t="s">
        <v>1</v>
      </c>
      <c r="K242" s="5" t="s">
        <v>1</v>
      </c>
      <c r="L242" s="5" t="s">
        <v>1</v>
      </c>
      <c r="M242" s="5" t="s">
        <v>1</v>
      </c>
      <c r="N242" s="5" t="s">
        <v>1</v>
      </c>
      <c r="O242" s="6"/>
      <c r="P242" s="6"/>
      <c r="Q242" s="6"/>
      <c r="R242" s="6"/>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21"/>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240</v>
      </c>
      <c r="C243" s="4" t="s">
        <v>454</v>
      </c>
      <c r="D243" s="3" t="str">
        <f t="shared" ca="1" si="23"/>
        <v/>
      </c>
      <c r="E243" s="5" t="s">
        <v>1</v>
      </c>
      <c r="H243" s="6"/>
      <c r="I243" s="6"/>
      <c r="L243" s="5" t="s">
        <v>1</v>
      </c>
      <c r="M243" s="5" t="s">
        <v>1</v>
      </c>
      <c r="R243" s="6" t="s">
        <v>829</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21"/>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126</v>
      </c>
      <c r="B244" s="4" t="s">
        <v>240</v>
      </c>
      <c r="C244" s="4" t="s">
        <v>454</v>
      </c>
      <c r="D244" s="3" t="str">
        <f t="shared" ca="1" si="23"/>
        <v/>
      </c>
      <c r="E244" s="5" t="s">
        <v>1</v>
      </c>
      <c r="R244" s="6" t="s">
        <v>829</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21"/>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230</v>
      </c>
      <c r="C245" s="4" t="s">
        <v>283</v>
      </c>
      <c r="D245" s="3" t="str">
        <f t="shared" ca="1" si="23"/>
        <v/>
      </c>
      <c r="E245" s="5" t="s">
        <v>1</v>
      </c>
      <c r="F245" s="5" t="s">
        <v>503</v>
      </c>
      <c r="G245" s="5" t="s">
        <v>503</v>
      </c>
      <c r="J245" s="5" t="s">
        <v>1</v>
      </c>
      <c r="K245" s="5" t="s">
        <v>1</v>
      </c>
      <c r="L245" s="5" t="s">
        <v>1</v>
      </c>
      <c r="M245" s="5" t="s">
        <v>1</v>
      </c>
      <c r="O245" s="6"/>
      <c r="P245" s="6"/>
      <c r="Q245" s="6"/>
      <c r="R245" s="6" t="s">
        <v>829</v>
      </c>
      <c r="V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21"/>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381</v>
      </c>
      <c r="B246" s="4" t="s">
        <v>229</v>
      </c>
      <c r="C246" s="4" t="s">
        <v>454</v>
      </c>
      <c r="D246" s="3" t="str">
        <f t="shared" ca="1" si="23"/>
        <v/>
      </c>
      <c r="O246" s="6"/>
      <c r="P246" s="6"/>
      <c r="Q246" s="6"/>
      <c r="R246" s="6" t="s">
        <v>829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21"/>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271</v>
      </c>
      <c r="B247" s="4" t="s">
        <v>789</v>
      </c>
      <c r="C247" s="4" t="s">
        <v>208</v>
      </c>
      <c r="D247" s="3" t="str">
        <f t="shared" ca="1" si="23"/>
        <v/>
      </c>
      <c r="F247" s="5" t="s">
        <v>824</v>
      </c>
      <c r="G247" s="5" t="s">
        <v>824</v>
      </c>
      <c r="H247" s="5" t="s">
        <v>285</v>
      </c>
      <c r="I247" s="5" t="s">
        <v>285</v>
      </c>
      <c r="J247" s="5" t="s">
        <v>285</v>
      </c>
      <c r="K247" s="5" t="s">
        <v>285</v>
      </c>
      <c r="L247" s="5" t="s">
        <v>285</v>
      </c>
      <c r="M247" s="5" t="s">
        <v>285</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21"/>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743</v>
      </c>
      <c r="C248" s="4" t="s">
        <v>454</v>
      </c>
      <c r="D248" s="3" t="str">
        <f t="shared" ca="1" si="23"/>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21"/>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382</v>
      </c>
      <c r="B249" s="4" t="s">
        <v>231</v>
      </c>
      <c r="C249" s="4" t="s">
        <v>451</v>
      </c>
      <c r="D249" s="3" t="str">
        <f t="shared" ca="1" si="23"/>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21"/>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659</v>
      </c>
      <c r="B250" s="4" t="s">
        <v>756</v>
      </c>
      <c r="C250" s="4" t="s">
        <v>283</v>
      </c>
      <c r="D250" s="3" t="str">
        <f t="shared" ca="1" si="23"/>
        <v/>
      </c>
      <c r="P250" s="5" t="s">
        <v>1</v>
      </c>
      <c r="T250" s="5" t="s">
        <v>247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21"/>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272</v>
      </c>
      <c r="B251" s="4" t="s">
        <v>240</v>
      </c>
      <c r="C251" s="4" t="s">
        <v>208</v>
      </c>
      <c r="D251" s="3" t="str">
        <f t="shared" ca="1" si="23"/>
        <v/>
      </c>
      <c r="H251" s="5" t="s">
        <v>285</v>
      </c>
      <c r="I251" s="5" t="s">
        <v>285</v>
      </c>
      <c r="J251" s="5" t="s">
        <v>285</v>
      </c>
      <c r="K251" s="5" t="s">
        <v>285</v>
      </c>
      <c r="L251" s="5" t="s">
        <v>285</v>
      </c>
      <c r="M251" s="5" t="s">
        <v>285</v>
      </c>
      <c r="N251" s="5" t="s">
        <v>1</v>
      </c>
      <c r="Q251" s="5" t="s">
        <v>827</v>
      </c>
      <c r="R251" s="5" t="s">
        <v>925</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21"/>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397</v>
      </c>
      <c r="C252" s="4" t="s">
        <v>200</v>
      </c>
      <c r="D252" s="3" t="str">
        <f t="shared" ca="1" si="23"/>
        <v/>
      </c>
      <c r="G252" s="5" t="s">
        <v>1</v>
      </c>
      <c r="H252" s="6" t="s">
        <v>1</v>
      </c>
      <c r="I252" s="6" t="s">
        <v>1</v>
      </c>
      <c r="L252" s="5" t="s">
        <v>1</v>
      </c>
      <c r="M252" s="5" t="s">
        <v>1</v>
      </c>
      <c r="O252" s="6" t="s">
        <v>1</v>
      </c>
      <c r="P252" s="6" t="s">
        <v>1</v>
      </c>
      <c r="Q252" s="6" t="s">
        <v>308</v>
      </c>
      <c r="R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21"/>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551</v>
      </c>
      <c r="C253" s="4" t="s">
        <v>283</v>
      </c>
      <c r="D253" s="3" t="str">
        <f t="shared" ca="1" si="23"/>
        <v/>
      </c>
      <c r="G253" s="5" t="s">
        <v>1</v>
      </c>
      <c r="H253" s="5" t="s">
        <v>1</v>
      </c>
      <c r="I253" s="5" t="s">
        <v>1</v>
      </c>
      <c r="J253" s="5" t="s">
        <v>1</v>
      </c>
      <c r="K253" s="5" t="s">
        <v>1</v>
      </c>
      <c r="L253" s="5" t="s">
        <v>1</v>
      </c>
      <c r="M253" s="5" t="s">
        <v>1</v>
      </c>
      <c r="N253" s="5" t="s">
        <v>1</v>
      </c>
      <c r="O253" s="6" t="s">
        <v>1</v>
      </c>
      <c r="P253" s="6"/>
      <c r="Q253" s="6" t="s">
        <v>1</v>
      </c>
      <c r="R253" s="6"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21"/>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648</v>
      </c>
      <c r="C254" s="4" t="s">
        <v>209</v>
      </c>
      <c r="D254" s="3" t="str">
        <f t="shared" ca="1" si="23"/>
        <v/>
      </c>
      <c r="T254" s="5" t="s">
        <v>247</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21"/>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165</v>
      </c>
      <c r="B255" s="4" t="s">
        <v>240</v>
      </c>
      <c r="C255" s="4" t="s">
        <v>209</v>
      </c>
      <c r="D255" s="3" t="str">
        <f t="shared" ca="1" si="23"/>
        <v/>
      </c>
      <c r="O255" s="5" t="s">
        <v>165</v>
      </c>
      <c r="X255" s="5" t="s">
        <v>165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0"/>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21"/>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240</v>
      </c>
      <c r="C256" s="4" t="s">
        <v>209</v>
      </c>
      <c r="D256" s="3" t="str">
        <f t="shared" ca="1" si="23"/>
        <v/>
      </c>
      <c r="F256" s="5" t="s">
        <v>502</v>
      </c>
      <c r="G256" s="5" t="s">
        <v>502</v>
      </c>
      <c r="H256" s="6"/>
      <c r="I256" s="6"/>
      <c r="L256" s="5" t="s">
        <v>1</v>
      </c>
      <c r="M256" s="5" t="s">
        <v>1</v>
      </c>
      <c r="O256" s="5" t="s">
        <v>1</v>
      </c>
      <c r="P256" s="6"/>
      <c r="Q256" s="6" t="s">
        <v>308</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0"/>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21"/>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240</v>
      </c>
      <c r="C257" s="4" t="s">
        <v>451</v>
      </c>
      <c r="D257" s="3">
        <f t="shared" ca="1" si="23"/>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ref="AS257:AS318" ca="1" si="24">IF(SUM(Y257:AR257)&gt;0,1,"")</f>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t="str">
        <f>IF(OR(Q257="",VLOOKUP(Q$1,Services!$A$1:$B$22,2,0)="Exclude"),"",IF($D257=1,IF(OR(price_limit="",price_limit="No Limit"),IF(Q257="Yes",1,2),IF(SUMIFS(WhatIf!$G:$G,WhatIf!$A:$A,Q$1,WhatIf!$B:$B,Q257)&lt;=price_limit,IF(Q257="Yes",1,2),"")),""))</f>
        <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ref="BN257:BN318" si="25">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181</v>
      </c>
      <c r="B258" s="4" t="s">
        <v>300</v>
      </c>
      <c r="C258" s="4" t="s">
        <v>209</v>
      </c>
      <c r="D258" s="3" t="str">
        <f t="shared" ca="1" si="23"/>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si="25"/>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245</v>
      </c>
      <c r="B259" s="4" t="s">
        <v>197</v>
      </c>
      <c r="C259" s="4" t="s">
        <v>455</v>
      </c>
      <c r="D259" s="3" t="str">
        <f t="shared" ca="1" si="23"/>
        <v/>
      </c>
      <c r="G259" s="5" t="s">
        <v>1</v>
      </c>
      <c r="O259" s="6"/>
      <c r="P259" s="6"/>
      <c r="Q259" s="6" t="s">
        <v>828</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5"/>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742</v>
      </c>
      <c r="C260" s="4" t="s">
        <v>209</v>
      </c>
      <c r="D260" s="3" t="str">
        <f t="shared" ca="1" si="23"/>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5"/>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398</v>
      </c>
      <c r="B261" s="4" t="s">
        <v>240</v>
      </c>
      <c r="C261" s="4" t="s">
        <v>216</v>
      </c>
      <c r="D261" s="3" t="str">
        <f t="shared" ca="1" si="23"/>
        <v/>
      </c>
      <c r="F261" s="5" t="s">
        <v>505</v>
      </c>
      <c r="G261" s="5" t="s">
        <v>505</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5"/>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127</v>
      </c>
      <c r="B262" s="4" t="s">
        <v>240</v>
      </c>
      <c r="C262" s="4" t="s">
        <v>216</v>
      </c>
      <c r="D262" s="3" t="str">
        <f t="shared" ca="1" si="23"/>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5"/>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128</v>
      </c>
      <c r="B263" s="4" t="s">
        <v>304</v>
      </c>
      <c r="C263" s="4" t="s">
        <v>209</v>
      </c>
      <c r="D263" s="3" t="str">
        <f t="shared" ca="1" si="23"/>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5"/>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129</v>
      </c>
      <c r="B264" s="4" t="s">
        <v>232</v>
      </c>
      <c r="C264" s="4" t="s">
        <v>216</v>
      </c>
      <c r="D264" s="3" t="str">
        <f t="shared" ca="1" si="23"/>
        <v/>
      </c>
      <c r="F264" s="5" t="s">
        <v>505</v>
      </c>
      <c r="G264" s="5" t="s">
        <v>505</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5"/>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130</v>
      </c>
      <c r="B265" s="4" t="s">
        <v>403</v>
      </c>
      <c r="C265" s="4" t="s">
        <v>216</v>
      </c>
      <c r="D265" s="3" t="str">
        <f t="shared" ca="1" si="23"/>
        <v/>
      </c>
      <c r="F265" s="5" t="s">
        <v>505</v>
      </c>
      <c r="G265" s="5" t="s">
        <v>505</v>
      </c>
      <c r="T265" s="5" t="s">
        <v>247</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5"/>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240</v>
      </c>
      <c r="C266" s="4" t="s">
        <v>216</v>
      </c>
      <c r="D266" s="3" t="str">
        <f t="shared" ca="1" si="23"/>
        <v/>
      </c>
      <c r="F266" s="5" t="s">
        <v>1</v>
      </c>
      <c r="G266" s="5" t="s">
        <v>1</v>
      </c>
      <c r="O266" s="5" t="s">
        <v>1</v>
      </c>
      <c r="P266" s="6"/>
      <c r="R266" s="6" t="s">
        <v>829</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5"/>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240</v>
      </c>
      <c r="C267" s="4" t="s">
        <v>209</v>
      </c>
      <c r="D267" s="3" t="str">
        <f t="shared" ca="1" si="23"/>
        <v/>
      </c>
      <c r="G267" s="5" t="s">
        <v>1</v>
      </c>
      <c r="O267" s="6"/>
      <c r="P267" s="6"/>
      <c r="Q267" s="6" t="s">
        <v>308</v>
      </c>
      <c r="R267" s="6"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5"/>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182</v>
      </c>
      <c r="B268" s="4" t="s">
        <v>131</v>
      </c>
      <c r="C268" s="4" t="s">
        <v>209</v>
      </c>
      <c r="D268" s="3" t="str">
        <f t="shared" ca="1" si="23"/>
        <v/>
      </c>
      <c r="F268" s="5" t="s">
        <v>502</v>
      </c>
      <c r="G268" s="5" t="s">
        <v>502</v>
      </c>
      <c r="O268" s="6"/>
      <c r="P268" s="6"/>
      <c r="Q268" s="6" t="s">
        <v>828</v>
      </c>
      <c r="R268" s="5" t="s">
        <v>916</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5"/>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240</v>
      </c>
      <c r="C269" s="4" t="s">
        <v>209</v>
      </c>
      <c r="D269" s="3" t="str">
        <f t="shared" ca="1" si="23"/>
        <v/>
      </c>
      <c r="F269" s="5" t="s">
        <v>502</v>
      </c>
      <c r="G269" s="5" t="s">
        <v>502</v>
      </c>
      <c r="H269" s="6"/>
      <c r="I269" s="6"/>
      <c r="L269" s="5" t="s">
        <v>1</v>
      </c>
      <c r="M269" s="5" t="s">
        <v>1</v>
      </c>
      <c r="O269" s="6"/>
      <c r="P269" s="6"/>
      <c r="Q269" s="6" t="s">
        <v>308</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5"/>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726</v>
      </c>
      <c r="C270" s="4" t="s">
        <v>450</v>
      </c>
      <c r="D270" s="3" t="str">
        <f t="shared" ca="1" si="23"/>
        <v/>
      </c>
      <c r="E270" s="5" t="s">
        <v>1</v>
      </c>
      <c r="F270" s="5" t="s">
        <v>504</v>
      </c>
      <c r="G270" s="5" t="s">
        <v>1</v>
      </c>
      <c r="H270" s="5" t="s">
        <v>1</v>
      </c>
      <c r="I270" s="5" t="s">
        <v>1</v>
      </c>
      <c r="K270" s="5" t="s">
        <v>1</v>
      </c>
      <c r="L270" s="5" t="s">
        <v>1</v>
      </c>
      <c r="M270" s="5" t="s">
        <v>1</v>
      </c>
      <c r="N270" s="5" t="s">
        <v>1</v>
      </c>
      <c r="O270" s="6"/>
      <c r="P270" s="6"/>
      <c r="Q270" s="6"/>
      <c r="R270" s="6"/>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5"/>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340</v>
      </c>
      <c r="C271" s="4" t="s">
        <v>450</v>
      </c>
      <c r="D271" s="3" t="str">
        <f t="shared" ca="1" si="23"/>
        <v/>
      </c>
      <c r="E271" s="5" t="s">
        <v>1</v>
      </c>
      <c r="H271" s="5" t="s">
        <v>1</v>
      </c>
      <c r="I271" s="5" t="s">
        <v>1</v>
      </c>
      <c r="J271" s="5" t="s">
        <v>1</v>
      </c>
      <c r="K271" s="5" t="s">
        <v>1</v>
      </c>
      <c r="L271" s="5" t="s">
        <v>1</v>
      </c>
      <c r="M271" s="5" t="s">
        <v>1</v>
      </c>
      <c r="N271" s="5" t="s">
        <v>1</v>
      </c>
      <c r="O271" s="6"/>
      <c r="P271" s="6"/>
      <c r="Q271" s="6"/>
      <c r="R271" s="6"/>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5"/>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298</v>
      </c>
      <c r="C272" s="4" t="s">
        <v>450</v>
      </c>
      <c r="D272" s="3" t="str">
        <f t="shared" ref="D272:D303" ca="1" si="26">IF(BR272=0,"",IF(BR272&lt;=VALUE(MID(marker_pick,1,1)),1,""))</f>
        <v/>
      </c>
      <c r="E272" s="5" t="s">
        <v>1</v>
      </c>
      <c r="F272" s="5" t="s">
        <v>504</v>
      </c>
      <c r="G272" s="5" t="s">
        <v>504</v>
      </c>
      <c r="K272" s="5" t="s">
        <v>1</v>
      </c>
      <c r="L272" s="5" t="s">
        <v>1</v>
      </c>
      <c r="M272" s="5" t="s">
        <v>1</v>
      </c>
      <c r="O272" s="6"/>
      <c r="P272" s="6"/>
      <c r="Q272" s="6"/>
      <c r="R272" s="6" t="s">
        <v>829</v>
      </c>
      <c r="S272" s="5"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5"/>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206</v>
      </c>
      <c r="B273" s="4" t="s">
        <v>899</v>
      </c>
      <c r="C273" s="4" t="s">
        <v>208</v>
      </c>
      <c r="D273" s="3" t="str">
        <f t="shared" ca="1" si="26"/>
        <v/>
      </c>
      <c r="F273" s="5" t="s">
        <v>814</v>
      </c>
      <c r="G273" s="5" t="s">
        <v>814</v>
      </c>
      <c r="H273" s="5" t="s">
        <v>285</v>
      </c>
      <c r="I273" s="5" t="s">
        <v>285</v>
      </c>
      <c r="J273" s="5" t="s">
        <v>285</v>
      </c>
      <c r="K273" s="5" t="s">
        <v>285</v>
      </c>
      <c r="L273" s="5" t="s">
        <v>285</v>
      </c>
      <c r="M273" s="5" t="s">
        <v>285</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5"/>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273</v>
      </c>
      <c r="B274" s="4" t="s">
        <v>240</v>
      </c>
      <c r="C274" s="4" t="s">
        <v>208</v>
      </c>
      <c r="D274" s="3" t="str">
        <f t="shared" ca="1" si="26"/>
        <v/>
      </c>
      <c r="F274" s="5" t="s">
        <v>922</v>
      </c>
      <c r="G274" s="5" t="s">
        <v>922</v>
      </c>
      <c r="H274" s="5" t="s">
        <v>285</v>
      </c>
      <c r="I274" s="5" t="s">
        <v>285</v>
      </c>
      <c r="J274" s="5" t="s">
        <v>285</v>
      </c>
      <c r="K274" s="5" t="s">
        <v>285</v>
      </c>
      <c r="L274" s="5" t="s">
        <v>285</v>
      </c>
      <c r="M274" s="5" t="s">
        <v>285</v>
      </c>
      <c r="N274" s="5" t="s">
        <v>1</v>
      </c>
      <c r="R274" s="5" t="s">
        <v>925</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5"/>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656</v>
      </c>
      <c r="C275" s="4" t="s">
        <v>200</v>
      </c>
      <c r="D275" s="3" t="str">
        <f t="shared" ca="1" si="26"/>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5"/>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132</v>
      </c>
      <c r="B276" s="4" t="s">
        <v>802</v>
      </c>
      <c r="C276" s="4" t="s">
        <v>209</v>
      </c>
      <c r="D276" s="3" t="str">
        <f t="shared" ca="1" si="26"/>
        <v/>
      </c>
      <c r="F276" s="5" t="s">
        <v>502</v>
      </c>
      <c r="G276" s="5" t="s">
        <v>502</v>
      </c>
      <c r="H276" s="6"/>
      <c r="I276" s="6" t="s">
        <v>1</v>
      </c>
      <c r="L276" s="5" t="s">
        <v>1</v>
      </c>
      <c r="M276" s="5" t="s">
        <v>1</v>
      </c>
      <c r="O276" s="5" t="s">
        <v>1</v>
      </c>
      <c r="P276" s="5" t="s">
        <v>1</v>
      </c>
      <c r="Q276" s="5" t="s">
        <v>308</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9" t="str">
        <f>IF(OR(E276="",VLOOKUP(E$1,Services!$A$1:$B$22,2,0)="Exclude"),"",IF($D276=1,IF(OR(price_limit="",price_limit="No Limit"),IF(E276="Yes",1,2),IF(SUMIFS(WhatIf!$G:$G,WhatIf!$A:$A,E$1,WhatIf!$B:$B,E276)&lt;=price_limit,IF(E276="Yes",1,2),"")),""))</f>
        <v/>
      </c>
      <c r="AU276" s="69" t="str">
        <f ca="1">IF(OR(F276="",VLOOKUP(F$1,Services!$A$1:$B$22,2,0)="Exclude"),"",IF($D276=1,IF(OR(price_limit="",price_limit="No Limit"),IF(F276="Yes",1,2),IF(SUMIFS(WhatIf!$G:$G,WhatIf!$A:$A,F$1,WhatIf!$B:$B,F276)&lt;=price_limit,IF(F276="Yes",1,2),"")),""))</f>
        <v/>
      </c>
      <c r="AV276" s="69" t="str">
        <f ca="1">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 ca="1">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 ca="1">IF(OR(O276="",VLOOKUP(O$1,Services!$A$1:$B$22,2,0)="Exclude"),"",IF($D276=1,IF(OR(price_limit="",price_limit="No Limit"),IF(O276="Yes",1,2),IF(SUMIFS(WhatIf!$G:$G,WhatIf!$A:$A,O$1,WhatIf!$B:$B,O276)&lt;=price_limit,IF(O276="Yes",1,2),"")),""))</f>
        <v/>
      </c>
      <c r="BE276" s="69" t="str">
        <f ca="1">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 ca="1">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5"/>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588</v>
      </c>
      <c r="B277" s="19" t="s">
        <v>654</v>
      </c>
      <c r="C277" s="4" t="s">
        <v>216</v>
      </c>
      <c r="D277" s="3" t="str">
        <f t="shared" ca="1" si="26"/>
        <v/>
      </c>
      <c r="J277" s="5" t="s">
        <v>1</v>
      </c>
      <c r="K277" s="5" t="s">
        <v>1</v>
      </c>
      <c r="L277" s="5" t="s">
        <v>1</v>
      </c>
      <c r="M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 ca="1">IF(OR(J277="",VLOOKUP(J$1,Services!$A$1:$B$22,2,0)="Exclude"),"",IF($D277=1,IF(OR(price_limit="",price_limit="No Limit"),IF(J277="Yes",1,2),IF(SUMIFS(WhatIf!$G:$G,WhatIf!$A:$A,J$1,WhatIf!$B:$B,J277)&lt;=price_limit,IF(J277="Yes",1,2),"")),""))</f>
        <v/>
      </c>
      <c r="AZ277" s="69" t="str">
        <f ca="1">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5"/>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804</v>
      </c>
      <c r="B278" s="4" t="s">
        <v>240</v>
      </c>
      <c r="C278" s="4" t="s">
        <v>209</v>
      </c>
      <c r="D278" s="3" t="str">
        <f t="shared" ca="1" si="26"/>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5"/>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549</v>
      </c>
      <c r="C279" s="4" t="s">
        <v>200</v>
      </c>
      <c r="D279" s="3" t="str">
        <f t="shared" ca="1" si="26"/>
        <v/>
      </c>
      <c r="F279" s="5" t="s">
        <v>508</v>
      </c>
      <c r="G279" s="5" t="s">
        <v>508</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5"/>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714</v>
      </c>
      <c r="C280" s="4" t="s">
        <v>209</v>
      </c>
      <c r="D280" s="3" t="str">
        <f t="shared" ca="1" si="26"/>
        <v/>
      </c>
      <c r="F280" s="5" t="s">
        <v>519</v>
      </c>
      <c r="G280" s="5" t="s">
        <v>519</v>
      </c>
      <c r="Q280" s="6" t="s">
        <v>828</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5"/>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437</v>
      </c>
      <c r="B281" s="4" t="s">
        <v>240</v>
      </c>
      <c r="C281" s="4" t="s">
        <v>200</v>
      </c>
      <c r="D281" s="3" t="str">
        <f t="shared" ca="1" si="26"/>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5"/>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341</v>
      </c>
      <c r="B282" s="4" t="s">
        <v>719</v>
      </c>
      <c r="C282" s="4" t="s">
        <v>200</v>
      </c>
      <c r="D282" s="3" t="str">
        <f t="shared" ca="1" si="26"/>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5"/>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183</v>
      </c>
      <c r="B283" s="4" t="s">
        <v>135</v>
      </c>
      <c r="C283" s="4" t="s">
        <v>200</v>
      </c>
      <c r="D283" s="3" t="str">
        <f t="shared" ca="1" si="26"/>
        <v/>
      </c>
      <c r="F283" s="5" t="s">
        <v>506</v>
      </c>
      <c r="G283" s="5" t="s">
        <v>506</v>
      </c>
      <c r="H283" s="6" t="s">
        <v>1</v>
      </c>
      <c r="I283" s="6" t="s">
        <v>1</v>
      </c>
      <c r="L283" s="5" t="s">
        <v>1</v>
      </c>
      <c r="M283" s="5" t="s">
        <v>1</v>
      </c>
      <c r="O283" s="6" t="s">
        <v>1</v>
      </c>
      <c r="P283" s="6" t="s">
        <v>1</v>
      </c>
      <c r="Q283" s="6" t="s">
        <v>1</v>
      </c>
      <c r="R283" s="6"/>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5"/>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342</v>
      </c>
      <c r="B284" s="4" t="s">
        <v>240</v>
      </c>
      <c r="C284" s="4" t="s">
        <v>209</v>
      </c>
      <c r="D284" s="3" t="str">
        <f t="shared" ca="1" si="26"/>
        <v/>
      </c>
      <c r="R284" s="5" t="s">
        <v>916</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5"/>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343</v>
      </c>
      <c r="B285" s="4" t="s">
        <v>240</v>
      </c>
      <c r="C285" s="4" t="s">
        <v>209</v>
      </c>
      <c r="D285" s="3" t="str">
        <f t="shared" ca="1" si="26"/>
        <v/>
      </c>
      <c r="R285" s="5" t="s">
        <v>916</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5"/>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344</v>
      </c>
      <c r="B286" s="4" t="s">
        <v>240</v>
      </c>
      <c r="C286" s="4" t="s">
        <v>209</v>
      </c>
      <c r="D286" s="3" t="str">
        <f t="shared" ca="1" si="26"/>
        <v/>
      </c>
      <c r="R286" s="5" t="s">
        <v>916</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5"/>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345</v>
      </c>
      <c r="B287" s="4" t="s">
        <v>240</v>
      </c>
      <c r="C287" s="4" t="s">
        <v>209</v>
      </c>
      <c r="D287" s="3" t="str">
        <f t="shared" ca="1" si="26"/>
        <v/>
      </c>
      <c r="R287" s="5" t="s">
        <v>916</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5"/>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346</v>
      </c>
      <c r="B288" s="4" t="s">
        <v>240</v>
      </c>
      <c r="C288" s="4" t="s">
        <v>209</v>
      </c>
      <c r="D288" s="3" t="str">
        <f t="shared" ca="1" si="26"/>
        <v/>
      </c>
      <c r="R288" s="5" t="s">
        <v>916</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5"/>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347</v>
      </c>
      <c r="B289" s="4" t="s">
        <v>240</v>
      </c>
      <c r="C289" s="4" t="s">
        <v>209</v>
      </c>
      <c r="D289" s="3" t="str">
        <f t="shared" ca="1" si="26"/>
        <v/>
      </c>
      <c r="R289" s="5" t="s">
        <v>916</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5"/>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233</v>
      </c>
      <c r="B290" s="4" t="s">
        <v>348</v>
      </c>
      <c r="C290" s="4" t="s">
        <v>455</v>
      </c>
      <c r="D290" s="3" t="str">
        <f t="shared" ca="1" si="26"/>
        <v/>
      </c>
      <c r="F290" s="5" t="s">
        <v>502</v>
      </c>
      <c r="G290" s="5" t="s">
        <v>502</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5"/>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520</v>
      </c>
      <c r="C291" s="4" t="s">
        <v>457</v>
      </c>
      <c r="D291" s="3" t="str">
        <f t="shared" ca="1" si="26"/>
        <v/>
      </c>
      <c r="F291" s="5" t="s">
        <v>520</v>
      </c>
      <c r="G291" s="5" t="s">
        <v>520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5"/>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757</v>
      </c>
      <c r="C292" s="4" t="s">
        <v>283</v>
      </c>
      <c r="D292" s="3" t="str">
        <f t="shared" ca="1" si="26"/>
        <v/>
      </c>
      <c r="E292" s="5" t="s">
        <v>1</v>
      </c>
      <c r="F292" s="5" t="s">
        <v>503</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5"/>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207</v>
      </c>
      <c r="B293" s="4" t="s">
        <v>240</v>
      </c>
      <c r="C293" s="4" t="s">
        <v>208</v>
      </c>
      <c r="D293" s="3" t="str">
        <f t="shared" ca="1" si="26"/>
        <v/>
      </c>
      <c r="F293" s="5" t="s">
        <v>814</v>
      </c>
      <c r="G293" s="5" t="s">
        <v>814</v>
      </c>
      <c r="H293" s="5" t="s">
        <v>285</v>
      </c>
      <c r="I293" s="5" t="s">
        <v>285</v>
      </c>
      <c r="J293" s="5" t="s">
        <v>285</v>
      </c>
      <c r="K293" s="5" t="s">
        <v>285</v>
      </c>
      <c r="L293" s="5" t="s">
        <v>285</v>
      </c>
      <c r="M293" s="5" t="s">
        <v>285</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5"/>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240</v>
      </c>
      <c r="C294" s="4" t="s">
        <v>451</v>
      </c>
      <c r="D294" s="3" t="str">
        <f t="shared" ca="1" si="26"/>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5"/>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296</v>
      </c>
      <c r="C295" s="4" t="s">
        <v>200</v>
      </c>
      <c r="D295" s="3" t="str">
        <f t="shared" ca="1" si="26"/>
        <v/>
      </c>
      <c r="E295" s="5" t="s">
        <v>1</v>
      </c>
      <c r="R295" s="6" t="s">
        <v>829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5"/>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274</v>
      </c>
      <c r="B296" s="4" t="s">
        <v>240</v>
      </c>
      <c r="C296" s="4" t="s">
        <v>208</v>
      </c>
      <c r="D296" s="3" t="str">
        <f t="shared" ca="1" si="26"/>
        <v/>
      </c>
      <c r="H296" s="5" t="s">
        <v>285</v>
      </c>
      <c r="I296" s="5" t="s">
        <v>285</v>
      </c>
      <c r="J296" s="5" t="s">
        <v>285</v>
      </c>
      <c r="K296" s="5" t="s">
        <v>285</v>
      </c>
      <c r="L296" s="5" t="s">
        <v>285</v>
      </c>
      <c r="M296" s="5" t="s">
        <v>285</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5"/>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240</v>
      </c>
      <c r="C297" s="4" t="s">
        <v>200</v>
      </c>
      <c r="D297" s="3" t="str">
        <f t="shared" ca="1" si="26"/>
        <v/>
      </c>
      <c r="F297" s="5" t="s">
        <v>508</v>
      </c>
      <c r="G297" s="5" t="s">
        <v>508</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5"/>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349</v>
      </c>
      <c r="B298" s="4" t="s">
        <v>240</v>
      </c>
      <c r="C298" s="4" t="s">
        <v>452</v>
      </c>
      <c r="D298" s="3" t="str">
        <f t="shared" ca="1" si="26"/>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5"/>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647</v>
      </c>
      <c r="C299" s="4" t="s">
        <v>200</v>
      </c>
      <c r="D299" s="3" t="str">
        <f t="shared" ca="1" si="26"/>
        <v/>
      </c>
      <c r="K299" s="5" t="s">
        <v>1</v>
      </c>
      <c r="L299" s="5" t="s">
        <v>1</v>
      </c>
      <c r="M299" s="5" t="s">
        <v>1</v>
      </c>
      <c r="O299" s="5" t="s">
        <v>1</v>
      </c>
      <c r="P299" s="5" t="s">
        <v>1</v>
      </c>
      <c r="Q299" s="5" t="s">
        <v>308</v>
      </c>
      <c r="R299" s="5" t="s">
        <v>1</v>
      </c>
      <c r="T299" s="5" t="s">
        <v>247</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5"/>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653</v>
      </c>
      <c r="C300" s="4" t="s">
        <v>283</v>
      </c>
      <c r="D300" s="3" t="str">
        <f t="shared" ca="1" si="26"/>
        <v/>
      </c>
      <c r="T300" s="5" t="s">
        <v>247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5"/>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730</v>
      </c>
      <c r="C301" s="4" t="s">
        <v>283</v>
      </c>
      <c r="D301" s="3" t="str">
        <f t="shared" ca="1" si="26"/>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5"/>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657</v>
      </c>
      <c r="C302" s="4" t="s">
        <v>200</v>
      </c>
      <c r="D302" s="3" t="str">
        <f t="shared" ca="1" si="26"/>
        <v/>
      </c>
      <c r="T302" s="5" t="s">
        <v>247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5"/>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790</v>
      </c>
      <c r="B303" s="4" t="s">
        <v>240</v>
      </c>
      <c r="C303" s="4" t="s">
        <v>208</v>
      </c>
      <c r="D303" s="3" t="str">
        <f t="shared" ca="1" si="26"/>
        <v/>
      </c>
      <c r="F303" s="5" t="s">
        <v>814</v>
      </c>
      <c r="G303" s="5" t="s">
        <v>814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5"/>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724</v>
      </c>
      <c r="B304" s="4" t="s">
        <v>649</v>
      </c>
      <c r="C304" s="4" t="s">
        <v>200</v>
      </c>
      <c r="D304" s="3" t="str">
        <f t="shared" ref="D304:D310" ca="1" si="27">IF(BR304=0,"",IF(BR304&lt;=VALUE(MID(marker_pick,1,1)),1,""))</f>
        <v/>
      </c>
      <c r="T304" s="5" t="s">
        <v>247</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5"/>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718</v>
      </c>
      <c r="B305" s="4" t="s">
        <v>723</v>
      </c>
      <c r="C305" s="4" t="s">
        <v>200</v>
      </c>
      <c r="D305" s="3" t="str">
        <f t="shared" ca="1" si="27"/>
        <v/>
      </c>
      <c r="T305" s="5" t="s">
        <v>247</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5"/>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791</v>
      </c>
      <c r="C306" s="4" t="s">
        <v>208</v>
      </c>
      <c r="D306" s="3" t="str">
        <f t="shared" ca="1" si="27"/>
        <v/>
      </c>
      <c r="F306" s="5" t="s">
        <v>922</v>
      </c>
      <c r="G306" s="5" t="s">
        <v>922</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5"/>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240</v>
      </c>
      <c r="C307" s="4" t="s">
        <v>283</v>
      </c>
      <c r="D307" s="3" t="str">
        <f t="shared" ca="1" si="27"/>
        <v/>
      </c>
      <c r="F307" s="5" t="s">
        <v>507</v>
      </c>
      <c r="G307" s="5" t="s">
        <v>507</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5"/>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240</v>
      </c>
      <c r="C308" s="4" t="s">
        <v>454</v>
      </c>
      <c r="D308" s="3" t="str">
        <f t="shared" ca="1" si="27"/>
        <v/>
      </c>
      <c r="E308" s="5" t="s">
        <v>1</v>
      </c>
      <c r="F308" s="5" t="s">
        <v>503</v>
      </c>
      <c r="G308" s="5" t="s">
        <v>503</v>
      </c>
      <c r="H308" s="6" t="s">
        <v>1</v>
      </c>
      <c r="I308" s="6" t="s">
        <v>1</v>
      </c>
      <c r="L308" s="5" t="s">
        <v>1</v>
      </c>
      <c r="M308" s="5" t="s">
        <v>1</v>
      </c>
      <c r="R308" s="6" t="s">
        <v>829</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5"/>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234</v>
      </c>
      <c r="C309" s="4" t="s">
        <v>200</v>
      </c>
      <c r="D309" s="3" t="str">
        <f t="shared" ca="1" si="27"/>
        <v/>
      </c>
      <c r="F309" s="5" t="s">
        <v>508</v>
      </c>
      <c r="G309" s="5" t="s">
        <v>508</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5"/>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383</v>
      </c>
      <c r="B310" s="4" t="s">
        <v>240</v>
      </c>
      <c r="C310" s="4" t="s">
        <v>200</v>
      </c>
      <c r="D310" s="3" t="str">
        <f t="shared" ca="1" si="27"/>
        <v/>
      </c>
      <c r="F310" s="5" t="s">
        <v>508</v>
      </c>
      <c r="G310" s="5" t="s">
        <v>508</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5"/>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908</v>
      </c>
      <c r="C311" s="4" t="s">
        <v>208</v>
      </c>
      <c r="W311" s="5" t="s">
        <v>907</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4"/>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5"/>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537</v>
      </c>
      <c r="C312" s="4" t="s">
        <v>216</v>
      </c>
      <c r="D312" s="3" t="str">
        <f t="shared" ref="D312:D328" ca="1" si="28">IF(BR312=0,"",IF(BR312&lt;=VALUE(MID(marker_pick,1,1)),1,""))</f>
        <v/>
      </c>
      <c r="F312" s="5" t="s">
        <v>505</v>
      </c>
      <c r="G312" s="5" t="s">
        <v>505</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5"/>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643</v>
      </c>
      <c r="C313" s="4" t="s">
        <v>283</v>
      </c>
      <c r="D313" s="3" t="str">
        <f t="shared" ca="1" si="28"/>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5"/>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642</v>
      </c>
      <c r="C314" s="4" t="s">
        <v>208</v>
      </c>
      <c r="D314" s="3" t="str">
        <f t="shared" ca="1" si="28"/>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5"/>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215</v>
      </c>
      <c r="C315" s="4" t="s">
        <v>200</v>
      </c>
      <c r="D315" s="3" t="str">
        <f t="shared" ca="1" si="28"/>
        <v/>
      </c>
      <c r="E315" s="5" t="s">
        <v>1</v>
      </c>
      <c r="F315" s="5" t="s">
        <v>505</v>
      </c>
      <c r="G315" s="5" t="s">
        <v>505</v>
      </c>
      <c r="K315" s="5" t="s">
        <v>1</v>
      </c>
      <c r="L315" s="5" t="s">
        <v>1</v>
      </c>
      <c r="M315" s="5" t="s">
        <v>1</v>
      </c>
      <c r="O315" s="6"/>
      <c r="P315" s="6" t="s">
        <v>283</v>
      </c>
      <c r="Q315" s="6" t="s">
        <v>309</v>
      </c>
      <c r="R315" s="6" t="s">
        <v>829</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5"/>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301</v>
      </c>
      <c r="C316" s="4" t="s">
        <v>455</v>
      </c>
      <c r="D316" s="3" t="str">
        <f t="shared" ca="1" si="28"/>
        <v/>
      </c>
      <c r="F316" s="5" t="s">
        <v>502</v>
      </c>
      <c r="G316" s="5" t="s">
        <v>502</v>
      </c>
      <c r="I316" s="5" t="s">
        <v>1</v>
      </c>
      <c r="K316" s="5" t="s">
        <v>1</v>
      </c>
      <c r="L316" s="5" t="s">
        <v>1</v>
      </c>
      <c r="M316" s="5" t="s">
        <v>1</v>
      </c>
      <c r="O316" s="5" t="s">
        <v>1</v>
      </c>
      <c r="P316" s="5" t="s">
        <v>1</v>
      </c>
      <c r="Q316" s="5" t="s">
        <v>308</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5"/>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154</v>
      </c>
      <c r="B317" s="4" t="s">
        <v>240</v>
      </c>
      <c r="C317" s="4" t="s">
        <v>209</v>
      </c>
      <c r="D317" s="3" t="str">
        <f t="shared" ca="1" si="28"/>
        <v/>
      </c>
      <c r="F317" s="5" t="s">
        <v>502</v>
      </c>
      <c r="G317" s="5" t="s">
        <v>502</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5"/>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240</v>
      </c>
      <c r="C318" s="4" t="s">
        <v>453</v>
      </c>
      <c r="D318" s="3" t="str">
        <f t="shared" ca="1" si="28"/>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5"/>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350</v>
      </c>
      <c r="B319" s="4" t="s">
        <v>240</v>
      </c>
      <c r="C319" s="4" t="s">
        <v>453</v>
      </c>
      <c r="D319" s="3" t="str">
        <f t="shared" ca="1" si="28"/>
        <v/>
      </c>
      <c r="F319" s="5" t="s">
        <v>66</v>
      </c>
      <c r="G319" s="5" t="s">
        <v>66</v>
      </c>
      <c r="R319" s="6" t="s">
        <v>774</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ref="AS319:AS382" ca="1" si="29">IF(SUM(Y319:AR319)&gt;0,1,"")</f>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ref="BN319:BN382" si="30">MAX(BO319:BQ319)</f>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351</v>
      </c>
      <c r="B320" s="4" t="s">
        <v>240</v>
      </c>
      <c r="C320" s="4" t="s">
        <v>453</v>
      </c>
      <c r="D320" s="3" t="str">
        <f t="shared" ca="1" si="28"/>
        <v/>
      </c>
      <c r="F320" s="5" t="s">
        <v>66</v>
      </c>
      <c r="G320" s="5" t="s">
        <v>66</v>
      </c>
      <c r="R320" s="6" t="s">
        <v>774</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9"/>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3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352</v>
      </c>
      <c r="B321" s="4" t="s">
        <v>240</v>
      </c>
      <c r="C321" s="4" t="s">
        <v>453</v>
      </c>
      <c r="D321" s="3" t="str">
        <f t="shared" ca="1" si="28"/>
        <v/>
      </c>
      <c r="R321" s="6" t="s">
        <v>774</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9"/>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3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353</v>
      </c>
      <c r="B322" s="4" t="s">
        <v>530</v>
      </c>
      <c r="C322" s="4" t="s">
        <v>453</v>
      </c>
      <c r="D322" s="3" t="str">
        <f t="shared" ca="1" si="28"/>
        <v/>
      </c>
      <c r="F322" s="5" t="s">
        <v>66</v>
      </c>
      <c r="G322" s="5" t="s">
        <v>66</v>
      </c>
      <c r="R322" s="6" t="s">
        <v>774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0"/>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354</v>
      </c>
      <c r="B323" s="4" t="s">
        <v>240</v>
      </c>
      <c r="C323" s="4" t="s">
        <v>453</v>
      </c>
      <c r="D323" s="3" t="str">
        <f t="shared" ca="1" si="28"/>
        <v/>
      </c>
      <c r="F323" s="5" t="s">
        <v>66</v>
      </c>
      <c r="G323" s="5" t="s">
        <v>66</v>
      </c>
      <c r="R323" s="6" t="s">
        <v>774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0"/>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355</v>
      </c>
      <c r="B324" s="4" t="s">
        <v>240</v>
      </c>
      <c r="C324" s="4" t="s">
        <v>453</v>
      </c>
      <c r="D324" s="3" t="str">
        <f t="shared" ca="1" si="28"/>
        <v/>
      </c>
      <c r="F324" s="5" t="s">
        <v>66</v>
      </c>
      <c r="G324" s="5" t="s">
        <v>66</v>
      </c>
      <c r="R324" s="6" t="s">
        <v>774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0"/>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356</v>
      </c>
      <c r="B325" s="4" t="s">
        <v>240</v>
      </c>
      <c r="C325" s="4" t="s">
        <v>453</v>
      </c>
      <c r="D325" s="3" t="str">
        <f t="shared" ca="1" si="28"/>
        <v/>
      </c>
      <c r="F325" s="5" t="s">
        <v>66</v>
      </c>
      <c r="G325" s="5" t="s">
        <v>66</v>
      </c>
      <c r="R325" s="6" t="s">
        <v>774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0"/>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357</v>
      </c>
      <c r="B326" s="4" t="s">
        <v>240</v>
      </c>
      <c r="C326" s="4" t="s">
        <v>453</v>
      </c>
      <c r="D326" s="3" t="str">
        <f t="shared" ca="1" si="28"/>
        <v/>
      </c>
      <c r="F326" s="5" t="s">
        <v>66</v>
      </c>
      <c r="G326" s="5" t="s">
        <v>66</v>
      </c>
      <c r="R326" s="6" t="s">
        <v>774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0"/>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358</v>
      </c>
      <c r="B327" s="4" t="s">
        <v>240</v>
      </c>
      <c r="C327" s="4" t="s">
        <v>453</v>
      </c>
      <c r="D327" s="3" t="str">
        <f t="shared" ca="1" si="28"/>
        <v/>
      </c>
      <c r="F327" s="5" t="s">
        <v>66</v>
      </c>
      <c r="G327" s="5" t="s">
        <v>66</v>
      </c>
      <c r="R327" s="6" t="s">
        <v>774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0"/>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166</v>
      </c>
      <c r="B328" s="4" t="s">
        <v>240</v>
      </c>
      <c r="C328" s="4" t="s">
        <v>452</v>
      </c>
      <c r="D328" s="3" t="str">
        <f t="shared" ca="1" si="28"/>
        <v/>
      </c>
      <c r="O328" s="5" t="s">
        <v>166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0"/>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886</v>
      </c>
      <c r="C329" s="4" t="s">
        <v>865</v>
      </c>
      <c r="F329" s="5" t="s">
        <v>738</v>
      </c>
      <c r="G329" s="5" t="s">
        <v>738</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9"/>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0"/>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887</v>
      </c>
      <c r="C330" s="4" t="s">
        <v>865</v>
      </c>
      <c r="F330" s="5" t="s">
        <v>737</v>
      </c>
      <c r="G330" s="5" t="s">
        <v>737</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0"/>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184</v>
      </c>
      <c r="B331" s="4" t="s">
        <v>293</v>
      </c>
      <c r="C331" s="4" t="s">
        <v>200</v>
      </c>
      <c r="D331" s="3" t="str">
        <f t="shared" ref="D331:D374" ca="1" si="31">IF(BR331=0,"",IF(BR331&lt;=VALUE(MID(marker_pick,1,1)),1,""))</f>
        <v/>
      </c>
      <c r="O331" s="5" t="s">
        <v>1</v>
      </c>
      <c r="P331" s="5" t="s">
        <v>1</v>
      </c>
      <c r="Q331" s="5" t="s">
        <v>308</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9"/>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30"/>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305</v>
      </c>
      <c r="B332" s="4" t="s">
        <v>456</v>
      </c>
      <c r="C332" s="4" t="s">
        <v>455</v>
      </c>
      <c r="D332" s="3" t="str">
        <f t="shared" ca="1" si="31"/>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0"/>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240</v>
      </c>
      <c r="C333" s="4" t="s">
        <v>452</v>
      </c>
      <c r="D333" s="3" t="str">
        <f t="shared" ca="1" si="31"/>
        <v/>
      </c>
      <c r="Q333" s="5" t="s">
        <v>309</v>
      </c>
      <c r="R333" s="6" t="s">
        <v>829</v>
      </c>
      <c r="T333" s="5" t="s">
        <v>247</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0"/>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805</v>
      </c>
      <c r="B334" s="4" t="s">
        <v>240</v>
      </c>
      <c r="C334" s="4" t="s">
        <v>209</v>
      </c>
      <c r="D334" s="3" t="str">
        <f t="shared" ca="1" si="31"/>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0"/>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746</v>
      </c>
      <c r="C335" s="4" t="s">
        <v>216</v>
      </c>
      <c r="D335" s="3" t="str">
        <f t="shared" ca="1" si="31"/>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30"/>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402</v>
      </c>
      <c r="C336" s="4" t="s">
        <v>216</v>
      </c>
      <c r="D336" s="3" t="str">
        <f t="shared" ca="1" si="31"/>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30"/>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744</v>
      </c>
      <c r="C337" s="4" t="s">
        <v>216</v>
      </c>
      <c r="D337" s="3" t="str">
        <f t="shared" ca="1" si="31"/>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30"/>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745</v>
      </c>
      <c r="C338" s="4" t="s">
        <v>209</v>
      </c>
      <c r="D338" s="3" t="str">
        <f t="shared" ca="1" si="31"/>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30"/>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37.299999999999997" x14ac:dyDescent="0.3">
      <c r="A339" s="19" t="s">
        <v>321</v>
      </c>
      <c r="B339" s="4" t="s">
        <v>143</v>
      </c>
      <c r="C339" s="4" t="s">
        <v>209</v>
      </c>
      <c r="D339" s="3" t="str">
        <f t="shared" ca="1" si="31"/>
        <v/>
      </c>
      <c r="R339" s="5" t="s">
        <v>916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0"/>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144</v>
      </c>
      <c r="B340" s="4" t="s">
        <v>240</v>
      </c>
      <c r="C340" s="4" t="s">
        <v>209</v>
      </c>
      <c r="D340" s="3" t="str">
        <f t="shared" ca="1" si="31"/>
        <v/>
      </c>
      <c r="F340" s="5" t="s">
        <v>508</v>
      </c>
      <c r="G340" s="5" t="s">
        <v>508</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0"/>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145</v>
      </c>
      <c r="B341" s="4" t="s">
        <v>240</v>
      </c>
      <c r="C341" s="4" t="s">
        <v>209</v>
      </c>
      <c r="D341" s="3" t="str">
        <f t="shared" ca="1" si="31"/>
        <v/>
      </c>
      <c r="F341" s="5" t="s">
        <v>1</v>
      </c>
      <c r="G341" s="5" t="s">
        <v>1</v>
      </c>
      <c r="Q341" s="5" t="s">
        <v>309</v>
      </c>
      <c r="R341" s="6" t="s">
        <v>829</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0"/>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359</v>
      </c>
      <c r="B342" s="4" t="s">
        <v>240</v>
      </c>
      <c r="C342" s="4" t="s">
        <v>209</v>
      </c>
      <c r="D342" s="3" t="str">
        <f t="shared" ca="1" si="31"/>
        <v/>
      </c>
      <c r="Q342" s="6" t="s">
        <v>828</v>
      </c>
      <c r="R342" s="6" t="s">
        <v>829</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0"/>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360</v>
      </c>
      <c r="B343" s="4" t="s">
        <v>240</v>
      </c>
      <c r="C343" s="4" t="s">
        <v>209</v>
      </c>
      <c r="D343" s="3" t="str">
        <f t="shared" ca="1" si="31"/>
        <v/>
      </c>
      <c r="Q343" s="6" t="s">
        <v>828</v>
      </c>
      <c r="R343" s="6" t="s">
        <v>829</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0"/>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361</v>
      </c>
      <c r="B344" s="4" t="s">
        <v>240</v>
      </c>
      <c r="C344" s="4" t="s">
        <v>209</v>
      </c>
      <c r="D344" s="3" t="str">
        <f t="shared" ca="1" si="31"/>
        <v/>
      </c>
      <c r="Q344" s="6" t="s">
        <v>828</v>
      </c>
      <c r="R344" s="6" t="s">
        <v>829</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0"/>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160</v>
      </c>
      <c r="B345" s="4" t="s">
        <v>806</v>
      </c>
      <c r="C345" s="4" t="s">
        <v>283</v>
      </c>
      <c r="D345" s="3" t="str">
        <f t="shared" ca="1" si="31"/>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0"/>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240</v>
      </c>
      <c r="C346" s="4" t="s">
        <v>453</v>
      </c>
      <c r="D346" s="3" t="str">
        <f t="shared" ca="1" si="31"/>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30"/>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240</v>
      </c>
      <c r="C347" s="4" t="s">
        <v>453</v>
      </c>
      <c r="D347" s="3" t="str">
        <f t="shared" ca="1" si="31"/>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0"/>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211</v>
      </c>
      <c r="B348" s="4" t="s">
        <v>240</v>
      </c>
      <c r="C348" s="4" t="s">
        <v>453</v>
      </c>
      <c r="D348" s="3" t="str">
        <f t="shared" ca="1" si="31"/>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0"/>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customHeight="1" x14ac:dyDescent="0.3">
      <c r="A349" s="19" t="s">
        <v>212</v>
      </c>
      <c r="B349" s="4" t="s">
        <v>240</v>
      </c>
      <c r="C349" s="4" t="s">
        <v>453</v>
      </c>
      <c r="D349" s="3" t="str">
        <f t="shared" ca="1" si="31"/>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0"/>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589</v>
      </c>
      <c r="C350" s="4" t="s">
        <v>453</v>
      </c>
      <c r="D350" s="3" t="str">
        <f t="shared" ca="1" si="31"/>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0"/>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590</v>
      </c>
      <c r="C351" s="4" t="s">
        <v>453</v>
      </c>
      <c r="D351" s="3" t="str">
        <f t="shared" ca="1" si="31"/>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0"/>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591</v>
      </c>
      <c r="C352" s="4" t="s">
        <v>453</v>
      </c>
      <c r="D352" s="3" t="str">
        <f t="shared" ca="1" si="31"/>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0"/>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592</v>
      </c>
      <c r="C353" s="4" t="s">
        <v>453</v>
      </c>
      <c r="D353" s="3" t="str">
        <f t="shared" ca="1" si="31"/>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0"/>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593</v>
      </c>
      <c r="C354" s="4" t="s">
        <v>453</v>
      </c>
      <c r="D354" s="3" t="str">
        <f t="shared" ca="1" si="31"/>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0"/>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594</v>
      </c>
      <c r="C355" s="4" t="s">
        <v>453</v>
      </c>
      <c r="D355" s="3" t="str">
        <f t="shared" ca="1" si="31"/>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0"/>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595</v>
      </c>
      <c r="C356" s="4" t="s">
        <v>453</v>
      </c>
      <c r="D356" s="3" t="str">
        <f t="shared" ca="1" si="31"/>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0"/>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596</v>
      </c>
      <c r="C357" s="4" t="s">
        <v>453</v>
      </c>
      <c r="D357" s="3" t="str">
        <f t="shared" ca="1" si="31"/>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0"/>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240</v>
      </c>
      <c r="C358" s="4" t="s">
        <v>453</v>
      </c>
      <c r="D358" s="3" t="str">
        <f t="shared" ca="1" si="31"/>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0"/>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214</v>
      </c>
      <c r="B359" s="4" t="s">
        <v>240</v>
      </c>
      <c r="C359" s="4" t="s">
        <v>453</v>
      </c>
      <c r="D359" s="3" t="str">
        <f t="shared" ca="1" si="31"/>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0"/>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521</v>
      </c>
      <c r="C360" s="4" t="s">
        <v>454</v>
      </c>
      <c r="D360" s="3" t="str">
        <f t="shared" ca="1" si="31"/>
        <v/>
      </c>
      <c r="F360" s="5" t="s">
        <v>521</v>
      </c>
      <c r="G360" s="5" t="s">
        <v>521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0"/>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651</v>
      </c>
      <c r="C361" s="4" t="s">
        <v>454</v>
      </c>
      <c r="D361" s="3" t="str">
        <f t="shared" ca="1" si="31"/>
        <v/>
      </c>
      <c r="T361" s="5" t="s">
        <v>247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0"/>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753</v>
      </c>
      <c r="C362" s="4" t="s">
        <v>454</v>
      </c>
      <c r="D362" s="3" t="str">
        <f t="shared" ca="1" si="31"/>
        <v/>
      </c>
      <c r="F362" s="5" t="s">
        <v>753</v>
      </c>
      <c r="G362" s="5" t="s">
        <v>753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0"/>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167</v>
      </c>
      <c r="B363" s="4" t="s">
        <v>240</v>
      </c>
      <c r="C363" s="4" t="s">
        <v>452</v>
      </c>
      <c r="D363" s="3" t="str">
        <f t="shared" ca="1" si="31"/>
        <v/>
      </c>
      <c r="O363" s="6" t="s">
        <v>167</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0"/>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68</v>
      </c>
      <c r="B364" s="4" t="s">
        <v>244</v>
      </c>
      <c r="C364" s="4" t="s">
        <v>283</v>
      </c>
      <c r="D364" s="3" t="str">
        <f t="shared" ca="1" si="31"/>
        <v/>
      </c>
      <c r="E364" s="5" t="s">
        <v>1</v>
      </c>
      <c r="F364" s="5" t="s">
        <v>507</v>
      </c>
      <c r="G364" s="5" t="s">
        <v>507</v>
      </c>
      <c r="K364" s="5" t="s">
        <v>1</v>
      </c>
      <c r="L364" s="5" t="s">
        <v>1</v>
      </c>
      <c r="M364" s="5" t="s">
        <v>1</v>
      </c>
      <c r="O364" s="6" t="s">
        <v>1</v>
      </c>
      <c r="P364" s="6"/>
      <c r="Q364" s="6" t="s">
        <v>308</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30"/>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792</v>
      </c>
      <c r="C365" s="4" t="s">
        <v>457</v>
      </c>
      <c r="D365" s="3" t="str">
        <f t="shared" ca="1" si="31"/>
        <v/>
      </c>
      <c r="F365" s="5" t="s">
        <v>821</v>
      </c>
      <c r="G365" s="5" t="s">
        <v>821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0"/>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362</v>
      </c>
      <c r="B366" s="4" t="s">
        <v>240</v>
      </c>
      <c r="C366" s="4" t="s">
        <v>208</v>
      </c>
      <c r="D366" s="3" t="str">
        <f t="shared" ca="1" si="31"/>
        <v/>
      </c>
      <c r="H366" s="5" t="s">
        <v>285</v>
      </c>
      <c r="I366" s="5" t="s">
        <v>285</v>
      </c>
      <c r="J366" s="5" t="s">
        <v>285</v>
      </c>
      <c r="K366" s="5" t="s">
        <v>285</v>
      </c>
      <c r="L366" s="5" t="s">
        <v>285</v>
      </c>
      <c r="M366" s="5" t="s">
        <v>285</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0"/>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240</v>
      </c>
      <c r="C367" s="4" t="s">
        <v>283</v>
      </c>
      <c r="D367" s="3" t="str">
        <f t="shared" ca="1" si="31"/>
        <v/>
      </c>
      <c r="G367" s="5" t="s">
        <v>1</v>
      </c>
      <c r="H367" s="5" t="s">
        <v>1</v>
      </c>
      <c r="I367" s="5" t="s">
        <v>1</v>
      </c>
      <c r="J367" s="5" t="s">
        <v>1</v>
      </c>
      <c r="K367" s="5" t="s">
        <v>1</v>
      </c>
      <c r="L367" s="5" t="s">
        <v>1</v>
      </c>
      <c r="M367" s="5" t="s">
        <v>1</v>
      </c>
      <c r="O367" s="6" t="s">
        <v>1</v>
      </c>
      <c r="P367" s="6" t="s">
        <v>1</v>
      </c>
      <c r="Q367" s="6" t="s">
        <v>1</v>
      </c>
      <c r="R367" s="6"/>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0"/>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157</v>
      </c>
      <c r="B368" s="4" t="s">
        <v>240</v>
      </c>
      <c r="C368" s="4" t="s">
        <v>200</v>
      </c>
      <c r="D368" s="3" t="str">
        <f t="shared" ca="1" si="31"/>
        <v/>
      </c>
      <c r="E368" s="5" t="s">
        <v>1</v>
      </c>
      <c r="O368" s="6" t="s">
        <v>1</v>
      </c>
      <c r="P368" s="6"/>
      <c r="Q368" s="6" t="s">
        <v>308</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0"/>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70</v>
      </c>
      <c r="B369" s="4" t="s">
        <v>240</v>
      </c>
      <c r="C369" s="4" t="s">
        <v>283</v>
      </c>
      <c r="D369" s="3" t="str">
        <f t="shared" ca="1" si="31"/>
        <v/>
      </c>
      <c r="F369" s="5" t="s">
        <v>1</v>
      </c>
      <c r="G369" s="5" t="s">
        <v>1</v>
      </c>
      <c r="H369" s="5" t="s">
        <v>1</v>
      </c>
      <c r="I369" s="5" t="s">
        <v>1</v>
      </c>
      <c r="J369" s="5" t="s">
        <v>1</v>
      </c>
      <c r="K369" s="5" t="s">
        <v>1</v>
      </c>
      <c r="L369" s="5" t="s">
        <v>1</v>
      </c>
      <c r="M369" s="5" t="s">
        <v>1</v>
      </c>
      <c r="N369" s="5" t="s">
        <v>1</v>
      </c>
      <c r="O369" s="6" t="s">
        <v>1</v>
      </c>
      <c r="P369" s="6" t="s">
        <v>1</v>
      </c>
      <c r="Q369" s="6" t="s">
        <v>1</v>
      </c>
      <c r="R369" s="6"/>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30"/>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727</v>
      </c>
      <c r="C370" s="4" t="s">
        <v>450</v>
      </c>
      <c r="D370" s="3" t="str">
        <f t="shared" ca="1" si="31"/>
        <v/>
      </c>
      <c r="R370" s="6" t="s">
        <v>829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0"/>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146</v>
      </c>
      <c r="B371" s="4" t="s">
        <v>363</v>
      </c>
      <c r="C371" s="4" t="s">
        <v>450</v>
      </c>
      <c r="D371" s="3" t="str">
        <f t="shared" ca="1" si="31"/>
        <v/>
      </c>
      <c r="E371" s="5" t="s">
        <v>1</v>
      </c>
      <c r="F371" s="5" t="s">
        <v>504</v>
      </c>
      <c r="G371" s="5" t="s">
        <v>504</v>
      </c>
      <c r="J371" s="5" t="s">
        <v>1</v>
      </c>
      <c r="K371" s="5" t="s">
        <v>1</v>
      </c>
      <c r="L371" s="5" t="s">
        <v>1</v>
      </c>
      <c r="M371" s="5" t="s">
        <v>1</v>
      </c>
      <c r="R371" s="6" t="s">
        <v>829</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0"/>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534</v>
      </c>
      <c r="C372" s="4" t="s">
        <v>457</v>
      </c>
      <c r="D372" s="3" t="str">
        <f t="shared" ca="1" si="31"/>
        <v/>
      </c>
      <c r="F372" s="5" t="s">
        <v>822</v>
      </c>
      <c r="G372" s="5" t="s">
        <v>822</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0"/>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customHeight="1" x14ac:dyDescent="0.3">
      <c r="A373" s="19" t="s">
        <v>364</v>
      </c>
      <c r="B373" s="4" t="s">
        <v>240</v>
      </c>
      <c r="C373" s="4" t="s">
        <v>208</v>
      </c>
      <c r="D373" s="3" t="str">
        <f t="shared" ca="1" si="31"/>
        <v/>
      </c>
      <c r="H373" s="5" t="s">
        <v>285</v>
      </c>
      <c r="I373" s="5" t="s">
        <v>285</v>
      </c>
      <c r="J373" s="5" t="s">
        <v>285</v>
      </c>
      <c r="K373" s="5" t="s">
        <v>285</v>
      </c>
      <c r="L373" s="5" t="s">
        <v>285</v>
      </c>
      <c r="M373" s="5" t="s">
        <v>285</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0"/>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275</v>
      </c>
      <c r="B374" s="4" t="s">
        <v>819</v>
      </c>
      <c r="C374" s="4" t="s">
        <v>208</v>
      </c>
      <c r="D374" s="3" t="str">
        <f t="shared" ca="1" si="31"/>
        <v/>
      </c>
      <c r="F374" s="5" t="s">
        <v>922</v>
      </c>
      <c r="G374" s="5" t="s">
        <v>922</v>
      </c>
      <c r="H374" s="5" t="s">
        <v>285</v>
      </c>
      <c r="I374" s="5" t="s">
        <v>285</v>
      </c>
      <c r="J374" s="5" t="s">
        <v>285</v>
      </c>
      <c r="K374" s="5" t="s">
        <v>285</v>
      </c>
      <c r="L374" s="5" t="s">
        <v>285</v>
      </c>
      <c r="M374" s="5" t="s">
        <v>285</v>
      </c>
      <c r="N374" s="5" t="s">
        <v>1</v>
      </c>
      <c r="R374" s="5" t="s">
        <v>925</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0"/>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37.299999999999997" customHeight="1" x14ac:dyDescent="0.3">
      <c r="A375" s="19" t="s">
        <v>902</v>
      </c>
      <c r="C375" s="4" t="s">
        <v>208</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29"/>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0"/>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793</v>
      </c>
      <c r="C376" s="4" t="s">
        <v>208</v>
      </c>
      <c r="D376" s="3" t="str">
        <f t="shared" ref="D376:D406" ca="1" si="32">IF(BR376=0,"",IF(BR376&lt;=VALUE(MID(marker_pick,1,1)),1,""))</f>
        <v/>
      </c>
      <c r="F376" s="5" t="s">
        <v>824</v>
      </c>
      <c r="G376" s="5" t="s">
        <v>824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0"/>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820</v>
      </c>
      <c r="C377" s="4" t="s">
        <v>457</v>
      </c>
      <c r="D377" s="3" t="str">
        <f t="shared" ca="1" si="32"/>
        <v/>
      </c>
      <c r="F377" s="5" t="s">
        <v>821</v>
      </c>
      <c r="G377" s="5" t="s">
        <v>821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0"/>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240</v>
      </c>
      <c r="C378" s="4" t="s">
        <v>208</v>
      </c>
      <c r="D378" s="3" t="str">
        <f t="shared" ca="1" si="32"/>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30"/>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794</v>
      </c>
      <c r="B379" s="4" t="s">
        <v>240</v>
      </c>
      <c r="C379" s="4" t="s">
        <v>208</v>
      </c>
      <c r="D379" s="3" t="str">
        <f t="shared" ca="1" si="32"/>
        <v/>
      </c>
      <c r="F379" s="5" t="s">
        <v>824</v>
      </c>
      <c r="G379" s="5" t="s">
        <v>824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0"/>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533</v>
      </c>
      <c r="C380" s="4" t="s">
        <v>457</v>
      </c>
      <c r="D380" s="3" t="str">
        <f t="shared" ca="1" si="32"/>
        <v/>
      </c>
      <c r="F380" s="5" t="s">
        <v>821</v>
      </c>
      <c r="G380" s="5" t="s">
        <v>821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0"/>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72</v>
      </c>
      <c r="B381" s="4" t="s">
        <v>552</v>
      </c>
      <c r="C381" s="4" t="s">
        <v>209</v>
      </c>
      <c r="D381" s="3" t="str">
        <f t="shared" ca="1" si="32"/>
        <v/>
      </c>
      <c r="F381" s="5" t="s">
        <v>502</v>
      </c>
      <c r="G381" s="5" t="s">
        <v>502</v>
      </c>
      <c r="K381" s="5" t="s">
        <v>1</v>
      </c>
      <c r="L381" s="5" t="s">
        <v>1</v>
      </c>
      <c r="M381" s="5" t="s">
        <v>1</v>
      </c>
      <c r="O381" s="6" t="s">
        <v>1</v>
      </c>
      <c r="P381" s="6"/>
      <c r="Q381" s="6" t="s">
        <v>308</v>
      </c>
      <c r="R381" s="6" t="s">
        <v>829</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30"/>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147</v>
      </c>
      <c r="B382" s="4" t="s">
        <v>838</v>
      </c>
      <c r="C382" s="4" t="s">
        <v>216</v>
      </c>
      <c r="D382" s="3" t="str">
        <f t="shared" ca="1" si="32"/>
        <v/>
      </c>
      <c r="F382" s="5" t="s">
        <v>505</v>
      </c>
      <c r="G382" s="5" t="s">
        <v>505</v>
      </c>
      <c r="T382" s="5" t="s">
        <v>247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30"/>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523</v>
      </c>
      <c r="B383" s="4" t="s">
        <v>768</v>
      </c>
      <c r="C383" s="4" t="s">
        <v>454</v>
      </c>
      <c r="D383" s="3" t="str">
        <f t="shared" ca="1" si="32"/>
        <v/>
      </c>
      <c r="F383" s="5" t="s">
        <v>523</v>
      </c>
      <c r="G383" s="5" t="s">
        <v>523</v>
      </c>
      <c r="T383" s="5" t="s">
        <v>247</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ref="AS383:AS446" ca="1" si="33">IF(SUM(Y383:AR383)&gt;0,1,"")</f>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ref="BN383:BN446" si="34">MAX(BO383:BQ383)</f>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217</v>
      </c>
      <c r="B384" s="4" t="s">
        <v>240</v>
      </c>
      <c r="C384" s="4" t="s">
        <v>209</v>
      </c>
      <c r="D384" s="3" t="str">
        <f t="shared" ca="1" si="32"/>
        <v/>
      </c>
      <c r="F384" s="5" t="s">
        <v>508</v>
      </c>
      <c r="G384" s="5" t="s">
        <v>508</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3"/>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3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219</v>
      </c>
      <c r="B385" s="4" t="s">
        <v>240</v>
      </c>
      <c r="C385" s="4" t="s">
        <v>452</v>
      </c>
      <c r="D385" s="3" t="str">
        <f t="shared" ca="1" si="32"/>
        <v/>
      </c>
      <c r="F385" s="5" t="s">
        <v>507</v>
      </c>
      <c r="G385" s="5" t="s">
        <v>507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3"/>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3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306</v>
      </c>
      <c r="B386" s="4" t="s">
        <v>812</v>
      </c>
      <c r="C386" s="4" t="s">
        <v>216</v>
      </c>
      <c r="D386" s="3" t="str">
        <f t="shared" ca="1" si="32"/>
        <v/>
      </c>
      <c r="O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3"/>
        <v/>
      </c>
      <c r="AT386" s="69" t="str">
        <f>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si="34"/>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73</v>
      </c>
      <c r="B387" s="4" t="s">
        <v>294</v>
      </c>
      <c r="C387" s="4" t="s">
        <v>200</v>
      </c>
      <c r="D387" s="3" t="str">
        <f t="shared" ca="1" si="32"/>
        <v/>
      </c>
      <c r="E387" s="5" t="s">
        <v>1</v>
      </c>
      <c r="G387" s="5" t="s">
        <v>1</v>
      </c>
      <c r="J387" s="5" t="s">
        <v>1</v>
      </c>
      <c r="K387" s="5" t="s">
        <v>1</v>
      </c>
      <c r="L387" s="5" t="s">
        <v>1</v>
      </c>
      <c r="M387" s="5" t="s">
        <v>1</v>
      </c>
      <c r="O387" s="6" t="s">
        <v>1</v>
      </c>
      <c r="P387" s="6" t="s">
        <v>1</v>
      </c>
      <c r="Q387" s="6" t="s">
        <v>1</v>
      </c>
      <c r="R387" s="6"/>
      <c r="S387" s="5" t="s">
        <v>1</v>
      </c>
      <c r="V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3"/>
        <v/>
      </c>
      <c r="AT387" s="69" t="str">
        <f ca="1">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IF(OR(H387="",VLOOKUP(H$1,Services!$A$1:$B$22,2,0)="Exclude"),"",IF($D387=1,IF(OR(price_limit="",price_limit="No Limit"),IF(H387="Yes",1,2),IF(SUMIFS(WhatIf!$G:$G,WhatIf!$A:$A,H$1,WhatIf!$B:$B,H387)&lt;=price_limit,IF(H387="Yes",1,2),"")),""))</f>
        <v/>
      </c>
      <c r="AX387" s="69" t="str">
        <f>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 ca="1">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4"/>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240</v>
      </c>
      <c r="C388" s="4" t="s">
        <v>283</v>
      </c>
      <c r="D388" s="3" t="str">
        <f t="shared" ca="1" si="32"/>
        <v/>
      </c>
      <c r="F388" s="5" t="s">
        <v>1</v>
      </c>
      <c r="G388" s="5" t="s">
        <v>1</v>
      </c>
      <c r="H388" s="5" t="s">
        <v>1</v>
      </c>
      <c r="I388" s="5" t="s">
        <v>1</v>
      </c>
      <c r="J388" s="5" t="s">
        <v>1</v>
      </c>
      <c r="K388" s="5" t="s">
        <v>1</v>
      </c>
      <c r="L388" s="5" t="s">
        <v>1</v>
      </c>
      <c r="M388" s="5" t="s">
        <v>1</v>
      </c>
      <c r="N388" s="5" t="s">
        <v>1</v>
      </c>
      <c r="O388" s="6" t="s">
        <v>1</v>
      </c>
      <c r="P388" s="6" t="s">
        <v>1</v>
      </c>
      <c r="Q388" s="6" t="s">
        <v>1</v>
      </c>
      <c r="R388" s="6"/>
      <c r="S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3"/>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 ca="1">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34"/>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835</v>
      </c>
      <c r="C389" s="4" t="s">
        <v>208</v>
      </c>
      <c r="D389" s="3" t="str">
        <f t="shared" ca="1" si="32"/>
        <v/>
      </c>
      <c r="F389" s="5" t="s">
        <v>922</v>
      </c>
      <c r="G389" s="5" t="s">
        <v>922</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3"/>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4"/>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365</v>
      </c>
      <c r="B390" s="4" t="s">
        <v>240</v>
      </c>
      <c r="C390" s="4" t="s">
        <v>208</v>
      </c>
      <c r="D390" s="3" t="str">
        <f t="shared" ca="1" si="32"/>
        <v/>
      </c>
      <c r="H390" s="5" t="s">
        <v>285</v>
      </c>
      <c r="I390" s="5" t="s">
        <v>285</v>
      </c>
      <c r="J390" s="5" t="s">
        <v>285</v>
      </c>
      <c r="K390" s="5" t="s">
        <v>285</v>
      </c>
      <c r="L390" s="5" t="s">
        <v>285</v>
      </c>
      <c r="M390" s="5" t="s">
        <v>285</v>
      </c>
      <c r="N390" s="5" t="s">
        <v>1</v>
      </c>
      <c r="R390" s="5" t="s">
        <v>925</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3"/>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34"/>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295</v>
      </c>
      <c r="C391" s="4" t="s">
        <v>200</v>
      </c>
      <c r="D391" s="3" t="str">
        <f t="shared" ca="1" si="32"/>
        <v/>
      </c>
      <c r="E391" s="5" t="s">
        <v>1</v>
      </c>
      <c r="F391" s="5" t="s">
        <v>1</v>
      </c>
      <c r="G391" s="5" t="s">
        <v>1</v>
      </c>
      <c r="K391" s="5" t="s">
        <v>1</v>
      </c>
      <c r="L391" s="5" t="s">
        <v>1</v>
      </c>
      <c r="M391" s="5" t="s">
        <v>1</v>
      </c>
      <c r="O391" s="6" t="s">
        <v>1</v>
      </c>
      <c r="P391" s="6" t="s">
        <v>1</v>
      </c>
      <c r="Q391" s="6" t="s">
        <v>1</v>
      </c>
      <c r="R391" s="6"/>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3"/>
        <v/>
      </c>
      <c r="AT391" s="69" t="str">
        <f ca="1">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 ca="1">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4"/>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392</v>
      </c>
      <c r="C392" s="4" t="s">
        <v>283</v>
      </c>
      <c r="D392" s="3" t="str">
        <f t="shared" ca="1" si="32"/>
        <v/>
      </c>
      <c r="F392" s="5" t="s">
        <v>503</v>
      </c>
      <c r="G392" s="5" t="s">
        <v>1</v>
      </c>
      <c r="H392" s="5" t="s">
        <v>1</v>
      </c>
      <c r="I392" s="5" t="s">
        <v>1</v>
      </c>
      <c r="J392" s="5" t="s">
        <v>1</v>
      </c>
      <c r="K392" s="5" t="s">
        <v>1</v>
      </c>
      <c r="L392" s="5" t="s">
        <v>1</v>
      </c>
      <c r="M392" s="5" t="s">
        <v>1</v>
      </c>
      <c r="O392" s="6" t="s">
        <v>1</v>
      </c>
      <c r="P392" s="6" t="s">
        <v>1</v>
      </c>
      <c r="Q392" s="6" t="s">
        <v>1</v>
      </c>
      <c r="R392" s="6"/>
      <c r="S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3"/>
        <v/>
      </c>
      <c r="AT392" s="69" t="str">
        <f>IF(OR(E392="",VLOOKUP(E$1,Services!$A$1:$B$22,2,0)="Exclude"),"",IF($D392=1,IF(OR(price_limit="",price_limit="No Limit"),IF(E392="Yes",1,2),IF(SUMIFS(WhatIf!$G:$G,WhatIf!$A:$A,E$1,WhatIf!$B:$B,E392)&lt;=price_limit,IF(E392="Yes",1,2),"")),""))</f>
        <v/>
      </c>
      <c r="AU392" s="69" t="str">
        <f ca="1">IF(OR(F392="",VLOOKUP(F$1,Services!$A$1:$B$22,2,0)="Exclude"),"",IF($D392=1,IF(OR(price_limit="",price_limit="No Limit"),IF(F392="Yes",1,2),IF(SUMIFS(WhatIf!$G:$G,WhatIf!$A:$A,F$1,WhatIf!$B:$B,F392)&lt;=price_limit,IF(F392="Yes",1,2),"")),""))</f>
        <v/>
      </c>
      <c r="AV392" s="69" t="str">
        <f ca="1">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 ca="1">IF(OR(O392="",VLOOKUP(O$1,Services!$A$1:$B$22,2,0)="Exclude"),"",IF($D392=1,IF(OR(price_limit="",price_limit="No Limit"),IF(O392="Yes",1,2),IF(SUMIFS(WhatIf!$G:$G,WhatIf!$A:$A,O$1,WhatIf!$B:$B,O392)&lt;=price_limit,IF(O392="Yes",1,2),"")),""))</f>
        <v/>
      </c>
      <c r="BE392" s="69" t="str">
        <f ca="1">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IF(OR(R392="",VLOOKUP(R$1,Services!$A$1:$B$22,2,0)="Exclude"),"",IF($D392=1,IF(OR(price_limit="",price_limit="No Limit"),IF(R392="Yes",1,2),IF(SUMIFS(WhatIf!$G:$G,WhatIf!$A:$A,R$1,WhatIf!$B:$B,R392)&lt;=price_limit,IF(R392="Yes",1,2),"")),""))</f>
        <v/>
      </c>
      <c r="BH392" s="69" t="str">
        <f ca="1">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4"/>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841</v>
      </c>
      <c r="B393" s="19" t="s">
        <v>842</v>
      </c>
      <c r="C393" s="4" t="s">
        <v>208</v>
      </c>
      <c r="D393" s="3" t="str">
        <f t="shared" ca="1" si="32"/>
        <v/>
      </c>
      <c r="H393" s="5" t="s">
        <v>494</v>
      </c>
      <c r="I393" s="5" t="s">
        <v>494</v>
      </c>
      <c r="J393" s="5" t="s">
        <v>494</v>
      </c>
      <c r="K393" s="5" t="s">
        <v>494</v>
      </c>
      <c r="L393" s="5" t="s">
        <v>494</v>
      </c>
      <c r="M393" s="5" t="s">
        <v>1</v>
      </c>
      <c r="N393" s="5" t="s">
        <v>1</v>
      </c>
      <c r="R393" s="5" t="s">
        <v>1</v>
      </c>
      <c r="X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3"/>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 ca="1">IF(OR(H393="",VLOOKUP(H$1,Services!$A$1:$B$22,2,0)="Exclude"),"",IF($D393=1,IF(OR(price_limit="",price_limit="No Limit"),IF(H393="Yes",1,2),IF(SUMIFS(WhatIf!$G:$G,WhatIf!$A:$A,H$1,WhatIf!$B:$B,H393)&lt;=price_limit,IF(H393="Yes",1,2),"")),""))</f>
        <v/>
      </c>
      <c r="AX393" s="69" t="str">
        <f ca="1">IF(OR(I393="",VLOOKUP(I$1,Services!$A$1:$B$22,2,0)="Exclude"),"",IF($D393=1,IF(OR(price_limit="",price_limit="No Limit"),IF(I393="Yes",1,2),IF(SUMIFS(WhatIf!$G:$G,WhatIf!$A:$A,I$1,WhatIf!$B:$B,I393)&lt;=price_limit,IF(I393="Yes",1,2),"")),""))</f>
        <v/>
      </c>
      <c r="AY393" s="69" t="str">
        <f ca="1">IF(OR(J393="",VLOOKUP(J$1,Services!$A$1:$B$22,2,0)="Exclude"),"",IF($D393=1,IF(OR(price_limit="",price_limit="No Limit"),IF(J393="Yes",1,2),IF(SUMIFS(WhatIf!$G:$G,WhatIf!$A:$A,J$1,WhatIf!$B:$B,J393)&lt;=price_limit,IF(J393="Yes",1,2),"")),""))</f>
        <v/>
      </c>
      <c r="AZ393" s="69" t="str">
        <f ca="1">IF(OR(K393="",VLOOKUP(K$1,Services!$A$1:$B$22,2,0)="Exclude"),"",IF($D393=1,IF(OR(price_limit="",price_limit="No Limit"),IF(K393="Yes",1,2),IF(SUMIFS(WhatIf!$G:$G,WhatIf!$A:$A,K$1,WhatIf!$B:$B,K393)&lt;=price_limit,IF(K393="Yes",1,2),"")),""))</f>
        <v/>
      </c>
      <c r="BA393" s="69" t="str">
        <f ca="1">IF(OR(L393="",VLOOKUP(L$1,Services!$A$1:$B$22,2,0)="Exclude"),"",IF($D393=1,IF(OR(price_limit="",price_limit="No Limit"),IF(L393="Yes",1,2),IF(SUMIFS(WhatIf!$G:$G,WhatIf!$A:$A,L$1,WhatIf!$B:$B,L393)&lt;=price_limit,IF(L393="Yes",1,2),"")),""))</f>
        <v/>
      </c>
      <c r="BB393" s="69" t="str">
        <f ca="1">IF(OR(M393="",VLOOKUP(M$1,Services!$A$1:$B$22,2,0)="Exclude"),"",IF($D393=1,IF(OR(price_limit="",price_limit="No Limit"),IF(M393="Yes",1,2),IF(SUMIFS(WhatIf!$G:$G,WhatIf!$A:$A,M$1,WhatIf!$B:$B,M393)&lt;=price_limit,IF(M393="Yes",1,2),"")),""))</f>
        <v/>
      </c>
      <c r="BC393" s="69" t="str">
        <f ca="1">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 ca="1">IF(OR(X393="",VLOOKUP(X$1,Services!$A$1:$B$22,2,0)="Exclude"),"",IF($D393=1,IF(OR(price_limit="",price_limit="No Limit"),IF(X393="Yes",1,2),IF(SUMIFS(WhatIf!$G:$G,WhatIf!$A:$A,X$1,WhatIf!$B:$B,X393)&lt;=price_limit,IF(X393="Yes",1,2),"")),""))</f>
        <v/>
      </c>
      <c r="BN393" s="3">
        <f t="shared" si="34"/>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843</v>
      </c>
      <c r="B394" s="19" t="s">
        <v>844</v>
      </c>
      <c r="C394" s="4" t="s">
        <v>208</v>
      </c>
      <c r="D394" s="3" t="str">
        <f t="shared" ca="1" si="32"/>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3"/>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4"/>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845</v>
      </c>
      <c r="B395" s="19" t="s">
        <v>846</v>
      </c>
      <c r="C395" s="4" t="s">
        <v>208</v>
      </c>
      <c r="D395" s="3" t="str">
        <f t="shared" ca="1" si="32"/>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3"/>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4"/>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847</v>
      </c>
      <c r="B396" s="19" t="s">
        <v>848</v>
      </c>
      <c r="C396" s="4" t="s">
        <v>208</v>
      </c>
      <c r="D396" s="3" t="str">
        <f t="shared" ca="1" si="32"/>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3"/>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4"/>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849</v>
      </c>
      <c r="B397" s="19" t="s">
        <v>850</v>
      </c>
      <c r="C397" s="4" t="s">
        <v>208</v>
      </c>
      <c r="D397" s="3" t="str">
        <f t="shared" ca="1" si="32"/>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3"/>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4"/>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851</v>
      </c>
      <c r="B398" s="19" t="s">
        <v>852</v>
      </c>
      <c r="C398" s="4" t="s">
        <v>208</v>
      </c>
      <c r="D398" s="3" t="str">
        <f t="shared" ca="1" si="32"/>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3"/>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4"/>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853</v>
      </c>
      <c r="B399" s="19" t="s">
        <v>854</v>
      </c>
      <c r="C399" s="4" t="s">
        <v>208</v>
      </c>
      <c r="D399" s="3" t="str">
        <f t="shared" ca="1" si="32"/>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3"/>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4"/>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855</v>
      </c>
      <c r="B400" s="19" t="s">
        <v>856</v>
      </c>
      <c r="C400" s="4" t="s">
        <v>208</v>
      </c>
      <c r="D400" s="3" t="str">
        <f t="shared" ca="1" si="32"/>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3"/>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4"/>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857</v>
      </c>
      <c r="B401" s="19" t="s">
        <v>858</v>
      </c>
      <c r="C401" s="4" t="s">
        <v>208</v>
      </c>
      <c r="D401" s="3" t="str">
        <f t="shared" ca="1" si="32"/>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3"/>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4"/>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859</v>
      </c>
      <c r="B402" s="19" t="s">
        <v>860</v>
      </c>
      <c r="C402" s="4" t="s">
        <v>208</v>
      </c>
      <c r="D402" s="3" t="str">
        <f t="shared" ca="1" si="32"/>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3"/>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4"/>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861</v>
      </c>
      <c r="B403" s="19" t="s">
        <v>862</v>
      </c>
      <c r="C403" s="4" t="s">
        <v>208</v>
      </c>
      <c r="D403" s="3" t="str">
        <f t="shared" ca="1" si="32"/>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3"/>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4"/>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863</v>
      </c>
      <c r="B404" s="19" t="s">
        <v>864</v>
      </c>
      <c r="C404" s="4" t="s">
        <v>208</v>
      </c>
      <c r="D404" s="3" t="str">
        <f t="shared" ca="1" si="32"/>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3"/>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4"/>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239</v>
      </c>
      <c r="C405" s="4" t="s">
        <v>452</v>
      </c>
      <c r="D405" s="3" t="str">
        <f t="shared" ca="1" si="32"/>
        <v/>
      </c>
      <c r="F405" s="5" t="s">
        <v>507</v>
      </c>
      <c r="G405" s="5" t="s">
        <v>507</v>
      </c>
      <c r="H405" s="5" t="s">
        <v>1</v>
      </c>
      <c r="I405" s="5" t="s">
        <v>1</v>
      </c>
      <c r="J405" s="5" t="s">
        <v>1</v>
      </c>
      <c r="K405" s="5" t="s">
        <v>1</v>
      </c>
      <c r="L405" s="5" t="s">
        <v>1</v>
      </c>
      <c r="M405" s="5" t="s">
        <v>1</v>
      </c>
      <c r="O405" s="6" t="s">
        <v>1</v>
      </c>
      <c r="P405" s="6" t="s">
        <v>1</v>
      </c>
      <c r="Q405" s="6" t="s">
        <v>308</v>
      </c>
      <c r="R405" s="6" t="s">
        <v>1</v>
      </c>
      <c r="S405" s="5" t="s">
        <v>1</v>
      </c>
      <c r="X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3"/>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 ca="1">IF(OR(O405="",VLOOKUP(O$1,Services!$A$1:$B$22,2,0)="Exclude"),"",IF($D405=1,IF(OR(price_limit="",price_limit="No Limit"),IF(O405="Yes",1,2),IF(SUMIFS(WhatIf!$G:$G,WhatIf!$A:$A,O$1,WhatIf!$B:$B,O405)&lt;=price_limit,IF(O405="Yes",1,2),"")),""))</f>
        <v/>
      </c>
      <c r="BE405" s="69" t="str">
        <f ca="1">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 ca="1">IF(OR(R405="",VLOOKUP(R$1,Services!$A$1:$B$22,2,0)="Exclude"),"",IF($D405=1,IF(OR(price_limit="",price_limit="No Limit"),IF(R405="Yes",1,2),IF(SUMIFS(WhatIf!$G:$G,WhatIf!$A:$A,R$1,WhatIf!$B:$B,R405)&lt;=price_limit,IF(R405="Yes",1,2),"")),""))</f>
        <v/>
      </c>
      <c r="BH405" s="69" t="str">
        <f ca="1">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 ca="1">IF(OR(X405="",VLOOKUP(X$1,Services!$A$1:$B$22,2,0)="Exclude"),"",IF($D405=1,IF(OR(price_limit="",price_limit="No Limit"),IF(X405="Yes",1,2),IF(SUMIFS(WhatIf!$G:$G,WhatIf!$A:$A,X$1,WhatIf!$B:$B,X405)&lt;=price_limit,IF(X405="Yes",1,2),"")),""))</f>
        <v/>
      </c>
      <c r="BN405" s="3">
        <f t="shared" si="34"/>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276</v>
      </c>
      <c r="B406" s="4" t="s">
        <v>240</v>
      </c>
      <c r="C406" s="4" t="s">
        <v>208</v>
      </c>
      <c r="D406" s="3" t="str">
        <f t="shared" ca="1" si="32"/>
        <v/>
      </c>
      <c r="H406" s="5" t="s">
        <v>285</v>
      </c>
      <c r="I406" s="5" t="s">
        <v>285</v>
      </c>
      <c r="J406" s="5" t="s">
        <v>285</v>
      </c>
      <c r="K406" s="5" t="s">
        <v>285</v>
      </c>
      <c r="L406" s="5" t="s">
        <v>285</v>
      </c>
      <c r="M406" s="5" t="s">
        <v>285</v>
      </c>
      <c r="N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3"/>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 ca="1">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 ca="1">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4"/>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910</v>
      </c>
      <c r="C407" s="4" t="s">
        <v>208</v>
      </c>
      <c r="W407" s="5" t="s">
        <v>1</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3"/>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4"/>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795</v>
      </c>
      <c r="C408" s="4" t="s">
        <v>208</v>
      </c>
      <c r="D408" s="3" t="str">
        <f t="shared" ref="D408:D447" ca="1" si="35">IF(BR408=0,"",IF(BR408&lt;=VALUE(MID(marker_pick,1,1)),1,""))</f>
        <v/>
      </c>
      <c r="F408" s="5" t="s">
        <v>823</v>
      </c>
      <c r="G408" s="5" t="s">
        <v>823</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3"/>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4"/>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240</v>
      </c>
      <c r="C409" s="4" t="s">
        <v>450</v>
      </c>
      <c r="D409" s="3" t="str">
        <f t="shared" ca="1" si="35"/>
        <v/>
      </c>
      <c r="E409" s="5" t="s">
        <v>1</v>
      </c>
      <c r="F409" s="5" t="s">
        <v>503</v>
      </c>
      <c r="G409" s="5" t="s">
        <v>503</v>
      </c>
      <c r="I409" s="5" t="s">
        <v>1</v>
      </c>
      <c r="J409" s="5" t="s">
        <v>1</v>
      </c>
      <c r="K409" s="5" t="s">
        <v>1</v>
      </c>
      <c r="L409" s="5" t="s">
        <v>1</v>
      </c>
      <c r="M409" s="5" t="s">
        <v>1</v>
      </c>
      <c r="O409" s="6"/>
      <c r="P409" s="6"/>
      <c r="Q409" s="6"/>
      <c r="R409" s="6"/>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3"/>
        <v/>
      </c>
      <c r="AT409" s="69" t="str">
        <f ca="1">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 ca="1">IF(OR(I409="",VLOOKUP(I$1,Services!$A$1:$B$22,2,0)="Exclude"),"",IF($D409=1,IF(OR(price_limit="",price_limit="No Limit"),IF(I409="Yes",1,2),IF(SUMIFS(WhatIf!$G:$G,WhatIf!$A:$A,I$1,WhatIf!$B:$B,I409)&lt;=price_limit,IF(I409="Yes",1,2),"")),""))</f>
        <v/>
      </c>
      <c r="AY409" s="69" t="str">
        <f ca="1">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 ca="1">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 ca="1">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 ca="1">IF(OR(X409="",VLOOKUP(X$1,Services!$A$1:$B$22,2,0)="Exclude"),"",IF($D409=1,IF(OR(price_limit="",price_limit="No Limit"),IF(X409="Yes",1,2),IF(SUMIFS(WhatIf!$G:$G,WhatIf!$A:$A,X$1,WhatIf!$B:$B,X409)&lt;=price_limit,IF(X409="Yes",1,2),"")),""))</f>
        <v/>
      </c>
      <c r="BN409" s="3">
        <f t="shared" si="34"/>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597</v>
      </c>
      <c r="C410" s="4" t="s">
        <v>200</v>
      </c>
      <c r="D410" s="3" t="str">
        <f t="shared" ca="1" si="35"/>
        <v/>
      </c>
      <c r="K410" s="5" t="s">
        <v>1</v>
      </c>
      <c r="L410" s="5" t="s">
        <v>1</v>
      </c>
      <c r="M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3"/>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4"/>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532</v>
      </c>
      <c r="C411" s="4" t="s">
        <v>457</v>
      </c>
      <c r="D411" s="3" t="str">
        <f t="shared" ca="1" si="35"/>
        <v/>
      </c>
      <c r="F411" s="5" t="s">
        <v>821</v>
      </c>
      <c r="G411" s="5" t="s">
        <v>821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3"/>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4"/>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796</v>
      </c>
      <c r="C412" s="4" t="s">
        <v>208</v>
      </c>
      <c r="D412" s="3" t="str">
        <f t="shared" ca="1" si="35"/>
        <v/>
      </c>
      <c r="F412" s="5" t="s">
        <v>922</v>
      </c>
      <c r="G412" s="5" t="s">
        <v>922</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3"/>
        <v/>
      </c>
      <c r="AT412" s="69" t="str">
        <f>IF(OR(E412="",VLOOKUP(E$1,Services!$A$1:$B$22,2,0)="Exclude"),"",IF($D412=1,IF(OR(price_limit="",price_limit="No Limit"),IF(E412="Yes",1,2),IF(SUMIFS(WhatIf!$G:$G,WhatIf!$A:$A,E$1,WhatIf!$B:$B,E412)&lt;=price_limit,IF(E412="Yes",1,2),"")),""))</f>
        <v/>
      </c>
      <c r="AU412" s="69" t="str">
        <f ca="1">IF(OR(F412="",VLOOKUP(F$1,Services!$A$1:$B$22,2,0)="Exclude"),"",IF($D412=1,IF(OR(price_limit="",price_limit="No Limit"),IF(F412="Yes",1,2),IF(SUMIFS(WhatIf!$G:$G,WhatIf!$A:$A,F$1,WhatIf!$B:$B,F412)&lt;=price_limit,IF(F412="Yes",1,2),"")),""))</f>
        <v/>
      </c>
      <c r="AV412" s="69" t="str">
        <f ca="1">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4"/>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384</v>
      </c>
      <c r="B413" s="4" t="s">
        <v>240</v>
      </c>
      <c r="C413" s="4" t="s">
        <v>208</v>
      </c>
      <c r="D413" s="3" t="str">
        <f t="shared" ca="1" si="35"/>
        <v/>
      </c>
      <c r="H413" s="5" t="s">
        <v>285</v>
      </c>
      <c r="I413" s="5" t="s">
        <v>285</v>
      </c>
      <c r="J413" s="5" t="s">
        <v>285</v>
      </c>
      <c r="K413" s="5" t="s">
        <v>285</v>
      </c>
      <c r="L413" s="5" t="s">
        <v>285</v>
      </c>
      <c r="M413" s="5" t="s">
        <v>285</v>
      </c>
      <c r="N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3"/>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4"/>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598</v>
      </c>
      <c r="C414" s="4" t="s">
        <v>209</v>
      </c>
      <c r="D414" s="3" t="str">
        <f t="shared" ca="1" si="35"/>
        <v/>
      </c>
      <c r="L414" s="5" t="s">
        <v>1</v>
      </c>
      <c r="M414" s="5" t="s">
        <v>1</v>
      </c>
      <c r="R414" s="5" t="s">
        <v>1</v>
      </c>
      <c r="T414" s="5" t="s">
        <v>247</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3"/>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4"/>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37.299999999999997" x14ac:dyDescent="0.3">
      <c r="A415" s="19" t="s">
        <v>658</v>
      </c>
      <c r="C415" s="4" t="s">
        <v>209</v>
      </c>
      <c r="D415" s="3" t="str">
        <f t="shared" ca="1" si="35"/>
        <v/>
      </c>
      <c r="R415" s="5" t="s">
        <v>916</v>
      </c>
      <c r="T415" s="5" t="s">
        <v>247</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3"/>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IF(OR(H415="",VLOOKUP(H$1,Services!$A$1:$B$22,2,0)="Exclude"),"",IF($D415=1,IF(OR(price_limit="",price_limit="No Limit"),IF(H415="Yes",1,2),IF(SUMIFS(WhatIf!$G:$G,WhatIf!$A:$A,H$1,WhatIf!$B:$B,H415)&lt;=price_limit,IF(H415="Yes",1,2),"")),""))</f>
        <v/>
      </c>
      <c r="AX415" s="69" t="str">
        <f>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IF(OR(L415="",VLOOKUP(L$1,Services!$A$1:$B$22,2,0)="Exclude"),"",IF($D415=1,IF(OR(price_limit="",price_limit="No Limit"),IF(L415="Yes",1,2),IF(SUMIFS(WhatIf!$G:$G,WhatIf!$A:$A,L$1,WhatIf!$B:$B,L415)&lt;=price_limit,IF(L415="Yes",1,2),"")),""))</f>
        <v/>
      </c>
      <c r="BB415" s="69" t="str">
        <f>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 ca="1">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4"/>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148</v>
      </c>
      <c r="B416" s="4" t="s">
        <v>366</v>
      </c>
      <c r="C416" s="4" t="s">
        <v>209</v>
      </c>
      <c r="D416" s="3" t="str">
        <f t="shared" ca="1" si="35"/>
        <v/>
      </c>
      <c r="F416" s="5" t="s">
        <v>922</v>
      </c>
      <c r="G416" s="5" t="s">
        <v>922</v>
      </c>
      <c r="H416" s="5" t="s">
        <v>494</v>
      </c>
      <c r="I416" s="5" t="s">
        <v>494</v>
      </c>
      <c r="J416" s="5" t="s">
        <v>494</v>
      </c>
      <c r="K416" s="5" t="s">
        <v>494</v>
      </c>
      <c r="L416" s="5" t="s">
        <v>494</v>
      </c>
      <c r="M416" s="5" t="s">
        <v>494</v>
      </c>
      <c r="N416" s="5" t="s">
        <v>1</v>
      </c>
      <c r="R416" s="5" t="s">
        <v>916</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3"/>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 ca="1">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4"/>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367</v>
      </c>
      <c r="C417" s="4" t="s">
        <v>208</v>
      </c>
      <c r="D417" s="3" t="str">
        <f t="shared" ca="1" si="35"/>
        <v/>
      </c>
      <c r="H417" s="5" t="s">
        <v>285</v>
      </c>
      <c r="I417" s="5" t="s">
        <v>285</v>
      </c>
      <c r="J417" s="5" t="s">
        <v>285</v>
      </c>
      <c r="K417" s="5" t="s">
        <v>1</v>
      </c>
      <c r="L417" s="5" t="s">
        <v>1</v>
      </c>
      <c r="M417" s="5" t="s">
        <v>1</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3"/>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4"/>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150</v>
      </c>
      <c r="B418" s="4" t="s">
        <v>240</v>
      </c>
      <c r="C418" s="4" t="s">
        <v>450</v>
      </c>
      <c r="D418" s="3" t="str">
        <f t="shared" ca="1" si="35"/>
        <v/>
      </c>
      <c r="H418" s="6" t="s">
        <v>1</v>
      </c>
      <c r="I418" s="6" t="s">
        <v>1</v>
      </c>
      <c r="L418" s="5" t="s">
        <v>1</v>
      </c>
      <c r="M418" s="5" t="s">
        <v>1</v>
      </c>
      <c r="O418" s="5" t="s">
        <v>1</v>
      </c>
      <c r="P418" s="5" t="s">
        <v>1</v>
      </c>
      <c r="Q418" s="5" t="s">
        <v>309</v>
      </c>
      <c r="R418" s="5"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3"/>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4"/>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customHeight="1" x14ac:dyDescent="0.4">
      <c r="A419" s="19" t="s">
        <v>161</v>
      </c>
      <c r="B419" s="4" t="s">
        <v>662</v>
      </c>
      <c r="C419" s="4" t="s">
        <v>208</v>
      </c>
      <c r="D419" s="3" t="str">
        <f t="shared" ca="1" si="35"/>
        <v/>
      </c>
      <c r="F419" s="5" t="s">
        <v>814</v>
      </c>
      <c r="G419" s="5" t="s">
        <v>814</v>
      </c>
      <c r="H419" s="5" t="s">
        <v>285</v>
      </c>
      <c r="I419" s="5" t="s">
        <v>285</v>
      </c>
      <c r="J419" s="5" t="s">
        <v>285</v>
      </c>
      <c r="K419" s="5" t="s">
        <v>285</v>
      </c>
      <c r="L419" s="5" t="s">
        <v>1</v>
      </c>
      <c r="M419" s="5" t="s">
        <v>1</v>
      </c>
      <c r="N419" s="5" t="s">
        <v>1</v>
      </c>
      <c r="O419" s="6" t="s">
        <v>1</v>
      </c>
      <c r="P419" s="9" t="s">
        <v>285</v>
      </c>
      <c r="Q419" s="5" t="s">
        <v>827</v>
      </c>
      <c r="R419" s="6"/>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3"/>
        <v/>
      </c>
      <c r="AT419" s="69" t="str">
        <f>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4"/>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240</v>
      </c>
      <c r="C420" s="4" t="s">
        <v>208</v>
      </c>
      <c r="D420" s="3" t="str">
        <f t="shared" ca="1" si="35"/>
        <v/>
      </c>
      <c r="H420" s="5" t="s">
        <v>285</v>
      </c>
      <c r="I420" s="5" t="s">
        <v>285</v>
      </c>
      <c r="J420" s="5" t="s">
        <v>1</v>
      </c>
      <c r="K420" s="5" t="s">
        <v>1</v>
      </c>
      <c r="L420" s="5" t="s">
        <v>1</v>
      </c>
      <c r="M420" s="5" t="s">
        <v>1</v>
      </c>
      <c r="N420" s="5" t="s">
        <v>1</v>
      </c>
      <c r="O420" s="6"/>
      <c r="P420" s="6"/>
      <c r="Q420" s="6"/>
      <c r="R420" s="6"/>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3"/>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 ca="1">IF(OR(X420="",VLOOKUP(X$1,Services!$A$1:$B$22,2,0)="Exclude"),"",IF($D420=1,IF(OR(price_limit="",price_limit="No Limit"),IF(X420="Yes",1,2),IF(SUMIFS(WhatIf!$G:$G,WhatIf!$A:$A,X$1,WhatIf!$B:$B,X420)&lt;=price_limit,IF(X420="Yes",1,2),"")),""))</f>
        <v/>
      </c>
      <c r="BN420" s="3">
        <f t="shared" si="34"/>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368</v>
      </c>
      <c r="B421" s="4" t="s">
        <v>240</v>
      </c>
      <c r="C421" s="4" t="s">
        <v>208</v>
      </c>
      <c r="D421" s="3" t="str">
        <f t="shared" ca="1" si="35"/>
        <v/>
      </c>
      <c r="H421" s="5" t="s">
        <v>285</v>
      </c>
      <c r="I421" s="5" t="s">
        <v>285</v>
      </c>
      <c r="J421" s="5" t="s">
        <v>285</v>
      </c>
      <c r="K421" s="5" t="s">
        <v>285</v>
      </c>
      <c r="L421" s="5" t="s">
        <v>285</v>
      </c>
      <c r="M421" s="5" t="s">
        <v>285</v>
      </c>
      <c r="N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3"/>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4"/>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151</v>
      </c>
      <c r="B422" s="4" t="s">
        <v>826</v>
      </c>
      <c r="C422" s="4" t="s">
        <v>450</v>
      </c>
      <c r="D422" s="3" t="str">
        <f t="shared" ca="1" si="35"/>
        <v/>
      </c>
      <c r="E422" s="5" t="s">
        <v>1</v>
      </c>
      <c r="F422" s="5" t="s">
        <v>522</v>
      </c>
      <c r="G422" s="5" t="s">
        <v>522</v>
      </c>
      <c r="K422" s="5" t="s">
        <v>1</v>
      </c>
      <c r="L422" s="5" t="s">
        <v>1</v>
      </c>
      <c r="M422" s="5" t="s">
        <v>1</v>
      </c>
      <c r="N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3"/>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4"/>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807</v>
      </c>
      <c r="B423" s="4" t="s">
        <v>808</v>
      </c>
      <c r="C423" s="4" t="s">
        <v>452</v>
      </c>
      <c r="D423" s="3" t="str">
        <f t="shared" ca="1" si="35"/>
        <v/>
      </c>
      <c r="O423" s="5" t="s">
        <v>807</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3"/>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IF(OR(G423="",VLOOKUP(G$1,Services!$A$1:$B$22,2,0)="Exclude"),"",IF($D423=1,IF(OR(price_limit="",price_limit="No Limit"),IF(G423="Yes",1,2),IF(SUMIFS(WhatIf!$G:$G,WhatIf!$A:$A,G$1,WhatIf!$B:$B,G423)&lt;=price_limit,IF(G423="Yes",1,2),"")),""))</f>
        <v/>
      </c>
      <c r="AW423" s="69" t="str">
        <f>IF(OR(H423="",VLOOKUP(H$1,Services!$A$1:$B$22,2,0)="Exclude"),"",IF($D423=1,IF(OR(price_limit="",price_limit="No Limit"),IF(H423="Yes",1,2),IF(SUMIFS(WhatIf!$G:$G,WhatIf!$A:$A,H$1,WhatIf!$B:$B,H423)&lt;=price_limit,IF(H423="Yes",1,2),"")),""))</f>
        <v/>
      </c>
      <c r="AX423" s="69" t="str">
        <f>IF(OR(I423="",VLOOKUP(I$1,Services!$A$1:$B$22,2,0)="Exclude"),"",IF($D423=1,IF(OR(price_limit="",price_limit="No Limit"),IF(I423="Yes",1,2),IF(SUMIFS(WhatIf!$G:$G,WhatIf!$A:$A,I$1,WhatIf!$B:$B,I423)&lt;=price_limit,IF(I423="Yes",1,2),"")),""))</f>
        <v/>
      </c>
      <c r="AY423" s="69" t="str">
        <f>IF(OR(J423="",VLOOKUP(J$1,Services!$A$1:$B$22,2,0)="Exclude"),"",IF($D423=1,IF(OR(price_limit="",price_limit="No Limit"),IF(J423="Yes",1,2),IF(SUMIFS(WhatIf!$G:$G,WhatIf!$A:$A,J$1,WhatIf!$B:$B,J423)&lt;=price_limit,IF(J423="Yes",1,2),"")),""))</f>
        <v/>
      </c>
      <c r="AZ423" s="69" t="str">
        <f>IF(OR(K423="",VLOOKUP(K$1,Services!$A$1:$B$22,2,0)="Exclude"),"",IF($D423=1,IF(OR(price_limit="",price_limit="No Limit"),IF(K423="Yes",1,2),IF(SUMIFS(WhatIf!$G:$G,WhatIf!$A:$A,K$1,WhatIf!$B:$B,K423)&lt;=price_limit,IF(K423="Yes",1,2),"")),""))</f>
        <v/>
      </c>
      <c r="BA423" s="69" t="str">
        <f>IF(OR(L423="",VLOOKUP(L$1,Services!$A$1:$B$22,2,0)="Exclude"),"",IF($D423=1,IF(OR(price_limit="",price_limit="No Limit"),IF(L423="Yes",1,2),IF(SUMIFS(WhatIf!$G:$G,WhatIf!$A:$A,L$1,WhatIf!$B:$B,L423)&lt;=price_limit,IF(L423="Yes",1,2),"")),""))</f>
        <v/>
      </c>
      <c r="BB423" s="69" t="str">
        <f>IF(OR(M423="",VLOOKUP(M$1,Services!$A$1:$B$22,2,0)="Exclude"),"",IF($D423=1,IF(OR(price_limit="",price_limit="No Limit"),IF(M423="Yes",1,2),IF(SUMIFS(WhatIf!$G:$G,WhatIf!$A:$A,M$1,WhatIf!$B:$B,M423)&lt;=price_limit,IF(M423="Yes",1,2),"")),""))</f>
        <v/>
      </c>
      <c r="BC423" s="69" t="str">
        <f>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34"/>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198</v>
      </c>
      <c r="C424" s="4" t="s">
        <v>283</v>
      </c>
      <c r="D424" s="3" t="str">
        <f t="shared" ca="1" si="35"/>
        <v/>
      </c>
      <c r="G424" s="5" t="s">
        <v>1</v>
      </c>
      <c r="H424" s="5" t="s">
        <v>1</v>
      </c>
      <c r="I424" s="5" t="s">
        <v>1</v>
      </c>
      <c r="J424" s="5" t="s">
        <v>1</v>
      </c>
      <c r="K424" s="5" t="s">
        <v>1</v>
      </c>
      <c r="L424" s="5" t="s">
        <v>1</v>
      </c>
      <c r="M424" s="5" t="s">
        <v>1</v>
      </c>
      <c r="N424" s="5" t="s">
        <v>1</v>
      </c>
      <c r="O424" s="6" t="s">
        <v>1</v>
      </c>
      <c r="P424" s="6" t="s">
        <v>1</v>
      </c>
      <c r="Q424" s="6" t="s">
        <v>1</v>
      </c>
      <c r="R424" s="6"/>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3"/>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 ca="1">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34"/>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734</v>
      </c>
      <c r="B425" s="19" t="s">
        <v>735</v>
      </c>
      <c r="C425" s="4" t="s">
        <v>208</v>
      </c>
      <c r="D425" s="3" t="str">
        <f t="shared" ca="1" si="35"/>
        <v/>
      </c>
      <c r="H425" s="5" t="s">
        <v>285</v>
      </c>
      <c r="I425" s="5" t="s">
        <v>285</v>
      </c>
      <c r="J425" s="5" t="s">
        <v>285</v>
      </c>
      <c r="K425" s="5" t="s">
        <v>285</v>
      </c>
      <c r="L425" s="5" t="s">
        <v>285</v>
      </c>
      <c r="M425" s="5" t="s">
        <v>285</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3"/>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4"/>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235</v>
      </c>
      <c r="C426" s="4" t="s">
        <v>283</v>
      </c>
      <c r="D426" s="3" t="str">
        <f t="shared" ca="1" si="35"/>
        <v/>
      </c>
      <c r="E426" s="5" t="s">
        <v>1</v>
      </c>
      <c r="F426" s="5" t="s">
        <v>506</v>
      </c>
      <c r="G426" s="5" t="s">
        <v>506</v>
      </c>
      <c r="H426" s="5" t="s">
        <v>1</v>
      </c>
      <c r="I426" s="5" t="s">
        <v>1</v>
      </c>
      <c r="J426" s="5" t="s">
        <v>1</v>
      </c>
      <c r="K426" s="5" t="s">
        <v>1</v>
      </c>
      <c r="L426" s="5" t="s">
        <v>1</v>
      </c>
      <c r="M426" s="5" t="s">
        <v>1</v>
      </c>
      <c r="N426" s="5" t="s">
        <v>1</v>
      </c>
      <c r="O426" s="6"/>
      <c r="P426" s="6"/>
      <c r="Q426" s="6"/>
      <c r="R426" s="6"/>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3"/>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4"/>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240</v>
      </c>
      <c r="C427" s="4" t="s">
        <v>200</v>
      </c>
      <c r="D427" s="3" t="str">
        <f t="shared" ca="1" si="35"/>
        <v/>
      </c>
      <c r="E427" s="5" t="s">
        <v>1</v>
      </c>
      <c r="F427" s="5" t="s">
        <v>1</v>
      </c>
      <c r="G427" s="5" t="s">
        <v>1</v>
      </c>
      <c r="J427" s="5" t="s">
        <v>1</v>
      </c>
      <c r="K427" s="5" t="s">
        <v>1</v>
      </c>
      <c r="L427" s="5" t="s">
        <v>1</v>
      </c>
      <c r="M427" s="5" t="s">
        <v>1</v>
      </c>
      <c r="N427" s="5" t="s">
        <v>1</v>
      </c>
      <c r="O427" s="6"/>
      <c r="P427" s="6" t="s">
        <v>1</v>
      </c>
      <c r="Q427" s="6"/>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3"/>
        <v/>
      </c>
      <c r="AT427" s="69" t="str">
        <f ca="1">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 ca="1">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 ca="1">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 ca="1">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 ca="1">IF(OR(X427="",VLOOKUP(X$1,Services!$A$1:$B$22,2,0)="Exclude"),"",IF($D427=1,IF(OR(price_limit="",price_limit="No Limit"),IF(X427="Yes",1,2),IF(SUMIFS(WhatIf!$G:$G,WhatIf!$A:$A,X$1,WhatIf!$B:$B,X427)&lt;=price_limit,IF(X427="Yes",1,2),"")),""))</f>
        <v/>
      </c>
      <c r="BN427" s="3">
        <f t="shared" si="34"/>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369</v>
      </c>
      <c r="B428" s="4" t="s">
        <v>830</v>
      </c>
      <c r="C428" s="4" t="s">
        <v>208</v>
      </c>
      <c r="D428" s="3" t="str">
        <f t="shared" ca="1" si="35"/>
        <v/>
      </c>
      <c r="F428" s="5" t="s">
        <v>824</v>
      </c>
      <c r="G428" s="5" t="s">
        <v>824</v>
      </c>
      <c r="H428" s="5" t="s">
        <v>285</v>
      </c>
      <c r="I428" s="5" t="s">
        <v>285</v>
      </c>
      <c r="J428" s="5" t="s">
        <v>285</v>
      </c>
      <c r="K428" s="5" t="s">
        <v>285</v>
      </c>
      <c r="L428" s="5" t="s">
        <v>285</v>
      </c>
      <c r="M428" s="5" t="s">
        <v>285</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3"/>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4"/>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370</v>
      </c>
      <c r="B429" s="4" t="s">
        <v>240</v>
      </c>
      <c r="C429" s="4" t="s">
        <v>208</v>
      </c>
      <c r="D429" s="3" t="str">
        <f t="shared" ca="1" si="35"/>
        <v/>
      </c>
      <c r="H429" s="5" t="s">
        <v>285</v>
      </c>
      <c r="I429" s="5" t="s">
        <v>285</v>
      </c>
      <c r="J429" s="5" t="s">
        <v>285</v>
      </c>
      <c r="K429" s="5" t="s">
        <v>285</v>
      </c>
      <c r="L429" s="5" t="s">
        <v>285</v>
      </c>
      <c r="M429" s="5" t="s">
        <v>285</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3"/>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4"/>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548</v>
      </c>
      <c r="B430" s="4" t="s">
        <v>240</v>
      </c>
      <c r="C430" s="4" t="s">
        <v>208</v>
      </c>
      <c r="D430" s="3" t="str">
        <f t="shared" ca="1" si="35"/>
        <v/>
      </c>
      <c r="H430" s="5" t="s">
        <v>285</v>
      </c>
      <c r="I430" s="5" t="s">
        <v>285</v>
      </c>
      <c r="J430" s="5" t="s">
        <v>285</v>
      </c>
      <c r="K430" s="5" t="s">
        <v>285</v>
      </c>
      <c r="L430" s="5" t="s">
        <v>285</v>
      </c>
      <c r="M430" s="5" t="s">
        <v>285</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3"/>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4"/>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797</v>
      </c>
      <c r="C431" s="4" t="s">
        <v>208</v>
      </c>
      <c r="D431" s="3" t="str">
        <f t="shared" ca="1" si="35"/>
        <v/>
      </c>
      <c r="F431" s="5" t="s">
        <v>814</v>
      </c>
      <c r="G431" s="5" t="s">
        <v>814</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3"/>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4"/>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318</v>
      </c>
      <c r="B432" s="4" t="s">
        <v>240</v>
      </c>
      <c r="C432" s="4" t="s">
        <v>209</v>
      </c>
      <c r="D432" s="3" t="str">
        <f t="shared" ca="1" si="35"/>
        <v/>
      </c>
      <c r="F432" s="5" t="s">
        <v>318</v>
      </c>
      <c r="G432" s="5" t="s">
        <v>318</v>
      </c>
      <c r="R432" s="5" t="s">
        <v>916</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3"/>
        <v/>
      </c>
      <c r="AT432" s="69" t="str">
        <f>IF(OR(E432="",VLOOKUP(E$1,Services!$A$1:$B$22,2,0)="Exclude"),"",IF($D432=1,IF(OR(price_limit="",price_limit="No Limit"),IF(E432="Yes",1,2),IF(SUMIFS(WhatIf!$G:$G,WhatIf!$A:$A,E$1,WhatIf!$B:$B,E432)&lt;=price_limit,IF(E432="Yes",1,2),"")),""))</f>
        <v/>
      </c>
      <c r="AU432" s="69" t="str">
        <f ca="1">IF(OR(F432="",VLOOKUP(F$1,Services!$A$1:$B$22,2,0)="Exclude"),"",IF($D432=1,IF(OR(price_limit="",price_limit="No Limit"),IF(F432="Yes",1,2),IF(SUMIFS(WhatIf!$G:$G,WhatIf!$A:$A,F$1,WhatIf!$B:$B,F432)&lt;=price_limit,IF(F432="Yes",1,2),"")),""))</f>
        <v/>
      </c>
      <c r="AV432" s="69" t="str">
        <f ca="1">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4"/>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531</v>
      </c>
      <c r="B433" s="19" t="s">
        <v>371</v>
      </c>
      <c r="C433" s="4" t="s">
        <v>457</v>
      </c>
      <c r="D433" s="3" t="str">
        <f t="shared" ca="1" si="35"/>
        <v/>
      </c>
      <c r="H433" s="5" t="s">
        <v>285</v>
      </c>
      <c r="I433" s="5" t="s">
        <v>285</v>
      </c>
      <c r="J433" s="5" t="s">
        <v>285</v>
      </c>
      <c r="K433" s="5" t="s">
        <v>285</v>
      </c>
      <c r="L433" s="5" t="s">
        <v>285</v>
      </c>
      <c r="M433" s="5" t="s">
        <v>285</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3"/>
        <v/>
      </c>
      <c r="AT433" s="69" t="str">
        <f>IF(OR(E433="",VLOOKUP(E$1,Services!$A$1:$B$22,2,0)="Exclude"),"",IF($D433=1,IF(OR(price_limit="",price_limit="No Limit"),IF(E433="Yes",1,2),IF(SUMIFS(WhatIf!$G:$G,WhatIf!$A:$A,E$1,WhatIf!$B:$B,E433)&lt;=price_limit,IF(E433="Yes",1,2),"")),""))</f>
        <v/>
      </c>
      <c r="AU433" s="69" t="str">
        <f>IF(OR(F433="",VLOOKUP(F$1,Services!$A$1:$B$22,2,0)="Exclude"),"",IF($D433=1,IF(OR(price_limit="",price_limit="No Limit"),IF(F433="Yes",1,2),IF(SUMIFS(WhatIf!$G:$G,WhatIf!$A:$A,F$1,WhatIf!$B:$B,F433)&lt;=price_limit,IF(F433="Yes",1,2),"")),""))</f>
        <v/>
      </c>
      <c r="AV433" s="69" t="str">
        <f>IF(OR(G433="",VLOOKUP(G$1,Services!$A$1:$B$22,2,0)="Exclude"),"",IF($D433=1,IF(OR(price_limit="",price_limit="No Limit"),IF(G433="Yes",1,2),IF(SUMIFS(WhatIf!$G:$G,WhatIf!$A:$A,G$1,WhatIf!$B:$B,G433)&lt;=price_limit,IF(G433="Yes",1,2),"")),""))</f>
        <v/>
      </c>
      <c r="AW433" s="69" t="str">
        <f ca="1">IF(OR(H433="",VLOOKUP(H$1,Services!$A$1:$B$22,2,0)="Exclude"),"",IF($D433=1,IF(OR(price_limit="",price_limit="No Limit"),IF(H433="Yes",1,2),IF(SUMIFS(WhatIf!$G:$G,WhatIf!$A:$A,H$1,WhatIf!$B:$B,H433)&lt;=price_limit,IF(H433="Yes",1,2),"")),""))</f>
        <v/>
      </c>
      <c r="AX433" s="69" t="str">
        <f ca="1">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 ca="1">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 ca="1">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4"/>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751</v>
      </c>
      <c r="C434" s="4" t="s">
        <v>283</v>
      </c>
      <c r="D434" s="3" t="str">
        <f t="shared" ca="1" si="35"/>
        <v/>
      </c>
      <c r="F434" s="5" t="s">
        <v>751</v>
      </c>
      <c r="G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3"/>
        <v/>
      </c>
      <c r="AT434" s="69" t="str">
        <f>IF(OR(E434="",VLOOKUP(E$1,Services!$A$1:$B$22,2,0)="Exclude"),"",IF($D434=1,IF(OR(price_limit="",price_limit="No Limit"),IF(E434="Yes",1,2),IF(SUMIFS(WhatIf!$G:$G,WhatIf!$A:$A,E$1,WhatIf!$B:$B,E434)&lt;=price_limit,IF(E434="Yes",1,2),"")),""))</f>
        <v/>
      </c>
      <c r="AU434" s="69" t="str">
        <f ca="1">IF(OR(F434="",VLOOKUP(F$1,Services!$A$1:$B$22,2,0)="Exclude"),"",IF($D434=1,IF(OR(price_limit="",price_limit="No Limit"),IF(F434="Yes",1,2),IF(SUMIFS(WhatIf!$G:$G,WhatIf!$A:$A,F$1,WhatIf!$B:$B,F434)&lt;=price_limit,IF(F434="Yes",1,2),"")),""))</f>
        <v/>
      </c>
      <c r="AV434" s="69" t="str">
        <f ca="1">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4"/>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755</v>
      </c>
      <c r="B435" s="19"/>
      <c r="C435" s="4" t="s">
        <v>209</v>
      </c>
      <c r="D435" s="3" t="str">
        <f t="shared" ca="1" si="35"/>
        <v/>
      </c>
      <c r="X435" s="5" t="s">
        <v>755</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3"/>
        <v/>
      </c>
      <c r="AT435" s="69" t="str">
        <f>IF(OR(E435="",VLOOKUP(E$1,Services!$A$1:$B$22,2,0)="Exclude"),"",IF($D435=1,IF(OR(price_limit="",price_limit="No Limit"),IF(E435="Yes",1,2),IF(SUMIFS(WhatIf!$G:$G,WhatIf!$A:$A,E$1,WhatIf!$B:$B,E435)&lt;=price_limit,IF(E435="Yes",1,2),"")),""))</f>
        <v/>
      </c>
      <c r="AU435" s="69" t="str">
        <f>IF(OR(F435="",VLOOKUP(F$1,Services!$A$1:$B$22,2,0)="Exclude"),"",IF($D435=1,IF(OR(price_limit="",price_limit="No Limit"),IF(F435="Yes",1,2),IF(SUMIFS(WhatIf!$G:$G,WhatIf!$A:$A,F$1,WhatIf!$B:$B,F435)&lt;=price_limit,IF(F435="Yes",1,2),"")),""))</f>
        <v/>
      </c>
      <c r="AV435" s="69" t="str">
        <f>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4"/>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385</v>
      </c>
      <c r="B436" s="4" t="s">
        <v>393</v>
      </c>
      <c r="C436" s="4" t="s">
        <v>200</v>
      </c>
      <c r="D436" s="3" t="str">
        <f t="shared" ca="1" si="35"/>
        <v/>
      </c>
      <c r="E436" s="5" t="s">
        <v>1</v>
      </c>
      <c r="F436" s="5" t="s">
        <v>506</v>
      </c>
      <c r="G436" s="5" t="s">
        <v>506</v>
      </c>
      <c r="J436" s="5" t="s">
        <v>1</v>
      </c>
      <c r="K436" s="5" t="s">
        <v>1</v>
      </c>
      <c r="L436" s="5" t="s">
        <v>1</v>
      </c>
      <c r="M436" s="5" t="s">
        <v>1</v>
      </c>
      <c r="O436" s="6" t="s">
        <v>1</v>
      </c>
      <c r="P436" s="6"/>
      <c r="Q436" s="6" t="s">
        <v>1</v>
      </c>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3"/>
        <v/>
      </c>
      <c r="AT436" s="69" t="str">
        <f ca="1">IF(OR(E436="",VLOOKUP(E$1,Services!$A$1:$B$22,2,0)="Exclude"),"",IF($D436=1,IF(OR(price_limit="",price_limit="No Limit"),IF(E436="Yes",1,2),IF(SUMIFS(WhatIf!$G:$G,WhatIf!$A:$A,E$1,WhatIf!$B:$B,E436)&lt;=price_limit,IF(E436="Yes",1,2),"")),""))</f>
        <v/>
      </c>
      <c r="AU436" s="69" t="str">
        <f ca="1">IF(OR(F436="",VLOOKUP(F$1,Services!$A$1:$B$22,2,0)="Exclude"),"",IF($D436=1,IF(OR(price_limit="",price_limit="No Limit"),IF(F436="Yes",1,2),IF(SUMIFS(WhatIf!$G:$G,WhatIf!$A:$A,F$1,WhatIf!$B:$B,F436)&lt;=price_limit,IF(F436="Yes",1,2),"")),""))</f>
        <v/>
      </c>
      <c r="AV436" s="69" t="str">
        <f ca="1">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 ca="1">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 ca="1">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4"/>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277</v>
      </c>
      <c r="C437" s="4" t="s">
        <v>216</v>
      </c>
      <c r="D437" s="3" t="str">
        <f t="shared" ca="1" si="35"/>
        <v/>
      </c>
      <c r="K437" s="5" t="s">
        <v>1</v>
      </c>
      <c r="L437" s="5" t="s">
        <v>1</v>
      </c>
      <c r="M437" s="5" t="s">
        <v>1</v>
      </c>
      <c r="N437" s="5" t="s">
        <v>1</v>
      </c>
      <c r="O437" s="6"/>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3"/>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 ca="1">IF(OR(K437="",VLOOKUP(K$1,Services!$A$1:$B$22,2,0)="Exclude"),"",IF($D437=1,IF(OR(price_limit="",price_limit="No Limit"),IF(K437="Yes",1,2),IF(SUMIFS(WhatIf!$G:$G,WhatIf!$A:$A,K$1,WhatIf!$B:$B,K437)&lt;=price_limit,IF(K437="Yes",1,2),"")),""))</f>
        <v/>
      </c>
      <c r="BA437" s="69" t="str">
        <f ca="1">IF(OR(L437="",VLOOKUP(L$1,Services!$A$1:$B$22,2,0)="Exclude"),"",IF($D437=1,IF(OR(price_limit="",price_limit="No Limit"),IF(L437="Yes",1,2),IF(SUMIFS(WhatIf!$G:$G,WhatIf!$A:$A,L$1,WhatIf!$B:$B,L437)&lt;=price_limit,IF(L437="Yes",1,2),"")),""))</f>
        <v/>
      </c>
      <c r="BB437" s="69" t="str">
        <f ca="1">IF(OR(M437="",VLOOKUP(M$1,Services!$A$1:$B$22,2,0)="Exclude"),"",IF($D437=1,IF(OR(price_limit="",price_limit="No Limit"),IF(M437="Yes",1,2),IF(SUMIFS(WhatIf!$G:$G,WhatIf!$A:$A,M$1,WhatIf!$B:$B,M437)&lt;=price_limit,IF(M437="Yes",1,2),"")),""))</f>
        <v/>
      </c>
      <c r="BC437" s="69" t="str">
        <f ca="1">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 ca="1">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 ca="1">IF(OR(X437="",VLOOKUP(X$1,Services!$A$1:$B$22,2,0)="Exclude"),"",IF($D437=1,IF(OR(price_limit="",price_limit="No Limit"),IF(X437="Yes",1,2),IF(SUMIFS(WhatIf!$G:$G,WhatIf!$A:$A,X$1,WhatIf!$B:$B,X437)&lt;=price_limit,IF(X437="Yes",1,2),"")),""))</f>
        <v/>
      </c>
      <c r="BN437" s="3">
        <f t="shared" si="34"/>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775</v>
      </c>
      <c r="C438" s="4" t="s">
        <v>216</v>
      </c>
      <c r="D438" s="3" t="str">
        <f t="shared" ca="1" si="35"/>
        <v/>
      </c>
      <c r="F438" s="5" t="s">
        <v>505</v>
      </c>
      <c r="G438" s="5" t="s">
        <v>505</v>
      </c>
      <c r="O438" s="6"/>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3"/>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4"/>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529</v>
      </c>
      <c r="C439" s="4" t="s">
        <v>209</v>
      </c>
      <c r="D439" s="3" t="str">
        <f t="shared" ca="1" si="35"/>
        <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3"/>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 ca="1">IF(OR(X439="",VLOOKUP(X$1,Services!$A$1:$B$22,2,0)="Exclude"),"",IF($D439=1,IF(OR(price_limit="",price_limit="No Limit"),IF(X439="Yes",1,2),IF(SUMIFS(WhatIf!$G:$G,WhatIf!$A:$A,X$1,WhatIf!$B:$B,X439)&lt;=price_limit,IF(X439="Yes",1,2),"")),""))</f>
        <v/>
      </c>
      <c r="BN439" s="3">
        <f t="shared" si="34"/>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152</v>
      </c>
      <c r="B440" s="4" t="s">
        <v>319</v>
      </c>
      <c r="C440" s="4" t="s">
        <v>209</v>
      </c>
      <c r="D440" s="3" t="str">
        <f t="shared" ca="1" si="35"/>
        <v/>
      </c>
      <c r="F440" s="5" t="s">
        <v>508</v>
      </c>
      <c r="G440" s="5" t="s">
        <v>508</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3"/>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 ca="1">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4"/>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372</v>
      </c>
      <c r="B441" s="4" t="s">
        <v>1</v>
      </c>
      <c r="C441" s="4" t="s">
        <v>455</v>
      </c>
      <c r="D441" s="3" t="str">
        <f t="shared" ca="1" si="35"/>
        <v/>
      </c>
      <c r="I441" s="5" t="s">
        <v>1</v>
      </c>
      <c r="O441" s="5" t="s">
        <v>1</v>
      </c>
      <c r="Q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3"/>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 ca="1">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4"/>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162</v>
      </c>
      <c r="B442" s="4" t="s">
        <v>240</v>
      </c>
      <c r="C442" s="4" t="s">
        <v>283</v>
      </c>
      <c r="D442" s="3" t="str">
        <f t="shared" ca="1" si="35"/>
        <v/>
      </c>
      <c r="O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3"/>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 ca="1">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4"/>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373</v>
      </c>
      <c r="B443" s="4" t="s">
        <v>240</v>
      </c>
      <c r="C443" s="4" t="s">
        <v>200</v>
      </c>
      <c r="D443" s="3" t="str">
        <f t="shared" ca="1" si="35"/>
        <v/>
      </c>
      <c r="F443" s="5" t="s">
        <v>506</v>
      </c>
      <c r="G443" s="5" t="s">
        <v>506</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3"/>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4"/>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754</v>
      </c>
      <c r="C444" s="4" t="s">
        <v>208</v>
      </c>
      <c r="D444" s="3" t="str">
        <f t="shared" ca="1" si="35"/>
        <v/>
      </c>
      <c r="F444" s="5" t="s">
        <v>814</v>
      </c>
      <c r="G444" s="5" t="s">
        <v>814</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3"/>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4"/>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798</v>
      </c>
      <c r="C445" s="4" t="s">
        <v>208</v>
      </c>
      <c r="D445" s="3" t="str">
        <f t="shared" ca="1" si="35"/>
        <v/>
      </c>
      <c r="F445" s="5" t="s">
        <v>814</v>
      </c>
      <c r="G445" s="5" t="s">
        <v>814</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3"/>
        <v/>
      </c>
      <c r="AT445" s="69" t="str">
        <f>IF(OR(E445="",VLOOKUP(E$1,Services!$A$1:$B$22,2,0)="Exclude"),"",IF($D445=1,IF(OR(price_limit="",price_limit="No Limit"),IF(E445="Yes",1,2),IF(SUMIFS(WhatIf!$G:$G,WhatIf!$A:$A,E$1,WhatIf!$B:$B,E445)&lt;=price_limit,IF(E445="Yes",1,2),"")),""))</f>
        <v/>
      </c>
      <c r="AU445" s="69" t="str">
        <f ca="1">IF(OR(F445="",VLOOKUP(F$1,Services!$A$1:$B$22,2,0)="Exclude"),"",IF($D445=1,IF(OR(price_limit="",price_limit="No Limit"),IF(F445="Yes",1,2),IF(SUMIFS(WhatIf!$G:$G,WhatIf!$A:$A,F$1,WhatIf!$B:$B,F445)&lt;=price_limit,IF(F445="Yes",1,2),"")),""))</f>
        <v/>
      </c>
      <c r="AV445" s="69" t="str">
        <f ca="1">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4"/>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837</v>
      </c>
      <c r="C446" s="4" t="s">
        <v>209</v>
      </c>
      <c r="D446" s="3" t="str">
        <f t="shared" ca="1" si="35"/>
        <v/>
      </c>
      <c r="R446" s="6" t="s">
        <v>829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3"/>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IF(OR(H446="",VLOOKUP(H$1,Services!$A$1:$B$22,2,0)="Exclude"),"",IF($D446=1,IF(OR(price_limit="",price_limit="No Limit"),IF(H446="Yes",1,2),IF(SUMIFS(WhatIf!$G:$G,WhatIf!$A:$A,H$1,WhatIf!$B:$B,H446)&lt;=price_limit,IF(H446="Yes",1,2),"")),""))</f>
        <v/>
      </c>
      <c r="AX446" s="69" t="str">
        <f>IF(OR(I446="",VLOOKUP(I$1,Services!$A$1:$B$22,2,0)="Exclude"),"",IF($D446=1,IF(OR(price_limit="",price_limit="No Limit"),IF(I446="Yes",1,2),IF(SUMIFS(WhatIf!$G:$G,WhatIf!$A:$A,I$1,WhatIf!$B:$B,I446)&lt;=price_limit,IF(I446="Yes",1,2),"")),""))</f>
        <v/>
      </c>
      <c r="AY446" s="69" t="str">
        <f>IF(OR(J446="",VLOOKUP(J$1,Services!$A$1:$B$22,2,0)="Exclude"),"",IF($D446=1,IF(OR(price_limit="",price_limit="No Limit"),IF(J446="Yes",1,2),IF(SUMIFS(WhatIf!$G:$G,WhatIf!$A:$A,J$1,WhatIf!$B:$B,J446)&lt;=price_limit,IF(J446="Yes",1,2),"")),""))</f>
        <v/>
      </c>
      <c r="AZ446" s="69" t="str">
        <f>IF(OR(K446="",VLOOKUP(K$1,Services!$A$1:$B$22,2,0)="Exclude"),"",IF($D446=1,IF(OR(price_limit="",price_limit="No Limit"),IF(K446="Yes",1,2),IF(SUMIFS(WhatIf!$G:$G,WhatIf!$A:$A,K$1,WhatIf!$B:$B,K446)&lt;=price_limit,IF(K446="Yes",1,2),"")),""))</f>
        <v/>
      </c>
      <c r="BA446" s="69" t="str">
        <f>IF(OR(L446="",VLOOKUP(L$1,Services!$A$1:$B$22,2,0)="Exclude"),"",IF($D446=1,IF(OR(price_limit="",price_limit="No Limit"),IF(L446="Yes",1,2),IF(SUMIFS(WhatIf!$G:$G,WhatIf!$A:$A,L$1,WhatIf!$B:$B,L446)&lt;=price_limit,IF(L446="Yes",1,2),"")),""))</f>
        <v/>
      </c>
      <c r="BB446" s="69" t="str">
        <f>IF(OR(M446="",VLOOKUP(M$1,Services!$A$1:$B$22,2,0)="Exclude"),"",IF($D446=1,IF(OR(price_limit="",price_limit="No Limit"),IF(M446="Yes",1,2),IF(SUMIFS(WhatIf!$G:$G,WhatIf!$A:$A,M$1,WhatIf!$B:$B,M446)&lt;=price_limit,IF(M446="Yes",1,2),"")),""))</f>
        <v/>
      </c>
      <c r="BC446" s="69" t="str">
        <f>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 ca="1">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4"/>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374</v>
      </c>
      <c r="B447" s="4" t="s">
        <v>240</v>
      </c>
      <c r="C447" s="4" t="s">
        <v>208</v>
      </c>
      <c r="D447" s="3" t="str">
        <f t="shared" ca="1" si="35"/>
        <v/>
      </c>
      <c r="H447" s="5" t="s">
        <v>285</v>
      </c>
      <c r="I447" s="5" t="s">
        <v>285</v>
      </c>
      <c r="J447" s="5" t="s">
        <v>285</v>
      </c>
      <c r="K447" s="5" t="s">
        <v>285</v>
      </c>
      <c r="L447" s="5" t="s">
        <v>285</v>
      </c>
      <c r="M447" s="5" t="s">
        <v>285</v>
      </c>
      <c r="N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ref="AS447" ca="1" si="36">IF(SUM(Y447:AR447)&gt;0,1,"")</f>
        <v/>
      </c>
      <c r="AT447" s="69" t="str">
        <f>IF(OR(E447="",VLOOKUP(E$1,Services!$A$1:$B$22,2,0)="Exclude"),"",IF($D447=1,IF(OR(price_limit="",price_limit="No Limit"),IF(E447="Yes",1,2),IF(SUMIFS(WhatIf!$G:$G,WhatIf!$A:$A,E$1,WhatIf!$B:$B,E447)&lt;=price_limit,IF(E447="Yes",1,2),"")),""))</f>
        <v/>
      </c>
      <c r="AU447" s="69" t="str">
        <f>IF(OR(F447="",VLOOKUP(F$1,Services!$A$1:$B$22,2,0)="Exclude"),"",IF($D447=1,IF(OR(price_limit="",price_limit="No Limit"),IF(F447="Yes",1,2),IF(SUMIFS(WhatIf!$G:$G,WhatIf!$A:$A,F$1,WhatIf!$B:$B,F447)&lt;=price_limit,IF(F447="Yes",1,2),"")),""))</f>
        <v/>
      </c>
      <c r="AV447" s="69" t="str">
        <f>IF(OR(G447="",VLOOKUP(G$1,Services!$A$1:$B$22,2,0)="Exclude"),"",IF($D447=1,IF(OR(price_limit="",price_limit="No Limit"),IF(G447="Yes",1,2),IF(SUMIFS(WhatIf!$G:$G,WhatIf!$A:$A,G$1,WhatIf!$B:$B,G447)&lt;=price_limit,IF(G447="Yes",1,2),"")),""))</f>
        <v/>
      </c>
      <c r="AW447" s="69" t="str">
        <f ca="1">IF(OR(H447="",VLOOKUP(H$1,Services!$A$1:$B$22,2,0)="Exclude"),"",IF($D447=1,IF(OR(price_limit="",price_limit="No Limit"),IF(H447="Yes",1,2),IF(SUMIFS(WhatIf!$G:$G,WhatIf!$A:$A,H$1,WhatIf!$B:$B,H447)&lt;=price_limit,IF(H447="Yes",1,2),"")),""))</f>
        <v/>
      </c>
      <c r="AX447" s="69" t="str">
        <f ca="1">IF(OR(I447="",VLOOKUP(I$1,Services!$A$1:$B$22,2,0)="Exclude"),"",IF($D447=1,IF(OR(price_limit="",price_limit="No Limit"),IF(I447="Yes",1,2),IF(SUMIFS(WhatIf!$G:$G,WhatIf!$A:$A,I$1,WhatIf!$B:$B,I447)&lt;=price_limit,IF(I447="Yes",1,2),"")),""))</f>
        <v/>
      </c>
      <c r="AY447" s="69" t="str">
        <f ca="1">IF(OR(J447="",VLOOKUP(J$1,Services!$A$1:$B$22,2,0)="Exclude"),"",IF($D447=1,IF(OR(price_limit="",price_limit="No Limit"),IF(J447="Yes",1,2),IF(SUMIFS(WhatIf!$G:$G,WhatIf!$A:$A,J$1,WhatIf!$B:$B,J447)&lt;=price_limit,IF(J447="Yes",1,2),"")),""))</f>
        <v/>
      </c>
      <c r="AZ447" s="69" t="str">
        <f ca="1">IF(OR(K447="",VLOOKUP(K$1,Services!$A$1:$B$22,2,0)="Exclude"),"",IF($D447=1,IF(OR(price_limit="",price_limit="No Limit"),IF(K447="Yes",1,2),IF(SUMIFS(WhatIf!$G:$G,WhatIf!$A:$A,K$1,WhatIf!$B:$B,K447)&lt;=price_limit,IF(K447="Yes",1,2),"")),""))</f>
        <v/>
      </c>
      <c r="BA447" s="69" t="str">
        <f ca="1">IF(OR(L447="",VLOOKUP(L$1,Services!$A$1:$B$22,2,0)="Exclude"),"",IF($D447=1,IF(OR(price_limit="",price_limit="No Limit"),IF(L447="Yes",1,2),IF(SUMIFS(WhatIf!$G:$G,WhatIf!$A:$A,L$1,WhatIf!$B:$B,L447)&lt;=price_limit,IF(L447="Yes",1,2),"")),""))</f>
        <v/>
      </c>
      <c r="BB447" s="69" t="str">
        <f ca="1">IF(OR(M447="",VLOOKUP(M$1,Services!$A$1:$B$22,2,0)="Exclude"),"",IF($D447=1,IF(OR(price_limit="",price_limit="No Limit"),IF(M447="Yes",1,2),IF(SUMIFS(WhatIf!$G:$G,WhatIf!$A:$A,M$1,WhatIf!$B:$B,M447)&lt;=price_limit,IF(M447="Yes",1,2),"")),""))</f>
        <v/>
      </c>
      <c r="BC447" s="69" t="str">
        <f ca="1">IF(OR(N447="",VLOOKUP(N$1,Services!$A$1:$B$22,2,0)="Exclude"),"",IF($D447=1,IF(OR(price_limit="",price_limit="No Limit"),IF(N447="Yes",1,2),IF(SUMIFS(WhatIf!$G:$G,WhatIf!$A:$A,N$1,WhatIf!$B:$B,N447)&lt;=price_limit,IF(N447="Yes",1,2),"")),""))</f>
        <v/>
      </c>
      <c r="BD447" s="69" t="str">
        <f>IF(OR(O447="",VLOOKUP(O$1,Services!$A$1:$B$22,2,0)="Exclude"),"",IF($D447=1,IF(OR(price_limit="",price_limit="No Limit"),IF(O447="Yes",1,2),IF(SUMIFS(WhatIf!$G:$G,WhatIf!$A:$A,O$1,WhatIf!$B:$B,O447)&lt;=price_limit,IF(O447="Yes",1,2),"")),""))</f>
        <v/>
      </c>
      <c r="BE447" s="69" t="str">
        <f>IF(OR(P447="",VLOOKUP(P$1,Services!$A$1:$B$22,2,0)="Exclude"),"",IF($D447=1,IF(OR(price_limit="",price_limit="No Limit"),IF(P447="Yes",1,2),IF(SUMIFS(WhatIf!$G:$G,WhatIf!$A:$A,P$1,WhatIf!$B:$B,P447)&lt;=price_limit,IF(P447="Yes",1,2),"")),""))</f>
        <v/>
      </c>
      <c r="BF447" s="69" t="str">
        <f>IF(OR(Q447="",VLOOKUP(Q$1,Services!$A$1:$B$22,2,0)="Exclude"),"",IF($D447=1,IF(OR(price_limit="",price_limit="No Limit"),IF(Q447="Yes",1,2),IF(SUMIFS(WhatIf!$G:$G,WhatIf!$A:$A,Q$1,WhatIf!$B:$B,Q447)&lt;=price_limit,IF(Q447="Yes",1,2),"")),""))</f>
        <v/>
      </c>
      <c r="BG447" s="69" t="str">
        <f>IF(OR(R447="",VLOOKUP(R$1,Services!$A$1:$B$22,2,0)="Exclude"),"",IF($D447=1,IF(OR(price_limit="",price_limit="No Limit"),IF(R447="Yes",1,2),IF(SUMIFS(WhatIf!$G:$G,WhatIf!$A:$A,R$1,WhatIf!$B:$B,R447)&lt;=price_limit,IF(R447="Yes",1,2),"")),""))</f>
        <v/>
      </c>
      <c r="BH447" s="69" t="str">
        <f>IF(OR(S447="",VLOOKUP(S$1,Services!$A$1:$B$22,2,0)="Exclude"),"",IF($D447=1,IF(OR(price_limit="",price_limit="No Limit"),IF(S447="Yes",1,2),IF(SUMIFS(WhatIf!$G:$G,WhatIf!$A:$A,S$1,WhatIf!$B:$B,S447)&lt;=price_limit,IF(S447="Yes",1,2),"")),""))</f>
        <v/>
      </c>
      <c r="BI447" s="69" t="str">
        <f>IF(OR(T447="",VLOOKUP(T$1,Services!$A$1:$B$22,2,0)="Exclude"),"",IF($D447=1,IF(OR(price_limit="",price_limit="No Limit"),IF(T447="Yes",1,2),IF(SUMIFS(WhatIf!$G:$G,WhatIf!$A:$A,T$1,WhatIf!$B:$B,T447)&lt;=price_limit,IF(T447="Yes",1,2),"")),""))</f>
        <v/>
      </c>
      <c r="BJ447" s="69" t="str">
        <f>IF(OR(U447="",VLOOKUP(U$1,Services!$A$1:$B$22,2,0)="Exclude"),"",IF($D447=1,IF(OR(price_limit="",price_limit="No Limit"),IF(U447="Yes",1,2),IF(SUMIFS(WhatIf!$G:$G,WhatIf!$A:$A,U$1,WhatIf!$B:$B,U447)&lt;=price_limit,IF(U447="Yes",1,2),"")),""))</f>
        <v/>
      </c>
      <c r="BK447" s="69" t="str">
        <f>IF(OR(V447="",VLOOKUP(V$1,Services!$A$1:$B$22,2,0)="Exclude"),"",IF($D447=1,IF(OR(price_limit="",price_limit="No Limit"),IF(V447="Yes",1,2),IF(SUMIFS(WhatIf!$G:$G,WhatIf!$A:$A,V$1,WhatIf!$B:$B,V447)&lt;=price_limit,IF(V447="Yes",1,2),"")),""))</f>
        <v/>
      </c>
      <c r="BL447" s="69" t="str">
        <f>IF(OR(W447="",VLOOKUP(W$1,Services!$A$1:$B$22,2,0)="Exclude"),"",IF($D447=1,IF(OR(price_limit="",price_limit="No Limit"),IF(W447="Yes",1,2),IF(SUMIFS(WhatIf!$G:$G,WhatIf!$A:$A,W$1,WhatIf!$B:$B,W447)&lt;=price_limit,IF(W447="Yes",1,2),"")),""))</f>
        <v/>
      </c>
      <c r="BM447" s="69" t="str">
        <f>IF(OR(X447="",VLOOKUP(X$1,Services!$A$1:$B$22,2,0)="Exclude"),"",IF($D447=1,IF(OR(price_limit="",price_limit="No Limit"),IF(X447="Yes",1,2),IF(SUMIFS(WhatIf!$G:$G,WhatIf!$A:$A,X$1,WhatIf!$B:$B,X447)&lt;=price_limit,IF(X447="Yes",1,2),"")),""))</f>
        <v/>
      </c>
      <c r="BN447" s="3">
        <f t="shared" ref="BN447" si="37">MAX(BO447:BQ447)</f>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7" xr:uid="{1997CC9B-E91C-4E41-8839-0952805D9971}">
    <sortState xmlns:xlrd2="http://schemas.microsoft.com/office/spreadsheetml/2017/richdata2" ref="A2:BR439">
      <sortCondition ref="A2:A439"/>
    </sortState>
  </autoFilter>
  <sortState xmlns:xlrd2="http://schemas.microsoft.com/office/spreadsheetml/2017/richdata2" ref="A2:BR447">
    <sortCondition ref="A2:A447"/>
  </sortState>
  <conditionalFormatting sqref="H82:H84 X79 E14:F15 E104:F104 H105:H106 H146:H148 H96 E22:F22 H22 E128:F130 H128 O22:S22 E76:F77 H76:H77 E171:F172 H133:H134 E150:F150 H44 H117 H190:I191 E3:F6 H4:H6 O3:S6 H33:H36 E175:F178 E133:F135 E83:F83 H86:H90 H66:H68 H50 E35:F35 E187 E202:F202 E123:F125 E41 E74 E91 E97 E146:E148 E154:E155 E186:F186 E185 F25:G25 E137 E200:E201 E84:E85 E98:F102 E173 F31:G31 E151 E86:F90 H98:H102 H119:H126 O133:S135 H175:I178 H46:H48 E138:F144 X175:X178 X76:X77 E199:F199 F198 E152:F153 H151:I155 X96:X106 H70:H73 E68:F73 E17:F20 E119:F120 X119:X131 X146:X155 E16 E50:F50 E54:E57 F43:G43 E111 F87:G87 E106:F106 E105 F3:G3 E32:E34 E36:E37 E64:E67 E183:F183 E182 E192:F192 E191 E194:F197 S194:S202 O194:R198 X194:X202 H194:I206 E188:F190 X185:X192 H185:I188 X180:X183 H180:I183 E180:F181 E161 H161:I161 X161 H137:H144 X137:X144 X133:X135 H108:H109 E108:F109 X108:X109 O108:S109 E93:F94 H93:H94 X81:X94 H61:H63 H58 E58:F63 E52:F53 H52:H56 F52:G52 X52:X74 E48 E49:G49 E38:F40 H25:H29 E24:F31 H15:H20 O14:S20 X14:X20 E8:F8 H8 O8:S8 X3:X8 O128:S130 O137:S144 O199:Q202 O96:P96 R96:S96 O52:S74 O76:S77 O93:S94 O97:S102 O185:S192 O161:S161 O146:S148 H157:I158 E157:F158 X157:X158 E112:F117 X111:X117 H111:H115 O111:S117 H38:H39 O164:S173 X164:X173 H164:I172 E164:E170 O150:S155 O175:S178 O180:S183 X10:X12 O10:S12 H10:H12 E10:F12 E121:E122 E126 O82:S91 O104:S106 O119:S126 O157:S158 E42:F47 X22:X50 O24:S50">
    <cfRule type="expression" dxfId="746" priority="2284" stopIfTrue="1">
      <formula>AND(E3="$",OR(#REF!="Yes",#REF!="No"))</formula>
    </cfRule>
    <cfRule type="expression" priority="2285" stopIfTrue="1">
      <formula>E3="$"</formula>
    </cfRule>
    <cfRule type="expression" dxfId="745" priority="2286" stopIfTrue="1">
      <formula>E3&lt;&gt;#REF!</formula>
    </cfRule>
  </conditionalFormatting>
  <conditionalFormatting sqref="E23 E79:F79 E131 E149:F149 E7:F7 E103:F103 F81 H92 H127 H7 H149 H131 H81 H23 I82:I84 G14:G15 G104 I105:I106 I146:I148 G22 G128:G130 I128 O81:S81 O92:S92 O127:S127 O7:S7 O149:S149 O79:S79 O103:S103 G76:G77 I76:I77 G171:G172 I133:I134 G150 I44 I117 O131:S131 H156:I156 G3:G5 I4:I5 I33:I36 G133:G135 G83 I86:I90 I66:I68 I50 G35 G148 G175:G178 F12:G12 F62:G62 G123:G125 F10:G10 G201:G202 G86:G90 G98:G102 F32:G33 I98:I102 I119:I126 I46:I48 O156:R156 J16:N16 N15 N17 N22 J46:N46 N44:N45 N47 N56 N63 J65:N84 J87:N89 N85:N86 N90:N91 N104:N105 N109 N115 J125:N128 N124 J133:N135 N141 J177:N178 N175:N176 N185 N200 N210 N233:N234 J250:N251 N249 N252 N314 N331 N337 J343:N345 N342 J352:N354 N351 N355 J348:N348 K347:N347 K349:N349 J121:N123 N120 N346 M350:N350 G138:G144 X103 X23 X79 X131 X149 X7 X127 X92 X81 J315:N327 J329:N330 J270:N270 G152:G153 I8 I70:I73 G68:G73 J253:N268 J18:N21 G119:G120 T119:T131 J137:N140 J142:N158 T146:T155 G50 G106 F3:G3 E127:F127 G183 G192 J235:N248 J211:N232 J201:N209 R203:R206 J194:N199 G194:G199 T194:T202 G186:G190 J186:N192 T185:T192 J180:N183 G180:G181 T180:T183 J161:N161 T161 I137:I144 T137:T144 T133:T135 J116:N119 J111:N114 I108:I109 G108:G109 J106:N108 T108:T109 G93:G94 J92:N103 I93:I94 T81:T94 I61:I63 I58 J57:N62 G58:G64 J52:N55 G52:G53 I52:I56 T52:T74 J48:N50 I25:I29 G24:G31 J23:S23 G17:G20 I15:I20 T17:T20 G8 T6:T8 J4:N8 J356:N358 J338:N341 J332:N336 J272:N289 G157:G158 T157:T158 G112:G117 I111:I115 T111:T117 I38:I39 G38:G40 T164:T169 J164:N174 J10:N14 T10:T12 G10:G12 I10:I11 J130:N131 G42:G47 J25:N43 T22:T50 H41:I42 J291:N313">
    <cfRule type="expression" dxfId="744" priority="2276" stopIfTrue="1">
      <formula>AND(E3="$",OR(#REF!="Yes",#REF!="No"))</formula>
    </cfRule>
    <cfRule type="expression" priority="2277" stopIfTrue="1">
      <formula>E3="$"</formula>
    </cfRule>
    <cfRule type="expression" dxfId="743" priority="2278" stopIfTrue="1">
      <formula>E3&lt;&gt;#REF!</formula>
    </cfRule>
  </conditionalFormatting>
  <conditionalFormatting sqref="H103">
    <cfRule type="expression" dxfId="742" priority="2198" stopIfTrue="1">
      <formula>AND(H103="$",OR(#REF!="Yes",#REF!="No"))</formula>
    </cfRule>
    <cfRule type="expression" priority="2199" stopIfTrue="1">
      <formula>H103="$"</formula>
    </cfRule>
    <cfRule type="expression" dxfId="741" priority="2200" stopIfTrue="1">
      <formula>H103&lt;&gt;#REF!</formula>
    </cfRule>
  </conditionalFormatting>
  <conditionalFormatting sqref="E81">
    <cfRule type="expression" dxfId="740" priority="2195" stopIfTrue="1">
      <formula>AND(E81="$",OR(#REF!="Yes",#REF!="No"))</formula>
    </cfRule>
    <cfRule type="expression" priority="2196" stopIfTrue="1">
      <formula>E81="$"</formula>
    </cfRule>
    <cfRule type="expression" dxfId="739" priority="2197" stopIfTrue="1">
      <formula>E81&lt;&gt;#REF!</formula>
    </cfRule>
  </conditionalFormatting>
  <conditionalFormatting sqref="F92">
    <cfRule type="expression" dxfId="738" priority="2192" stopIfTrue="1">
      <formula>AND(F92="$",OR(#REF!="Yes",#REF!="No"))</formula>
    </cfRule>
    <cfRule type="expression" priority="2193" stopIfTrue="1">
      <formula>F92="$"</formula>
    </cfRule>
    <cfRule type="expression" dxfId="737" priority="2194" stopIfTrue="1">
      <formula>F92&lt;&gt;#REF!</formula>
    </cfRule>
  </conditionalFormatting>
  <conditionalFormatting sqref="E118 H118 O118:Q118 S118 X118">
    <cfRule type="expression" dxfId="736" priority="2186" stopIfTrue="1">
      <formula>AND(E118="$",OR(#REF!="Yes",#REF!="No"))</formula>
    </cfRule>
    <cfRule type="expression" priority="2187" stopIfTrue="1">
      <formula>E118="$"</formula>
    </cfRule>
    <cfRule type="expression" dxfId="735" priority="2188" stopIfTrue="1">
      <formula>E118&lt;&gt;#REF!</formula>
    </cfRule>
  </conditionalFormatting>
  <conditionalFormatting sqref="G6">
    <cfRule type="expression" dxfId="734" priority="2183" stopIfTrue="1">
      <formula>AND(G6="$",OR(#REF!="Yes",#REF!="No"))</formula>
    </cfRule>
    <cfRule type="expression" priority="2184" stopIfTrue="1">
      <formula>G6="$"</formula>
    </cfRule>
    <cfRule type="expression" dxfId="733" priority="2185" stopIfTrue="1">
      <formula>G6&lt;&gt;#REF!</formula>
    </cfRule>
  </conditionalFormatting>
  <conditionalFormatting sqref="G149 G7 G103 G127 G79 G81">
    <cfRule type="expression" dxfId="732" priority="2180" stopIfTrue="1">
      <formula>AND(G7="$",OR(#REF!="Yes",#REF!="No"))</formula>
    </cfRule>
    <cfRule type="expression" priority="2181" stopIfTrue="1">
      <formula>G7="$"</formula>
    </cfRule>
    <cfRule type="expression" dxfId="731" priority="2182" stopIfTrue="1">
      <formula>G7&lt;&gt;#REF!</formula>
    </cfRule>
  </conditionalFormatting>
  <conditionalFormatting sqref="G92">
    <cfRule type="expression" dxfId="730" priority="2177" stopIfTrue="1">
      <formula>AND(G92="$",OR(#REF!="Yes",#REF!="No"))</formula>
    </cfRule>
    <cfRule type="expression" priority="2178" stopIfTrue="1">
      <formula>G92="$"</formula>
    </cfRule>
    <cfRule type="expression" dxfId="729" priority="2179" stopIfTrue="1">
      <formula>G92&lt;&gt;#REF!</formula>
    </cfRule>
  </conditionalFormatting>
  <conditionalFormatting sqref="H79">
    <cfRule type="expression" dxfId="728" priority="2168" stopIfTrue="1">
      <formula>AND(H79="$",OR(#REF!="Yes",#REF!="No"))</formula>
    </cfRule>
    <cfRule type="expression" priority="2169" stopIfTrue="1">
      <formula>H79="$"</formula>
    </cfRule>
    <cfRule type="expression" dxfId="727" priority="2170" stopIfTrue="1">
      <formula>H79&lt;&gt;#REF!</formula>
    </cfRule>
  </conditionalFormatting>
  <conditionalFormatting sqref="I6 I96 I22">
    <cfRule type="expression" dxfId="726" priority="2162" stopIfTrue="1">
      <formula>AND(I6="$",OR(#REF!="Yes",#REF!="No"))</formula>
    </cfRule>
    <cfRule type="expression" priority="2163" stopIfTrue="1">
      <formula>I6="$"</formula>
    </cfRule>
    <cfRule type="expression" dxfId="725" priority="2164" stopIfTrue="1">
      <formula>I6&lt;&gt;#REF!</formula>
    </cfRule>
  </conditionalFormatting>
  <conditionalFormatting sqref="I127 I7 I149 I131 I23">
    <cfRule type="expression" dxfId="724" priority="2159" stopIfTrue="1">
      <formula>AND(I7="$",OR(#REF!="Yes",#REF!="No"))</formula>
    </cfRule>
    <cfRule type="expression" priority="2160" stopIfTrue="1">
      <formula>I7="$"</formula>
    </cfRule>
    <cfRule type="expression" dxfId="723" priority="2161" stopIfTrue="1">
      <formula>I7&lt;&gt;#REF!</formula>
    </cfRule>
  </conditionalFormatting>
  <conditionalFormatting sqref="I103">
    <cfRule type="expression" dxfId="722" priority="2153" stopIfTrue="1">
      <formula>AND(I103="$",OR(#REF!="Yes",#REF!="No"))</formula>
    </cfRule>
    <cfRule type="expression" priority="2154" stopIfTrue="1">
      <formula>I103="$"</formula>
    </cfRule>
    <cfRule type="expression" dxfId="721" priority="2155" stopIfTrue="1">
      <formula>I103&lt;&gt;#REF!</formula>
    </cfRule>
  </conditionalFormatting>
  <conditionalFormatting sqref="I118">
    <cfRule type="expression" dxfId="720" priority="2150" stopIfTrue="1">
      <formula>AND(I118="$",OR(#REF!="Yes",#REF!="No"))</formula>
    </cfRule>
    <cfRule type="expression" priority="2151" stopIfTrue="1">
      <formula>I118="$"</formula>
    </cfRule>
    <cfRule type="expression" dxfId="719" priority="2152" stopIfTrue="1">
      <formula>I118&lt;&gt;#REF!</formula>
    </cfRule>
  </conditionalFormatting>
  <conditionalFormatting sqref="I79">
    <cfRule type="expression" dxfId="718" priority="2144" stopIfTrue="1">
      <formula>AND(I79="$",OR(#REF!="Yes",#REF!="No"))</formula>
    </cfRule>
    <cfRule type="expression" priority="2145" stopIfTrue="1">
      <formula>I79="$"</formula>
    </cfRule>
    <cfRule type="expression" dxfId="717" priority="2146" stopIfTrue="1">
      <formula>I79&lt;&gt;#REF!</formula>
    </cfRule>
  </conditionalFormatting>
  <conditionalFormatting sqref="I92">
    <cfRule type="expression" dxfId="716" priority="2090" stopIfTrue="1">
      <formula>AND(I92="$",OR(#REF!="Yes",#REF!="No"))</formula>
    </cfRule>
    <cfRule type="expression" priority="2091" stopIfTrue="1">
      <formula>I92="$"</formula>
    </cfRule>
    <cfRule type="expression" dxfId="715" priority="2092" stopIfTrue="1">
      <formula>I92&lt;&gt;#REF!</formula>
    </cfRule>
  </conditionalFormatting>
  <conditionalFormatting sqref="F164:F166 F170 F168">
    <cfRule type="expression" dxfId="714" priority="2054" stopIfTrue="1">
      <formula>AND(F164="$",OR(#REF!="Yes",#REF!="No"))</formula>
    </cfRule>
    <cfRule type="expression" priority="2055" stopIfTrue="1">
      <formula>F164="$"</formula>
    </cfRule>
    <cfRule type="expression" dxfId="713" priority="2056" stopIfTrue="1">
      <formula>F164&lt;&gt;#REF!</formula>
    </cfRule>
  </conditionalFormatting>
  <conditionalFormatting sqref="G164:G166 G170 G168">
    <cfRule type="expression" dxfId="712" priority="2051" stopIfTrue="1">
      <formula>AND(G164="$",OR(#REF!="Yes",#REF!="No"))</formula>
    </cfRule>
    <cfRule type="expression" priority="2052" stopIfTrue="1">
      <formula>G164="$"</formula>
    </cfRule>
    <cfRule type="expression" dxfId="711" priority="2053" stopIfTrue="1">
      <formula>G164&lt;&gt;#REF!</formula>
    </cfRule>
  </conditionalFormatting>
  <conditionalFormatting sqref="E210 H210 O210:Q210 S210">
    <cfRule type="expression" dxfId="710" priority="1980" stopIfTrue="1">
      <formula>AND(E210="$",OR(#REF!="Yes",#REF!="No"))</formula>
    </cfRule>
    <cfRule type="expression" priority="1981" stopIfTrue="1">
      <formula>E210="$"</formula>
    </cfRule>
    <cfRule type="expression" dxfId="709" priority="1982" stopIfTrue="1">
      <formula>E210&lt;&gt;#REF!</formula>
    </cfRule>
  </conditionalFormatting>
  <conditionalFormatting sqref="I210">
    <cfRule type="expression" dxfId="708" priority="1974" stopIfTrue="1">
      <formula>AND(I210="$",OR(#REF!="Yes",#REF!="No"))</formula>
    </cfRule>
    <cfRule type="expression" priority="1975" stopIfTrue="1">
      <formula>I210="$"</formula>
    </cfRule>
    <cfRule type="expression" dxfId="707" priority="1976" stopIfTrue="1">
      <formula>I210&lt;&gt;#REF!</formula>
    </cfRule>
  </conditionalFormatting>
  <conditionalFormatting sqref="H13 E13:F13 O13:S13 X13">
    <cfRule type="expression" dxfId="706" priority="1961" stopIfTrue="1">
      <formula>AND(E13="$",OR(#REF!="Yes",#REF!="No"))</formula>
    </cfRule>
    <cfRule type="expression" priority="1962" stopIfTrue="1">
      <formula>E13="$"</formula>
    </cfRule>
    <cfRule type="expression" dxfId="705" priority="1963" stopIfTrue="1">
      <formula>E13&lt;&gt;#REF!</formula>
    </cfRule>
  </conditionalFormatting>
  <conditionalFormatting sqref="G13 I13">
    <cfRule type="expression" dxfId="704" priority="1958" stopIfTrue="1">
      <formula>AND(G13="$",OR(#REF!="Yes",#REF!="No"))</formula>
    </cfRule>
    <cfRule type="expression" priority="1959" stopIfTrue="1">
      <formula>G13="$"</formula>
    </cfRule>
    <cfRule type="expression" dxfId="703" priority="1960" stopIfTrue="1">
      <formula>G13&lt;&gt;#REF!</formula>
    </cfRule>
  </conditionalFormatting>
  <conditionalFormatting sqref="E156 S156 X156">
    <cfRule type="expression" dxfId="702" priority="1925" stopIfTrue="1">
      <formula>AND(E156="$",OR(#REF!="Yes",#REF!="No"))</formula>
    </cfRule>
    <cfRule type="expression" priority="1926" stopIfTrue="1">
      <formula>E156="$"</formula>
    </cfRule>
    <cfRule type="expression" dxfId="701" priority="1927" stopIfTrue="1">
      <formula>E156&lt;&gt;#REF!</formula>
    </cfRule>
  </conditionalFormatting>
  <conditionalFormatting sqref="X80">
    <cfRule type="expression" dxfId="700" priority="1903" stopIfTrue="1">
      <formula>AND(X80="$",OR(#REF!="Yes",#REF!="No"))</formula>
    </cfRule>
    <cfRule type="expression" priority="1904" stopIfTrue="1">
      <formula>X80="$"</formula>
    </cfRule>
    <cfRule type="expression" dxfId="699" priority="1905" stopIfTrue="1">
      <formula>X80&lt;&gt;#REF!</formula>
    </cfRule>
  </conditionalFormatting>
  <conditionalFormatting sqref="E80:F80 O80:S80 X80">
    <cfRule type="expression" dxfId="698" priority="1900" stopIfTrue="1">
      <formula>AND(E80="$",OR(#REF!="Yes",#REF!="No"))</formula>
    </cfRule>
    <cfRule type="expression" priority="1901" stopIfTrue="1">
      <formula>E80="$"</formula>
    </cfRule>
    <cfRule type="expression" dxfId="697" priority="1902" stopIfTrue="1">
      <formula>E80&lt;&gt;#REF!</formula>
    </cfRule>
  </conditionalFormatting>
  <conditionalFormatting sqref="G80">
    <cfRule type="expression" dxfId="696" priority="1897" stopIfTrue="1">
      <formula>AND(G80="$",OR(#REF!="Yes",#REF!="No"))</formula>
    </cfRule>
    <cfRule type="expression" priority="1898" stopIfTrue="1">
      <formula>G80="$"</formula>
    </cfRule>
    <cfRule type="expression" dxfId="695" priority="1899" stopIfTrue="1">
      <formula>G80&lt;&gt;#REF!</formula>
    </cfRule>
  </conditionalFormatting>
  <conditionalFormatting sqref="H80">
    <cfRule type="expression" dxfId="694" priority="1894" stopIfTrue="1">
      <formula>AND(H80="$",OR(#REF!="Yes",#REF!="No"))</formula>
    </cfRule>
    <cfRule type="expression" priority="1895" stopIfTrue="1">
      <formula>H80="$"</formula>
    </cfRule>
    <cfRule type="expression" dxfId="693" priority="1896" stopIfTrue="1">
      <formula>H80&lt;&gt;#REF!</formula>
    </cfRule>
  </conditionalFormatting>
  <conditionalFormatting sqref="I80">
    <cfRule type="expression" dxfId="692" priority="1891" stopIfTrue="1">
      <formula>AND(I80="$",OR(#REF!="Yes",#REF!="No"))</formula>
    </cfRule>
    <cfRule type="expression" priority="1892" stopIfTrue="1">
      <formula>I80="$"</formula>
    </cfRule>
    <cfRule type="expression" dxfId="691" priority="1893" stopIfTrue="1">
      <formula>I80&lt;&gt;#REF!</formula>
    </cfRule>
  </conditionalFormatting>
  <conditionalFormatting sqref="O145:Q145 E145 H145 S145 X145">
    <cfRule type="expression" dxfId="690" priority="1859" stopIfTrue="1">
      <formula>AND(E145="$",OR(#REF!="Yes",#REF!="No"))</formula>
    </cfRule>
    <cfRule type="expression" priority="1860" stopIfTrue="1">
      <formula>E145="$"</formula>
    </cfRule>
    <cfRule type="expression" dxfId="689" priority="1861" stopIfTrue="1">
      <formula>E145&lt;&gt;#REF!</formula>
    </cfRule>
  </conditionalFormatting>
  <conditionalFormatting sqref="I145">
    <cfRule type="expression" dxfId="688" priority="1856" stopIfTrue="1">
      <formula>AND(I145="$",OR(#REF!="Yes",#REF!="No"))</formula>
    </cfRule>
    <cfRule type="expression" priority="1857" stopIfTrue="1">
      <formula>I145="$"</formula>
    </cfRule>
    <cfRule type="expression" dxfId="687" priority="1858" stopIfTrue="1">
      <formula>I145&lt;&gt;#REF!</formula>
    </cfRule>
  </conditionalFormatting>
  <conditionalFormatting sqref="X78">
    <cfRule type="expression" dxfId="686" priority="1849" stopIfTrue="1">
      <formula>AND(X78="$",OR(#REF!="Yes",#REF!="No"))</formula>
    </cfRule>
    <cfRule type="expression" priority="1850" stopIfTrue="1">
      <formula>X78="$"</formula>
    </cfRule>
    <cfRule type="expression" dxfId="685" priority="1851" stopIfTrue="1">
      <formula>X78&lt;&gt;#REF!</formula>
    </cfRule>
  </conditionalFormatting>
  <conditionalFormatting sqref="E78:F78 O78:S78 X78">
    <cfRule type="expression" dxfId="684" priority="1846" stopIfTrue="1">
      <formula>AND(E78="$",OR(#REF!="Yes",#REF!="No"))</formula>
    </cfRule>
    <cfRule type="expression" priority="1847" stopIfTrue="1">
      <formula>E78="$"</formula>
    </cfRule>
    <cfRule type="expression" dxfId="683" priority="1848" stopIfTrue="1">
      <formula>E78&lt;&gt;#REF!</formula>
    </cfRule>
  </conditionalFormatting>
  <conditionalFormatting sqref="G78">
    <cfRule type="expression" dxfId="682" priority="1843" stopIfTrue="1">
      <formula>AND(G78="$",OR(#REF!="Yes",#REF!="No"))</formula>
    </cfRule>
    <cfRule type="expression" priority="1844" stopIfTrue="1">
      <formula>G78="$"</formula>
    </cfRule>
    <cfRule type="expression" dxfId="681" priority="1845" stopIfTrue="1">
      <formula>G78&lt;&gt;#REF!</formula>
    </cfRule>
  </conditionalFormatting>
  <conditionalFormatting sqref="H78">
    <cfRule type="expression" dxfId="680" priority="1840" stopIfTrue="1">
      <formula>AND(H78="$",OR(#REF!="Yes",#REF!="No"))</formula>
    </cfRule>
    <cfRule type="expression" priority="1841" stopIfTrue="1">
      <formula>H78="$"</formula>
    </cfRule>
    <cfRule type="expression" dxfId="679" priority="1842" stopIfTrue="1">
      <formula>H78&lt;&gt;#REF!</formula>
    </cfRule>
  </conditionalFormatting>
  <conditionalFormatting sqref="I78">
    <cfRule type="expression" dxfId="678" priority="1837" stopIfTrue="1">
      <formula>AND(I78="$",OR(#REF!="Yes",#REF!="No"))</formula>
    </cfRule>
    <cfRule type="expression" priority="1838" stopIfTrue="1">
      <formula>I78="$"</formula>
    </cfRule>
    <cfRule type="expression" dxfId="677" priority="1839" stopIfTrue="1">
      <formula>I78&lt;&gt;#REF!</formula>
    </cfRule>
  </conditionalFormatting>
  <conditionalFormatting sqref="I95">
    <cfRule type="expression" dxfId="676" priority="1793" stopIfTrue="1">
      <formula>AND(I95="$",OR(#REF!="Yes",#REF!="No"))</formula>
    </cfRule>
    <cfRule type="expression" priority="1794" stopIfTrue="1">
      <formula>I95="$"</formula>
    </cfRule>
    <cfRule type="expression" dxfId="675" priority="1795" stopIfTrue="1">
      <formula>I95&lt;&gt;#REF!</formula>
    </cfRule>
  </conditionalFormatting>
  <conditionalFormatting sqref="H95 R95:R97 O95:P95 X95 R95:S95">
    <cfRule type="expression" dxfId="674" priority="1799" stopIfTrue="1">
      <formula>AND(H95="$",OR(#REF!="Yes",#REF!="No"))</formula>
    </cfRule>
    <cfRule type="expression" priority="1800" stopIfTrue="1">
      <formula>H95="$"</formula>
    </cfRule>
    <cfRule type="expression" dxfId="673" priority="1801" stopIfTrue="1">
      <formula>H95&lt;&gt;#REF!</formula>
    </cfRule>
  </conditionalFormatting>
  <conditionalFormatting sqref="Q107">
    <cfRule type="expression" dxfId="672" priority="1770" stopIfTrue="1">
      <formula>AND(Q107="$",OR(#REF!="Yes",#REF!="No"))</formula>
    </cfRule>
    <cfRule type="expression" priority="1771" stopIfTrue="1">
      <formula>Q107="$"</formula>
    </cfRule>
    <cfRule type="expression" dxfId="671" priority="1772" stopIfTrue="1">
      <formula>Q107&lt;&gt;#REF!</formula>
    </cfRule>
  </conditionalFormatting>
  <conditionalFormatting sqref="G107 I107">
    <cfRule type="expression" dxfId="670" priority="1777" stopIfTrue="1">
      <formula>AND(G107="$",OR(#REF!="Yes",#REF!="No"))</formula>
    </cfRule>
    <cfRule type="expression" priority="1778" stopIfTrue="1">
      <formula>G107="$"</formula>
    </cfRule>
    <cfRule type="expression" dxfId="669" priority="1779" stopIfTrue="1">
      <formula>G107&lt;&gt;#REF!</formula>
    </cfRule>
  </conditionalFormatting>
  <conditionalFormatting sqref="E107:F107 H107 O107:P107 R107:S107">
    <cfRule type="expression" dxfId="668" priority="1780" stopIfTrue="1">
      <formula>AND(E107="$",OR(#REF!="Yes",#REF!="No"))</formula>
    </cfRule>
    <cfRule type="expression" priority="1781" stopIfTrue="1">
      <formula>E107="$"</formula>
    </cfRule>
    <cfRule type="expression" dxfId="667" priority="1782" stopIfTrue="1">
      <formula>E107&lt;&gt;#REF!</formula>
    </cfRule>
  </conditionalFormatting>
  <conditionalFormatting sqref="H21 E21 O21:S21 X21">
    <cfRule type="expression" dxfId="666" priority="1757" stopIfTrue="1">
      <formula>AND(E21="$",OR(#REF!="Yes",#REF!="No"))</formula>
    </cfRule>
    <cfRule type="expression" priority="1758" stopIfTrue="1">
      <formula>E21="$"</formula>
    </cfRule>
    <cfRule type="expression" dxfId="665" priority="1759" stopIfTrue="1">
      <formula>E21&lt;&gt;#REF!</formula>
    </cfRule>
  </conditionalFormatting>
  <conditionalFormatting sqref="I21">
    <cfRule type="expression" dxfId="664" priority="1751" stopIfTrue="1">
      <formula>AND(I21="$",OR(#REF!="Yes",#REF!="No"))</formula>
    </cfRule>
    <cfRule type="expression" priority="1752" stopIfTrue="1">
      <formula>I21="$"</formula>
    </cfRule>
    <cfRule type="expression" dxfId="663" priority="1753" stopIfTrue="1">
      <formula>I21&lt;&gt;#REF!</formula>
    </cfRule>
  </conditionalFormatting>
  <conditionalFormatting sqref="R236">
    <cfRule type="expression" dxfId="662" priority="1726" stopIfTrue="1">
      <formula>AND(R236="$",OR(#REF!="Yes",#REF!="No"))</formula>
    </cfRule>
    <cfRule type="expression" priority="1727" stopIfTrue="1">
      <formula>R236="$"</formula>
    </cfRule>
    <cfRule type="expression" dxfId="661" priority="1728" stopIfTrue="1">
      <formula>R236&lt;&gt;#REF!</formula>
    </cfRule>
  </conditionalFormatting>
  <conditionalFormatting sqref="R118">
    <cfRule type="expression" dxfId="660" priority="1732" stopIfTrue="1">
      <formula>AND(R118="$",OR(#REF!="Yes",#REF!="No"))</formula>
    </cfRule>
    <cfRule type="expression" priority="1733" stopIfTrue="1">
      <formula>R118="$"</formula>
    </cfRule>
    <cfRule type="expression" dxfId="659" priority="1734" stopIfTrue="1">
      <formula>R118&lt;&gt;#REF!</formula>
    </cfRule>
  </conditionalFormatting>
  <conditionalFormatting sqref="R257">
    <cfRule type="expression" dxfId="658" priority="1720" stopIfTrue="1">
      <formula>AND(R257="$",OR(#REF!="Yes",#REF!="No"))</formula>
    </cfRule>
    <cfRule type="expression" priority="1721" stopIfTrue="1">
      <formula>R257="$"</formula>
    </cfRule>
    <cfRule type="expression" dxfId="657" priority="1722" stopIfTrue="1">
      <formula>R257&lt;&gt;#REF!</formula>
    </cfRule>
  </conditionalFormatting>
  <conditionalFormatting sqref="R199:R200">
    <cfRule type="expression" dxfId="656" priority="1717" stopIfTrue="1">
      <formula>AND(R199="$",OR(#REF!="Yes",#REF!="No"))</formula>
    </cfRule>
    <cfRule type="expression" priority="1718" stopIfTrue="1">
      <formula>R199="$"</formula>
    </cfRule>
    <cfRule type="expression" dxfId="655" priority="1719" stopIfTrue="1">
      <formula>R199&lt;&gt;#REF!</formula>
    </cfRule>
  </conditionalFormatting>
  <conditionalFormatting sqref="S75 E75:F75 H75 O75:Q75 X75">
    <cfRule type="expression" dxfId="654" priority="1642" stopIfTrue="1">
      <formula>AND(E75="$",OR(#REF!="Yes",#REF!="No"))</formula>
    </cfRule>
    <cfRule type="expression" priority="1643" stopIfTrue="1">
      <formula>E75="$"</formula>
    </cfRule>
    <cfRule type="expression" dxfId="653" priority="1644" stopIfTrue="1">
      <formula>E75&lt;&gt;#REF!</formula>
    </cfRule>
  </conditionalFormatting>
  <conditionalFormatting sqref="G75 I75">
    <cfRule type="expression" dxfId="652" priority="1639" stopIfTrue="1">
      <formula>AND(G75="$",OR(#REF!="Yes",#REF!="No"))</formula>
    </cfRule>
    <cfRule type="expression" priority="1640" stopIfTrue="1">
      <formula>G75="$"</formula>
    </cfRule>
    <cfRule type="expression" dxfId="651" priority="1641" stopIfTrue="1">
      <formula>G75&lt;&gt;#REF!</formula>
    </cfRule>
  </conditionalFormatting>
  <conditionalFormatting sqref="S174 O174:Q174 E174:F174 X174">
    <cfRule type="expression" dxfId="650" priority="1629" stopIfTrue="1">
      <formula>AND(E174="$",OR(#REF!="Yes",#REF!="No"))</formula>
    </cfRule>
    <cfRule type="expression" priority="1630" stopIfTrue="1">
      <formula>E174="$"</formula>
    </cfRule>
    <cfRule type="expression" dxfId="649" priority="1631" stopIfTrue="1">
      <formula>E174&lt;&gt;#REF!</formula>
    </cfRule>
  </conditionalFormatting>
  <conditionalFormatting sqref="G174">
    <cfRule type="expression" dxfId="648" priority="1626" stopIfTrue="1">
      <formula>AND(G174="$",OR(#REF!="Yes",#REF!="No"))</formula>
    </cfRule>
    <cfRule type="expression" priority="1627" stopIfTrue="1">
      <formula>G174="$"</formula>
    </cfRule>
    <cfRule type="expression" dxfId="647" priority="1628" stopIfTrue="1">
      <formula>G174&lt;&gt;#REF!</formula>
    </cfRule>
  </conditionalFormatting>
  <conditionalFormatting sqref="R174">
    <cfRule type="expression" dxfId="646" priority="1603" stopIfTrue="1">
      <formula>AND(R174="$",OR(#REF!="Yes",#REF!="No"))</formula>
    </cfRule>
    <cfRule type="expression" priority="1604" stopIfTrue="1">
      <formula>R174="$"</formula>
    </cfRule>
    <cfRule type="expression" dxfId="645" priority="1605" stopIfTrue="1">
      <formula>R174&lt;&gt;#REF!</formula>
    </cfRule>
  </conditionalFormatting>
  <conditionalFormatting sqref="I81">
    <cfRule type="expression" dxfId="644" priority="1591" stopIfTrue="1">
      <formula>AND(I81="$",OR(#REF!="Yes",#REF!="No"))</formula>
    </cfRule>
    <cfRule type="expression" priority="1592" stopIfTrue="1">
      <formula>I81="$"</formula>
    </cfRule>
    <cfRule type="expression" dxfId="643" priority="1593" stopIfTrue="1">
      <formula>I81&lt;&gt;#REF!</formula>
    </cfRule>
  </conditionalFormatting>
  <conditionalFormatting sqref="H97">
    <cfRule type="expression" dxfId="642" priority="1588" stopIfTrue="1">
      <formula>AND(H97="$",OR(#REF!="Yes",#REF!="No"))</formula>
    </cfRule>
    <cfRule type="expression" priority="1589" stopIfTrue="1">
      <formula>H97="$"</formula>
    </cfRule>
    <cfRule type="expression" dxfId="641" priority="1590" stopIfTrue="1">
      <formula>H97&lt;&gt;#REF!</formula>
    </cfRule>
  </conditionalFormatting>
  <conditionalFormatting sqref="I97">
    <cfRule type="expression" dxfId="640" priority="1585" stopIfTrue="1">
      <formula>AND(I97="$",OR(#REF!="Yes",#REF!="No"))</formula>
    </cfRule>
    <cfRule type="expression" priority="1586" stopIfTrue="1">
      <formula>I97="$"</formula>
    </cfRule>
    <cfRule type="expression" dxfId="639" priority="1587" stopIfTrue="1">
      <formula>I97&lt;&gt;#REF!</formula>
    </cfRule>
  </conditionalFormatting>
  <conditionalFormatting sqref="H251">
    <cfRule type="expression" dxfId="638" priority="1570" stopIfTrue="1">
      <formula>AND(H251="$",OR(#REF!="Yes",#REF!="No"))</formula>
    </cfRule>
    <cfRule type="expression" priority="1571" stopIfTrue="1">
      <formula>H251="$"</formula>
    </cfRule>
    <cfRule type="expression" dxfId="637" priority="1572" stopIfTrue="1">
      <formula>H251&lt;&gt;#REF!</formula>
    </cfRule>
  </conditionalFormatting>
  <conditionalFormatting sqref="I251">
    <cfRule type="expression" dxfId="636" priority="1567" stopIfTrue="1">
      <formula>AND(I251="$",OR(#REF!="Yes",#REF!="No"))</formula>
    </cfRule>
    <cfRule type="expression" priority="1568" stopIfTrue="1">
      <formula>I251="$"</formula>
    </cfRule>
    <cfRule type="expression" dxfId="635" priority="1569" stopIfTrue="1">
      <formula>I251&lt;&gt;#REF!</formula>
    </cfRule>
  </conditionalFormatting>
  <conditionalFormatting sqref="I12">
    <cfRule type="expression" dxfId="634" priority="1564" stopIfTrue="1">
      <formula>AND(I12="$",OR(#REF!="Yes",#REF!="No"))</formula>
    </cfRule>
    <cfRule type="expression" priority="1565" stopIfTrue="1">
      <formula>I12="$"</formula>
    </cfRule>
    <cfRule type="expression" dxfId="633" priority="1566" stopIfTrue="1">
      <formula>I12&lt;&gt;#REF!</formula>
    </cfRule>
  </conditionalFormatting>
  <conditionalFormatting sqref="H14">
    <cfRule type="expression" dxfId="632" priority="1561" stopIfTrue="1">
      <formula>AND(H14="$",OR(#REF!="Yes",#REF!="No"))</formula>
    </cfRule>
    <cfRule type="expression" priority="1562" stopIfTrue="1">
      <formula>H14="$"</formula>
    </cfRule>
    <cfRule type="expression" dxfId="631" priority="1563" stopIfTrue="1">
      <formula>H14&lt;&gt;#REF!</formula>
    </cfRule>
  </conditionalFormatting>
  <conditionalFormatting sqref="I14">
    <cfRule type="expression" dxfId="630" priority="1558" stopIfTrue="1">
      <formula>AND(I14="$",OR(#REF!="Yes",#REF!="No"))</formula>
    </cfRule>
    <cfRule type="expression" priority="1559" stopIfTrue="1">
      <formula>I14="$"</formula>
    </cfRule>
    <cfRule type="expression" dxfId="629" priority="1560" stopIfTrue="1">
      <formula>I14&lt;&gt;#REF!</formula>
    </cfRule>
  </conditionalFormatting>
  <conditionalFormatting sqref="I258">
    <cfRule type="expression" dxfId="628" priority="1312" stopIfTrue="1">
      <formula>AND(I258="$",OR(#REF!="Yes",#REF!="No"))</formula>
    </cfRule>
    <cfRule type="expression" priority="1313" stopIfTrue="1">
      <formula>I258="$"</formula>
    </cfRule>
    <cfRule type="expression" dxfId="627" priority="1314" stopIfTrue="1">
      <formula>I258&lt;&gt;#REF!</formula>
    </cfRule>
  </conditionalFormatting>
  <conditionalFormatting sqref="H31">
    <cfRule type="expression" dxfId="626" priority="1543" stopIfTrue="1">
      <formula>AND(H31="$",OR(#REF!="Yes",#REF!="No"))</formula>
    </cfRule>
    <cfRule type="expression" priority="1544" stopIfTrue="1">
      <formula>H31="$"</formula>
    </cfRule>
    <cfRule type="expression" dxfId="625" priority="1545" stopIfTrue="1">
      <formula>H31&lt;&gt;#REF!</formula>
    </cfRule>
  </conditionalFormatting>
  <conditionalFormatting sqref="I31">
    <cfRule type="expression" dxfId="624" priority="1540" stopIfTrue="1">
      <formula>AND(I31="$",OR(#REF!="Yes",#REF!="No"))</formula>
    </cfRule>
    <cfRule type="expression" priority="1541" stopIfTrue="1">
      <formula>I31="$"</formula>
    </cfRule>
    <cfRule type="expression" dxfId="623" priority="1542" stopIfTrue="1">
      <formula>I31&lt;&gt;#REF!</formula>
    </cfRule>
  </conditionalFormatting>
  <conditionalFormatting sqref="H30">
    <cfRule type="expression" dxfId="622" priority="1537" stopIfTrue="1">
      <formula>AND(H30="$",OR(#REF!="Yes",#REF!="No"))</formula>
    </cfRule>
    <cfRule type="expression" priority="1538" stopIfTrue="1">
      <formula>H30="$"</formula>
    </cfRule>
    <cfRule type="expression" dxfId="621" priority="1539" stopIfTrue="1">
      <formula>H30&lt;&gt;#REF!</formula>
    </cfRule>
  </conditionalFormatting>
  <conditionalFormatting sqref="I30">
    <cfRule type="expression" dxfId="620" priority="1534" stopIfTrue="1">
      <formula>AND(I30="$",OR(#REF!="Yes",#REF!="No"))</formula>
    </cfRule>
    <cfRule type="expression" priority="1535" stopIfTrue="1">
      <formula>I30="$"</formula>
    </cfRule>
    <cfRule type="expression" dxfId="619" priority="1536" stopIfTrue="1">
      <formula>I30&lt;&gt;#REF!</formula>
    </cfRule>
  </conditionalFormatting>
  <conditionalFormatting sqref="H37">
    <cfRule type="expression" dxfId="618" priority="1531" stopIfTrue="1">
      <formula>AND(H37="$",OR(#REF!="Yes",#REF!="No"))</formula>
    </cfRule>
    <cfRule type="expression" priority="1532" stopIfTrue="1">
      <formula>H37="$"</formula>
    </cfRule>
    <cfRule type="expression" dxfId="617" priority="1533" stopIfTrue="1">
      <formula>H37&lt;&gt;#REF!</formula>
    </cfRule>
  </conditionalFormatting>
  <conditionalFormatting sqref="I37">
    <cfRule type="expression" dxfId="616" priority="1528" stopIfTrue="1">
      <formula>AND(I37="$",OR(#REF!="Yes",#REF!="No"))</formula>
    </cfRule>
    <cfRule type="expression" priority="1529" stopIfTrue="1">
      <formula>I37="$"</formula>
    </cfRule>
    <cfRule type="expression" dxfId="615" priority="1530" stopIfTrue="1">
      <formula>I37&lt;&gt;#REF!</formula>
    </cfRule>
  </conditionalFormatting>
  <conditionalFormatting sqref="H40">
    <cfRule type="expression" dxfId="614" priority="1525" stopIfTrue="1">
      <formula>AND(H40="$",OR(#REF!="Yes",#REF!="No"))</formula>
    </cfRule>
    <cfRule type="expression" priority="1526" stopIfTrue="1">
      <formula>H40="$"</formula>
    </cfRule>
    <cfRule type="expression" dxfId="613" priority="1527" stopIfTrue="1">
      <formula>H40&lt;&gt;#REF!</formula>
    </cfRule>
  </conditionalFormatting>
  <conditionalFormatting sqref="I40">
    <cfRule type="expression" dxfId="612" priority="1522" stopIfTrue="1">
      <formula>AND(I40="$",OR(#REF!="Yes",#REF!="No"))</formula>
    </cfRule>
    <cfRule type="expression" priority="1523" stopIfTrue="1">
      <formula>I40="$"</formula>
    </cfRule>
    <cfRule type="expression" dxfId="611" priority="1524" stopIfTrue="1">
      <formula>I40&lt;&gt;#REF!</formula>
    </cfRule>
  </conditionalFormatting>
  <conditionalFormatting sqref="H49 H43">
    <cfRule type="expression" dxfId="610" priority="1513" stopIfTrue="1">
      <formula>AND(H43="$",OR(#REF!="Yes",#REF!="No"))</formula>
    </cfRule>
    <cfRule type="expression" priority="1514" stopIfTrue="1">
      <formula>H43="$"</formula>
    </cfRule>
    <cfRule type="expression" dxfId="609" priority="1515" stopIfTrue="1">
      <formula>H43&lt;&gt;#REF!</formula>
    </cfRule>
  </conditionalFormatting>
  <conditionalFormatting sqref="I49 I43">
    <cfRule type="expression" dxfId="608" priority="1510" stopIfTrue="1">
      <formula>AND(I43="$",OR(#REF!="Yes",#REF!="No"))</formula>
    </cfRule>
    <cfRule type="expression" priority="1511" stopIfTrue="1">
      <formula>I43="$"</formula>
    </cfRule>
    <cfRule type="expression" dxfId="607" priority="1512" stopIfTrue="1">
      <formula>I43&lt;&gt;#REF!</formula>
    </cfRule>
  </conditionalFormatting>
  <conditionalFormatting sqref="H60 H57">
    <cfRule type="expression" dxfId="606" priority="1507" stopIfTrue="1">
      <formula>AND(H57="$",OR(#REF!="Yes",#REF!="No"))</formula>
    </cfRule>
    <cfRule type="expression" priority="1508" stopIfTrue="1">
      <formula>H57="$"</formula>
    </cfRule>
    <cfRule type="expression" dxfId="605" priority="1509" stopIfTrue="1">
      <formula>H57&lt;&gt;#REF!</formula>
    </cfRule>
  </conditionalFormatting>
  <conditionalFormatting sqref="I60 I57">
    <cfRule type="expression" dxfId="604" priority="1504" stopIfTrue="1">
      <formula>AND(I57="$",OR(#REF!="Yes",#REF!="No"))</formula>
    </cfRule>
    <cfRule type="expression" priority="1505" stopIfTrue="1">
      <formula>I57="$"</formula>
    </cfRule>
    <cfRule type="expression" dxfId="603" priority="1506" stopIfTrue="1">
      <formula>I57&lt;&gt;#REF!</formula>
    </cfRule>
  </conditionalFormatting>
  <conditionalFormatting sqref="H64:H65">
    <cfRule type="expression" dxfId="602" priority="1501" stopIfTrue="1">
      <formula>AND(H64="$",OR(#REF!="Yes",#REF!="No"))</formula>
    </cfRule>
    <cfRule type="expression" priority="1502" stopIfTrue="1">
      <formula>H64="$"</formula>
    </cfRule>
    <cfRule type="expression" dxfId="601" priority="1503" stopIfTrue="1">
      <formula>H64&lt;&gt;#REF!</formula>
    </cfRule>
  </conditionalFormatting>
  <conditionalFormatting sqref="I64:I65">
    <cfRule type="expression" dxfId="600" priority="1498" stopIfTrue="1">
      <formula>AND(I64="$",OR(#REF!="Yes",#REF!="No"))</formula>
    </cfRule>
    <cfRule type="expression" priority="1499" stopIfTrue="1">
      <formula>I64="$"</formula>
    </cfRule>
    <cfRule type="expression" dxfId="599" priority="1500" stopIfTrue="1">
      <formula>I64&lt;&gt;#REF!</formula>
    </cfRule>
  </conditionalFormatting>
  <conditionalFormatting sqref="H69">
    <cfRule type="expression" dxfId="598" priority="1495" stopIfTrue="1">
      <formula>AND(H69="$",OR(#REF!="Yes",#REF!="No"))</formula>
    </cfRule>
    <cfRule type="expression" priority="1496" stopIfTrue="1">
      <formula>H69="$"</formula>
    </cfRule>
    <cfRule type="expression" dxfId="597" priority="1497" stopIfTrue="1">
      <formula>H69&lt;&gt;#REF!</formula>
    </cfRule>
  </conditionalFormatting>
  <conditionalFormatting sqref="I69">
    <cfRule type="expression" dxfId="596" priority="1492" stopIfTrue="1">
      <formula>AND(I69="$",OR(#REF!="Yes",#REF!="No"))</formula>
    </cfRule>
    <cfRule type="expression" priority="1493" stopIfTrue="1">
      <formula>I69="$"</formula>
    </cfRule>
    <cfRule type="expression" dxfId="595" priority="1494" stopIfTrue="1">
      <formula>I69&lt;&gt;#REF!</formula>
    </cfRule>
  </conditionalFormatting>
  <conditionalFormatting sqref="H74">
    <cfRule type="expression" dxfId="594" priority="1489" stopIfTrue="1">
      <formula>AND(H74="$",OR(#REF!="Yes",#REF!="No"))</formula>
    </cfRule>
    <cfRule type="expression" priority="1490" stopIfTrue="1">
      <formula>H74="$"</formula>
    </cfRule>
    <cfRule type="expression" dxfId="593" priority="1491" stopIfTrue="1">
      <formula>H74&lt;&gt;#REF!</formula>
    </cfRule>
  </conditionalFormatting>
  <conditionalFormatting sqref="I74">
    <cfRule type="expression" dxfId="592" priority="1486" stopIfTrue="1">
      <formula>AND(I74="$",OR(#REF!="Yes",#REF!="No"))</formula>
    </cfRule>
    <cfRule type="expression" priority="1487" stopIfTrue="1">
      <formula>I74="$"</formula>
    </cfRule>
    <cfRule type="expression" dxfId="591" priority="1488" stopIfTrue="1">
      <formula>I74&lt;&gt;#REF!</formula>
    </cfRule>
  </conditionalFormatting>
  <conditionalFormatting sqref="H91">
    <cfRule type="expression" dxfId="590" priority="1483" stopIfTrue="1">
      <formula>AND(H91="$",OR(#REF!="Yes",#REF!="No"))</formula>
    </cfRule>
    <cfRule type="expression" priority="1484" stopIfTrue="1">
      <formula>H91="$"</formula>
    </cfRule>
    <cfRule type="expression" dxfId="589" priority="1485" stopIfTrue="1">
      <formula>H91&lt;&gt;#REF!</formula>
    </cfRule>
  </conditionalFormatting>
  <conditionalFormatting sqref="I91">
    <cfRule type="expression" dxfId="588" priority="1480" stopIfTrue="1">
      <formula>AND(I91="$",OR(#REF!="Yes",#REF!="No"))</formula>
    </cfRule>
    <cfRule type="expression" priority="1481" stopIfTrue="1">
      <formula>I91="$"</formula>
    </cfRule>
    <cfRule type="expression" dxfId="587" priority="1482" stopIfTrue="1">
      <formula>I91&lt;&gt;#REF!</formula>
    </cfRule>
  </conditionalFormatting>
  <conditionalFormatting sqref="H104">
    <cfRule type="expression" dxfId="586" priority="1477" stopIfTrue="1">
      <formula>AND(H104="$",OR(#REF!="Yes",#REF!="No"))</formula>
    </cfRule>
    <cfRule type="expression" priority="1478" stopIfTrue="1">
      <formula>H104="$"</formula>
    </cfRule>
    <cfRule type="expression" dxfId="585" priority="1479" stopIfTrue="1">
      <formula>H104&lt;&gt;#REF!</formula>
    </cfRule>
  </conditionalFormatting>
  <conditionalFormatting sqref="I104">
    <cfRule type="expression" dxfId="584" priority="1474" stopIfTrue="1">
      <formula>AND(I104="$",OR(#REF!="Yes",#REF!="No"))</formula>
    </cfRule>
    <cfRule type="expression" priority="1475" stopIfTrue="1">
      <formula>I104="$"</formula>
    </cfRule>
    <cfRule type="expression" dxfId="583" priority="1476" stopIfTrue="1">
      <formula>I104&lt;&gt;#REF!</formula>
    </cfRule>
  </conditionalFormatting>
  <conditionalFormatting sqref="H116">
    <cfRule type="expression" dxfId="582" priority="1471" stopIfTrue="1">
      <formula>AND(H116="$",OR(#REF!="Yes",#REF!="No"))</formula>
    </cfRule>
    <cfRule type="expression" priority="1472" stopIfTrue="1">
      <formula>H116="$"</formula>
    </cfRule>
    <cfRule type="expression" dxfId="581" priority="1473" stopIfTrue="1">
      <formula>H116&lt;&gt;#REF!</formula>
    </cfRule>
  </conditionalFormatting>
  <conditionalFormatting sqref="I116">
    <cfRule type="expression" dxfId="580" priority="1468" stopIfTrue="1">
      <formula>AND(I116="$",OR(#REF!="Yes",#REF!="No"))</formula>
    </cfRule>
    <cfRule type="expression" priority="1469" stopIfTrue="1">
      <formula>I116="$"</formula>
    </cfRule>
    <cfRule type="expression" dxfId="579" priority="1470" stopIfTrue="1">
      <formula>I116&lt;&gt;#REF!</formula>
    </cfRule>
  </conditionalFormatting>
  <conditionalFormatting sqref="H130">
    <cfRule type="expression" dxfId="578" priority="1459" stopIfTrue="1">
      <formula>AND(H130="$",OR(#REF!="Yes",#REF!="No"))</formula>
    </cfRule>
    <cfRule type="expression" priority="1460" stopIfTrue="1">
      <formula>H130="$"</formula>
    </cfRule>
    <cfRule type="expression" dxfId="577" priority="1461" stopIfTrue="1">
      <formula>H130&lt;&gt;#REF!</formula>
    </cfRule>
  </conditionalFormatting>
  <conditionalFormatting sqref="I130">
    <cfRule type="expression" dxfId="576" priority="1456" stopIfTrue="1">
      <formula>AND(I130="$",OR(#REF!="Yes",#REF!="No"))</formula>
    </cfRule>
    <cfRule type="expression" priority="1457" stopIfTrue="1">
      <formula>I130="$"</formula>
    </cfRule>
    <cfRule type="expression" dxfId="575" priority="1458" stopIfTrue="1">
      <formula>I130&lt;&gt;#REF!</formula>
    </cfRule>
  </conditionalFormatting>
  <conditionalFormatting sqref="H135">
    <cfRule type="expression" dxfId="574" priority="1453" stopIfTrue="1">
      <formula>AND(H135="$",OR(#REF!="Yes",#REF!="No"))</formula>
    </cfRule>
    <cfRule type="expression" priority="1454" stopIfTrue="1">
      <formula>H135="$"</formula>
    </cfRule>
    <cfRule type="expression" dxfId="573" priority="1455" stopIfTrue="1">
      <formula>H135&lt;&gt;#REF!</formula>
    </cfRule>
  </conditionalFormatting>
  <conditionalFormatting sqref="I135">
    <cfRule type="expression" dxfId="572" priority="1450" stopIfTrue="1">
      <formula>AND(I135="$",OR(#REF!="Yes",#REF!="No"))</formula>
    </cfRule>
    <cfRule type="expression" priority="1451" stopIfTrue="1">
      <formula>I135="$"</formula>
    </cfRule>
    <cfRule type="expression" dxfId="571" priority="1452" stopIfTrue="1">
      <formula>I135&lt;&gt;#REF!</formula>
    </cfRule>
  </conditionalFormatting>
  <conditionalFormatting sqref="H3">
    <cfRule type="expression" dxfId="570" priority="1447" stopIfTrue="1">
      <formula>AND(H3="$",OR(#REF!="Yes",#REF!="No"))</formula>
    </cfRule>
    <cfRule type="expression" priority="1448" stopIfTrue="1">
      <formula>H3="$"</formula>
    </cfRule>
    <cfRule type="expression" dxfId="569" priority="1449" stopIfTrue="1">
      <formula>H3&lt;&gt;#REF!</formula>
    </cfRule>
  </conditionalFormatting>
  <conditionalFormatting sqref="I3">
    <cfRule type="expression" dxfId="568" priority="1444" stopIfTrue="1">
      <formula>AND(I3="$",OR(#REF!="Yes",#REF!="No"))</formula>
    </cfRule>
    <cfRule type="expression" priority="1445" stopIfTrue="1">
      <formula>I3="$"</formula>
    </cfRule>
    <cfRule type="expression" dxfId="567" priority="1446" stopIfTrue="1">
      <formula>I3&lt;&gt;#REF!</formula>
    </cfRule>
  </conditionalFormatting>
  <conditionalFormatting sqref="H150">
    <cfRule type="expression" dxfId="566" priority="1441" stopIfTrue="1">
      <formula>AND(H150="$",OR(#REF!="Yes",#REF!="No"))</formula>
    </cfRule>
    <cfRule type="expression" priority="1442" stopIfTrue="1">
      <formula>H150="$"</formula>
    </cfRule>
    <cfRule type="expression" dxfId="565" priority="1443" stopIfTrue="1">
      <formula>H150&lt;&gt;#REF!</formula>
    </cfRule>
  </conditionalFormatting>
  <conditionalFormatting sqref="I150">
    <cfRule type="expression" dxfId="564" priority="1438" stopIfTrue="1">
      <formula>AND(I150="$",OR(#REF!="Yes",#REF!="No"))</formula>
    </cfRule>
    <cfRule type="expression" priority="1439" stopIfTrue="1">
      <formula>I150="$"</formula>
    </cfRule>
    <cfRule type="expression" dxfId="563" priority="1440" stopIfTrue="1">
      <formula>I150&lt;&gt;#REF!</formula>
    </cfRule>
  </conditionalFormatting>
  <conditionalFormatting sqref="H189 H173:H174">
    <cfRule type="expression" dxfId="562" priority="1435" stopIfTrue="1">
      <formula>AND(H173="$",OR(#REF!="Yes",#REF!="No"))</formula>
    </cfRule>
    <cfRule type="expression" priority="1436" stopIfTrue="1">
      <formula>H173="$"</formula>
    </cfRule>
    <cfRule type="expression" dxfId="561" priority="1437" stopIfTrue="1">
      <formula>H173&lt;&gt;#REF!</formula>
    </cfRule>
  </conditionalFormatting>
  <conditionalFormatting sqref="I189 I173:I174">
    <cfRule type="expression" dxfId="560" priority="1432" stopIfTrue="1">
      <formula>AND(I173="$",OR(#REF!="Yes",#REF!="No"))</formula>
    </cfRule>
    <cfRule type="expression" priority="1433" stopIfTrue="1">
      <formula>I173="$"</formula>
    </cfRule>
    <cfRule type="expression" dxfId="559" priority="1434" stopIfTrue="1">
      <formula>I173&lt;&gt;#REF!</formula>
    </cfRule>
  </conditionalFormatting>
  <conditionalFormatting sqref="H192">
    <cfRule type="expression" dxfId="558" priority="1429" stopIfTrue="1">
      <formula>AND(H192="$",OR(#REF!="Yes",#REF!="No"))</formula>
    </cfRule>
    <cfRule type="expression" priority="1430" stopIfTrue="1">
      <formula>H192="$"</formula>
    </cfRule>
    <cfRule type="expression" dxfId="557" priority="1431" stopIfTrue="1">
      <formula>H192&lt;&gt;#REF!</formula>
    </cfRule>
  </conditionalFormatting>
  <conditionalFormatting sqref="I192">
    <cfRule type="expression" dxfId="556" priority="1426" stopIfTrue="1">
      <formula>AND(I192="$",OR(#REF!="Yes",#REF!="No"))</formula>
    </cfRule>
    <cfRule type="expression" priority="1427" stopIfTrue="1">
      <formula>I192="$"</formula>
    </cfRule>
    <cfRule type="expression" dxfId="555" priority="1428" stopIfTrue="1">
      <formula>I192&lt;&gt;#REF!</formula>
    </cfRule>
  </conditionalFormatting>
  <conditionalFormatting sqref="H233">
    <cfRule type="expression" dxfId="554" priority="1417" stopIfTrue="1">
      <formula>AND(H233="$",OR(#REF!="Yes",#REF!="No"))</formula>
    </cfRule>
    <cfRule type="expression" priority="1418" stopIfTrue="1">
      <formula>H233="$"</formula>
    </cfRule>
    <cfRule type="expression" dxfId="553" priority="1419" stopIfTrue="1">
      <formula>H233&lt;&gt;#REF!</formula>
    </cfRule>
  </conditionalFormatting>
  <conditionalFormatting sqref="I233">
    <cfRule type="expression" dxfId="552" priority="1414" stopIfTrue="1">
      <formula>AND(I233="$",OR(#REF!="Yes",#REF!="No"))</formula>
    </cfRule>
    <cfRule type="expression" priority="1415" stopIfTrue="1">
      <formula>I233="$"</formula>
    </cfRule>
    <cfRule type="expression" dxfId="551" priority="1416" stopIfTrue="1">
      <formula>I233&lt;&gt;#REF!</formula>
    </cfRule>
  </conditionalFormatting>
  <conditionalFormatting sqref="H234">
    <cfRule type="expression" dxfId="550" priority="1411" stopIfTrue="1">
      <formula>AND(H234="$",OR(#REF!="Yes",#REF!="No"))</formula>
    </cfRule>
    <cfRule type="expression" priority="1412" stopIfTrue="1">
      <formula>H234="$"</formula>
    </cfRule>
    <cfRule type="expression" dxfId="549" priority="1413" stopIfTrue="1">
      <formula>H234&lt;&gt;#REF!</formula>
    </cfRule>
  </conditionalFormatting>
  <conditionalFormatting sqref="I234">
    <cfRule type="expression" dxfId="548" priority="1408" stopIfTrue="1">
      <formula>AND(I234="$",OR(#REF!="Yes",#REF!="No"))</formula>
    </cfRule>
    <cfRule type="expression" priority="1409" stopIfTrue="1">
      <formula>I234="$"</formula>
    </cfRule>
    <cfRule type="expression" dxfId="547" priority="1410" stopIfTrue="1">
      <formula>I234&lt;&gt;#REF!</formula>
    </cfRule>
  </conditionalFormatting>
  <conditionalFormatting sqref="H242">
    <cfRule type="expression" dxfId="546" priority="1405" stopIfTrue="1">
      <formula>AND(H242="$",OR(#REF!="Yes",#REF!="No"))</formula>
    </cfRule>
    <cfRule type="expression" priority="1406" stopIfTrue="1">
      <formula>H242="$"</formula>
    </cfRule>
    <cfRule type="expression" dxfId="545" priority="1407" stopIfTrue="1">
      <formula>H242&lt;&gt;#REF!</formula>
    </cfRule>
  </conditionalFormatting>
  <conditionalFormatting sqref="I242">
    <cfRule type="expression" dxfId="544" priority="1402" stopIfTrue="1">
      <formula>AND(I242="$",OR(#REF!="Yes",#REF!="No"))</formula>
    </cfRule>
    <cfRule type="expression" priority="1403" stopIfTrue="1">
      <formula>I242="$"</formula>
    </cfRule>
    <cfRule type="expression" dxfId="543" priority="1404" stopIfTrue="1">
      <formula>I242&lt;&gt;#REF!</formula>
    </cfRule>
  </conditionalFormatting>
  <conditionalFormatting sqref="H245">
    <cfRule type="expression" dxfId="542" priority="1399" stopIfTrue="1">
      <formula>AND(H245="$",OR(#REF!="Yes",#REF!="No"))</formula>
    </cfRule>
    <cfRule type="expression" priority="1400" stopIfTrue="1">
      <formula>H245="$"</formula>
    </cfRule>
    <cfRule type="expression" dxfId="541" priority="1401" stopIfTrue="1">
      <formula>H245&lt;&gt;#REF!</formula>
    </cfRule>
  </conditionalFormatting>
  <conditionalFormatting sqref="I245">
    <cfRule type="expression" dxfId="540" priority="1396" stopIfTrue="1">
      <formula>AND(I245="$",OR(#REF!="Yes",#REF!="No"))</formula>
    </cfRule>
    <cfRule type="expression" priority="1397" stopIfTrue="1">
      <formula>I245="$"</formula>
    </cfRule>
    <cfRule type="expression" dxfId="539" priority="1398" stopIfTrue="1">
      <formula>I245&lt;&gt;#REF!</formula>
    </cfRule>
  </conditionalFormatting>
  <conditionalFormatting sqref="H247">
    <cfRule type="expression" dxfId="538" priority="1393" stopIfTrue="1">
      <formula>AND(H247="$",OR(#REF!="Yes",#REF!="No"))</formula>
    </cfRule>
    <cfRule type="expression" priority="1394" stopIfTrue="1">
      <formula>H247="$"</formula>
    </cfRule>
    <cfRule type="expression" dxfId="537" priority="1395" stopIfTrue="1">
      <formula>H247&lt;&gt;#REF!</formula>
    </cfRule>
  </conditionalFormatting>
  <conditionalFormatting sqref="I247">
    <cfRule type="expression" dxfId="536" priority="1390" stopIfTrue="1">
      <formula>AND(I247="$",OR(#REF!="Yes",#REF!="No"))</formula>
    </cfRule>
    <cfRule type="expression" priority="1391" stopIfTrue="1">
      <formula>I247="$"</formula>
    </cfRule>
    <cfRule type="expression" dxfId="535" priority="1392" stopIfTrue="1">
      <formula>I247&lt;&gt;#REF!</formula>
    </cfRule>
  </conditionalFormatting>
  <conditionalFormatting sqref="H249">
    <cfRule type="expression" dxfId="534" priority="1387" stopIfTrue="1">
      <formula>AND(H249="$",OR(#REF!="Yes",#REF!="No"))</formula>
    </cfRule>
    <cfRule type="expression" priority="1388" stopIfTrue="1">
      <formula>H249="$"</formula>
    </cfRule>
    <cfRule type="expression" dxfId="533" priority="1389" stopIfTrue="1">
      <formula>H249&lt;&gt;#REF!</formula>
    </cfRule>
  </conditionalFormatting>
  <conditionalFormatting sqref="I249">
    <cfRule type="expression" dxfId="532" priority="1384" stopIfTrue="1">
      <formula>AND(I249="$",OR(#REF!="Yes",#REF!="No"))</formula>
    </cfRule>
    <cfRule type="expression" priority="1385" stopIfTrue="1">
      <formula>I249="$"</formula>
    </cfRule>
    <cfRule type="expression" dxfId="531" priority="1386" stopIfTrue="1">
      <formula>I249&lt;&gt;#REF!</formula>
    </cfRule>
  </conditionalFormatting>
  <conditionalFormatting sqref="H255 H252">
    <cfRule type="expression" dxfId="530" priority="1381" stopIfTrue="1">
      <formula>AND(H252="$",OR(#REF!="Yes",#REF!="No"))</formula>
    </cfRule>
    <cfRule type="expression" priority="1382" stopIfTrue="1">
      <formula>H252="$"</formula>
    </cfRule>
    <cfRule type="expression" dxfId="529" priority="1383" stopIfTrue="1">
      <formula>H252&lt;&gt;#REF!</formula>
    </cfRule>
  </conditionalFormatting>
  <conditionalFormatting sqref="I255 I252">
    <cfRule type="expression" dxfId="528" priority="1378" stopIfTrue="1">
      <formula>AND(I252="$",OR(#REF!="Yes",#REF!="No"))</formula>
    </cfRule>
    <cfRule type="expression" priority="1379" stopIfTrue="1">
      <formula>I252="$"</formula>
    </cfRule>
    <cfRule type="expression" dxfId="527" priority="1380" stopIfTrue="1">
      <formula>I252&lt;&gt;#REF!</formula>
    </cfRule>
  </conditionalFormatting>
  <conditionalFormatting sqref="H259">
    <cfRule type="expression" dxfId="526" priority="1369" stopIfTrue="1">
      <formula>AND(H259="$",OR(#REF!="Yes",#REF!="No"))</formula>
    </cfRule>
    <cfRule type="expression" priority="1370" stopIfTrue="1">
      <formula>H259="$"</formula>
    </cfRule>
    <cfRule type="expression" dxfId="525" priority="1371" stopIfTrue="1">
      <formula>H259&lt;&gt;#REF!</formula>
    </cfRule>
  </conditionalFormatting>
  <conditionalFormatting sqref="I259">
    <cfRule type="expression" dxfId="524" priority="1366" stopIfTrue="1">
      <formula>AND(I259="$",OR(#REF!="Yes",#REF!="No"))</formula>
    </cfRule>
    <cfRule type="expression" priority="1367" stopIfTrue="1">
      <formula>I259="$"</formula>
    </cfRule>
    <cfRule type="expression" dxfId="523" priority="1368" stopIfTrue="1">
      <formula>I259&lt;&gt;#REF!</formula>
    </cfRule>
  </conditionalFormatting>
  <conditionalFormatting sqref="H260">
    <cfRule type="expression" dxfId="522" priority="1363" stopIfTrue="1">
      <formula>AND(H260="$",OR(#REF!="Yes",#REF!="No"))</formula>
    </cfRule>
    <cfRule type="expression" priority="1364" stopIfTrue="1">
      <formula>H260="$"</formula>
    </cfRule>
    <cfRule type="expression" dxfId="521" priority="1365" stopIfTrue="1">
      <formula>H260&lt;&gt;#REF!</formula>
    </cfRule>
  </conditionalFormatting>
  <conditionalFormatting sqref="I260">
    <cfRule type="expression" dxfId="520" priority="1360" stopIfTrue="1">
      <formula>AND(I260="$",OR(#REF!="Yes",#REF!="No"))</formula>
    </cfRule>
    <cfRule type="expression" priority="1361" stopIfTrue="1">
      <formula>I260="$"</formula>
    </cfRule>
    <cfRule type="expression" dxfId="519" priority="1362" stopIfTrue="1">
      <formula>I260&lt;&gt;#REF!</formula>
    </cfRule>
  </conditionalFormatting>
  <conditionalFormatting sqref="H263">
    <cfRule type="expression" dxfId="518" priority="1357" stopIfTrue="1">
      <formula>AND(H263="$",OR(#REF!="Yes",#REF!="No"))</formula>
    </cfRule>
    <cfRule type="expression" priority="1358" stopIfTrue="1">
      <formula>H263="$"</formula>
    </cfRule>
    <cfRule type="expression" dxfId="517" priority="1359" stopIfTrue="1">
      <formula>H263&lt;&gt;#REF!</formula>
    </cfRule>
  </conditionalFormatting>
  <conditionalFormatting sqref="I263">
    <cfRule type="expression" dxfId="516" priority="1354" stopIfTrue="1">
      <formula>AND(I263="$",OR(#REF!="Yes",#REF!="No"))</formula>
    </cfRule>
    <cfRule type="expression" priority="1355" stopIfTrue="1">
      <formula>I263="$"</formula>
    </cfRule>
    <cfRule type="expression" dxfId="515" priority="1356" stopIfTrue="1">
      <formula>I263&lt;&gt;#REF!</formula>
    </cfRule>
  </conditionalFormatting>
  <conditionalFormatting sqref="H275">
    <cfRule type="expression" dxfId="514" priority="1351" stopIfTrue="1">
      <formula>AND(H275="$",OR(#REF!="Yes",#REF!="No"))</formula>
    </cfRule>
    <cfRule type="expression" priority="1352" stopIfTrue="1">
      <formula>H275="$"</formula>
    </cfRule>
    <cfRule type="expression" dxfId="513" priority="1353" stopIfTrue="1">
      <formula>H275&lt;&gt;#REF!</formula>
    </cfRule>
  </conditionalFormatting>
  <conditionalFormatting sqref="I275">
    <cfRule type="expression" dxfId="512" priority="1348" stopIfTrue="1">
      <formula>AND(I275="$",OR(#REF!="Yes",#REF!="No"))</formula>
    </cfRule>
    <cfRule type="expression" priority="1349" stopIfTrue="1">
      <formula>I275="$"</formula>
    </cfRule>
    <cfRule type="expression" dxfId="511" priority="1350" stopIfTrue="1">
      <formula>I275&lt;&gt;#REF!</formula>
    </cfRule>
  </conditionalFormatting>
  <conditionalFormatting sqref="H32">
    <cfRule type="expression" dxfId="510" priority="1345" stopIfTrue="1">
      <formula>AND(H32="$",OR(#REF!="Yes",#REF!="No"))</formula>
    </cfRule>
    <cfRule type="expression" priority="1346" stopIfTrue="1">
      <formula>H32="$"</formula>
    </cfRule>
    <cfRule type="expression" dxfId="509" priority="1347" stopIfTrue="1">
      <formula>H32&lt;&gt;#REF!</formula>
    </cfRule>
  </conditionalFormatting>
  <conditionalFormatting sqref="I32">
    <cfRule type="expression" dxfId="508" priority="1342" stopIfTrue="1">
      <formula>AND(I32="$",OR(#REF!="Yes",#REF!="No"))</formula>
    </cfRule>
    <cfRule type="expression" priority="1343" stopIfTrue="1">
      <formula>I32="$"</formula>
    </cfRule>
    <cfRule type="expression" dxfId="507" priority="1344" stopIfTrue="1">
      <formula>I32&lt;&gt;#REF!</formula>
    </cfRule>
  </conditionalFormatting>
  <conditionalFormatting sqref="H59">
    <cfRule type="expression" dxfId="506" priority="1339" stopIfTrue="1">
      <formula>AND(H59="$",OR(#REF!="Yes",#REF!="No"))</formula>
    </cfRule>
    <cfRule type="expression" priority="1340" stopIfTrue="1">
      <formula>H59="$"</formula>
    </cfRule>
    <cfRule type="expression" dxfId="505" priority="1341" stopIfTrue="1">
      <formula>H59&lt;&gt;#REF!</formula>
    </cfRule>
  </conditionalFormatting>
  <conditionalFormatting sqref="I59">
    <cfRule type="expression" dxfId="504" priority="1336" stopIfTrue="1">
      <formula>AND(I59="$",OR(#REF!="Yes",#REF!="No"))</formula>
    </cfRule>
    <cfRule type="expression" priority="1337" stopIfTrue="1">
      <formula>I59="$"</formula>
    </cfRule>
    <cfRule type="expression" dxfId="503" priority="1338" stopIfTrue="1">
      <formula>I59&lt;&gt;#REF!</formula>
    </cfRule>
  </conditionalFormatting>
  <conditionalFormatting sqref="H85">
    <cfRule type="expression" dxfId="502" priority="1333" stopIfTrue="1">
      <formula>AND(H85="$",OR(#REF!="Yes",#REF!="No"))</formula>
    </cfRule>
    <cfRule type="expression" priority="1334" stopIfTrue="1">
      <formula>H85="$"</formula>
    </cfRule>
    <cfRule type="expression" dxfId="501" priority="1335" stopIfTrue="1">
      <formula>H85&lt;&gt;#REF!</formula>
    </cfRule>
  </conditionalFormatting>
  <conditionalFormatting sqref="I85">
    <cfRule type="expression" dxfId="500" priority="1330" stopIfTrue="1">
      <formula>AND(I85="$",OR(#REF!="Yes",#REF!="No"))</formula>
    </cfRule>
    <cfRule type="expression" priority="1331" stopIfTrue="1">
      <formula>I85="$"</formula>
    </cfRule>
    <cfRule type="expression" dxfId="499" priority="1332" stopIfTrue="1">
      <formula>I85&lt;&gt;#REF!</formula>
    </cfRule>
  </conditionalFormatting>
  <conditionalFormatting sqref="H235">
    <cfRule type="expression" dxfId="498" priority="1327" stopIfTrue="1">
      <formula>AND(H235="$",OR(#REF!="Yes",#REF!="No"))</formula>
    </cfRule>
    <cfRule type="expression" priority="1328" stopIfTrue="1">
      <formula>H235="$"</formula>
    </cfRule>
    <cfRule type="expression" dxfId="497" priority="1329" stopIfTrue="1">
      <formula>H235&lt;&gt;#REF!</formula>
    </cfRule>
  </conditionalFormatting>
  <conditionalFormatting sqref="I235">
    <cfRule type="expression" dxfId="496" priority="1324" stopIfTrue="1">
      <formula>AND(I235="$",OR(#REF!="Yes",#REF!="No"))</formula>
    </cfRule>
    <cfRule type="expression" priority="1325" stopIfTrue="1">
      <formula>I235="$"</formula>
    </cfRule>
    <cfRule type="expression" dxfId="495" priority="1326" stopIfTrue="1">
      <formula>I235&lt;&gt;#REF!</formula>
    </cfRule>
  </conditionalFormatting>
  <conditionalFormatting sqref="H250">
    <cfRule type="expression" dxfId="494" priority="1321" stopIfTrue="1">
      <formula>AND(H250="$",OR(#REF!="Yes",#REF!="No"))</formula>
    </cfRule>
    <cfRule type="expression" priority="1322" stopIfTrue="1">
      <formula>H250="$"</formula>
    </cfRule>
    <cfRule type="expression" dxfId="493" priority="1323" stopIfTrue="1">
      <formula>H250&lt;&gt;#REF!</formula>
    </cfRule>
  </conditionalFormatting>
  <conditionalFormatting sqref="I250">
    <cfRule type="expression" dxfId="492" priority="1318" stopIfTrue="1">
      <formula>AND(I250="$",OR(#REF!="Yes",#REF!="No"))</formula>
    </cfRule>
    <cfRule type="expression" priority="1319" stopIfTrue="1">
      <formula>I250="$"</formula>
    </cfRule>
    <cfRule type="expression" dxfId="491" priority="1320" stopIfTrue="1">
      <formula>I250&lt;&gt;#REF!</formula>
    </cfRule>
  </conditionalFormatting>
  <conditionalFormatting sqref="H258">
    <cfRule type="expression" dxfId="490" priority="1315" stopIfTrue="1">
      <formula>AND(H258="$",OR(#REF!="Yes",#REF!="No"))</formula>
    </cfRule>
    <cfRule type="expression" priority="1316" stopIfTrue="1">
      <formula>H258="$"</formula>
    </cfRule>
    <cfRule type="expression" dxfId="489" priority="1317" stopIfTrue="1">
      <formula>H258&lt;&gt;#REF!</formula>
    </cfRule>
  </conditionalFormatting>
  <conditionalFormatting sqref="F321 F251 F241 F201 F187 F148 F64">
    <cfRule type="expression" dxfId="488" priority="1303" stopIfTrue="1">
      <formula>AND(F64="$",OR(#REF!="Yes",#REF!="No"))</formula>
    </cfRule>
    <cfRule type="expression" priority="1304" stopIfTrue="1">
      <formula>F64="$"</formula>
    </cfRule>
    <cfRule type="expression" dxfId="487" priority="1305" stopIfTrue="1">
      <formula>F64&lt;&gt;#REF!</formula>
    </cfRule>
  </conditionalFormatting>
  <conditionalFormatting sqref="G321 G251 G241">
    <cfRule type="expression" dxfId="486" priority="1300" stopIfTrue="1">
      <formula>AND(G241="$",OR(#REF!="Yes",#REF!="No"))</formula>
    </cfRule>
    <cfRule type="expression" priority="1301" stopIfTrue="1">
      <formula>G241="$"</formula>
    </cfRule>
    <cfRule type="expression" dxfId="485" priority="1302" stopIfTrue="1">
      <formula>G241&lt;&gt;#REF!</formula>
    </cfRule>
  </conditionalFormatting>
  <conditionalFormatting sqref="F351:G351 F281:G281 F252:G253 F244:G244 F229:G229 F82:G82">
    <cfRule type="expression" dxfId="484" priority="1297" stopIfTrue="1">
      <formula>AND(F82="$",OR(#REF!="Yes",#REF!="No"))</formula>
    </cfRule>
    <cfRule type="expression" priority="1298" stopIfTrue="1">
      <formula>F82="$"</formula>
    </cfRule>
    <cfRule type="expression" dxfId="483" priority="1299" stopIfTrue="1">
      <formula>F82&lt;&gt;#REF!</formula>
    </cfRule>
  </conditionalFormatting>
  <conditionalFormatting sqref="F318:G318 F307:G307 F294:G294 F161:G161 F121:G121">
    <cfRule type="expression" dxfId="482" priority="1294" stopIfTrue="1">
      <formula>AND(F121="$",OR(#REF!="Yes",#REF!="No"))</formula>
    </cfRule>
    <cfRule type="expression" priority="1295" stopIfTrue="1">
      <formula>F121="$"</formula>
    </cfRule>
    <cfRule type="expression" dxfId="481" priority="1296" stopIfTrue="1">
      <formula>F121&lt;&gt;#REF!</formula>
    </cfRule>
  </conditionalFormatting>
  <conditionalFormatting sqref="F224:G224 F96:G96 F41:G41">
    <cfRule type="expression" dxfId="480" priority="1291" stopIfTrue="1">
      <formula>AND(F41="$",OR(#REF!="Yes",#REF!="No"))</formula>
    </cfRule>
    <cfRule type="expression" priority="1292" stopIfTrue="1">
      <formula>F41="$"</formula>
    </cfRule>
    <cfRule type="expression" dxfId="479" priority="1293" stopIfTrue="1">
      <formula>F41&lt;&gt;#REF!</formula>
    </cfRule>
  </conditionalFormatting>
  <conditionalFormatting sqref="F338:G338 F233:G233 F185:G185 F154:G156 F146:G146 F91:G91 F74:G74">
    <cfRule type="expression" dxfId="478" priority="1288" stopIfTrue="1">
      <formula>AND(F74="$",OR(#REF!="Yes",#REF!="No"))</formula>
    </cfRule>
    <cfRule type="expression" priority="1289" stopIfTrue="1">
      <formula>F74="$"</formula>
    </cfRule>
    <cfRule type="expression" dxfId="477" priority="1290" stopIfTrue="1">
      <formula>F74&lt;&gt;#REF!</formula>
    </cfRule>
  </conditionalFormatting>
  <conditionalFormatting sqref="F348:G348 F257:G257 F215:G215 F213:G213 F210:G210 F200:G200 F169:G169 F137:G137 F66:G66 F54:G54">
    <cfRule type="expression" dxfId="476" priority="1285" stopIfTrue="1">
      <formula>AND(F54="$",OR(#REF!="Yes",#REF!="No"))</formula>
    </cfRule>
    <cfRule type="expression" priority="1286" stopIfTrue="1">
      <formula>F54="$"</formula>
    </cfRule>
    <cfRule type="expression" dxfId="475" priority="1287" stopIfTrue="1">
      <formula>F54&lt;&gt;#REF!</formula>
    </cfRule>
  </conditionalFormatting>
  <conditionalFormatting sqref="F331:G331 F242:G242 F226:G226 F173:G173 F167:G167 F118:G118 F84:G85 F21:G22">
    <cfRule type="expression" dxfId="474" priority="1282" stopIfTrue="1">
      <formula>AND(F21="$",OR(#REF!="Yes",#REF!="No"))</formula>
    </cfRule>
    <cfRule type="expression" priority="1283" stopIfTrue="1">
      <formula>F21="$"</formula>
    </cfRule>
    <cfRule type="expression" dxfId="473" priority="1284" stopIfTrue="1">
      <formula>F21&lt;&gt;#REF!</formula>
    </cfRule>
  </conditionalFormatting>
  <conditionalFormatting sqref="F240:G240 F228:G228 F218:G219 F151:G151">
    <cfRule type="expression" dxfId="472" priority="1279" stopIfTrue="1">
      <formula>AND(F151="$",OR(#REF!="Yes",#REF!="No"))</formula>
    </cfRule>
    <cfRule type="expression" priority="1280" stopIfTrue="1">
      <formula>F151="$"</formula>
    </cfRule>
    <cfRule type="expression" dxfId="471" priority="1281" stopIfTrue="1">
      <formula>F151&lt;&gt;#REF!</formula>
    </cfRule>
  </conditionalFormatting>
  <conditionalFormatting sqref="A230">
    <cfRule type="expression" dxfId="470" priority="1270">
      <formula>BN230=1</formula>
    </cfRule>
  </conditionalFormatting>
  <conditionalFormatting sqref="F230:G230">
    <cfRule type="expression" dxfId="469" priority="1267" stopIfTrue="1">
      <formula>AND(F230="$",OR(#REF!="Yes",#REF!="No"))</formula>
    </cfRule>
    <cfRule type="expression" priority="1268" stopIfTrue="1">
      <formula>F230="$"</formula>
    </cfRule>
    <cfRule type="expression" dxfId="468" priority="1269" stopIfTrue="1">
      <formula>F230&lt;&gt;#REF!</formula>
    </cfRule>
  </conditionalFormatting>
  <conditionalFormatting sqref="F259:F260">
    <cfRule type="expression" dxfId="467" priority="1261" stopIfTrue="1">
      <formula>AND(F259="$",OR(#REF!="Yes",#REF!="No"))</formula>
    </cfRule>
    <cfRule type="expression" priority="1262" stopIfTrue="1">
      <formula>F259="$"</formula>
    </cfRule>
    <cfRule type="expression" dxfId="466" priority="1263" stopIfTrue="1">
      <formula>F259&lt;&gt;#REF!</formula>
    </cfRule>
  </conditionalFormatting>
  <conditionalFormatting sqref="H45">
    <cfRule type="expression" dxfId="465" priority="1258" stopIfTrue="1">
      <formula>AND(H45="$",OR(#REF!="Yes",#REF!="No"))</formula>
    </cfRule>
    <cfRule type="expression" priority="1259" stopIfTrue="1">
      <formula>H45="$"</formula>
    </cfRule>
    <cfRule type="expression" dxfId="464" priority="1260" stopIfTrue="1">
      <formula>H45&lt;&gt;#REF!</formula>
    </cfRule>
  </conditionalFormatting>
  <conditionalFormatting sqref="I45">
    <cfRule type="expression" dxfId="463" priority="1255" stopIfTrue="1">
      <formula>AND(I45="$",OR(#REF!="Yes",#REF!="No"))</formula>
    </cfRule>
    <cfRule type="expression" priority="1256" stopIfTrue="1">
      <formula>I45="$"</formula>
    </cfRule>
    <cfRule type="expression" dxfId="462" priority="1257" stopIfTrue="1">
      <formula>I45&lt;&gt;#REF!</formula>
    </cfRule>
  </conditionalFormatting>
  <conditionalFormatting sqref="A220">
    <cfRule type="expression" dxfId="461" priority="1246">
      <formula>BN220=1</formula>
    </cfRule>
  </conditionalFormatting>
  <conditionalFormatting sqref="F220">
    <cfRule type="expression" dxfId="460" priority="1243" stopIfTrue="1">
      <formula>AND(F220="$",OR(#REF!="Yes",#REF!="No"))</formula>
    </cfRule>
    <cfRule type="expression" priority="1244" stopIfTrue="1">
      <formula>F220="$"</formula>
    </cfRule>
    <cfRule type="expression" dxfId="459" priority="1245" stopIfTrue="1">
      <formula>F220&lt;&gt;#REF!</formula>
    </cfRule>
  </conditionalFormatting>
  <conditionalFormatting sqref="N3">
    <cfRule type="expression" dxfId="458" priority="1102" stopIfTrue="1">
      <formula>AND(N3="$",OR(#REF!="Yes",#REF!="No"))</formula>
    </cfRule>
    <cfRule type="expression" priority="1103" stopIfTrue="1">
      <formula>N3="$"</formula>
    </cfRule>
    <cfRule type="expression" dxfId="457" priority="1104" stopIfTrue="1">
      <formula>N3&lt;&gt;#REF!</formula>
    </cfRule>
  </conditionalFormatting>
  <conditionalFormatting sqref="J3:M3">
    <cfRule type="expression" dxfId="456" priority="1024" stopIfTrue="1">
      <formula>AND(J3="$",OR(#REF!="Yes",#REF!="No"))</formula>
    </cfRule>
    <cfRule type="expression" priority="1025" stopIfTrue="1">
      <formula>J3="$"</formula>
    </cfRule>
    <cfRule type="expression" dxfId="455" priority="1026" stopIfTrue="1">
      <formula>J3&lt;&gt;#REF!</formula>
    </cfRule>
  </conditionalFormatting>
  <conditionalFormatting sqref="J141:M141 J124:M124 J115:M115 J109:M109 J104:M105 J90:M91 J85:M86 J63:M63 J56:M56 J47:M47 J44:M45 J22:M22 J17:M17 J15:M15">
    <cfRule type="expression" dxfId="454" priority="1021" stopIfTrue="1">
      <formula>AND(J15="$",OR(#REF!="Yes",#REF!="No"))</formula>
    </cfRule>
    <cfRule type="expression" priority="1022" stopIfTrue="1">
      <formula>J15="$"</formula>
    </cfRule>
    <cfRule type="expression" dxfId="453" priority="1023" stopIfTrue="1">
      <formula>J15&lt;&gt;#REF!</formula>
    </cfRule>
  </conditionalFormatting>
  <conditionalFormatting sqref="J314:M314 J252:M252 J249:M249 J233:M234 J210:M210 J200:M200 J185:M185 J175:M176">
    <cfRule type="expression" dxfId="452" priority="1018" stopIfTrue="1">
      <formula>AND(J175="$",OR(#REF!="Yes",#REF!="No"))</formula>
    </cfRule>
    <cfRule type="expression" priority="1019" stopIfTrue="1">
      <formula>J175="$"</formula>
    </cfRule>
    <cfRule type="expression" dxfId="451" priority="1020" stopIfTrue="1">
      <formula>J175&lt;&gt;#REF!</formula>
    </cfRule>
  </conditionalFormatting>
  <conditionalFormatting sqref="J342:M342 J337:M337 J331:M331">
    <cfRule type="expression" dxfId="450" priority="1015" stopIfTrue="1">
      <formula>AND(J331="$",OR(#REF!="Yes",#REF!="No"))</formula>
    </cfRule>
    <cfRule type="expression" priority="1016" stopIfTrue="1">
      <formula>J331="$"</formula>
    </cfRule>
    <cfRule type="expression" dxfId="449" priority="1017" stopIfTrue="1">
      <formula>J331&lt;&gt;#REF!</formula>
    </cfRule>
  </conditionalFormatting>
  <conditionalFormatting sqref="J371:M371 J355:M355 J351:M351">
    <cfRule type="expression" dxfId="448" priority="1012" stopIfTrue="1">
      <formula>AND(J351="$",OR(#REF!="Yes",#REF!="No"))</formula>
    </cfRule>
    <cfRule type="expression" priority="1013" stopIfTrue="1">
      <formula>J351="$"</formula>
    </cfRule>
    <cfRule type="expression" dxfId="447" priority="1014" stopIfTrue="1">
      <formula>J351&lt;&gt;#REF!</formula>
    </cfRule>
  </conditionalFormatting>
  <conditionalFormatting sqref="J349 J347">
    <cfRule type="expression" dxfId="446" priority="1009" stopIfTrue="1">
      <formula>AND(J347="$",OR(#REF!="Yes",#REF!="No"))</formula>
    </cfRule>
    <cfRule type="expression" priority="1010" stopIfTrue="1">
      <formula>J347="$"</formula>
    </cfRule>
    <cfRule type="expression" dxfId="445" priority="1011" stopIfTrue="1">
      <formula>J347&lt;&gt;#REF!</formula>
    </cfRule>
  </conditionalFormatting>
  <conditionalFormatting sqref="J64:N64">
    <cfRule type="expression" dxfId="444" priority="997" stopIfTrue="1">
      <formula>AND(J64="$",OR(#REF!="Yes",#REF!="No"))</formula>
    </cfRule>
    <cfRule type="expression" priority="998" stopIfTrue="1">
      <formula>J64="$"</formula>
    </cfRule>
    <cfRule type="expression" dxfId="443" priority="999" stopIfTrue="1">
      <formula>J64&lt;&gt;#REF!</formula>
    </cfRule>
  </conditionalFormatting>
  <conditionalFormatting sqref="J346:M346 J120:M120">
    <cfRule type="expression" dxfId="442" priority="1003" stopIfTrue="1">
      <formula>AND(J120="$",OR(#REF!="Yes",#REF!="No"))</formula>
    </cfRule>
    <cfRule type="expression" priority="1004" stopIfTrue="1">
      <formula>J120="$"</formula>
    </cfRule>
    <cfRule type="expression" dxfId="441" priority="1005" stopIfTrue="1">
      <formula>J120&lt;&gt;#REF!</formula>
    </cfRule>
  </conditionalFormatting>
  <conditionalFormatting sqref="J350:L350">
    <cfRule type="expression" dxfId="440" priority="1000" stopIfTrue="1">
      <formula>AND(J350="$",OR(#REF!="Yes",#REF!="No"))</formula>
    </cfRule>
    <cfRule type="expression" priority="1001" stopIfTrue="1">
      <formula>J350="$"</formula>
    </cfRule>
    <cfRule type="expression" dxfId="439" priority="1002" stopIfTrue="1">
      <formula>J350&lt;&gt;#REF!</formula>
    </cfRule>
  </conditionalFormatting>
  <conditionalFormatting sqref="E136:F136 O136:S136 X136">
    <cfRule type="expression" dxfId="438" priority="981" stopIfTrue="1">
      <formula>AND(E136="$",OR(#REF!="Yes",#REF!="No"))</formula>
    </cfRule>
    <cfRule type="expression" priority="982" stopIfTrue="1">
      <formula>E136="$"</formula>
    </cfRule>
    <cfRule type="expression" dxfId="437" priority="983" stopIfTrue="1">
      <formula>E136&lt;&gt;#REF!</formula>
    </cfRule>
  </conditionalFormatting>
  <conditionalFormatting sqref="G136 J136:N136">
    <cfRule type="expression" dxfId="436" priority="978" stopIfTrue="1">
      <formula>AND(G136="$",OR(#REF!="Yes",#REF!="No"))</formula>
    </cfRule>
    <cfRule type="expression" priority="979" stopIfTrue="1">
      <formula>G136="$"</formula>
    </cfRule>
    <cfRule type="expression" dxfId="435" priority="980" stopIfTrue="1">
      <formula>G136&lt;&gt;#REF!</formula>
    </cfRule>
  </conditionalFormatting>
  <conditionalFormatting sqref="H136">
    <cfRule type="expression" dxfId="434" priority="975" stopIfTrue="1">
      <formula>AND(H136="$",OR(#REF!="Yes",#REF!="No"))</formula>
    </cfRule>
    <cfRule type="expression" priority="976" stopIfTrue="1">
      <formula>H136="$"</formula>
    </cfRule>
    <cfRule type="expression" dxfId="433" priority="977" stopIfTrue="1">
      <formula>H136&lt;&gt;#REF!</formula>
    </cfRule>
  </conditionalFormatting>
  <conditionalFormatting sqref="I136">
    <cfRule type="expression" dxfId="432" priority="972" stopIfTrue="1">
      <formula>AND(I136="$",OR(#REF!="Yes",#REF!="No"))</formula>
    </cfRule>
    <cfRule type="expression" priority="973" stopIfTrue="1">
      <formula>I136="$"</formula>
    </cfRule>
    <cfRule type="expression" dxfId="431" priority="974" stopIfTrue="1">
      <formula>I136&lt;&gt;#REF!</formula>
    </cfRule>
  </conditionalFormatting>
  <conditionalFormatting sqref="J290:N290">
    <cfRule type="expression" dxfId="430" priority="966" stopIfTrue="1">
      <formula>AND(J290="$",OR(#REF!="Yes",#REF!="No"))</formula>
    </cfRule>
    <cfRule type="expression" priority="967" stopIfTrue="1">
      <formula>J290="$"</formula>
    </cfRule>
    <cfRule type="expression" dxfId="429" priority="968" stopIfTrue="1">
      <formula>J290&lt;&gt;#REF!</formula>
    </cfRule>
  </conditionalFormatting>
  <conditionalFormatting sqref="T79 T3:T5 T76:T77 T14:T16 T96:T106 T175:T178 T170:T173">
    <cfRule type="expression" dxfId="428" priority="963" stopIfTrue="1">
      <formula>AND(T3="$",OR(#REF!="Yes",#REF!="No"))</formula>
    </cfRule>
    <cfRule type="expression" priority="964" stopIfTrue="1">
      <formula>T3="$"</formula>
    </cfRule>
    <cfRule type="expression" dxfId="427" priority="965" stopIfTrue="1">
      <formula>T3&lt;&gt;#REF!</formula>
    </cfRule>
  </conditionalFormatting>
  <conditionalFormatting sqref="T103 T23 T79 T131 T149 T7 T127 T92 T81">
    <cfRule type="expression" dxfId="426" priority="960" stopIfTrue="1">
      <formula>AND(T7="$",OR(#REF!="Yes",#REF!="No"))</formula>
    </cfRule>
    <cfRule type="expression" priority="961" stopIfTrue="1">
      <formula>T7="$"</formula>
    </cfRule>
    <cfRule type="expression" dxfId="425" priority="962" stopIfTrue="1">
      <formula>T7&lt;&gt;#REF!</formula>
    </cfRule>
  </conditionalFormatting>
  <conditionalFormatting sqref="T118">
    <cfRule type="expression" dxfId="424" priority="957" stopIfTrue="1">
      <formula>AND(T118="$",OR(#REF!="Yes",#REF!="No"))</formula>
    </cfRule>
    <cfRule type="expression" priority="958" stopIfTrue="1">
      <formula>T118="$"</formula>
    </cfRule>
    <cfRule type="expression" dxfId="423" priority="959" stopIfTrue="1">
      <formula>T118&lt;&gt;#REF!</formula>
    </cfRule>
  </conditionalFormatting>
  <conditionalFormatting sqref="T210">
    <cfRule type="expression" dxfId="422" priority="945" stopIfTrue="1">
      <formula>AND(T210="$",OR(#REF!="Yes",#REF!="No"))</formula>
    </cfRule>
    <cfRule type="expression" priority="946" stopIfTrue="1">
      <formula>T210="$"</formula>
    </cfRule>
    <cfRule type="expression" dxfId="421" priority="947" stopIfTrue="1">
      <formula>T210&lt;&gt;#REF!</formula>
    </cfRule>
  </conditionalFormatting>
  <conditionalFormatting sqref="T13">
    <cfRule type="expression" dxfId="420" priority="942" stopIfTrue="1">
      <formula>AND(T13="$",OR(#REF!="Yes",#REF!="No"))</formula>
    </cfRule>
    <cfRule type="expression" priority="943" stopIfTrue="1">
      <formula>T13="$"</formula>
    </cfRule>
    <cfRule type="expression" dxfId="419" priority="944" stopIfTrue="1">
      <formula>T13&lt;&gt;#REF!</formula>
    </cfRule>
  </conditionalFormatting>
  <conditionalFormatting sqref="T156">
    <cfRule type="expression" dxfId="418" priority="939" stopIfTrue="1">
      <formula>AND(T156="$",OR(#REF!="Yes",#REF!="No"))</formula>
    </cfRule>
    <cfRule type="expression" priority="940" stopIfTrue="1">
      <formula>T156="$"</formula>
    </cfRule>
    <cfRule type="expression" dxfId="417" priority="941" stopIfTrue="1">
      <formula>T156&lt;&gt;#REF!</formula>
    </cfRule>
  </conditionalFormatting>
  <conditionalFormatting sqref="T80">
    <cfRule type="expression" dxfId="416" priority="936" stopIfTrue="1">
      <formula>AND(T80="$",OR(#REF!="Yes",#REF!="No"))</formula>
    </cfRule>
    <cfRule type="expression" priority="937" stopIfTrue="1">
      <formula>T80="$"</formula>
    </cfRule>
    <cfRule type="expression" dxfId="415" priority="938" stopIfTrue="1">
      <formula>T80&lt;&gt;#REF!</formula>
    </cfRule>
  </conditionalFormatting>
  <conditionalFormatting sqref="T80">
    <cfRule type="expression" dxfId="414" priority="933" stopIfTrue="1">
      <formula>AND(T80="$",OR(#REF!="Yes",#REF!="No"))</formula>
    </cfRule>
    <cfRule type="expression" priority="934" stopIfTrue="1">
      <formula>T80="$"</formula>
    </cfRule>
    <cfRule type="expression" dxfId="413" priority="935" stopIfTrue="1">
      <formula>T80&lt;&gt;#REF!</formula>
    </cfRule>
  </conditionalFormatting>
  <conditionalFormatting sqref="T145">
    <cfRule type="expression" dxfId="412" priority="930" stopIfTrue="1">
      <formula>AND(T145="$",OR(#REF!="Yes",#REF!="No"))</formula>
    </cfRule>
    <cfRule type="expression" priority="931" stopIfTrue="1">
      <formula>T145="$"</formula>
    </cfRule>
    <cfRule type="expression" dxfId="411" priority="932" stopIfTrue="1">
      <formula>T145&lt;&gt;#REF!</formula>
    </cfRule>
  </conditionalFormatting>
  <conditionalFormatting sqref="T78">
    <cfRule type="expression" dxfId="410" priority="927" stopIfTrue="1">
      <formula>AND(T78="$",OR(#REF!="Yes",#REF!="No"))</formula>
    </cfRule>
    <cfRule type="expression" priority="928" stopIfTrue="1">
      <formula>T78="$"</formula>
    </cfRule>
    <cfRule type="expression" dxfId="409" priority="929" stopIfTrue="1">
      <formula>T78&lt;&gt;#REF!</formula>
    </cfRule>
  </conditionalFormatting>
  <conditionalFormatting sqref="T78">
    <cfRule type="expression" dxfId="408" priority="924" stopIfTrue="1">
      <formula>AND(T78="$",OR(#REF!="Yes",#REF!="No"))</formula>
    </cfRule>
    <cfRule type="expression" priority="925" stopIfTrue="1">
      <formula>T78="$"</formula>
    </cfRule>
    <cfRule type="expression" dxfId="407" priority="926" stopIfTrue="1">
      <formula>T78&lt;&gt;#REF!</formula>
    </cfRule>
  </conditionalFormatting>
  <conditionalFormatting sqref="T95">
    <cfRule type="expression" dxfId="406" priority="921" stopIfTrue="1">
      <formula>AND(T95="$",OR(#REF!="Yes",#REF!="No"))</formula>
    </cfRule>
    <cfRule type="expression" priority="922" stopIfTrue="1">
      <formula>T95="$"</formula>
    </cfRule>
    <cfRule type="expression" dxfId="405" priority="923" stopIfTrue="1">
      <formula>T95&lt;&gt;#REF!</formula>
    </cfRule>
  </conditionalFormatting>
  <conditionalFormatting sqref="T107">
    <cfRule type="expression" dxfId="404" priority="918" stopIfTrue="1">
      <formula>AND(T107="$",OR(#REF!="Yes",#REF!="No"))</formula>
    </cfRule>
    <cfRule type="expression" priority="919" stopIfTrue="1">
      <formula>T107="$"</formula>
    </cfRule>
    <cfRule type="expression" dxfId="403" priority="920" stopIfTrue="1">
      <formula>T107&lt;&gt;#REF!</formula>
    </cfRule>
  </conditionalFormatting>
  <conditionalFormatting sqref="T21">
    <cfRule type="expression" dxfId="402" priority="912" stopIfTrue="1">
      <formula>AND(T21="$",OR(#REF!="Yes",#REF!="No"))</formula>
    </cfRule>
    <cfRule type="expression" priority="913" stopIfTrue="1">
      <formula>T21="$"</formula>
    </cfRule>
    <cfRule type="expression" dxfId="401" priority="914" stopIfTrue="1">
      <formula>T21&lt;&gt;#REF!</formula>
    </cfRule>
  </conditionalFormatting>
  <conditionalFormatting sqref="T75">
    <cfRule type="expression" dxfId="400" priority="909" stopIfTrue="1">
      <formula>AND(T75="$",OR(#REF!="Yes",#REF!="No"))</formula>
    </cfRule>
    <cfRule type="expression" priority="910" stopIfTrue="1">
      <formula>T75="$"</formula>
    </cfRule>
    <cfRule type="expression" dxfId="399" priority="911" stopIfTrue="1">
      <formula>T75&lt;&gt;#REF!</formula>
    </cfRule>
  </conditionalFormatting>
  <conditionalFormatting sqref="T174">
    <cfRule type="expression" dxfId="398" priority="906" stopIfTrue="1">
      <formula>AND(T174="$",OR(#REF!="Yes",#REF!="No"))</formula>
    </cfRule>
    <cfRule type="expression" priority="907" stopIfTrue="1">
      <formula>T174="$"</formula>
    </cfRule>
    <cfRule type="expression" dxfId="397" priority="908" stopIfTrue="1">
      <formula>T174&lt;&gt;#REF!</formula>
    </cfRule>
  </conditionalFormatting>
  <conditionalFormatting sqref="T136">
    <cfRule type="expression" dxfId="396" priority="902" stopIfTrue="1">
      <formula>AND(T136="$",OR(#REF!="Yes",#REF!="No"))</formula>
    </cfRule>
    <cfRule type="expression" priority="903" stopIfTrue="1">
      <formula>T136="$"</formula>
    </cfRule>
    <cfRule type="expression" dxfId="395" priority="904" stopIfTrue="1">
      <formula>T136&lt;&gt;#REF!</formula>
    </cfRule>
  </conditionalFormatting>
  <conditionalFormatting sqref="T357 T337 T318 T297 T267:T268 T232 T222 T217 T272 T270">
    <cfRule type="expression" dxfId="394" priority="889" stopIfTrue="1">
      <formula>AND(T217="$",OR(#REF!="Yes",#REF!="No"))</formula>
    </cfRule>
    <cfRule type="expression" priority="890" stopIfTrue="1">
      <formula>T217="$"</formula>
    </cfRule>
    <cfRule type="expression" dxfId="393" priority="891" stopIfTrue="1">
      <formula>T217&lt;&gt;#REF!</formula>
    </cfRule>
  </conditionalFormatting>
  <conditionalFormatting sqref="T279:T281">
    <cfRule type="expression" dxfId="392" priority="886" stopIfTrue="1">
      <formula>AND(T279="$",OR(#REF!="Yes",#REF!="No"))</formula>
    </cfRule>
    <cfRule type="expression" priority="887" stopIfTrue="1">
      <formula>T279="$"</formula>
    </cfRule>
    <cfRule type="expression" dxfId="391" priority="888" stopIfTrue="1">
      <formula>T279&lt;&gt;#REF!</formula>
    </cfRule>
  </conditionalFormatting>
  <conditionalFormatting sqref="A270 A387:A389 A391:A393 A374:A376 A185:A192 A180:A183 A161 A52:A109 A379:A384 A329:A371 A194:A268 A133:A158 A111:A131 A3:A8 A164:A178 A421:B423 A10:A50 A272:A327">
    <cfRule type="expression" dxfId="390" priority="2749">
      <formula>COUNTA(E3:X3)=0</formula>
    </cfRule>
  </conditionalFormatting>
  <conditionalFormatting sqref="U22:W50 Q314:Q315">
    <cfRule type="expression" dxfId="389" priority="875" stopIfTrue="1">
      <formula>AND(Q22="$",OR(#REF!="Yes",#REF!="No"))</formula>
    </cfRule>
    <cfRule type="expression" priority="876" stopIfTrue="1">
      <formula>Q22="$"</formula>
    </cfRule>
    <cfRule type="expression" dxfId="388" priority="877" stopIfTrue="1">
      <formula>Q22&lt;&gt;#REF!</formula>
    </cfRule>
  </conditionalFormatting>
  <conditionalFormatting sqref="H159:I159 E159:F159 O159:S159 X159">
    <cfRule type="expression" dxfId="387" priority="852" stopIfTrue="1">
      <formula>AND(E159="$",OR(#REF!="Yes",#REF!="No"))</formula>
    </cfRule>
    <cfRule type="expression" priority="853" stopIfTrue="1">
      <formula>E159="$"</formula>
    </cfRule>
    <cfRule type="expression" dxfId="386" priority="854" stopIfTrue="1">
      <formula>E159&lt;&gt;#REF!</formula>
    </cfRule>
  </conditionalFormatting>
  <conditionalFormatting sqref="G159 J159:N159">
    <cfRule type="expression" dxfId="385" priority="849" stopIfTrue="1">
      <formula>AND(G159="$",OR(#REF!="Yes",#REF!="No"))</formula>
    </cfRule>
    <cfRule type="expression" priority="850" stopIfTrue="1">
      <formula>G159="$"</formula>
    </cfRule>
    <cfRule type="expression" dxfId="384" priority="851" stopIfTrue="1">
      <formula>G159&lt;&gt;#REF!</formula>
    </cfRule>
  </conditionalFormatting>
  <conditionalFormatting sqref="T159">
    <cfRule type="expression" dxfId="383" priority="843" stopIfTrue="1">
      <formula>AND(T159="$",OR(#REF!="Yes",#REF!="No"))</formula>
    </cfRule>
    <cfRule type="expression" priority="844" stopIfTrue="1">
      <formula>T159="$"</formula>
    </cfRule>
    <cfRule type="expression" dxfId="382" priority="845" stopIfTrue="1">
      <formula>T159&lt;&gt;#REF!</formula>
    </cfRule>
  </conditionalFormatting>
  <conditionalFormatting sqref="A159">
    <cfRule type="expression" dxfId="381" priority="855">
      <formula>COUNTA(E159:X159)=0</formula>
    </cfRule>
  </conditionalFormatting>
  <conditionalFormatting sqref="T271">
    <cfRule type="expression" dxfId="380" priority="835" stopIfTrue="1">
      <formula>AND(T271="$",OR(#REF!="Yes",#REF!="No"))</formula>
    </cfRule>
    <cfRule type="expression" priority="836" stopIfTrue="1">
      <formula>T271="$"</formula>
    </cfRule>
    <cfRule type="expression" dxfId="379" priority="837" stopIfTrue="1">
      <formula>T271&lt;&gt;#REF!</formula>
    </cfRule>
  </conditionalFormatting>
  <conditionalFormatting sqref="A271">
    <cfRule type="expression" dxfId="378" priority="838">
      <formula>COUNTA(E271:X271)=0</formula>
    </cfRule>
  </conditionalFormatting>
  <conditionalFormatting sqref="E364 E276 E240 E212 E198 E95:E96 E92 E82">
    <cfRule type="expression" dxfId="377" priority="828" stopIfTrue="1">
      <formula>AND(E82="$",OR(#REF!="Yes",#REF!="No"))</formula>
    </cfRule>
    <cfRule type="expression" priority="829" stopIfTrue="1">
      <formula>E82="$"</formula>
    </cfRule>
    <cfRule type="expression" dxfId="376" priority="830" stopIfTrue="1">
      <formula>E82&lt;&gt;#REF!</formula>
    </cfRule>
  </conditionalFormatting>
  <conditionalFormatting sqref="B244">
    <cfRule type="expression" dxfId="375" priority="827">
      <formula>COUNTA(F244:Y244)=0</formula>
    </cfRule>
  </conditionalFormatting>
  <conditionalFormatting sqref="J328:N328">
    <cfRule type="expression" dxfId="374" priority="823" stopIfTrue="1">
      <formula>AND(J328="$",OR(#REF!="Yes",#REF!="No"))</formula>
    </cfRule>
    <cfRule type="expression" priority="824" stopIfTrue="1">
      <formula>J328="$"</formula>
    </cfRule>
    <cfRule type="expression" dxfId="373" priority="825" stopIfTrue="1">
      <formula>J328&lt;&gt;#REF!</formula>
    </cfRule>
  </conditionalFormatting>
  <conditionalFormatting sqref="A328">
    <cfRule type="expression" dxfId="372" priority="826">
      <formula>COUNTA(E328:X328)=0</formula>
    </cfRule>
  </conditionalFormatting>
  <conditionalFormatting sqref="R252:R256 R235">
    <cfRule type="expression" dxfId="371" priority="816" stopIfTrue="1">
      <formula>AND(R235="$",OR(#REF!="Yes",#REF!="No"))</formula>
    </cfRule>
    <cfRule type="expression" priority="817" stopIfTrue="1">
      <formula>R235="$"</formula>
    </cfRule>
    <cfRule type="expression" dxfId="370" priority="818" stopIfTrue="1">
      <formula>R235&lt;&gt;#REF!</formula>
    </cfRule>
  </conditionalFormatting>
  <conditionalFormatting sqref="R218 R202 R145 R75">
    <cfRule type="expression" dxfId="369" priority="813" stopIfTrue="1">
      <formula>AND(R75="$",OR(#REF!="Yes",#REF!="No"))</formula>
    </cfRule>
    <cfRule type="expression" priority="814" stopIfTrue="1">
      <formula>R75="$"</formula>
    </cfRule>
    <cfRule type="expression" dxfId="368" priority="815" stopIfTrue="1">
      <formula>R75&lt;&gt;#REF!</formula>
    </cfRule>
  </conditionalFormatting>
  <conditionalFormatting sqref="A230 A220">
    <cfRule type="expression" dxfId="367" priority="3017">
      <formula>BN220=2</formula>
    </cfRule>
    <cfRule type="expression" dxfId="366" priority="3018">
      <formula>COUNTA(E220:X220)=0</formula>
    </cfRule>
  </conditionalFormatting>
  <conditionalFormatting sqref="A136 A290">
    <cfRule type="expression" dxfId="365" priority="3021">
      <formula>BN136=1</formula>
    </cfRule>
    <cfRule type="expression" dxfId="364" priority="3022">
      <formula>BN136=2</formula>
    </cfRule>
    <cfRule type="expression" dxfId="363" priority="3023">
      <formula>COUNTA(E136:X136)=0</formula>
    </cfRule>
  </conditionalFormatting>
  <conditionalFormatting sqref="R382 R246:R247">
    <cfRule type="expression" dxfId="362" priority="810" stopIfTrue="1">
      <formula>AND(R246="$",OR(#REF!="Yes",#REF!="No"))</formula>
    </cfRule>
    <cfRule type="expression" priority="811" stopIfTrue="1">
      <formula>R246="$"</formula>
    </cfRule>
    <cfRule type="expression" dxfId="361" priority="812" stopIfTrue="1">
      <formula>R246&lt;&gt;#REF!</formula>
    </cfRule>
  </conditionalFormatting>
  <conditionalFormatting sqref="J269:N269">
    <cfRule type="expression" dxfId="360" priority="806" stopIfTrue="1">
      <formula>AND(J269="$",OR(#REF!="Yes",#REF!="No"))</formula>
    </cfRule>
    <cfRule type="expression" priority="807" stopIfTrue="1">
      <formula>J269="$"</formula>
    </cfRule>
    <cfRule type="expression" dxfId="359" priority="808" stopIfTrue="1">
      <formula>J269&lt;&gt;#REF!</formula>
    </cfRule>
  </conditionalFormatting>
  <conditionalFormatting sqref="T269">
    <cfRule type="expression" dxfId="358" priority="803" stopIfTrue="1">
      <formula>AND(T269="$",OR(#REF!="Yes",#REF!="No"))</formula>
    </cfRule>
    <cfRule type="expression" priority="804" stopIfTrue="1">
      <formula>T269="$"</formula>
    </cfRule>
    <cfRule type="expression" dxfId="357" priority="805" stopIfTrue="1">
      <formula>T269&lt;&gt;#REF!</formula>
    </cfRule>
  </conditionalFormatting>
  <conditionalFormatting sqref="A269">
    <cfRule type="expression" dxfId="356" priority="809">
      <formula>COUNTA(E269:X269)=0</formula>
    </cfRule>
  </conditionalFormatting>
  <conditionalFormatting sqref="E160 X160 H160:I160 O160:S160">
    <cfRule type="expression" dxfId="355" priority="795" stopIfTrue="1">
      <formula>AND(E160="$",OR(#REF!="Yes",#REF!="No"))</formula>
    </cfRule>
    <cfRule type="expression" priority="796" stopIfTrue="1">
      <formula>E160="$"</formula>
    </cfRule>
    <cfRule type="expression" dxfId="354" priority="797" stopIfTrue="1">
      <formula>E160&lt;&gt;#REF!</formula>
    </cfRule>
  </conditionalFormatting>
  <conditionalFormatting sqref="J160:N160">
    <cfRule type="expression" dxfId="353" priority="792" stopIfTrue="1">
      <formula>AND(J160="$",OR(#REF!="Yes",#REF!="No"))</formula>
    </cfRule>
    <cfRule type="expression" priority="793" stopIfTrue="1">
      <formula>J160="$"</formula>
    </cfRule>
    <cfRule type="expression" dxfId="352" priority="794" stopIfTrue="1">
      <formula>J160&lt;&gt;#REF!</formula>
    </cfRule>
  </conditionalFormatting>
  <conditionalFormatting sqref="F160">
    <cfRule type="expression" dxfId="351" priority="789" stopIfTrue="1">
      <formula>AND(F160="$",OR(#REF!="Yes",#REF!="No"))</formula>
    </cfRule>
    <cfRule type="expression" priority="790" stopIfTrue="1">
      <formula>F160="$"</formula>
    </cfRule>
    <cfRule type="expression" dxfId="350" priority="791" stopIfTrue="1">
      <formula>F160&lt;&gt;#REF!</formula>
    </cfRule>
  </conditionalFormatting>
  <conditionalFormatting sqref="T160">
    <cfRule type="expression" dxfId="349" priority="783" stopIfTrue="1">
      <formula>AND(T160="$",OR(#REF!="Yes",#REF!="No"))</formula>
    </cfRule>
    <cfRule type="expression" priority="784" stopIfTrue="1">
      <formula>T160="$"</formula>
    </cfRule>
    <cfRule type="expression" dxfId="348" priority="785" stopIfTrue="1">
      <formula>T160&lt;&gt;#REF!</formula>
    </cfRule>
  </conditionalFormatting>
  <conditionalFormatting sqref="A160">
    <cfRule type="expression" dxfId="347" priority="798">
      <formula>COUNTA(E160:X160)=0</formula>
    </cfRule>
  </conditionalFormatting>
  <conditionalFormatting sqref="G160">
    <cfRule type="expression" dxfId="346" priority="776" stopIfTrue="1">
      <formula>AND(G160="$",OR(#REF!="Yes",#REF!="No"))</formula>
    </cfRule>
    <cfRule type="expression" priority="777" stopIfTrue="1">
      <formula>G160="$"</formula>
    </cfRule>
    <cfRule type="expression" dxfId="345" priority="778" stopIfTrue="1">
      <formula>G160&lt;&gt;#REF!</formula>
    </cfRule>
  </conditionalFormatting>
  <conditionalFormatting sqref="E132:F132 H132 O132:S132 X132">
    <cfRule type="expression" dxfId="344" priority="772" stopIfTrue="1">
      <formula>AND(E132="$",OR(#REF!="Yes",#REF!="No"))</formula>
    </cfRule>
    <cfRule type="expression" priority="773" stopIfTrue="1">
      <formula>E132="$"</formula>
    </cfRule>
    <cfRule type="expression" dxfId="343" priority="774" stopIfTrue="1">
      <formula>E132&lt;&gt;#REF!</formula>
    </cfRule>
  </conditionalFormatting>
  <conditionalFormatting sqref="J132:N132">
    <cfRule type="expression" dxfId="342" priority="769" stopIfTrue="1">
      <formula>AND(J132="$",OR(#REF!="Yes",#REF!="No"))</formula>
    </cfRule>
    <cfRule type="expression" priority="770" stopIfTrue="1">
      <formula>J132="$"</formula>
    </cfRule>
    <cfRule type="expression" dxfId="341" priority="771" stopIfTrue="1">
      <formula>J132&lt;&gt;#REF!</formula>
    </cfRule>
  </conditionalFormatting>
  <conditionalFormatting sqref="G132">
    <cfRule type="expression" dxfId="340" priority="766" stopIfTrue="1">
      <formula>AND(G132="$",OR(#REF!="Yes",#REF!="No"))</formula>
    </cfRule>
    <cfRule type="expression" priority="767" stopIfTrue="1">
      <formula>G132="$"</formula>
    </cfRule>
    <cfRule type="expression" dxfId="339" priority="768" stopIfTrue="1">
      <formula>G132&lt;&gt;#REF!</formula>
    </cfRule>
  </conditionalFormatting>
  <conditionalFormatting sqref="I132">
    <cfRule type="expression" dxfId="338" priority="763" stopIfTrue="1">
      <formula>AND(I132="$",OR(#REF!="Yes",#REF!="No"))</formula>
    </cfRule>
    <cfRule type="expression" priority="764" stopIfTrue="1">
      <formula>I132="$"</formula>
    </cfRule>
    <cfRule type="expression" dxfId="337" priority="765" stopIfTrue="1">
      <formula>I132&lt;&gt;#REF!</formula>
    </cfRule>
  </conditionalFormatting>
  <conditionalFormatting sqref="T132">
    <cfRule type="expression" dxfId="336" priority="760" stopIfTrue="1">
      <formula>AND(T132="$",OR(#REF!="Yes",#REF!="No"))</formula>
    </cfRule>
    <cfRule type="expression" priority="761" stopIfTrue="1">
      <formula>T132="$"</formula>
    </cfRule>
    <cfRule type="expression" dxfId="335" priority="762" stopIfTrue="1">
      <formula>T132&lt;&gt;#REF!</formula>
    </cfRule>
  </conditionalFormatting>
  <conditionalFormatting sqref="A132">
    <cfRule type="expression" dxfId="334" priority="775">
      <formula>COUNTA(E132:X132)=0</formula>
    </cfRule>
  </conditionalFormatting>
  <conditionalFormatting sqref="B366">
    <cfRule type="expression" dxfId="333" priority="755">
      <formula>COUNTA(F366:Y366)=0</formula>
    </cfRule>
  </conditionalFormatting>
  <conditionalFormatting sqref="H24">
    <cfRule type="expression" dxfId="332" priority="752" stopIfTrue="1">
      <formula>AND(H24="$",OR(#REF!="Yes",#REF!="No"))</formula>
    </cfRule>
    <cfRule type="expression" priority="753" stopIfTrue="1">
      <formula>H24="$"</formula>
    </cfRule>
    <cfRule type="expression" dxfId="331" priority="754" stopIfTrue="1">
      <formula>H24&lt;&gt;#REF!</formula>
    </cfRule>
  </conditionalFormatting>
  <conditionalFormatting sqref="N24 I24">
    <cfRule type="expression" dxfId="330" priority="749" stopIfTrue="1">
      <formula>AND(I24="$",OR(#REF!="Yes",#REF!="No"))</formula>
    </cfRule>
    <cfRule type="expression" priority="750" stopIfTrue="1">
      <formula>I24="$"</formula>
    </cfRule>
    <cfRule type="expression" dxfId="329" priority="751" stopIfTrue="1">
      <formula>I24&lt;&gt;#REF!</formula>
    </cfRule>
  </conditionalFormatting>
  <conditionalFormatting sqref="J24:M24">
    <cfRule type="expression" dxfId="328" priority="746" stopIfTrue="1">
      <formula>AND(J24="$",OR(#REF!="Yes",#REF!="No"))</formula>
    </cfRule>
    <cfRule type="expression" priority="747" stopIfTrue="1">
      <formula>J24="$"</formula>
    </cfRule>
    <cfRule type="expression" dxfId="327" priority="748" stopIfTrue="1">
      <formula>J24&lt;&gt;#REF!</formula>
    </cfRule>
  </conditionalFormatting>
  <conditionalFormatting sqref="A385">
    <cfRule type="expression" dxfId="326" priority="745">
      <formula>COUNTA(E385:X385)=0</formula>
    </cfRule>
  </conditionalFormatting>
  <conditionalFormatting sqref="E184:F184 H184:I184 O184:S184 X184">
    <cfRule type="expression" dxfId="325" priority="737" stopIfTrue="1">
      <formula>AND(E184="$",OR(#REF!="Yes",#REF!="No"))</formula>
    </cfRule>
    <cfRule type="expression" priority="738" stopIfTrue="1">
      <formula>E184="$"</formula>
    </cfRule>
    <cfRule type="expression" dxfId="324" priority="739" stopIfTrue="1">
      <formula>E184&lt;&gt;#REF!</formula>
    </cfRule>
  </conditionalFormatting>
  <conditionalFormatting sqref="G184 J184:N184">
    <cfRule type="expression" dxfId="323" priority="734" stopIfTrue="1">
      <formula>AND(G184="$",OR(#REF!="Yes",#REF!="No"))</formula>
    </cfRule>
    <cfRule type="expression" priority="735" stopIfTrue="1">
      <formula>G184="$"</formula>
    </cfRule>
    <cfRule type="expression" dxfId="322" priority="736" stopIfTrue="1">
      <formula>G184&lt;&gt;#REF!</formula>
    </cfRule>
  </conditionalFormatting>
  <conditionalFormatting sqref="T184">
    <cfRule type="expression" dxfId="321" priority="731" stopIfTrue="1">
      <formula>AND(T184="$",OR(#REF!="Yes",#REF!="No"))</formula>
    </cfRule>
    <cfRule type="expression" priority="732" stopIfTrue="1">
      <formula>T184="$"</formula>
    </cfRule>
    <cfRule type="expression" dxfId="320" priority="733" stopIfTrue="1">
      <formula>T184&lt;&gt;#REF!</formula>
    </cfRule>
  </conditionalFormatting>
  <conditionalFormatting sqref="A184">
    <cfRule type="expression" dxfId="319" priority="740">
      <formula>COUNTA(E184:X184)=0</formula>
    </cfRule>
  </conditionalFormatting>
  <conditionalFormatting sqref="X385 X365:X369 X356 X352 X339 X333 X330 X310 X297 X288 X270 X260 X253 X237:X238 X227:X228 X225 X222 X210 X107">
    <cfRule type="expression" dxfId="318" priority="707" stopIfTrue="1">
      <formula>AND(X107="$",OR(#REF!="Yes",#REF!="No"))</formula>
    </cfRule>
    <cfRule type="expression" priority="708" stopIfTrue="1">
      <formula>X107="$"</formula>
    </cfRule>
    <cfRule type="expression" dxfId="317" priority="709" stopIfTrue="1">
      <formula>X107&lt;&gt;#REF!</formula>
    </cfRule>
  </conditionalFormatting>
  <conditionalFormatting sqref="A386">
    <cfRule type="expression" dxfId="316" priority="689">
      <formula>COUNTA(E386:X386)=0</formula>
    </cfRule>
  </conditionalFormatting>
  <conditionalFormatting sqref="X386">
    <cfRule type="expression" dxfId="315" priority="682" stopIfTrue="1">
      <formula>AND(X386="$",OR(#REF!="Yes",#REF!="No"))</formula>
    </cfRule>
    <cfRule type="expression" priority="683" stopIfTrue="1">
      <formula>X386="$"</formula>
    </cfRule>
    <cfRule type="expression" dxfId="314" priority="684" stopIfTrue="1">
      <formula>X386&lt;&gt;#REF!</formula>
    </cfRule>
  </conditionalFormatting>
  <conditionalFormatting sqref="Q396 Q309:Q311 Q253 Q231">
    <cfRule type="expression" dxfId="313" priority="665" stopIfTrue="1">
      <formula>AND(Q231="$",OR(#REF!="Yes",#REF!="No"))</formula>
    </cfRule>
    <cfRule type="expression" priority="666" stopIfTrue="1">
      <formula>Q231="$"</formula>
    </cfRule>
    <cfRule type="expression" dxfId="312" priority="667" stopIfTrue="1">
      <formula>Q231&lt;&gt;#REF!</formula>
    </cfRule>
  </conditionalFormatting>
  <conditionalFormatting sqref="X179 O179:S179 H179:I179 E179:F179">
    <cfRule type="expression" dxfId="311" priority="661" stopIfTrue="1">
      <formula>AND(E179="$",OR(#REF!="Yes",#REF!="No"))</formula>
    </cfRule>
    <cfRule type="expression" priority="662" stopIfTrue="1">
      <formula>E179="$"</formula>
    </cfRule>
    <cfRule type="expression" dxfId="310" priority="663" stopIfTrue="1">
      <formula>E179&lt;&gt;#REF!</formula>
    </cfRule>
  </conditionalFormatting>
  <conditionalFormatting sqref="J179:N179 G179">
    <cfRule type="expression" dxfId="309" priority="658" stopIfTrue="1">
      <formula>AND(G179="$",OR(#REF!="Yes",#REF!="No"))</formula>
    </cfRule>
    <cfRule type="expression" priority="659" stopIfTrue="1">
      <formula>G179="$"</formula>
    </cfRule>
    <cfRule type="expression" dxfId="308" priority="660" stopIfTrue="1">
      <formula>G179&lt;&gt;#REF!</formula>
    </cfRule>
  </conditionalFormatting>
  <conditionalFormatting sqref="T179">
    <cfRule type="expression" dxfId="307" priority="655" stopIfTrue="1">
      <formula>AND(T179="$",OR(#REF!="Yes",#REF!="No"))</formula>
    </cfRule>
    <cfRule type="expression" priority="656" stopIfTrue="1">
      <formula>T179="$"</formula>
    </cfRule>
    <cfRule type="expression" dxfId="306" priority="657" stopIfTrue="1">
      <formula>T179&lt;&gt;#REF!</formula>
    </cfRule>
  </conditionalFormatting>
  <conditionalFormatting sqref="A179">
    <cfRule type="expression" dxfId="305" priority="664">
      <formula>COUNTA(E179:X179)=0</formula>
    </cfRule>
  </conditionalFormatting>
  <conditionalFormatting sqref="A390">
    <cfRule type="expression" dxfId="304" priority="630">
      <formula>COUNTA(E390:X390)=0</formula>
    </cfRule>
  </conditionalFormatting>
  <conditionalFormatting sqref="X51 O51:S51 E51:F51 H51">
    <cfRule type="expression" dxfId="303" priority="622" stopIfTrue="1">
      <formula>AND(E51="$",OR(#REF!="Yes",#REF!="No"))</formula>
    </cfRule>
    <cfRule type="expression" priority="623" stopIfTrue="1">
      <formula>E51="$"</formula>
    </cfRule>
    <cfRule type="expression" dxfId="302" priority="624" stopIfTrue="1">
      <formula>E51&lt;&gt;#REF!</formula>
    </cfRule>
  </conditionalFormatting>
  <conditionalFormatting sqref="T51 G51 I51:N51">
    <cfRule type="expression" dxfId="301" priority="619" stopIfTrue="1">
      <formula>AND(G51="$",OR(#REF!="Yes",#REF!="No"))</formula>
    </cfRule>
    <cfRule type="expression" priority="620" stopIfTrue="1">
      <formula>G51="$"</formula>
    </cfRule>
    <cfRule type="expression" dxfId="300" priority="621" stopIfTrue="1">
      <formula>G51&lt;&gt;#REF!</formula>
    </cfRule>
  </conditionalFormatting>
  <conditionalFormatting sqref="A51">
    <cfRule type="expression" dxfId="299" priority="625">
      <formula>COUNTA(E51:X51)=0</formula>
    </cfRule>
  </conditionalFormatting>
  <conditionalFormatting sqref="O110:S110 X110 E110:F110 H110">
    <cfRule type="expression" dxfId="298" priority="611" stopIfTrue="1">
      <formula>AND(E110="$",OR(#REF!="Yes",#REF!="No"))</formula>
    </cfRule>
    <cfRule type="expression" priority="612" stopIfTrue="1">
      <formula>E110="$"</formula>
    </cfRule>
    <cfRule type="expression" dxfId="297" priority="613" stopIfTrue="1">
      <formula>E110&lt;&gt;#REF!</formula>
    </cfRule>
  </conditionalFormatting>
  <conditionalFormatting sqref="G110 I110:N110">
    <cfRule type="expression" dxfId="296" priority="608" stopIfTrue="1">
      <formula>AND(G110="$",OR(#REF!="Yes",#REF!="No"))</formula>
    </cfRule>
    <cfRule type="expression" priority="609" stopIfTrue="1">
      <formula>G110="$"</formula>
    </cfRule>
    <cfRule type="expression" dxfId="295" priority="610" stopIfTrue="1">
      <formula>G110&lt;&gt;#REF!</formula>
    </cfRule>
  </conditionalFormatting>
  <conditionalFormatting sqref="T110">
    <cfRule type="expression" dxfId="294" priority="605" stopIfTrue="1">
      <formula>AND(T110="$",OR(#REF!="Yes",#REF!="No"))</formula>
    </cfRule>
    <cfRule type="expression" priority="606" stopIfTrue="1">
      <formula>T110="$"</formula>
    </cfRule>
    <cfRule type="expression" dxfId="293" priority="607" stopIfTrue="1">
      <formula>T110&lt;&gt;#REF!</formula>
    </cfRule>
  </conditionalFormatting>
  <conditionalFormatting sqref="A110">
    <cfRule type="expression" dxfId="292" priority="614">
      <formula>COUNTA(E110:X110)=0</formula>
    </cfRule>
  </conditionalFormatting>
  <conditionalFormatting sqref="A373">
    <cfRule type="expression" dxfId="291" priority="600">
      <formula>COUNTA(E373:X373)=0</formula>
    </cfRule>
  </conditionalFormatting>
  <conditionalFormatting sqref="A372">
    <cfRule type="expression" dxfId="290" priority="595">
      <formula>COUNTA(E372:X372)=0</formula>
    </cfRule>
  </conditionalFormatting>
  <conditionalFormatting sqref="F221:G221">
    <cfRule type="expression" dxfId="289" priority="583" stopIfTrue="1">
      <formula>AND(F221="$",OR(#REF!="Yes",#REF!="No"))</formula>
    </cfRule>
    <cfRule type="expression" priority="584" stopIfTrue="1">
      <formula>F221="$"</formula>
    </cfRule>
    <cfRule type="expression" dxfId="288" priority="585" stopIfTrue="1">
      <formula>F221&lt;&gt;#REF!</formula>
    </cfRule>
  </conditionalFormatting>
  <conditionalFormatting sqref="H193:I193 E193 X193 O193:S193">
    <cfRule type="expression" dxfId="287" priority="579" stopIfTrue="1">
      <formula>AND(E193="$",OR(#REF!="Yes",#REF!="No"))</formula>
    </cfRule>
    <cfRule type="expression" priority="580" stopIfTrue="1">
      <formula>E193="$"</formula>
    </cfRule>
    <cfRule type="expression" dxfId="286" priority="581" stopIfTrue="1">
      <formula>E193&lt;&gt;#REF!</formula>
    </cfRule>
  </conditionalFormatting>
  <conditionalFormatting sqref="J193:N193">
    <cfRule type="expression" dxfId="285" priority="576" stopIfTrue="1">
      <formula>AND(J193="$",OR(#REF!="Yes",#REF!="No"))</formula>
    </cfRule>
    <cfRule type="expression" priority="577" stopIfTrue="1">
      <formula>J193="$"</formula>
    </cfRule>
    <cfRule type="expression" dxfId="284" priority="578" stopIfTrue="1">
      <formula>J193&lt;&gt;#REF!</formula>
    </cfRule>
  </conditionalFormatting>
  <conditionalFormatting sqref="T193">
    <cfRule type="expression" dxfId="283" priority="573" stopIfTrue="1">
      <formula>AND(T193="$",OR(#REF!="Yes",#REF!="No"))</formula>
    </cfRule>
    <cfRule type="expression" priority="574" stopIfTrue="1">
      <formula>T193="$"</formula>
    </cfRule>
    <cfRule type="expression" dxfId="282" priority="575" stopIfTrue="1">
      <formula>T193&lt;&gt;#REF!</formula>
    </cfRule>
  </conditionalFormatting>
  <conditionalFormatting sqref="A193">
    <cfRule type="expression" dxfId="281" priority="582">
      <formula>COUNTA(E193:X193)=0</formula>
    </cfRule>
  </conditionalFormatting>
  <conditionalFormatting sqref="A377:A378">
    <cfRule type="expression" dxfId="280" priority="565">
      <formula>COUNTA(E377:X377)=0</formula>
    </cfRule>
  </conditionalFormatting>
  <conditionalFormatting sqref="F369:G369 F16:G16">
    <cfRule type="expression" dxfId="279" priority="558" stopIfTrue="1">
      <formula>AND(F16="$",OR(#REF!="Yes",#REF!="No"))</formula>
    </cfRule>
    <cfRule type="expression" priority="559" stopIfTrue="1">
      <formula>F16="$"</formula>
    </cfRule>
    <cfRule type="expression" dxfId="278" priority="560" stopIfTrue="1">
      <formula>F16&lt;&gt;#REF!</formula>
    </cfRule>
  </conditionalFormatting>
  <conditionalFormatting sqref="F346:G346 F223:G223 F208:G209 F57:G57 F48:G48">
    <cfRule type="expression" dxfId="277" priority="555" stopIfTrue="1">
      <formula>AND(F48="$",OR(#REF!="Yes",#REF!="No"))</formula>
    </cfRule>
    <cfRule type="expression" priority="556" stopIfTrue="1">
      <formula>F48="$"</formula>
    </cfRule>
    <cfRule type="expression" dxfId="276" priority="557" stopIfTrue="1">
      <formula>F48&lt;&gt;#REF!</formula>
    </cfRule>
  </conditionalFormatting>
  <conditionalFormatting sqref="F372:G372 F368:G368 F345:G345 F283:G283 F249:G250 F111:G111">
    <cfRule type="expression" dxfId="275" priority="552" stopIfTrue="1">
      <formula>AND(F111="$",OR(#REF!="Yes",#REF!="No"))</formula>
    </cfRule>
    <cfRule type="expression" priority="553" stopIfTrue="1">
      <formula>F111="$"</formula>
    </cfRule>
    <cfRule type="expression" dxfId="274" priority="554" stopIfTrue="1">
      <formula>F111&lt;&gt;#REF!</formula>
    </cfRule>
  </conditionalFormatting>
  <conditionalFormatting sqref="F343:G343">
    <cfRule type="expression" dxfId="273" priority="549" stopIfTrue="1">
      <formula>AND(F343="$",OR(#REF!="Yes",#REF!="No"))</formula>
    </cfRule>
    <cfRule type="expression" priority="550" stopIfTrue="1">
      <formula>F343="$"</formula>
    </cfRule>
    <cfRule type="expression" dxfId="272" priority="551" stopIfTrue="1">
      <formula>F343&lt;&gt;#REF!</formula>
    </cfRule>
  </conditionalFormatting>
  <conditionalFormatting sqref="F390:G390 F367:G367 F350:G350 F347:G347 F336:G336 F269:G269 F105:G105">
    <cfRule type="expression" dxfId="271" priority="546" stopIfTrue="1">
      <formula>AND(F105="$",OR(#REF!="Yes",#REF!="No"))</formula>
    </cfRule>
    <cfRule type="expression" priority="547" stopIfTrue="1">
      <formula>F105="$"</formula>
    </cfRule>
    <cfRule type="expression" dxfId="270" priority="548" stopIfTrue="1">
      <formula>F105&lt;&gt;#REF!</formula>
    </cfRule>
  </conditionalFormatting>
  <conditionalFormatting sqref="F97:G97 F95:G95 F67:G67 F65:G65 F36:G37 F34:G34 F23:G23">
    <cfRule type="expression" dxfId="269" priority="543" stopIfTrue="1">
      <formula>AND(F23="$",OR(#REF!="Yes",#REF!="No"))</formula>
    </cfRule>
    <cfRule type="expression" priority="544" stopIfTrue="1">
      <formula>F23="$"</formula>
    </cfRule>
    <cfRule type="expression" dxfId="268" priority="545" stopIfTrue="1">
      <formula>F23&lt;&gt;#REF!</formula>
    </cfRule>
  </conditionalFormatting>
  <conditionalFormatting sqref="F97:G97 F95:G95 F67:G67 F65:G65 F36:G37 F34:G34 F23:G23">
    <cfRule type="expression" dxfId="267" priority="540" stopIfTrue="1">
      <formula>AND(F23="$",OR(#REF!="Yes",#REF!="No"))</formula>
    </cfRule>
    <cfRule type="expression" priority="541" stopIfTrue="1">
      <formula>F23="$"</formula>
    </cfRule>
    <cfRule type="expression" dxfId="266" priority="542" stopIfTrue="1">
      <formula>F23&lt;&gt;#REF!</formula>
    </cfRule>
  </conditionalFormatting>
  <conditionalFormatting sqref="F127">
    <cfRule type="expression" dxfId="265" priority="537" stopIfTrue="1">
      <formula>AND(F127="$",OR(#REF!="Yes",#REF!="No"))</formula>
    </cfRule>
    <cfRule type="expression" priority="538" stopIfTrue="1">
      <formula>F127="$"</formula>
    </cfRule>
    <cfRule type="expression" dxfId="264" priority="539" stopIfTrue="1">
      <formula>F127&lt;&gt;#REF!</formula>
    </cfRule>
  </conditionalFormatting>
  <conditionalFormatting sqref="F406:G407 F388:G388 F364:G364 F349:G349 F279:G279 F193:G193 F191:G191 F182:G182 F131:G131">
    <cfRule type="expression" dxfId="263" priority="534" stopIfTrue="1">
      <formula>AND(F131="$",OR(#REF!="Yes",#REF!="No"))</formula>
    </cfRule>
    <cfRule type="expression" priority="535" stopIfTrue="1">
      <formula>F131="$"</formula>
    </cfRule>
    <cfRule type="expression" dxfId="262" priority="536" stopIfTrue="1">
      <formula>F131&lt;&gt;#REF!</formula>
    </cfRule>
  </conditionalFormatting>
  <conditionalFormatting sqref="F406:G407 F388:G388 F364:G364 F349:G349 F279:G279 F193:G193 F191:G191 F182:G182 F131:G131">
    <cfRule type="expression" dxfId="261" priority="531" stopIfTrue="1">
      <formula>AND(F131="$",OR(#REF!="Yes",#REF!="No"))</formula>
    </cfRule>
    <cfRule type="expression" priority="532" stopIfTrue="1">
      <formula>F131="$"</formula>
    </cfRule>
    <cfRule type="expression" dxfId="260" priority="533" stopIfTrue="1">
      <formula>F131&lt;&gt;#REF!</formula>
    </cfRule>
  </conditionalFormatting>
  <conditionalFormatting sqref="R389 R371 R311 R260:R263 R244">
    <cfRule type="expression" dxfId="259" priority="528" stopIfTrue="1">
      <formula>AND(R244="$",OR(#REF!="Yes",#REF!="No"))</formula>
    </cfRule>
    <cfRule type="expression" priority="529" stopIfTrue="1">
      <formula>R244="$"</formula>
    </cfRule>
    <cfRule type="expression" dxfId="258" priority="530" stopIfTrue="1">
      <formula>R244&lt;&gt;#REF!</formula>
    </cfRule>
  </conditionalFormatting>
  <conditionalFormatting sqref="Q256 Q244 Q235 Q212">
    <cfRule type="expression" dxfId="257" priority="525" stopIfTrue="1">
      <formula>AND(Q212="$",OR(#REF!="Yes",#REF!="No"))</formula>
    </cfRule>
    <cfRule type="expression" priority="526" stopIfTrue="1">
      <formula>Q212="$"</formula>
    </cfRule>
    <cfRule type="expression" dxfId="256" priority="527" stopIfTrue="1">
      <formula>Q212&lt;&gt;#REF!</formula>
    </cfRule>
  </conditionalFormatting>
  <conditionalFormatting sqref="Q375 Q227 Q95:Q96">
    <cfRule type="expression" dxfId="255" priority="522" stopIfTrue="1">
      <formula>AND(Q95="$",OR(#REF!="Yes",#REF!="No"))</formula>
    </cfRule>
    <cfRule type="expression" priority="523" stopIfTrue="1">
      <formula>Q95="$"</formula>
    </cfRule>
    <cfRule type="expression" dxfId="254" priority="524" stopIfTrue="1">
      <formula>Q95&lt;&gt;#REF!</formula>
    </cfRule>
  </conditionalFormatting>
  <conditionalFormatting sqref="R351 R341:R342 R313:R314 R291 R271 R248 R242 R219:R222 R201">
    <cfRule type="expression" dxfId="253" priority="519" stopIfTrue="1">
      <formula>AND(R201="$",OR(#REF!="Yes",#REF!="No"))</formula>
    </cfRule>
    <cfRule type="expression" priority="520" stopIfTrue="1">
      <formula>R201="$"</formula>
    </cfRule>
    <cfRule type="expression" dxfId="252" priority="521" stopIfTrue="1">
      <formula>R201&lt;&gt;#REF!</formula>
    </cfRule>
  </conditionalFormatting>
  <conditionalFormatting sqref="R372">
    <cfRule type="expression" dxfId="251" priority="516" stopIfTrue="1">
      <formula>AND(R372="$",OR(#REF!="Yes",#REF!="No"))</formula>
    </cfRule>
    <cfRule type="expression" priority="517" stopIfTrue="1">
      <formula>R372="$"</formula>
    </cfRule>
    <cfRule type="expression" dxfId="250" priority="518" stopIfTrue="1">
      <formula>R372&lt;&gt;#REF!</formula>
    </cfRule>
  </conditionalFormatting>
  <conditionalFormatting sqref="R395 R377 R315 R265:R270 R249">
    <cfRule type="expression" dxfId="249" priority="507" stopIfTrue="1">
      <formula>AND(R249="$",OR(#REF!="Yes",#REF!="No"))</formula>
    </cfRule>
    <cfRule type="expression" priority="508" stopIfTrue="1">
      <formula>R249="$"</formula>
    </cfRule>
    <cfRule type="expression" dxfId="248" priority="509" stopIfTrue="1">
      <formula>R249&lt;&gt;#REF!</formula>
    </cfRule>
  </conditionalFormatting>
  <conditionalFormatting sqref="A420">
    <cfRule type="expression" dxfId="247" priority="487">
      <formula>COUNTA(E420:X420)=0</formula>
    </cfRule>
  </conditionalFormatting>
  <conditionalFormatting sqref="B420">
    <cfRule type="expression" dxfId="246" priority="477">
      <formula>COUNTA(F420:Y420)=0</formula>
    </cfRule>
  </conditionalFormatting>
  <conditionalFormatting sqref="E2:F2 H2 O2:S2 X2">
    <cfRule type="expression" dxfId="245" priority="473" stopIfTrue="1">
      <formula>AND(E2="$",OR(#REF!="Yes",#REF!="No"))</formula>
    </cfRule>
    <cfRule type="expression" priority="474" stopIfTrue="1">
      <formula>E2="$"</formula>
    </cfRule>
    <cfRule type="expression" dxfId="244" priority="475" stopIfTrue="1">
      <formula>E2&lt;&gt;#REF!</formula>
    </cfRule>
  </conditionalFormatting>
  <conditionalFormatting sqref="F2:G2 T2">
    <cfRule type="expression" dxfId="243" priority="470" stopIfTrue="1">
      <formula>AND(F2="$",OR(#REF!="Yes",#REF!="No"))</formula>
    </cfRule>
    <cfRule type="expression" priority="471" stopIfTrue="1">
      <formula>F2="$"</formula>
    </cfRule>
    <cfRule type="expression" dxfId="242" priority="472" stopIfTrue="1">
      <formula>F2&lt;&gt;#REF!</formula>
    </cfRule>
  </conditionalFormatting>
  <conditionalFormatting sqref="A2">
    <cfRule type="expression" dxfId="241" priority="476">
      <formula>COUNTA(E2:X2)=0</formula>
    </cfRule>
  </conditionalFormatting>
  <conditionalFormatting sqref="I2:N2">
    <cfRule type="expression" dxfId="240" priority="460" stopIfTrue="1">
      <formula>AND(I2="$",OR(#REF!="Yes",#REF!="No"))</formula>
    </cfRule>
    <cfRule type="expression" priority="461" stopIfTrue="1">
      <formula>I2="$"</formula>
    </cfRule>
    <cfRule type="expression" dxfId="239" priority="462" stopIfTrue="1">
      <formula>I2&lt;&gt;#REF!</formula>
    </cfRule>
  </conditionalFormatting>
  <conditionalFormatting sqref="E163 H163:I163 X163 O163:Q163 S163">
    <cfRule type="expression" dxfId="238" priority="456" stopIfTrue="1">
      <formula>AND(E163="$",OR(#REF!="Yes",#REF!="No"))</formula>
    </cfRule>
    <cfRule type="expression" priority="457" stopIfTrue="1">
      <formula>E163="$"</formula>
    </cfRule>
    <cfRule type="expression" dxfId="237" priority="458" stopIfTrue="1">
      <formula>E163&lt;&gt;#REF!</formula>
    </cfRule>
  </conditionalFormatting>
  <conditionalFormatting sqref="J163:N163 T163">
    <cfRule type="expression" dxfId="236" priority="453" stopIfTrue="1">
      <formula>AND(J163="$",OR(#REF!="Yes",#REF!="No"))</formula>
    </cfRule>
    <cfRule type="expression" priority="454" stopIfTrue="1">
      <formula>J163="$"</formula>
    </cfRule>
    <cfRule type="expression" dxfId="235" priority="455" stopIfTrue="1">
      <formula>J163&lt;&gt;#REF!</formula>
    </cfRule>
  </conditionalFormatting>
  <conditionalFormatting sqref="F163:G163">
    <cfRule type="expression" dxfId="234" priority="450" stopIfTrue="1">
      <formula>AND(F163="$",OR(#REF!="Yes",#REF!="No"))</formula>
    </cfRule>
    <cfRule type="expression" priority="451" stopIfTrue="1">
      <formula>F163="$"</formula>
    </cfRule>
    <cfRule type="expression" dxfId="233" priority="452" stopIfTrue="1">
      <formula>F163&lt;&gt;#REF!</formula>
    </cfRule>
  </conditionalFormatting>
  <conditionalFormatting sqref="A163">
    <cfRule type="expression" dxfId="232" priority="459">
      <formula>COUNTA(E163:X163)=0</formula>
    </cfRule>
  </conditionalFormatting>
  <conditionalFormatting sqref="E162 X162 H162:I162 O162:S162">
    <cfRule type="expression" dxfId="231" priority="442" stopIfTrue="1">
      <formula>AND(E162="$",OR(#REF!="Yes",#REF!="No"))</formula>
    </cfRule>
    <cfRule type="expression" priority="443" stopIfTrue="1">
      <formula>E162="$"</formula>
    </cfRule>
    <cfRule type="expression" dxfId="230" priority="444" stopIfTrue="1">
      <formula>E162&lt;&gt;#REF!</formula>
    </cfRule>
  </conditionalFormatting>
  <conditionalFormatting sqref="J162:N162">
    <cfRule type="expression" dxfId="229" priority="439" stopIfTrue="1">
      <formula>AND(J162="$",OR(#REF!="Yes",#REF!="No"))</formula>
    </cfRule>
    <cfRule type="expression" priority="440" stopIfTrue="1">
      <formula>J162="$"</formula>
    </cfRule>
    <cfRule type="expression" dxfId="228" priority="441" stopIfTrue="1">
      <formula>J162&lt;&gt;#REF!</formula>
    </cfRule>
  </conditionalFormatting>
  <conditionalFormatting sqref="F162">
    <cfRule type="expression" dxfId="227" priority="436" stopIfTrue="1">
      <formula>AND(F162="$",OR(#REF!="Yes",#REF!="No"))</formula>
    </cfRule>
    <cfRule type="expression" priority="437" stopIfTrue="1">
      <formula>F162="$"</formula>
    </cfRule>
    <cfRule type="expression" dxfId="226" priority="438" stopIfTrue="1">
      <formula>F162&lt;&gt;#REF!</formula>
    </cfRule>
  </conditionalFormatting>
  <conditionalFormatting sqref="T162">
    <cfRule type="expression" dxfId="225" priority="433" stopIfTrue="1">
      <formula>AND(T162="$",OR(#REF!="Yes",#REF!="No"))</formula>
    </cfRule>
    <cfRule type="expression" priority="434" stopIfTrue="1">
      <formula>T162="$"</formula>
    </cfRule>
    <cfRule type="expression" dxfId="224" priority="435" stopIfTrue="1">
      <formula>T162&lt;&gt;#REF!</formula>
    </cfRule>
  </conditionalFormatting>
  <conditionalFormatting sqref="A162">
    <cfRule type="expression" dxfId="223" priority="445">
      <formula>COUNTA(E162:X162)=0</formula>
    </cfRule>
  </conditionalFormatting>
  <conditionalFormatting sqref="G162">
    <cfRule type="expression" dxfId="222" priority="430" stopIfTrue="1">
      <formula>AND(G162="$",OR(#REF!="Yes",#REF!="No"))</formula>
    </cfRule>
    <cfRule type="expression" priority="431" stopIfTrue="1">
      <formula>G162="$"</formula>
    </cfRule>
    <cfRule type="expression" dxfId="221" priority="432" stopIfTrue="1">
      <formula>G162&lt;&gt;#REF!</formula>
    </cfRule>
  </conditionalFormatting>
  <conditionalFormatting sqref="V79 V175:V177 V76:V77 V119:V131 V146:V155 V180:V183 V161 V137:V144 V133:V135 V108:V109 V3:V8 V157:V158 V111:V117 V14:V20 V52:V74 V81:V94 V96:V106 V164:V173 V185:V192 V194:V202 V10:V12">
    <cfRule type="expression" dxfId="220" priority="370" stopIfTrue="1">
      <formula>AND(V3="$",OR(#REF!="Yes",#REF!="No"))</formula>
    </cfRule>
    <cfRule type="expression" priority="371" stopIfTrue="1">
      <formula>V3="$"</formula>
    </cfRule>
    <cfRule type="expression" dxfId="219" priority="372" stopIfTrue="1">
      <formula>V3&lt;&gt;#REF!</formula>
    </cfRule>
  </conditionalFormatting>
  <conditionalFormatting sqref="V103 V23 V79 V131 V149 V7 V127 V92 V81">
    <cfRule type="expression" dxfId="218" priority="367" stopIfTrue="1">
      <formula>AND(V7="$",OR(#REF!="Yes",#REF!="No"))</formula>
    </cfRule>
    <cfRule type="expression" priority="368" stopIfTrue="1">
      <formula>V7="$"</formula>
    </cfRule>
    <cfRule type="expression" dxfId="217" priority="369" stopIfTrue="1">
      <formula>V7&lt;&gt;#REF!</formula>
    </cfRule>
  </conditionalFormatting>
  <conditionalFormatting sqref="V118">
    <cfRule type="expression" dxfId="216" priority="364" stopIfTrue="1">
      <formula>AND(V118="$",OR(#REF!="Yes",#REF!="No"))</formula>
    </cfRule>
    <cfRule type="expression" priority="365" stopIfTrue="1">
      <formula>V118="$"</formula>
    </cfRule>
    <cfRule type="expression" dxfId="215" priority="366" stopIfTrue="1">
      <formula>V118&lt;&gt;#REF!</formula>
    </cfRule>
  </conditionalFormatting>
  <conditionalFormatting sqref="V13">
    <cfRule type="expression" dxfId="214" priority="361" stopIfTrue="1">
      <formula>AND(V13="$",OR(#REF!="Yes",#REF!="No"))</formula>
    </cfRule>
    <cfRule type="expression" priority="362" stopIfTrue="1">
      <formula>V13="$"</formula>
    </cfRule>
    <cfRule type="expression" dxfId="213" priority="363" stopIfTrue="1">
      <formula>V13&lt;&gt;#REF!</formula>
    </cfRule>
  </conditionalFormatting>
  <conditionalFormatting sqref="V156">
    <cfRule type="expression" dxfId="212" priority="358" stopIfTrue="1">
      <formula>AND(V156="$",OR(#REF!="Yes",#REF!="No"))</formula>
    </cfRule>
    <cfRule type="expression" priority="359" stopIfTrue="1">
      <formula>V156="$"</formula>
    </cfRule>
    <cfRule type="expression" dxfId="211" priority="360" stopIfTrue="1">
      <formula>V156&lt;&gt;#REF!</formula>
    </cfRule>
  </conditionalFormatting>
  <conditionalFormatting sqref="V80">
    <cfRule type="expression" dxfId="210" priority="355" stopIfTrue="1">
      <formula>AND(V80="$",OR(#REF!="Yes",#REF!="No"))</formula>
    </cfRule>
    <cfRule type="expression" priority="356" stopIfTrue="1">
      <formula>V80="$"</formula>
    </cfRule>
    <cfRule type="expression" dxfId="209" priority="357" stopIfTrue="1">
      <formula>V80&lt;&gt;#REF!</formula>
    </cfRule>
  </conditionalFormatting>
  <conditionalFormatting sqref="V80">
    <cfRule type="expression" dxfId="208" priority="352" stopIfTrue="1">
      <formula>AND(V80="$",OR(#REF!="Yes",#REF!="No"))</formula>
    </cfRule>
    <cfRule type="expression" priority="353" stopIfTrue="1">
      <formula>V80="$"</formula>
    </cfRule>
    <cfRule type="expression" dxfId="207" priority="354" stopIfTrue="1">
      <formula>V80&lt;&gt;#REF!</formula>
    </cfRule>
  </conditionalFormatting>
  <conditionalFormatting sqref="V145">
    <cfRule type="expression" dxfId="206" priority="349" stopIfTrue="1">
      <formula>AND(V145="$",OR(#REF!="Yes",#REF!="No"))</formula>
    </cfRule>
    <cfRule type="expression" priority="350" stopIfTrue="1">
      <formula>V145="$"</formula>
    </cfRule>
    <cfRule type="expression" dxfId="205" priority="351" stopIfTrue="1">
      <formula>V145&lt;&gt;#REF!</formula>
    </cfRule>
  </conditionalFormatting>
  <conditionalFormatting sqref="V78">
    <cfRule type="expression" dxfId="204" priority="346" stopIfTrue="1">
      <formula>AND(V78="$",OR(#REF!="Yes",#REF!="No"))</formula>
    </cfRule>
    <cfRule type="expression" priority="347" stopIfTrue="1">
      <formula>V78="$"</formula>
    </cfRule>
    <cfRule type="expression" dxfId="203" priority="348" stopIfTrue="1">
      <formula>V78&lt;&gt;#REF!</formula>
    </cfRule>
  </conditionalFormatting>
  <conditionalFormatting sqref="V78">
    <cfRule type="expression" dxfId="202" priority="343" stopIfTrue="1">
      <formula>AND(V78="$",OR(#REF!="Yes",#REF!="No"))</formula>
    </cfRule>
    <cfRule type="expression" priority="344" stopIfTrue="1">
      <formula>V78="$"</formula>
    </cfRule>
    <cfRule type="expression" dxfId="201" priority="345" stopIfTrue="1">
      <formula>V78&lt;&gt;#REF!</formula>
    </cfRule>
  </conditionalFormatting>
  <conditionalFormatting sqref="V95">
    <cfRule type="expression" dxfId="200" priority="340" stopIfTrue="1">
      <formula>AND(V95="$",OR(#REF!="Yes",#REF!="No"))</formula>
    </cfRule>
    <cfRule type="expression" priority="341" stopIfTrue="1">
      <formula>V95="$"</formula>
    </cfRule>
    <cfRule type="expression" dxfId="199" priority="342" stopIfTrue="1">
      <formula>V95&lt;&gt;#REF!</formula>
    </cfRule>
  </conditionalFormatting>
  <conditionalFormatting sqref="V21">
    <cfRule type="expression" dxfId="198" priority="337" stopIfTrue="1">
      <formula>AND(V21="$",OR(#REF!="Yes",#REF!="No"))</formula>
    </cfRule>
    <cfRule type="expression" priority="338" stopIfTrue="1">
      <formula>V21="$"</formula>
    </cfRule>
    <cfRule type="expression" dxfId="197" priority="339" stopIfTrue="1">
      <formula>V21&lt;&gt;#REF!</formula>
    </cfRule>
  </conditionalFormatting>
  <conditionalFormatting sqref="V136">
    <cfRule type="expression" dxfId="196" priority="328" stopIfTrue="1">
      <formula>AND(V136="$",OR(#REF!="Yes",#REF!="No"))</formula>
    </cfRule>
    <cfRule type="expression" priority="329" stopIfTrue="1">
      <formula>V136="$"</formula>
    </cfRule>
    <cfRule type="expression" dxfId="195" priority="330" stopIfTrue="1">
      <formula>V136&lt;&gt;#REF!</formula>
    </cfRule>
  </conditionalFormatting>
  <conditionalFormatting sqref="V174">
    <cfRule type="expression" dxfId="194" priority="331" stopIfTrue="1">
      <formula>AND(V174="$",OR(#REF!="Yes",#REF!="No"))</formula>
    </cfRule>
    <cfRule type="expression" priority="332" stopIfTrue="1">
      <formula>V174="$"</formula>
    </cfRule>
    <cfRule type="expression" dxfId="193" priority="333" stopIfTrue="1">
      <formula>V174&lt;&gt;#REF!</formula>
    </cfRule>
  </conditionalFormatting>
  <conditionalFormatting sqref="V159">
    <cfRule type="expression" dxfId="192" priority="321" stopIfTrue="1">
      <formula>AND(V159="$",OR(#REF!="Yes",#REF!="No"))</formula>
    </cfRule>
    <cfRule type="expression" priority="322" stopIfTrue="1">
      <formula>V159="$"</formula>
    </cfRule>
    <cfRule type="expression" dxfId="191" priority="323" stopIfTrue="1">
      <formula>V159&lt;&gt;#REF!</formula>
    </cfRule>
  </conditionalFormatting>
  <conditionalFormatting sqref="V160">
    <cfRule type="expression" dxfId="190" priority="318" stopIfTrue="1">
      <formula>AND(V160="$",OR(#REF!="Yes",#REF!="No"))</formula>
    </cfRule>
    <cfRule type="expression" priority="319" stopIfTrue="1">
      <formula>V160="$"</formula>
    </cfRule>
    <cfRule type="expression" dxfId="189" priority="320" stopIfTrue="1">
      <formula>V160&lt;&gt;#REF!</formula>
    </cfRule>
  </conditionalFormatting>
  <conditionalFormatting sqref="V132">
    <cfRule type="expression" dxfId="188" priority="315" stopIfTrue="1">
      <formula>AND(V132="$",OR(#REF!="Yes",#REF!="No"))</formula>
    </cfRule>
    <cfRule type="expression" priority="316" stopIfTrue="1">
      <formula>V132="$"</formula>
    </cfRule>
    <cfRule type="expression" dxfId="187" priority="317" stopIfTrue="1">
      <formula>V132&lt;&gt;#REF!</formula>
    </cfRule>
  </conditionalFormatting>
  <conditionalFormatting sqref="V184">
    <cfRule type="expression" dxfId="186" priority="312" stopIfTrue="1">
      <formula>AND(V184="$",OR(#REF!="Yes",#REF!="No"))</formula>
    </cfRule>
    <cfRule type="expression" priority="313" stopIfTrue="1">
      <formula>V184="$"</formula>
    </cfRule>
    <cfRule type="expression" dxfId="185" priority="314" stopIfTrue="1">
      <formula>V184&lt;&gt;#REF!</formula>
    </cfRule>
  </conditionalFormatting>
  <conditionalFormatting sqref="V385 V365:V369 V356 V352 V339 V333 V330 V310 V297 V288 V270 V260 V253 V237:V238 V227:V228 V222 V210 V107">
    <cfRule type="expression" dxfId="184" priority="309" stopIfTrue="1">
      <formula>AND(V107="$",OR(#REF!="Yes",#REF!="No"))</formula>
    </cfRule>
    <cfRule type="expression" priority="310" stopIfTrue="1">
      <formula>V107="$"</formula>
    </cfRule>
    <cfRule type="expression" dxfId="183" priority="311" stopIfTrue="1">
      <formula>V107&lt;&gt;#REF!</formula>
    </cfRule>
  </conditionalFormatting>
  <conditionalFormatting sqref="V386">
    <cfRule type="expression" dxfId="182" priority="306" stopIfTrue="1">
      <formula>AND(V386="$",OR(#REF!="Yes",#REF!="No"))</formula>
    </cfRule>
    <cfRule type="expression" priority="307" stopIfTrue="1">
      <formula>V386="$"</formula>
    </cfRule>
    <cfRule type="expression" dxfId="181" priority="308" stopIfTrue="1">
      <formula>V386&lt;&gt;#REF!</formula>
    </cfRule>
  </conditionalFormatting>
  <conditionalFormatting sqref="V51">
    <cfRule type="expression" dxfId="180" priority="300" stopIfTrue="1">
      <formula>AND(V51="$",OR(#REF!="Yes",#REF!="No"))</formula>
    </cfRule>
    <cfRule type="expression" priority="301" stopIfTrue="1">
      <formula>V51="$"</formula>
    </cfRule>
    <cfRule type="expression" dxfId="179" priority="302" stopIfTrue="1">
      <formula>V51&lt;&gt;#REF!</formula>
    </cfRule>
  </conditionalFormatting>
  <conditionalFormatting sqref="V110">
    <cfRule type="expression" dxfId="178" priority="297" stopIfTrue="1">
      <formula>AND(V110="$",OR(#REF!="Yes",#REF!="No"))</formula>
    </cfRule>
    <cfRule type="expression" priority="298" stopIfTrue="1">
      <formula>V110="$"</formula>
    </cfRule>
    <cfRule type="expression" dxfId="177" priority="299" stopIfTrue="1">
      <formula>V110&lt;&gt;#REF!</formula>
    </cfRule>
  </conditionalFormatting>
  <conditionalFormatting sqref="V193">
    <cfRule type="expression" dxfId="176" priority="294" stopIfTrue="1">
      <formula>AND(V193="$",OR(#REF!="Yes",#REF!="No"))</formula>
    </cfRule>
    <cfRule type="expression" priority="295" stopIfTrue="1">
      <formula>V193="$"</formula>
    </cfRule>
    <cfRule type="expression" dxfId="175" priority="296" stopIfTrue="1">
      <formula>V193&lt;&gt;#REF!</formula>
    </cfRule>
  </conditionalFormatting>
  <conditionalFormatting sqref="V2">
    <cfRule type="expression" dxfId="174" priority="291" stopIfTrue="1">
      <formula>AND(V2="$",OR(#REF!="Yes",#REF!="No"))</formula>
    </cfRule>
    <cfRule type="expression" priority="292" stopIfTrue="1">
      <formula>V2="$"</formula>
    </cfRule>
    <cfRule type="expression" dxfId="173" priority="293" stopIfTrue="1">
      <formula>V2&lt;&gt;#REF!</formula>
    </cfRule>
  </conditionalFormatting>
  <conditionalFormatting sqref="V163">
    <cfRule type="expression" dxfId="172" priority="288" stopIfTrue="1">
      <formula>AND(V163="$",OR(#REF!="Yes",#REF!="No"))</formula>
    </cfRule>
    <cfRule type="expression" priority="289" stopIfTrue="1">
      <formula>V163="$"</formula>
    </cfRule>
    <cfRule type="expression" dxfId="171" priority="290" stopIfTrue="1">
      <formula>V163&lt;&gt;#REF!</formula>
    </cfRule>
  </conditionalFormatting>
  <conditionalFormatting sqref="V162">
    <cfRule type="expression" dxfId="170" priority="285" stopIfTrue="1">
      <formula>AND(V162="$",OR(#REF!="Yes",#REF!="No"))</formula>
    </cfRule>
    <cfRule type="expression" priority="286" stopIfTrue="1">
      <formula>V162="$"</formula>
    </cfRule>
    <cfRule type="expression" dxfId="169" priority="287" stopIfTrue="1">
      <formula>V162&lt;&gt;#REF!</formula>
    </cfRule>
  </conditionalFormatting>
  <conditionalFormatting sqref="U79 U175:U177 U76:U77 U96:U106 U119:U131 U146:U155 U194:U202 U185:U192 U181:U183 U161 U137:U144 U133:U135 U108:U109 U81:U94 U52:U74 U14:U20 U3:U8 U157:U158 U111:U117 U164:U173 U10:U12">
    <cfRule type="expression" dxfId="168" priority="282" stopIfTrue="1">
      <formula>AND(U3="$",OR(#REF!="Yes",#REF!="No"))</formula>
    </cfRule>
    <cfRule type="expression" priority="283" stopIfTrue="1">
      <formula>U3="$"</formula>
    </cfRule>
    <cfRule type="expression" dxfId="167" priority="284" stopIfTrue="1">
      <formula>U3&lt;&gt;#REF!</formula>
    </cfRule>
  </conditionalFormatting>
  <conditionalFormatting sqref="U103 U23 U79 U131 U149 U7 U127 U92 U81">
    <cfRule type="expression" dxfId="166" priority="279" stopIfTrue="1">
      <formula>AND(U7="$",OR(#REF!="Yes",#REF!="No"))</formula>
    </cfRule>
    <cfRule type="expression" priority="280" stopIfTrue="1">
      <formula>U7="$"</formula>
    </cfRule>
    <cfRule type="expression" dxfId="165" priority="281" stopIfTrue="1">
      <formula>U7&lt;&gt;#REF!</formula>
    </cfRule>
  </conditionalFormatting>
  <conditionalFormatting sqref="U118">
    <cfRule type="expression" dxfId="164" priority="276" stopIfTrue="1">
      <formula>AND(U118="$",OR(#REF!="Yes",#REF!="No"))</formula>
    </cfRule>
    <cfRule type="expression" priority="277" stopIfTrue="1">
      <formula>U118="$"</formula>
    </cfRule>
    <cfRule type="expression" dxfId="163" priority="278" stopIfTrue="1">
      <formula>U118&lt;&gt;#REF!</formula>
    </cfRule>
  </conditionalFormatting>
  <conditionalFormatting sqref="U13">
    <cfRule type="expression" dxfId="162" priority="273" stopIfTrue="1">
      <formula>AND(U13="$",OR(#REF!="Yes",#REF!="No"))</formula>
    </cfRule>
    <cfRule type="expression" priority="274" stopIfTrue="1">
      <formula>U13="$"</formula>
    </cfRule>
    <cfRule type="expression" dxfId="161" priority="275" stopIfTrue="1">
      <formula>U13&lt;&gt;#REF!</formula>
    </cfRule>
  </conditionalFormatting>
  <conditionalFormatting sqref="U156">
    <cfRule type="expression" dxfId="160" priority="270" stopIfTrue="1">
      <formula>AND(U156="$",OR(#REF!="Yes",#REF!="No"))</formula>
    </cfRule>
    <cfRule type="expression" priority="271" stopIfTrue="1">
      <formula>U156="$"</formula>
    </cfRule>
    <cfRule type="expression" dxfId="159" priority="272" stopIfTrue="1">
      <formula>U156&lt;&gt;#REF!</formula>
    </cfRule>
  </conditionalFormatting>
  <conditionalFormatting sqref="U80">
    <cfRule type="expression" dxfId="158" priority="267" stopIfTrue="1">
      <formula>AND(U80="$",OR(#REF!="Yes",#REF!="No"))</formula>
    </cfRule>
    <cfRule type="expression" priority="268" stopIfTrue="1">
      <formula>U80="$"</formula>
    </cfRule>
    <cfRule type="expression" dxfId="157" priority="269" stopIfTrue="1">
      <formula>U80&lt;&gt;#REF!</formula>
    </cfRule>
  </conditionalFormatting>
  <conditionalFormatting sqref="U80">
    <cfRule type="expression" dxfId="156" priority="264" stopIfTrue="1">
      <formula>AND(U80="$",OR(#REF!="Yes",#REF!="No"))</formula>
    </cfRule>
    <cfRule type="expression" priority="265" stopIfTrue="1">
      <formula>U80="$"</formula>
    </cfRule>
    <cfRule type="expression" dxfId="155" priority="266" stopIfTrue="1">
      <formula>U80&lt;&gt;#REF!</formula>
    </cfRule>
  </conditionalFormatting>
  <conditionalFormatting sqref="U145">
    <cfRule type="expression" dxfId="154" priority="261" stopIfTrue="1">
      <formula>AND(U145="$",OR(#REF!="Yes",#REF!="No"))</formula>
    </cfRule>
    <cfRule type="expression" priority="262" stopIfTrue="1">
      <formula>U145="$"</formula>
    </cfRule>
    <cfRule type="expression" dxfId="153" priority="263" stopIfTrue="1">
      <formula>U145&lt;&gt;#REF!</formula>
    </cfRule>
  </conditionalFormatting>
  <conditionalFormatting sqref="U78">
    <cfRule type="expression" dxfId="152" priority="258" stopIfTrue="1">
      <formula>AND(U78="$",OR(#REF!="Yes",#REF!="No"))</formula>
    </cfRule>
    <cfRule type="expression" priority="259" stopIfTrue="1">
      <formula>U78="$"</formula>
    </cfRule>
    <cfRule type="expression" dxfId="151" priority="260" stopIfTrue="1">
      <formula>U78&lt;&gt;#REF!</formula>
    </cfRule>
  </conditionalFormatting>
  <conditionalFormatting sqref="U78">
    <cfRule type="expression" dxfId="150" priority="255" stopIfTrue="1">
      <formula>AND(U78="$",OR(#REF!="Yes",#REF!="No"))</formula>
    </cfRule>
    <cfRule type="expression" priority="256" stopIfTrue="1">
      <formula>U78="$"</formula>
    </cfRule>
    <cfRule type="expression" dxfId="149" priority="257" stopIfTrue="1">
      <formula>U78&lt;&gt;#REF!</formula>
    </cfRule>
  </conditionalFormatting>
  <conditionalFormatting sqref="U95">
    <cfRule type="expression" dxfId="148" priority="252" stopIfTrue="1">
      <formula>AND(U95="$",OR(#REF!="Yes",#REF!="No"))</formula>
    </cfRule>
    <cfRule type="expression" priority="253" stopIfTrue="1">
      <formula>U95="$"</formula>
    </cfRule>
    <cfRule type="expression" dxfId="147" priority="254" stopIfTrue="1">
      <formula>U95&lt;&gt;#REF!</formula>
    </cfRule>
  </conditionalFormatting>
  <conditionalFormatting sqref="U21">
    <cfRule type="expression" dxfId="146" priority="249" stopIfTrue="1">
      <formula>AND(U21="$",OR(#REF!="Yes",#REF!="No"))</formula>
    </cfRule>
    <cfRule type="expression" priority="250" stopIfTrue="1">
      <formula>U21="$"</formula>
    </cfRule>
    <cfRule type="expression" dxfId="145" priority="251" stopIfTrue="1">
      <formula>U21&lt;&gt;#REF!</formula>
    </cfRule>
  </conditionalFormatting>
  <conditionalFormatting sqref="U75">
    <cfRule type="expression" dxfId="144" priority="246" stopIfTrue="1">
      <formula>AND(U75="$",OR(#REF!="Yes",#REF!="No"))</formula>
    </cfRule>
    <cfRule type="expression" priority="247" stopIfTrue="1">
      <formula>U75="$"</formula>
    </cfRule>
    <cfRule type="expression" dxfId="143" priority="248" stopIfTrue="1">
      <formula>U75&lt;&gt;#REF!</formula>
    </cfRule>
  </conditionalFormatting>
  <conditionalFormatting sqref="U174">
    <cfRule type="expression" dxfId="142" priority="243" stopIfTrue="1">
      <formula>AND(U174="$",OR(#REF!="Yes",#REF!="No"))</formula>
    </cfRule>
    <cfRule type="expression" priority="244" stopIfTrue="1">
      <formula>U174="$"</formula>
    </cfRule>
    <cfRule type="expression" dxfId="141" priority="245" stopIfTrue="1">
      <formula>U174&lt;&gt;#REF!</formula>
    </cfRule>
  </conditionalFormatting>
  <conditionalFormatting sqref="U136">
    <cfRule type="expression" dxfId="140" priority="240" stopIfTrue="1">
      <formula>AND(U136="$",OR(#REF!="Yes",#REF!="No"))</formula>
    </cfRule>
    <cfRule type="expression" priority="241" stopIfTrue="1">
      <formula>U136="$"</formula>
    </cfRule>
    <cfRule type="expression" dxfId="139" priority="242" stopIfTrue="1">
      <formula>U136&lt;&gt;#REF!</formula>
    </cfRule>
  </conditionalFormatting>
  <conditionalFormatting sqref="U159">
    <cfRule type="expression" dxfId="138" priority="233" stopIfTrue="1">
      <formula>AND(U159="$",OR(#REF!="Yes",#REF!="No"))</formula>
    </cfRule>
    <cfRule type="expression" priority="234" stopIfTrue="1">
      <formula>U159="$"</formula>
    </cfRule>
    <cfRule type="expression" dxfId="137" priority="235" stopIfTrue="1">
      <formula>U159&lt;&gt;#REF!</formula>
    </cfRule>
  </conditionalFormatting>
  <conditionalFormatting sqref="U160">
    <cfRule type="expression" dxfId="136" priority="230" stopIfTrue="1">
      <formula>AND(U160="$",OR(#REF!="Yes",#REF!="No"))</formula>
    </cfRule>
    <cfRule type="expression" priority="231" stopIfTrue="1">
      <formula>U160="$"</formula>
    </cfRule>
    <cfRule type="expression" dxfId="135" priority="232" stopIfTrue="1">
      <formula>U160&lt;&gt;#REF!</formula>
    </cfRule>
  </conditionalFormatting>
  <conditionalFormatting sqref="U132">
    <cfRule type="expression" dxfId="134" priority="227" stopIfTrue="1">
      <formula>AND(U132="$",OR(#REF!="Yes",#REF!="No"))</formula>
    </cfRule>
    <cfRule type="expression" priority="228" stopIfTrue="1">
      <formula>U132="$"</formula>
    </cfRule>
    <cfRule type="expression" dxfId="133" priority="229" stopIfTrue="1">
      <formula>U132&lt;&gt;#REF!</formula>
    </cfRule>
  </conditionalFormatting>
  <conditionalFormatting sqref="U184">
    <cfRule type="expression" dxfId="132" priority="224" stopIfTrue="1">
      <formula>AND(U184="$",OR(#REF!="Yes",#REF!="No"))</formula>
    </cfRule>
    <cfRule type="expression" priority="225" stopIfTrue="1">
      <formula>U184="$"</formula>
    </cfRule>
    <cfRule type="expression" dxfId="131" priority="226" stopIfTrue="1">
      <formula>U184&lt;&gt;#REF!</formula>
    </cfRule>
  </conditionalFormatting>
  <conditionalFormatting sqref="U385 U365:U369 U356 U352 U339 U333 U330 U310 U297 U288 U270 U260 U253 U237:U238 U227:U228 U225 U222 U210 U107">
    <cfRule type="expression" dxfId="130" priority="221" stopIfTrue="1">
      <formula>AND(U107="$",OR(#REF!="Yes",#REF!="No"))</formula>
    </cfRule>
    <cfRule type="expression" priority="222" stopIfTrue="1">
      <formula>U107="$"</formula>
    </cfRule>
    <cfRule type="expression" dxfId="129" priority="223" stopIfTrue="1">
      <formula>U107&lt;&gt;#REF!</formula>
    </cfRule>
  </conditionalFormatting>
  <conditionalFormatting sqref="U386">
    <cfRule type="expression" dxfId="128" priority="218" stopIfTrue="1">
      <formula>AND(U386="$",OR(#REF!="Yes",#REF!="No"))</formula>
    </cfRule>
    <cfRule type="expression" priority="219" stopIfTrue="1">
      <formula>U386="$"</formula>
    </cfRule>
    <cfRule type="expression" dxfId="127" priority="220" stopIfTrue="1">
      <formula>U386&lt;&gt;#REF!</formula>
    </cfRule>
  </conditionalFormatting>
  <conditionalFormatting sqref="U193">
    <cfRule type="expression" dxfId="126" priority="206" stopIfTrue="1">
      <formula>AND(U193="$",OR(#REF!="Yes",#REF!="No"))</formula>
    </cfRule>
    <cfRule type="expression" priority="207" stopIfTrue="1">
      <formula>U193="$"</formula>
    </cfRule>
    <cfRule type="expression" dxfId="125" priority="208" stopIfTrue="1">
      <formula>U193&lt;&gt;#REF!</formula>
    </cfRule>
  </conditionalFormatting>
  <conditionalFormatting sqref="U51">
    <cfRule type="expression" dxfId="124" priority="212" stopIfTrue="1">
      <formula>AND(U51="$",OR(#REF!="Yes",#REF!="No"))</formula>
    </cfRule>
    <cfRule type="expression" priority="213" stopIfTrue="1">
      <formula>U51="$"</formula>
    </cfRule>
    <cfRule type="expression" dxfId="123" priority="214" stopIfTrue="1">
      <formula>U51&lt;&gt;#REF!</formula>
    </cfRule>
  </conditionalFormatting>
  <conditionalFormatting sqref="U110">
    <cfRule type="expression" dxfId="122" priority="209" stopIfTrue="1">
      <formula>AND(U110="$",OR(#REF!="Yes",#REF!="No"))</formula>
    </cfRule>
    <cfRule type="expression" priority="210" stopIfTrue="1">
      <formula>U110="$"</formula>
    </cfRule>
    <cfRule type="expression" dxfId="121" priority="211" stopIfTrue="1">
      <formula>U110&lt;&gt;#REF!</formula>
    </cfRule>
  </conditionalFormatting>
  <conditionalFormatting sqref="U2">
    <cfRule type="expression" dxfId="120" priority="203" stopIfTrue="1">
      <formula>AND(U2="$",OR(#REF!="Yes",#REF!="No"))</formula>
    </cfRule>
    <cfRule type="expression" priority="204" stopIfTrue="1">
      <formula>U2="$"</formula>
    </cfRule>
    <cfRule type="expression" dxfId="119" priority="205" stopIfTrue="1">
      <formula>U2&lt;&gt;#REF!</formula>
    </cfRule>
  </conditionalFormatting>
  <conditionalFormatting sqref="U163">
    <cfRule type="expression" dxfId="118" priority="200" stopIfTrue="1">
      <formula>AND(U163="$",OR(#REF!="Yes",#REF!="No"))</formula>
    </cfRule>
    <cfRule type="expression" priority="201" stopIfTrue="1">
      <formula>U163="$"</formula>
    </cfRule>
    <cfRule type="expression" dxfId="117" priority="202" stopIfTrue="1">
      <formula>U163&lt;&gt;#REF!</formula>
    </cfRule>
  </conditionalFormatting>
  <conditionalFormatting sqref="U162">
    <cfRule type="expression" dxfId="116" priority="197" stopIfTrue="1">
      <formula>AND(U162="$",OR(#REF!="Yes",#REF!="No"))</formula>
    </cfRule>
    <cfRule type="expression" priority="198" stopIfTrue="1">
      <formula>U162="$"</formula>
    </cfRule>
    <cfRule type="expression" dxfId="115" priority="199" stopIfTrue="1">
      <formula>U162&lt;&gt;#REF!</formula>
    </cfRule>
  </conditionalFormatting>
  <conditionalFormatting sqref="W79 W175:W178 W76:W77 W96:W106 W119:W131 W146:W155 W194:W202 W185:W192 W180:W183 W161 W133:W135 W108:W109 W81:W94 W14:W20 W3:W8 W157:W158 W111:W117 W164:W173 W52:W74 W137:W144 W10:W12">
    <cfRule type="expression" dxfId="114" priority="193" stopIfTrue="1">
      <formula>AND(W3="$",OR(#REF!="Yes",#REF!="No"))</formula>
    </cfRule>
    <cfRule type="expression" priority="194" stopIfTrue="1">
      <formula>W3="$"</formula>
    </cfRule>
    <cfRule type="expression" dxfId="113" priority="195" stopIfTrue="1">
      <formula>W3&lt;&gt;#REF!</formula>
    </cfRule>
  </conditionalFormatting>
  <conditionalFormatting sqref="W103 W23 W79 W131 W149 W7 W127 W92 W81">
    <cfRule type="expression" dxfId="112" priority="190" stopIfTrue="1">
      <formula>AND(W7="$",OR(#REF!="Yes",#REF!="No"))</formula>
    </cfRule>
    <cfRule type="expression" priority="191" stopIfTrue="1">
      <formula>W7="$"</formula>
    </cfRule>
    <cfRule type="expression" dxfId="111" priority="192" stopIfTrue="1">
      <formula>W7&lt;&gt;#REF!</formula>
    </cfRule>
  </conditionalFormatting>
  <conditionalFormatting sqref="W118">
    <cfRule type="expression" dxfId="110" priority="187" stopIfTrue="1">
      <formula>AND(W118="$",OR(#REF!="Yes",#REF!="No"))</formula>
    </cfRule>
    <cfRule type="expression" priority="188" stopIfTrue="1">
      <formula>W118="$"</formula>
    </cfRule>
    <cfRule type="expression" dxfId="109" priority="189" stopIfTrue="1">
      <formula>W118&lt;&gt;#REF!</formula>
    </cfRule>
  </conditionalFormatting>
  <conditionalFormatting sqref="W13">
    <cfRule type="expression" dxfId="108" priority="184" stopIfTrue="1">
      <formula>AND(W13="$",OR(#REF!="Yes",#REF!="No"))</formula>
    </cfRule>
    <cfRule type="expression" priority="185" stopIfTrue="1">
      <formula>W13="$"</formula>
    </cfRule>
    <cfRule type="expression" dxfId="107" priority="186" stopIfTrue="1">
      <formula>W13&lt;&gt;#REF!</formula>
    </cfRule>
  </conditionalFormatting>
  <conditionalFormatting sqref="W156">
    <cfRule type="expression" dxfId="106" priority="181" stopIfTrue="1">
      <formula>AND(W156="$",OR(#REF!="Yes",#REF!="No"))</formula>
    </cfRule>
    <cfRule type="expression" priority="182" stopIfTrue="1">
      <formula>W156="$"</formula>
    </cfRule>
    <cfRule type="expression" dxfId="105" priority="183" stopIfTrue="1">
      <formula>W156&lt;&gt;#REF!</formula>
    </cfRule>
  </conditionalFormatting>
  <conditionalFormatting sqref="W80">
    <cfRule type="expression" dxfId="104" priority="178" stopIfTrue="1">
      <formula>AND(W80="$",OR(#REF!="Yes",#REF!="No"))</formula>
    </cfRule>
    <cfRule type="expression" priority="179" stopIfTrue="1">
      <formula>W80="$"</formula>
    </cfRule>
    <cfRule type="expression" dxfId="103" priority="180" stopIfTrue="1">
      <formula>W80&lt;&gt;#REF!</formula>
    </cfRule>
  </conditionalFormatting>
  <conditionalFormatting sqref="W80">
    <cfRule type="expression" dxfId="102" priority="175" stopIfTrue="1">
      <formula>AND(W80="$",OR(#REF!="Yes",#REF!="No"))</formula>
    </cfRule>
    <cfRule type="expression" priority="176" stopIfTrue="1">
      <formula>W80="$"</formula>
    </cfRule>
    <cfRule type="expression" dxfId="101" priority="177" stopIfTrue="1">
      <formula>W80&lt;&gt;#REF!</formula>
    </cfRule>
  </conditionalFormatting>
  <conditionalFormatting sqref="W145">
    <cfRule type="expression" dxfId="100" priority="172" stopIfTrue="1">
      <formula>AND(W145="$",OR(#REF!="Yes",#REF!="No"))</formula>
    </cfRule>
    <cfRule type="expression" priority="173" stopIfTrue="1">
      <formula>W145="$"</formula>
    </cfRule>
    <cfRule type="expression" dxfId="99" priority="174" stopIfTrue="1">
      <formula>W145&lt;&gt;#REF!</formula>
    </cfRule>
  </conditionalFormatting>
  <conditionalFormatting sqref="W78">
    <cfRule type="expression" dxfId="98" priority="169" stopIfTrue="1">
      <formula>AND(W78="$",OR(#REF!="Yes",#REF!="No"))</formula>
    </cfRule>
    <cfRule type="expression" priority="170" stopIfTrue="1">
      <formula>W78="$"</formula>
    </cfRule>
    <cfRule type="expression" dxfId="97" priority="171" stopIfTrue="1">
      <formula>W78&lt;&gt;#REF!</formula>
    </cfRule>
  </conditionalFormatting>
  <conditionalFormatting sqref="W78">
    <cfRule type="expression" dxfId="96" priority="166" stopIfTrue="1">
      <formula>AND(W78="$",OR(#REF!="Yes",#REF!="No"))</formula>
    </cfRule>
    <cfRule type="expression" priority="167" stopIfTrue="1">
      <formula>W78="$"</formula>
    </cfRule>
    <cfRule type="expression" dxfId="95" priority="168" stopIfTrue="1">
      <formula>W78&lt;&gt;#REF!</formula>
    </cfRule>
  </conditionalFormatting>
  <conditionalFormatting sqref="W95">
    <cfRule type="expression" dxfId="94" priority="163" stopIfTrue="1">
      <formula>AND(W95="$",OR(#REF!="Yes",#REF!="No"))</formula>
    </cfRule>
    <cfRule type="expression" priority="164" stopIfTrue="1">
      <formula>W95="$"</formula>
    </cfRule>
    <cfRule type="expression" dxfId="93" priority="165" stopIfTrue="1">
      <formula>W95&lt;&gt;#REF!</formula>
    </cfRule>
  </conditionalFormatting>
  <conditionalFormatting sqref="W21">
    <cfRule type="expression" dxfId="92" priority="160" stopIfTrue="1">
      <formula>AND(W21="$",OR(#REF!="Yes",#REF!="No"))</formula>
    </cfRule>
    <cfRule type="expression" priority="161" stopIfTrue="1">
      <formula>W21="$"</formula>
    </cfRule>
    <cfRule type="expression" dxfId="91" priority="162" stopIfTrue="1">
      <formula>W21&lt;&gt;#REF!</formula>
    </cfRule>
  </conditionalFormatting>
  <conditionalFormatting sqref="W75">
    <cfRule type="expression" dxfId="90" priority="157" stopIfTrue="1">
      <formula>AND(W75="$",OR(#REF!="Yes",#REF!="No"))</formula>
    </cfRule>
    <cfRule type="expression" priority="158" stopIfTrue="1">
      <formula>W75="$"</formula>
    </cfRule>
    <cfRule type="expression" dxfId="89" priority="159" stopIfTrue="1">
      <formula>W75&lt;&gt;#REF!</formula>
    </cfRule>
  </conditionalFormatting>
  <conditionalFormatting sqref="W174">
    <cfRule type="expression" dxfId="88" priority="154" stopIfTrue="1">
      <formula>AND(W174="$",OR(#REF!="Yes",#REF!="No"))</formula>
    </cfRule>
    <cfRule type="expression" priority="155" stopIfTrue="1">
      <formula>W174="$"</formula>
    </cfRule>
    <cfRule type="expression" dxfId="87" priority="156" stopIfTrue="1">
      <formula>W174&lt;&gt;#REF!</formula>
    </cfRule>
  </conditionalFormatting>
  <conditionalFormatting sqref="W136">
    <cfRule type="expression" dxfId="86" priority="151" stopIfTrue="1">
      <formula>AND(W136="$",OR(#REF!="Yes",#REF!="No"))</formula>
    </cfRule>
    <cfRule type="expression" priority="152" stopIfTrue="1">
      <formula>W136="$"</formula>
    </cfRule>
    <cfRule type="expression" dxfId="85" priority="153" stopIfTrue="1">
      <formula>W136&lt;&gt;#REF!</formula>
    </cfRule>
  </conditionalFormatting>
  <conditionalFormatting sqref="W159">
    <cfRule type="expression" dxfId="84" priority="144" stopIfTrue="1">
      <formula>AND(W159="$",OR(#REF!="Yes",#REF!="No"))</formula>
    </cfRule>
    <cfRule type="expression" priority="145" stopIfTrue="1">
      <formula>W159="$"</formula>
    </cfRule>
    <cfRule type="expression" dxfId="83" priority="146" stopIfTrue="1">
      <formula>W159&lt;&gt;#REF!</formula>
    </cfRule>
  </conditionalFormatting>
  <conditionalFormatting sqref="W160">
    <cfRule type="expression" dxfId="82" priority="141" stopIfTrue="1">
      <formula>AND(W160="$",OR(#REF!="Yes",#REF!="No"))</formula>
    </cfRule>
    <cfRule type="expression" priority="142" stopIfTrue="1">
      <formula>W160="$"</formula>
    </cfRule>
    <cfRule type="expression" dxfId="81" priority="143" stopIfTrue="1">
      <formula>W160&lt;&gt;#REF!</formula>
    </cfRule>
  </conditionalFormatting>
  <conditionalFormatting sqref="W132">
    <cfRule type="expression" dxfId="80" priority="138" stopIfTrue="1">
      <formula>AND(W132="$",OR(#REF!="Yes",#REF!="No"))</formula>
    </cfRule>
    <cfRule type="expression" priority="139" stopIfTrue="1">
      <formula>W132="$"</formula>
    </cfRule>
    <cfRule type="expression" dxfId="79" priority="140" stopIfTrue="1">
      <formula>W132&lt;&gt;#REF!</formula>
    </cfRule>
  </conditionalFormatting>
  <conditionalFormatting sqref="W184">
    <cfRule type="expression" dxfId="78" priority="135" stopIfTrue="1">
      <formula>AND(W184="$",OR(#REF!="Yes",#REF!="No"))</formula>
    </cfRule>
    <cfRule type="expression" priority="136" stopIfTrue="1">
      <formula>W184="$"</formula>
    </cfRule>
    <cfRule type="expression" dxfId="77" priority="137" stopIfTrue="1">
      <formula>W184&lt;&gt;#REF!</formula>
    </cfRule>
  </conditionalFormatting>
  <conditionalFormatting sqref="W385 W365:W369 W356 W352 W339 W333 W330 W310 W297 W288 W270 W260 W253 W237:W238 W227:W228 W225 W222 W210 W107">
    <cfRule type="expression" dxfId="76" priority="132" stopIfTrue="1">
      <formula>AND(W107="$",OR(#REF!="Yes",#REF!="No"))</formula>
    </cfRule>
    <cfRule type="expression" priority="133" stopIfTrue="1">
      <formula>W107="$"</formula>
    </cfRule>
    <cfRule type="expression" dxfId="75" priority="134" stopIfTrue="1">
      <formula>W107&lt;&gt;#REF!</formula>
    </cfRule>
  </conditionalFormatting>
  <conditionalFormatting sqref="W386">
    <cfRule type="expression" dxfId="74" priority="129" stopIfTrue="1">
      <formula>AND(W386="$",OR(#REF!="Yes",#REF!="No"))</formula>
    </cfRule>
    <cfRule type="expression" priority="130" stopIfTrue="1">
      <formula>W386="$"</formula>
    </cfRule>
    <cfRule type="expression" dxfId="73" priority="131" stopIfTrue="1">
      <formula>W386&lt;&gt;#REF!</formula>
    </cfRule>
  </conditionalFormatting>
  <conditionalFormatting sqref="W179">
    <cfRule type="expression" dxfId="72" priority="126" stopIfTrue="1">
      <formula>AND(W179="$",OR(#REF!="Yes",#REF!="No"))</formula>
    </cfRule>
    <cfRule type="expression" priority="127" stopIfTrue="1">
      <formula>W179="$"</formula>
    </cfRule>
    <cfRule type="expression" dxfId="71" priority="128" stopIfTrue="1">
      <formula>W179&lt;&gt;#REF!</formula>
    </cfRule>
  </conditionalFormatting>
  <conditionalFormatting sqref="W110">
    <cfRule type="expression" dxfId="70" priority="120" stopIfTrue="1">
      <formula>AND(W110="$",OR(#REF!="Yes",#REF!="No"))</formula>
    </cfRule>
    <cfRule type="expression" priority="121" stopIfTrue="1">
      <formula>W110="$"</formula>
    </cfRule>
    <cfRule type="expression" dxfId="69" priority="122" stopIfTrue="1">
      <formula>W110&lt;&gt;#REF!</formula>
    </cfRule>
  </conditionalFormatting>
  <conditionalFormatting sqref="W193">
    <cfRule type="expression" dxfId="68" priority="117" stopIfTrue="1">
      <formula>AND(W193="$",OR(#REF!="Yes",#REF!="No"))</formula>
    </cfRule>
    <cfRule type="expression" priority="118" stopIfTrue="1">
      <formula>W193="$"</formula>
    </cfRule>
    <cfRule type="expression" dxfId="67" priority="119" stopIfTrue="1">
      <formula>W193&lt;&gt;#REF!</formula>
    </cfRule>
  </conditionalFormatting>
  <conditionalFormatting sqref="W2">
    <cfRule type="expression" dxfId="66" priority="114" stopIfTrue="1">
      <formula>AND(W2="$",OR(#REF!="Yes",#REF!="No"))</formula>
    </cfRule>
    <cfRule type="expression" priority="115" stopIfTrue="1">
      <formula>W2="$"</formula>
    </cfRule>
    <cfRule type="expression" dxfId="65" priority="116" stopIfTrue="1">
      <formula>W2&lt;&gt;#REF!</formula>
    </cfRule>
  </conditionalFormatting>
  <conditionalFormatting sqref="W163">
    <cfRule type="expression" dxfId="64" priority="111" stopIfTrue="1">
      <formula>AND(W163="$",OR(#REF!="Yes",#REF!="No"))</formula>
    </cfRule>
    <cfRule type="expression" priority="112" stopIfTrue="1">
      <formula>W163="$"</formula>
    </cfRule>
    <cfRule type="expression" dxfId="63" priority="113" stopIfTrue="1">
      <formula>W163&lt;&gt;#REF!</formula>
    </cfRule>
  </conditionalFormatting>
  <conditionalFormatting sqref="W162">
    <cfRule type="expression" dxfId="62" priority="108" stopIfTrue="1">
      <formula>AND(W162="$",OR(#REF!="Yes",#REF!="No"))</formula>
    </cfRule>
    <cfRule type="expression" priority="109" stopIfTrue="1">
      <formula>W162="$"</formula>
    </cfRule>
    <cfRule type="expression" dxfId="61" priority="110" stopIfTrue="1">
      <formula>W162&lt;&gt;#REF!</formula>
    </cfRule>
  </conditionalFormatting>
  <conditionalFormatting sqref="U422 U419 U324 U291 U284 U266 U178:U180">
    <cfRule type="expression" dxfId="60" priority="103" stopIfTrue="1">
      <formula>AND(U178="$",OR(#REF!="Yes",#REF!="No"))</formula>
    </cfRule>
    <cfRule type="expression" priority="104" stopIfTrue="1">
      <formula>U178="$"</formula>
    </cfRule>
    <cfRule type="expression" dxfId="59" priority="105" stopIfTrue="1">
      <formula>U178&lt;&gt;#REF!</formula>
    </cfRule>
  </conditionalFormatting>
  <conditionalFormatting sqref="V408:V409 V404 V391 V374 V370 V355 V325 V301 V279 V277 V269 V258:V259 V232 V229:V230 V225 V207:V209 V204 V178:V179 V75">
    <cfRule type="expression" dxfId="58" priority="100" stopIfTrue="1">
      <formula>AND(V75="$",OR(#REF!="Yes",#REF!="No"))</formula>
    </cfRule>
    <cfRule type="expression" priority="101" stopIfTrue="1">
      <formula>V75="$"</formula>
    </cfRule>
    <cfRule type="expression" dxfId="57" priority="102" stopIfTrue="1">
      <formula>V75&lt;&gt;#REF!</formula>
    </cfRule>
  </conditionalFormatting>
  <conditionalFormatting sqref="W415 W410 W398 W358 W293 W280 W261 W51">
    <cfRule type="expression" dxfId="56" priority="97" stopIfTrue="1">
      <formula>AND(W51="$",OR(#REF!="Yes",#REF!="No"))</formula>
    </cfRule>
    <cfRule type="expression" priority="98" stopIfTrue="1">
      <formula>W51="$"</formula>
    </cfRule>
    <cfRule type="expression" dxfId="55" priority="99" stopIfTrue="1">
      <formula>W51&lt;&gt;#REF!</formula>
    </cfRule>
  </conditionalFormatting>
  <conditionalFormatting sqref="E440:F440 H440 O440:S440 X440">
    <cfRule type="expression" dxfId="54" priority="93" stopIfTrue="1">
      <formula>AND(E440="$",OR(#REF!="Yes",#REF!="No"))</formula>
    </cfRule>
    <cfRule type="expression" priority="94" stopIfTrue="1">
      <formula>E440="$"</formula>
    </cfRule>
    <cfRule type="expression" dxfId="53" priority="95" stopIfTrue="1">
      <formula>E440&lt;&gt;#REF!</formula>
    </cfRule>
  </conditionalFormatting>
  <conditionalFormatting sqref="G440 I440:N440 T440">
    <cfRule type="expression" dxfId="52" priority="90" stopIfTrue="1">
      <formula>AND(G440="$",OR(#REF!="Yes",#REF!="No"))</formula>
    </cfRule>
    <cfRule type="expression" priority="91" stopIfTrue="1">
      <formula>G440="$"</formula>
    </cfRule>
    <cfRule type="expression" dxfId="51" priority="92" stopIfTrue="1">
      <formula>G440&lt;&gt;#REF!</formula>
    </cfRule>
  </conditionalFormatting>
  <conditionalFormatting sqref="A440">
    <cfRule type="expression" dxfId="50" priority="96">
      <formula>COUNTA(E440:X440)=0</formula>
    </cfRule>
  </conditionalFormatting>
  <conditionalFormatting sqref="V440">
    <cfRule type="expression" dxfId="49" priority="83" stopIfTrue="1">
      <formula>AND(V440="$",OR(#REF!="Yes",#REF!="No"))</formula>
    </cfRule>
    <cfRule type="expression" priority="84" stopIfTrue="1">
      <formula>V440="$"</formula>
    </cfRule>
    <cfRule type="expression" dxfId="48" priority="85" stopIfTrue="1">
      <formula>V440&lt;&gt;#REF!</formula>
    </cfRule>
  </conditionalFormatting>
  <conditionalFormatting sqref="U440">
    <cfRule type="expression" dxfId="47" priority="80" stopIfTrue="1">
      <formula>AND(U440="$",OR(#REF!="Yes",#REF!="No"))</formula>
    </cfRule>
    <cfRule type="expression" priority="81" stopIfTrue="1">
      <formula>U440="$"</formula>
    </cfRule>
    <cfRule type="expression" dxfId="46" priority="82" stopIfTrue="1">
      <formula>U440&lt;&gt;#REF!</formula>
    </cfRule>
  </conditionalFormatting>
  <conditionalFormatting sqref="W440">
    <cfRule type="expression" dxfId="45" priority="77" stopIfTrue="1">
      <formula>AND(W440="$",OR(#REF!="Yes",#REF!="No"))</formula>
    </cfRule>
    <cfRule type="expression" priority="78" stopIfTrue="1">
      <formula>W440="$"</formula>
    </cfRule>
    <cfRule type="expression" dxfId="44" priority="79" stopIfTrue="1">
      <formula>W440&lt;&gt;#REF!</formula>
    </cfRule>
  </conditionalFormatting>
  <conditionalFormatting sqref="E441:F441 H441 O441:S441 X441">
    <cfRule type="expression" dxfId="43" priority="73" stopIfTrue="1">
      <formula>AND(E441="$",OR(#REF!="Yes",#REF!="No"))</formula>
    </cfRule>
    <cfRule type="expression" priority="74" stopIfTrue="1">
      <formula>E441="$"</formula>
    </cfRule>
    <cfRule type="expression" dxfId="42" priority="75" stopIfTrue="1">
      <formula>E441&lt;&gt;#REF!</formula>
    </cfRule>
  </conditionalFormatting>
  <conditionalFormatting sqref="G441 I441:N441 T441">
    <cfRule type="expression" dxfId="41" priority="70" stopIfTrue="1">
      <formula>AND(G441="$",OR(#REF!="Yes",#REF!="No"))</formula>
    </cfRule>
    <cfRule type="expression" priority="71" stopIfTrue="1">
      <formula>G441="$"</formula>
    </cfRule>
    <cfRule type="expression" dxfId="40" priority="72" stopIfTrue="1">
      <formula>G441&lt;&gt;#REF!</formula>
    </cfRule>
  </conditionalFormatting>
  <conditionalFormatting sqref="A441">
    <cfRule type="expression" dxfId="39" priority="76">
      <formula>COUNTA(E441:X441)=0</formula>
    </cfRule>
  </conditionalFormatting>
  <conditionalFormatting sqref="V441">
    <cfRule type="expression" dxfId="38" priority="63" stopIfTrue="1">
      <formula>AND(V441="$",OR(#REF!="Yes",#REF!="No"))</formula>
    </cfRule>
    <cfRule type="expression" priority="64" stopIfTrue="1">
      <formula>V441="$"</formula>
    </cfRule>
    <cfRule type="expression" dxfId="37" priority="65" stopIfTrue="1">
      <formula>V441&lt;&gt;#REF!</formula>
    </cfRule>
  </conditionalFormatting>
  <conditionalFormatting sqref="U441">
    <cfRule type="expression" dxfId="36" priority="60" stopIfTrue="1">
      <formula>AND(U441="$",OR(#REF!="Yes",#REF!="No"))</formula>
    </cfRule>
    <cfRule type="expression" priority="61" stopIfTrue="1">
      <formula>U441="$"</formula>
    </cfRule>
    <cfRule type="expression" dxfId="35" priority="62" stopIfTrue="1">
      <formula>U441&lt;&gt;#REF!</formula>
    </cfRule>
  </conditionalFormatting>
  <conditionalFormatting sqref="W441">
    <cfRule type="expression" dxfId="34" priority="57" stopIfTrue="1">
      <formula>AND(W441="$",OR(#REF!="Yes",#REF!="No"))</formula>
    </cfRule>
    <cfRule type="expression" priority="58" stopIfTrue="1">
      <formula>W441="$"</formula>
    </cfRule>
    <cfRule type="expression" dxfId="33" priority="59" stopIfTrue="1">
      <formula>W441&lt;&gt;#REF!</formula>
    </cfRule>
  </conditionalFormatting>
  <conditionalFormatting sqref="R426 R409:R410 R333 R280:R285 R264">
    <cfRule type="expression" dxfId="32" priority="54" stopIfTrue="1">
      <formula>AND(R264="$",OR(#REF!="Yes",#REF!="No"))</formula>
    </cfRule>
    <cfRule type="expression" priority="55" stopIfTrue="1">
      <formula>R264="$"</formula>
    </cfRule>
    <cfRule type="expression" dxfId="31" priority="56" stopIfTrue="1">
      <formula>R264&lt;&gt;#REF!</formula>
    </cfRule>
  </conditionalFormatting>
  <conditionalFormatting sqref="E9:F9 H9 O9:S9 X9">
    <cfRule type="expression" dxfId="30" priority="26" stopIfTrue="1">
      <formula>AND(E9="$",OR(#REF!="Yes",#REF!="No"))</formula>
    </cfRule>
    <cfRule type="expression" priority="27" stopIfTrue="1">
      <formula>E9="$"</formula>
    </cfRule>
    <cfRule type="expression" dxfId="29" priority="28" stopIfTrue="1">
      <formula>E9&lt;&gt;#REF!</formula>
    </cfRule>
  </conditionalFormatting>
  <conditionalFormatting sqref="G9 T9 I9:N9">
    <cfRule type="expression" dxfId="28" priority="23" stopIfTrue="1">
      <formula>AND(G9="$",OR(#REF!="Yes",#REF!="No"))</formula>
    </cfRule>
    <cfRule type="expression" priority="24" stopIfTrue="1">
      <formula>G9="$"</formula>
    </cfRule>
    <cfRule type="expression" dxfId="27" priority="25" stopIfTrue="1">
      <formula>G9&lt;&gt;#REF!</formula>
    </cfRule>
  </conditionalFormatting>
  <conditionalFormatting sqref="A9">
    <cfRule type="expression" dxfId="26" priority="29">
      <formula>COUNTA(E9:X9)=0</formula>
    </cfRule>
  </conditionalFormatting>
  <conditionalFormatting sqref="V9">
    <cfRule type="expression" dxfId="25" priority="16" stopIfTrue="1">
      <formula>AND(V9="$",OR(#REF!="Yes",#REF!="No"))</formula>
    </cfRule>
    <cfRule type="expression" priority="17" stopIfTrue="1">
      <formula>V9="$"</formula>
    </cfRule>
    <cfRule type="expression" dxfId="24" priority="18" stopIfTrue="1">
      <formula>V9&lt;&gt;#REF!</formula>
    </cfRule>
  </conditionalFormatting>
  <conditionalFormatting sqref="U9">
    <cfRule type="expression" dxfId="23" priority="13" stopIfTrue="1">
      <formula>AND(U9="$",OR(#REF!="Yes",#REF!="No"))</formula>
    </cfRule>
    <cfRule type="expression" priority="14" stopIfTrue="1">
      <formula>U9="$"</formula>
    </cfRule>
    <cfRule type="expression" dxfId="22" priority="15" stopIfTrue="1">
      <formula>U9&lt;&gt;#REF!</formula>
    </cfRule>
  </conditionalFormatting>
  <conditionalFormatting sqref="W9">
    <cfRule type="expression" dxfId="21" priority="10" stopIfTrue="1">
      <formula>AND(W9="$",OR(#REF!="Yes",#REF!="No"))</formula>
    </cfRule>
    <cfRule type="expression" priority="11" stopIfTrue="1">
      <formula>W9="$"</formula>
    </cfRule>
    <cfRule type="expression" dxfId="20" priority="12" stopIfTrue="1">
      <formula>W9&lt;&gt;#REF!</formula>
    </cfRule>
  </conditionalFormatting>
  <conditionalFormatting sqref="F416:G416 F412:G412 F389:G389 F374:G374 F306:G306 F274:G274 F147:G147 F145:G145 F126:G126 F122:G122 F55:G56">
    <cfRule type="expression" dxfId="19" priority="7" stopIfTrue="1">
      <formula>AND(F55="$",OR(#REF!="Yes",#REF!="No"))</formula>
    </cfRule>
    <cfRule type="expression" priority="8" stopIfTrue="1">
      <formula>F55="$"</formula>
    </cfRule>
    <cfRule type="expression" dxfId="18" priority="9" stopIfTrue="1">
      <formula>F55&lt;&gt;#REF!</formula>
    </cfRule>
  </conditionalFormatting>
  <conditionalFormatting sqref="H129:N129">
    <cfRule type="expression" dxfId="17" priority="4" stopIfTrue="1">
      <formula>AND(H129="$",OR(#REF!="Yes",#REF!="No"))</formula>
    </cfRule>
    <cfRule type="expression" priority="5" stopIfTrue="1">
      <formula>H129="$"</formula>
    </cfRule>
    <cfRule type="expression" dxfId="16" priority="6" stopIfTrue="1">
      <formula>H129&lt;&gt;#REF!</formula>
    </cfRule>
  </conditionalFormatting>
  <conditionalFormatting sqref="R374 R274 R251 R227 R163">
    <cfRule type="expression" dxfId="15" priority="1" stopIfTrue="1">
      <formula>AND(R163="$",OR(#REF!="Yes",#REF!="No"))</formula>
    </cfRule>
    <cfRule type="expression" priority="2" stopIfTrue="1">
      <formula>R163="$"</formula>
    </cfRule>
    <cfRule type="expression" dxfId="14" priority="3" stopIfTrue="1">
      <formula>R163&lt;&gt;#REF!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9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0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85" id="{5C739AB1-7971-4375-AF18-B8D003FCE991}">
            <xm:f>NOT(ISNUMBER(MATCH(C3,MyNetworks!$6:$6,0)))</xm:f>
            <x14:dxf>
              <fill>
                <patternFill>
                  <bgColor rgb="FFFF0000"/>
                </patternFill>
              </fill>
            </x14:dxf>
          </x14:cfRule>
          <xm:sqref>C3:C8 C420:C423 C10:C161 C164:C393</xm:sqref>
        </x14:conditionalFormatting>
        <x14:conditionalFormatting xmlns:xm="http://schemas.microsoft.com/office/excel/2006/main">
          <x14:cfRule type="expression" priority="46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49"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32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3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9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5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0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89"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69"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22" id="{5AF411C6-D53C-4122-B986-6B6D7C9659F2}">
            <xm:f>NOT(ISNUMBER(MATCH(C9,MyNetworks!$6:$6,0)))</xm:f>
            <x14:dxf>
              <fill>
                <patternFill>
                  <bgColor rgb="FFFF0000"/>
                </patternFill>
              </fill>
            </x14:dxf>
          </x14:cfRule>
          <xm:sqref>C9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418</v>
      </c>
      <c r="I1">
        <f>COUNTIF(B6:B200,0)+COUNTIF(E6:E200,0)</f>
        <v>119</v>
      </c>
    </row>
    <row r="2" spans="1:9" x14ac:dyDescent="0.4">
      <c r="A2" s="10" t="s">
        <v>173</v>
      </c>
      <c r="B2" t="s">
        <v>1</v>
      </c>
      <c r="D2" s="10" t="s">
        <v>187</v>
      </c>
      <c r="E2" t="s">
        <v>1</v>
      </c>
    </row>
    <row r="4" spans="1:9" x14ac:dyDescent="0.4">
      <c r="A4" s="10" t="s">
        <v>420</v>
      </c>
      <c r="D4" s="10" t="s">
        <v>420</v>
      </c>
    </row>
    <row r="5" spans="1:9" x14ac:dyDescent="0.4">
      <c r="A5" s="10" t="s">
        <v>320</v>
      </c>
      <c r="B5" t="s">
        <v>86</v>
      </c>
      <c r="D5" s="10" t="s">
        <v>320</v>
      </c>
      <c r="E5" t="s">
        <v>86</v>
      </c>
      <c r="G5" s="10"/>
      <c r="H5" s="10"/>
    </row>
    <row r="6" spans="1:9" x14ac:dyDescent="0.4">
      <c r="A6" t="s">
        <v>870</v>
      </c>
      <c r="B6" s="175"/>
      <c r="D6" t="s">
        <v>5</v>
      </c>
      <c r="E6" s="175">
        <v>1</v>
      </c>
    </row>
    <row r="7" spans="1:9" x14ac:dyDescent="0.4">
      <c r="A7" t="s">
        <v>0</v>
      </c>
      <c r="B7" s="175">
        <v>1</v>
      </c>
      <c r="D7" t="s">
        <v>87</v>
      </c>
      <c r="E7" s="175">
        <v>0</v>
      </c>
    </row>
    <row r="8" spans="1:9" x14ac:dyDescent="0.4">
      <c r="A8" t="s">
        <v>800</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377</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547</v>
      </c>
      <c r="B24" s="175">
        <v>0</v>
      </c>
      <c r="D24" t="s">
        <v>120</v>
      </c>
      <c r="E24" s="175">
        <v>0</v>
      </c>
    </row>
    <row r="25" spans="1:5" x14ac:dyDescent="0.4">
      <c r="A25" t="s">
        <v>23</v>
      </c>
      <c r="B25" s="175">
        <v>0</v>
      </c>
      <c r="D25" t="s">
        <v>43</v>
      </c>
      <c r="E25" s="175">
        <v>0</v>
      </c>
    </row>
    <row r="26" spans="1:5" x14ac:dyDescent="0.4">
      <c r="A26" t="s">
        <v>809</v>
      </c>
      <c r="B26" s="175">
        <v>0</v>
      </c>
      <c r="D26" t="s">
        <v>338</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394</v>
      </c>
      <c r="B34" s="175">
        <v>0</v>
      </c>
      <c r="D34" t="s">
        <v>59</v>
      </c>
      <c r="E34" s="175">
        <v>0</v>
      </c>
    </row>
    <row r="35" spans="1:5" x14ac:dyDescent="0.4">
      <c r="A35" t="s">
        <v>395</v>
      </c>
      <c r="B35" s="175">
        <v>0</v>
      </c>
      <c r="D35" t="s">
        <v>60</v>
      </c>
      <c r="E35" s="175">
        <v>0</v>
      </c>
    </row>
    <row r="36" spans="1:5" x14ac:dyDescent="0.4">
      <c r="A36" t="s">
        <v>34</v>
      </c>
      <c r="B36" s="175">
        <v>0</v>
      </c>
      <c r="D36" t="s">
        <v>61</v>
      </c>
      <c r="E36" s="175">
        <v>0</v>
      </c>
    </row>
    <row r="37" spans="1:5" x14ac:dyDescent="0.4">
      <c r="A37" t="s">
        <v>196</v>
      </c>
      <c r="B37" s="175">
        <v>1</v>
      </c>
      <c r="D37" t="s">
        <v>341</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748</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382</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804</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805</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385</v>
      </c>
      <c r="B91" s="175">
        <v>0</v>
      </c>
    </row>
    <row r="92" spans="1:2" x14ac:dyDescent="0.4">
      <c r="A92" t="s">
        <v>372</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2019-10-30T15:40:05Z</dcterms:modified>
</cp:coreProperties>
</file>