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7DB02737-3F07-4A92-B03B-A54C183DAD14}"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Data!$A$1:$CA$468</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H208" i="39" l="1"/>
  <c r="AF208" i="39"/>
  <c r="AD208" i="39"/>
  <c r="AB208" i="39"/>
  <c r="Z208" i="39"/>
  <c r="X208" i="39"/>
  <c r="V208" i="39"/>
  <c r="T208" i="39"/>
  <c r="R208" i="39"/>
  <c r="P208" i="39"/>
  <c r="N208" i="39"/>
  <c r="L208" i="39"/>
  <c r="J208" i="39"/>
  <c r="H208" i="39"/>
  <c r="F208" i="39"/>
  <c r="D208" i="39"/>
  <c r="B208" i="39"/>
  <c r="AH207" i="39"/>
  <c r="AF207" i="39"/>
  <c r="AD207" i="39"/>
  <c r="AB207" i="39"/>
  <c r="Z207" i="39"/>
  <c r="X207" i="39"/>
  <c r="V207" i="39"/>
  <c r="T207" i="39"/>
  <c r="R207" i="39"/>
  <c r="P207" i="39"/>
  <c r="N207" i="39"/>
  <c r="L207" i="39"/>
  <c r="J207" i="39"/>
  <c r="H207" i="39"/>
  <c r="F207" i="39"/>
  <c r="D207" i="39"/>
  <c r="B207" i="39"/>
  <c r="AH206" i="39"/>
  <c r="AF206" i="39"/>
  <c r="AD206" i="39"/>
  <c r="AB206" i="39"/>
  <c r="Z206" i="39"/>
  <c r="X206" i="39"/>
  <c r="V206" i="39"/>
  <c r="T206" i="39"/>
  <c r="R206" i="39"/>
  <c r="P206" i="39"/>
  <c r="N206" i="39"/>
  <c r="L206" i="39"/>
  <c r="J206" i="39"/>
  <c r="H206" i="39"/>
  <c r="F206" i="39"/>
  <c r="D206" i="39"/>
  <c r="B206" i="39"/>
  <c r="AH205" i="39"/>
  <c r="AF205" i="39"/>
  <c r="AD205" i="39"/>
  <c r="AB205" i="39"/>
  <c r="Z205" i="39"/>
  <c r="X205" i="39"/>
  <c r="V205" i="39"/>
  <c r="T205" i="39"/>
  <c r="R205" i="39"/>
  <c r="P205" i="39"/>
  <c r="N205" i="39"/>
  <c r="L205" i="39"/>
  <c r="J205" i="39"/>
  <c r="H205" i="39"/>
  <c r="F205" i="39"/>
  <c r="D205" i="39"/>
  <c r="B205" i="39"/>
  <c r="AH204" i="39"/>
  <c r="AF204" i="39"/>
  <c r="AD204" i="39"/>
  <c r="AB204" i="39"/>
  <c r="Z204" i="39"/>
  <c r="X204" i="39"/>
  <c r="V204" i="39"/>
  <c r="T204" i="39"/>
  <c r="R204" i="39"/>
  <c r="P204" i="39"/>
  <c r="N204" i="39"/>
  <c r="L204" i="39"/>
  <c r="J204" i="39"/>
  <c r="H204" i="39"/>
  <c r="F204" i="39"/>
  <c r="D204" i="39"/>
  <c r="B204" i="39"/>
  <c r="AH203" i="39"/>
  <c r="AF203" i="39"/>
  <c r="AD203" i="39"/>
  <c r="AB203" i="39"/>
  <c r="Z203" i="39"/>
  <c r="X203" i="39"/>
  <c r="V203" i="39"/>
  <c r="T203" i="39"/>
  <c r="R203" i="39"/>
  <c r="P203" i="39"/>
  <c r="N203" i="39"/>
  <c r="L203" i="39"/>
  <c r="J203" i="39"/>
  <c r="H203" i="39"/>
  <c r="F203" i="39"/>
  <c r="D203" i="39"/>
  <c r="B203" i="39"/>
  <c r="AH202" i="39"/>
  <c r="AF202" i="39"/>
  <c r="AD202" i="39"/>
  <c r="AB202" i="39"/>
  <c r="Z202" i="39"/>
  <c r="X202" i="39"/>
  <c r="V202" i="39"/>
  <c r="T202" i="39"/>
  <c r="R202" i="39"/>
  <c r="P202" i="39"/>
  <c r="N202" i="39"/>
  <c r="L202" i="39"/>
  <c r="J202" i="39"/>
  <c r="H202" i="39"/>
  <c r="F202" i="39"/>
  <c r="D202" i="39"/>
  <c r="B202" i="39"/>
  <c r="AH201" i="39"/>
  <c r="AF201" i="39"/>
  <c r="AD201" i="39"/>
  <c r="AB201" i="39"/>
  <c r="Z201" i="39"/>
  <c r="X201" i="39"/>
  <c r="V201" i="39"/>
  <c r="T201" i="39"/>
  <c r="R201" i="39"/>
  <c r="P201" i="39"/>
  <c r="N201" i="39"/>
  <c r="L201" i="39"/>
  <c r="J201" i="39"/>
  <c r="H201" i="39"/>
  <c r="F201" i="39"/>
  <c r="D201" i="39"/>
  <c r="B201" i="39"/>
  <c r="AH200" i="39"/>
  <c r="AF200" i="39"/>
  <c r="AD200" i="39"/>
  <c r="AB200" i="39"/>
  <c r="Z200" i="39"/>
  <c r="X200" i="39"/>
  <c r="V200" i="39"/>
  <c r="T200" i="39"/>
  <c r="R200" i="39"/>
  <c r="P200" i="39"/>
  <c r="N200" i="39"/>
  <c r="L200" i="39"/>
  <c r="J200" i="39"/>
  <c r="H200" i="39"/>
  <c r="F200" i="39"/>
  <c r="D200" i="39"/>
  <c r="B200" i="39"/>
  <c r="AH199" i="39"/>
  <c r="AF199" i="39"/>
  <c r="AD199" i="39"/>
  <c r="AB199" i="39"/>
  <c r="Z199" i="39"/>
  <c r="X199" i="39"/>
  <c r="V199" i="39"/>
  <c r="T199" i="39"/>
  <c r="R199" i="39"/>
  <c r="P199" i="39"/>
  <c r="N199" i="39"/>
  <c r="L199" i="39"/>
  <c r="J199" i="39"/>
  <c r="H199" i="39"/>
  <c r="F199" i="39"/>
  <c r="D199" i="39"/>
  <c r="B199" i="39"/>
  <c r="AH198" i="39"/>
  <c r="AF198" i="39"/>
  <c r="AD198" i="39"/>
  <c r="AB198" i="39"/>
  <c r="Z198" i="39"/>
  <c r="X198" i="39"/>
  <c r="V198" i="39"/>
  <c r="T198" i="39"/>
  <c r="R198" i="39"/>
  <c r="P198" i="39"/>
  <c r="N198" i="39"/>
  <c r="L198" i="39"/>
  <c r="J198" i="39"/>
  <c r="H198" i="39"/>
  <c r="F198" i="39"/>
  <c r="D198" i="39"/>
  <c r="B198" i="39"/>
  <c r="AH197" i="39"/>
  <c r="AF197" i="39"/>
  <c r="AD197" i="39"/>
  <c r="AB197" i="39"/>
  <c r="Z197" i="39"/>
  <c r="X197" i="39"/>
  <c r="V197" i="39"/>
  <c r="T197" i="39"/>
  <c r="R197" i="39"/>
  <c r="P197" i="39"/>
  <c r="N197" i="39"/>
  <c r="L197" i="39"/>
  <c r="J197" i="39"/>
  <c r="H197" i="39"/>
  <c r="F197" i="39"/>
  <c r="D197" i="39"/>
  <c r="B197" i="39"/>
  <c r="AH196" i="39"/>
  <c r="AF196" i="39"/>
  <c r="AD196" i="39"/>
  <c r="AB196" i="39"/>
  <c r="Z196" i="39"/>
  <c r="X196" i="39"/>
  <c r="V196" i="39"/>
  <c r="T196" i="39"/>
  <c r="R196" i="39"/>
  <c r="P196" i="39"/>
  <c r="N196" i="39"/>
  <c r="L196" i="39"/>
  <c r="J196" i="39"/>
  <c r="H196" i="39"/>
  <c r="F196" i="39"/>
  <c r="D196" i="39"/>
  <c r="B196" i="39"/>
  <c r="AH195" i="39"/>
  <c r="AF195" i="39"/>
  <c r="AD195" i="39"/>
  <c r="AB195" i="39"/>
  <c r="Z195" i="39"/>
  <c r="X195" i="39"/>
  <c r="V195" i="39"/>
  <c r="T195" i="39"/>
  <c r="R195" i="39"/>
  <c r="P195" i="39"/>
  <c r="N195" i="39"/>
  <c r="L195" i="39"/>
  <c r="J195" i="39"/>
  <c r="H195" i="39"/>
  <c r="F195" i="39"/>
  <c r="D195" i="39"/>
  <c r="B195" i="39"/>
  <c r="AH194" i="39"/>
  <c r="AF194" i="39"/>
  <c r="AD194" i="39"/>
  <c r="AB194" i="39"/>
  <c r="Z194" i="39"/>
  <c r="X194" i="39"/>
  <c r="V194" i="39"/>
  <c r="T194" i="39"/>
  <c r="R194" i="39"/>
  <c r="P194" i="39"/>
  <c r="N194" i="39"/>
  <c r="L194" i="39"/>
  <c r="J194" i="39"/>
  <c r="H194" i="39"/>
  <c r="F194" i="39"/>
  <c r="D194" i="39"/>
  <c r="B194" i="39"/>
  <c r="AH193" i="39"/>
  <c r="AF193" i="39"/>
  <c r="AD193" i="39"/>
  <c r="AB193" i="39"/>
  <c r="Z193" i="39"/>
  <c r="X193" i="39"/>
  <c r="V193" i="39"/>
  <c r="T193" i="39"/>
  <c r="R193" i="39"/>
  <c r="P193" i="39"/>
  <c r="N193" i="39"/>
  <c r="L193" i="39"/>
  <c r="J193" i="39"/>
  <c r="H193" i="39"/>
  <c r="F193" i="39"/>
  <c r="D193" i="39"/>
  <c r="B193" i="39"/>
  <c r="AH192" i="39"/>
  <c r="AF192" i="39"/>
  <c r="AD192" i="39"/>
  <c r="AB192" i="39"/>
  <c r="Z192" i="39"/>
  <c r="X192" i="39"/>
  <c r="V192" i="39"/>
  <c r="T192" i="39"/>
  <c r="R192" i="39"/>
  <c r="P192" i="39"/>
  <c r="N192" i="39"/>
  <c r="L192" i="39"/>
  <c r="J192" i="39"/>
  <c r="H192" i="39"/>
  <c r="F192" i="39"/>
  <c r="D192" i="39"/>
  <c r="B192" i="39"/>
  <c r="AH191" i="39"/>
  <c r="AF191" i="39"/>
  <c r="AD191" i="39"/>
  <c r="AB191" i="39"/>
  <c r="Z191" i="39"/>
  <c r="X191" i="39"/>
  <c r="V191" i="39"/>
  <c r="T191" i="39"/>
  <c r="R191" i="39"/>
  <c r="P191" i="39"/>
  <c r="N191" i="39"/>
  <c r="L191" i="39"/>
  <c r="J191" i="39"/>
  <c r="H191" i="39"/>
  <c r="F191" i="39"/>
  <c r="D191" i="39"/>
  <c r="B191" i="39"/>
  <c r="AH190" i="39"/>
  <c r="AF190" i="39"/>
  <c r="AD190" i="39"/>
  <c r="AB190" i="39"/>
  <c r="Z190" i="39"/>
  <c r="X190" i="39"/>
  <c r="V190" i="39"/>
  <c r="T190" i="39"/>
  <c r="R190" i="39"/>
  <c r="P190" i="39"/>
  <c r="N190" i="39"/>
  <c r="L190" i="39"/>
  <c r="J190" i="39"/>
  <c r="H190" i="39"/>
  <c r="F190" i="39"/>
  <c r="D190" i="39"/>
  <c r="B190" i="39"/>
  <c r="AH189" i="39"/>
  <c r="AF189" i="39"/>
  <c r="AD189" i="39"/>
  <c r="AB189" i="39"/>
  <c r="Z189" i="39"/>
  <c r="X189" i="39"/>
  <c r="V189" i="39"/>
  <c r="T189" i="39"/>
  <c r="R189" i="39"/>
  <c r="P189" i="39"/>
  <c r="N189" i="39"/>
  <c r="L189" i="39"/>
  <c r="J189" i="39"/>
  <c r="H189" i="39"/>
  <c r="F189" i="39"/>
  <c r="D189" i="39"/>
  <c r="B189" i="39"/>
  <c r="AH188" i="39"/>
  <c r="AF188" i="39"/>
  <c r="AD188" i="39"/>
  <c r="AB188" i="39"/>
  <c r="Z188" i="39"/>
  <c r="X188" i="39"/>
  <c r="V188" i="39"/>
  <c r="T188" i="39"/>
  <c r="R188" i="39"/>
  <c r="P188" i="39"/>
  <c r="N188" i="39"/>
  <c r="L188" i="39"/>
  <c r="J188" i="39"/>
  <c r="H188" i="39"/>
  <c r="F188" i="39"/>
  <c r="D188" i="39"/>
  <c r="B188" i="39"/>
  <c r="AH187" i="39"/>
  <c r="AF187" i="39"/>
  <c r="AD187" i="39"/>
  <c r="AB187" i="39"/>
  <c r="Z187" i="39"/>
  <c r="X187" i="39"/>
  <c r="V187" i="39"/>
  <c r="T187" i="39"/>
  <c r="R187" i="39"/>
  <c r="P187" i="39"/>
  <c r="N187" i="39"/>
  <c r="L187" i="39"/>
  <c r="J187" i="39"/>
  <c r="H187" i="39"/>
  <c r="F187" i="39"/>
  <c r="D187" i="39"/>
  <c r="B187" i="39"/>
  <c r="AH186" i="39"/>
  <c r="AF186" i="39"/>
  <c r="AD186" i="39"/>
  <c r="AB186" i="39"/>
  <c r="Z186" i="39"/>
  <c r="X186" i="39"/>
  <c r="V186" i="39"/>
  <c r="T186" i="39"/>
  <c r="R186" i="39"/>
  <c r="P186" i="39"/>
  <c r="N186" i="39"/>
  <c r="L186" i="39"/>
  <c r="J186" i="39"/>
  <c r="H186" i="39"/>
  <c r="F186" i="39"/>
  <c r="D186" i="39"/>
  <c r="B186" i="39"/>
  <c r="AH185" i="39"/>
  <c r="AF185" i="39"/>
  <c r="AD185" i="39"/>
  <c r="AB185" i="39"/>
  <c r="Z185" i="39"/>
  <c r="X185" i="39"/>
  <c r="V185" i="39"/>
  <c r="T185" i="39"/>
  <c r="R185" i="39"/>
  <c r="P185" i="39"/>
  <c r="N185" i="39"/>
  <c r="L185" i="39"/>
  <c r="J185" i="39"/>
  <c r="H185" i="39"/>
  <c r="F185" i="39"/>
  <c r="D185" i="39"/>
  <c r="B185" i="39"/>
  <c r="AH184" i="39"/>
  <c r="AF184" i="39"/>
  <c r="AD184" i="39"/>
  <c r="AB184" i="39"/>
  <c r="Z184" i="39"/>
  <c r="X184" i="39"/>
  <c r="V184" i="39"/>
  <c r="T184" i="39"/>
  <c r="R184" i="39"/>
  <c r="P184" i="39"/>
  <c r="N184" i="39"/>
  <c r="L184" i="39"/>
  <c r="J184" i="39"/>
  <c r="H184" i="39"/>
  <c r="F184" i="39"/>
  <c r="D184" i="39"/>
  <c r="B184" i="39"/>
  <c r="AH183" i="39"/>
  <c r="AF183" i="39"/>
  <c r="AD183" i="39"/>
  <c r="AB183" i="39"/>
  <c r="Z183" i="39"/>
  <c r="X183" i="39"/>
  <c r="V183" i="39"/>
  <c r="T183" i="39"/>
  <c r="R183" i="39"/>
  <c r="P183" i="39"/>
  <c r="N183" i="39"/>
  <c r="L183" i="39"/>
  <c r="J183" i="39"/>
  <c r="H183" i="39"/>
  <c r="F183" i="39"/>
  <c r="D183" i="39"/>
  <c r="B183" i="39"/>
  <c r="AH182" i="39"/>
  <c r="AF182" i="39"/>
  <c r="AD182" i="39"/>
  <c r="AB182" i="39"/>
  <c r="Z182" i="39"/>
  <c r="X182" i="39"/>
  <c r="V182" i="39"/>
  <c r="T182" i="39"/>
  <c r="R182" i="39"/>
  <c r="P182" i="39"/>
  <c r="N182" i="39"/>
  <c r="L182" i="39"/>
  <c r="J182" i="39"/>
  <c r="H182" i="39"/>
  <c r="F182" i="39"/>
  <c r="D182" i="39"/>
  <c r="B182" i="39"/>
  <c r="AH181" i="39"/>
  <c r="AF181" i="39"/>
  <c r="AD181" i="39"/>
  <c r="AB181" i="39"/>
  <c r="Z181" i="39"/>
  <c r="X181" i="39"/>
  <c r="V181" i="39"/>
  <c r="T181" i="39"/>
  <c r="R181" i="39"/>
  <c r="P181" i="39"/>
  <c r="N181" i="39"/>
  <c r="L181" i="39"/>
  <c r="J181" i="39"/>
  <c r="H181" i="39"/>
  <c r="F181" i="39"/>
  <c r="D181" i="39"/>
  <c r="B181" i="39"/>
  <c r="AH180" i="39"/>
  <c r="AF180" i="39"/>
  <c r="AD180" i="39"/>
  <c r="AB180" i="39"/>
  <c r="Z180" i="39"/>
  <c r="X180" i="39"/>
  <c r="V180" i="39"/>
  <c r="T180" i="39"/>
  <c r="R180" i="39"/>
  <c r="P180" i="39"/>
  <c r="N180" i="39"/>
  <c r="L180" i="39"/>
  <c r="J180" i="39"/>
  <c r="H180" i="39"/>
  <c r="F180" i="39"/>
  <c r="D180" i="39"/>
  <c r="B180" i="39"/>
  <c r="AH179" i="39"/>
  <c r="AF179" i="39"/>
  <c r="AD179" i="39"/>
  <c r="AB179" i="39"/>
  <c r="Z179" i="39"/>
  <c r="X179" i="39"/>
  <c r="V179" i="39"/>
  <c r="T179" i="39"/>
  <c r="R179" i="39"/>
  <c r="P179" i="39"/>
  <c r="N179" i="39"/>
  <c r="L179" i="39"/>
  <c r="J179" i="39"/>
  <c r="H179" i="39"/>
  <c r="F179" i="39"/>
  <c r="D179" i="39"/>
  <c r="B179" i="39"/>
  <c r="AH178" i="39"/>
  <c r="AF178" i="39"/>
  <c r="AD178" i="39"/>
  <c r="AB178" i="39"/>
  <c r="Z178" i="39"/>
  <c r="X178" i="39"/>
  <c r="V178" i="39"/>
  <c r="T178" i="39"/>
  <c r="R178" i="39"/>
  <c r="P178" i="39"/>
  <c r="N178" i="39"/>
  <c r="L178" i="39"/>
  <c r="J178" i="39"/>
  <c r="H178" i="39"/>
  <c r="F178" i="39"/>
  <c r="D178" i="39"/>
  <c r="B178" i="39"/>
  <c r="AH177" i="39"/>
  <c r="AF177" i="39"/>
  <c r="AD177" i="39"/>
  <c r="AB177" i="39"/>
  <c r="Z177" i="39"/>
  <c r="X177" i="39"/>
  <c r="V177" i="39"/>
  <c r="T177" i="39"/>
  <c r="R177" i="39"/>
  <c r="P177" i="39"/>
  <c r="N177" i="39"/>
  <c r="L177" i="39"/>
  <c r="J177" i="39"/>
  <c r="H177" i="39"/>
  <c r="F177" i="39"/>
  <c r="D177" i="39"/>
  <c r="B177" i="39"/>
  <c r="AH176" i="39"/>
  <c r="AF176" i="39"/>
  <c r="AD176" i="39"/>
  <c r="AB176" i="39"/>
  <c r="Z176" i="39"/>
  <c r="X176" i="39"/>
  <c r="V176" i="39"/>
  <c r="T176" i="39"/>
  <c r="R176" i="39"/>
  <c r="P176" i="39"/>
  <c r="N176" i="39"/>
  <c r="L176" i="39"/>
  <c r="J176" i="39"/>
  <c r="H176" i="39"/>
  <c r="F176" i="39"/>
  <c r="D176" i="39"/>
  <c r="B176" i="39"/>
  <c r="AH175" i="39"/>
  <c r="AF175" i="39"/>
  <c r="AD175" i="39"/>
  <c r="AB175" i="39"/>
  <c r="Z175" i="39"/>
  <c r="X175" i="39"/>
  <c r="V175" i="39"/>
  <c r="T175" i="39"/>
  <c r="R175" i="39"/>
  <c r="P175" i="39"/>
  <c r="N175" i="39"/>
  <c r="L175" i="39"/>
  <c r="J175" i="39"/>
  <c r="H175" i="39"/>
  <c r="F175" i="39"/>
  <c r="D175" i="39"/>
  <c r="B175" i="39"/>
  <c r="AH174" i="39"/>
  <c r="AF174" i="39"/>
  <c r="AD174" i="39"/>
  <c r="AB174" i="39"/>
  <c r="Z174" i="39"/>
  <c r="X174" i="39"/>
  <c r="V174" i="39"/>
  <c r="T174" i="39"/>
  <c r="R174" i="39"/>
  <c r="P174" i="39"/>
  <c r="N174" i="39"/>
  <c r="L174" i="39"/>
  <c r="J174" i="39"/>
  <c r="H174" i="39"/>
  <c r="F174" i="39"/>
  <c r="D174" i="39"/>
  <c r="B174" i="39"/>
  <c r="AH173" i="39"/>
  <c r="AF173" i="39"/>
  <c r="AD173" i="39"/>
  <c r="AB173" i="39"/>
  <c r="Z173" i="39"/>
  <c r="X173" i="39"/>
  <c r="V173" i="39"/>
  <c r="T173" i="39"/>
  <c r="R173" i="39"/>
  <c r="P173" i="39"/>
  <c r="N173" i="39"/>
  <c r="L173" i="39"/>
  <c r="J173" i="39"/>
  <c r="H173" i="39"/>
  <c r="F173" i="39"/>
  <c r="D173" i="39"/>
  <c r="B173" i="39"/>
  <c r="AH172" i="39"/>
  <c r="AF172" i="39"/>
  <c r="AD172" i="39"/>
  <c r="AB172" i="39"/>
  <c r="Z172" i="39"/>
  <c r="X172" i="39"/>
  <c r="V172" i="39"/>
  <c r="T172" i="39"/>
  <c r="R172" i="39"/>
  <c r="P172" i="39"/>
  <c r="N172" i="39"/>
  <c r="L172" i="39"/>
  <c r="J172" i="39"/>
  <c r="H172" i="39"/>
  <c r="F172" i="39"/>
  <c r="D172" i="39"/>
  <c r="B172" i="39"/>
  <c r="AH171" i="39"/>
  <c r="AF171" i="39"/>
  <c r="AD171" i="39"/>
  <c r="AB171" i="39"/>
  <c r="Z171" i="39"/>
  <c r="X171" i="39"/>
  <c r="V171" i="39"/>
  <c r="T171" i="39"/>
  <c r="R171" i="39"/>
  <c r="P171" i="39"/>
  <c r="N171" i="39"/>
  <c r="L171" i="39"/>
  <c r="J171" i="39"/>
  <c r="H171" i="39"/>
  <c r="F171" i="39"/>
  <c r="D171" i="39"/>
  <c r="B171" i="39"/>
  <c r="AH170" i="39"/>
  <c r="AF170" i="39"/>
  <c r="AD170" i="39"/>
  <c r="AB170" i="39"/>
  <c r="Z170" i="39"/>
  <c r="X170" i="39"/>
  <c r="V170" i="39"/>
  <c r="T170" i="39"/>
  <c r="R170" i="39"/>
  <c r="P170" i="39"/>
  <c r="N170" i="39"/>
  <c r="L170" i="39"/>
  <c r="J170" i="39"/>
  <c r="H170" i="39"/>
  <c r="F170" i="39"/>
  <c r="D170" i="39"/>
  <c r="B170" i="39"/>
  <c r="AH169" i="39"/>
  <c r="AF169" i="39"/>
  <c r="AD169" i="39"/>
  <c r="AB169" i="39"/>
  <c r="Z169" i="39"/>
  <c r="X169" i="39"/>
  <c r="V169" i="39"/>
  <c r="T169" i="39"/>
  <c r="R169" i="39"/>
  <c r="P169" i="39"/>
  <c r="N169" i="39"/>
  <c r="L169" i="39"/>
  <c r="J169" i="39"/>
  <c r="H169" i="39"/>
  <c r="F169" i="39"/>
  <c r="D169" i="39"/>
  <c r="B169" i="39"/>
  <c r="AH168" i="39"/>
  <c r="AF168" i="39"/>
  <c r="AD168" i="39"/>
  <c r="AB168" i="39"/>
  <c r="Z168" i="39"/>
  <c r="X168" i="39"/>
  <c r="V168" i="39"/>
  <c r="T168" i="39"/>
  <c r="R168" i="39"/>
  <c r="P168" i="39"/>
  <c r="N168" i="39"/>
  <c r="L168" i="39"/>
  <c r="J168" i="39"/>
  <c r="H168" i="39"/>
  <c r="F168" i="39"/>
  <c r="D168" i="39"/>
  <c r="B168" i="39"/>
  <c r="AH167" i="39"/>
  <c r="AF167" i="39"/>
  <c r="AD167" i="39"/>
  <c r="AB167" i="39"/>
  <c r="Z167" i="39"/>
  <c r="X167" i="39"/>
  <c r="V167" i="39"/>
  <c r="T167" i="39"/>
  <c r="R167" i="39"/>
  <c r="P167" i="39"/>
  <c r="N167" i="39"/>
  <c r="L167" i="39"/>
  <c r="J167" i="39"/>
  <c r="H167" i="39"/>
  <c r="F167" i="39"/>
  <c r="D167" i="39"/>
  <c r="B167" i="39"/>
  <c r="AH166" i="39"/>
  <c r="AF166" i="39"/>
  <c r="AD166" i="39"/>
  <c r="AB166" i="39"/>
  <c r="Z166" i="39"/>
  <c r="X166" i="39"/>
  <c r="V166" i="39"/>
  <c r="T166" i="39"/>
  <c r="R166" i="39"/>
  <c r="P166" i="39"/>
  <c r="N166" i="39"/>
  <c r="L166" i="39"/>
  <c r="J166" i="39"/>
  <c r="H166" i="39"/>
  <c r="F166" i="39"/>
  <c r="D166" i="39"/>
  <c r="B166" i="39"/>
  <c r="AH165" i="39"/>
  <c r="AF165" i="39"/>
  <c r="AD165" i="39"/>
  <c r="AB165" i="39"/>
  <c r="Z165" i="39"/>
  <c r="X165" i="39"/>
  <c r="V165" i="39"/>
  <c r="T165" i="39"/>
  <c r="R165" i="39"/>
  <c r="P165" i="39"/>
  <c r="N165" i="39"/>
  <c r="L165" i="39"/>
  <c r="J165" i="39"/>
  <c r="H165" i="39"/>
  <c r="F165" i="39"/>
  <c r="D165" i="39"/>
  <c r="B165" i="39"/>
  <c r="AH164" i="39"/>
  <c r="AF164" i="39"/>
  <c r="AD164" i="39"/>
  <c r="AB164" i="39"/>
  <c r="Z164" i="39"/>
  <c r="X164" i="39"/>
  <c r="V164" i="39"/>
  <c r="T164" i="39"/>
  <c r="R164" i="39"/>
  <c r="P164" i="39"/>
  <c r="N164" i="39"/>
  <c r="L164" i="39"/>
  <c r="J164" i="39"/>
  <c r="H164" i="39"/>
  <c r="F164" i="39"/>
  <c r="D164" i="39"/>
  <c r="B164" i="39"/>
  <c r="AH163" i="39"/>
  <c r="AF163" i="39"/>
  <c r="AD163" i="39"/>
  <c r="AB163" i="39"/>
  <c r="Z163" i="39"/>
  <c r="X163" i="39"/>
  <c r="V163" i="39"/>
  <c r="T163" i="39"/>
  <c r="R163" i="39"/>
  <c r="P163" i="39"/>
  <c r="N163" i="39"/>
  <c r="L163" i="39"/>
  <c r="J163" i="39"/>
  <c r="H163" i="39"/>
  <c r="F163" i="39"/>
  <c r="D163" i="39"/>
  <c r="B163" i="39"/>
  <c r="AH162" i="39"/>
  <c r="AF162" i="39"/>
  <c r="AD162" i="39"/>
  <c r="AB162" i="39"/>
  <c r="Z162" i="39"/>
  <c r="X162" i="39"/>
  <c r="V162" i="39"/>
  <c r="T162" i="39"/>
  <c r="R162" i="39"/>
  <c r="P162" i="39"/>
  <c r="N162" i="39"/>
  <c r="L162" i="39"/>
  <c r="J162" i="39"/>
  <c r="H162" i="39"/>
  <c r="F162" i="39"/>
  <c r="D162" i="39"/>
  <c r="B162" i="39"/>
  <c r="AH161" i="39"/>
  <c r="AF161" i="39"/>
  <c r="AD161" i="39"/>
  <c r="AB161" i="39"/>
  <c r="Z161" i="39"/>
  <c r="X161" i="39"/>
  <c r="V161" i="39"/>
  <c r="T161" i="39"/>
  <c r="R161" i="39"/>
  <c r="P161" i="39"/>
  <c r="N161" i="39"/>
  <c r="L161" i="39"/>
  <c r="J161" i="39"/>
  <c r="H161" i="39"/>
  <c r="F161" i="39"/>
  <c r="D161" i="39"/>
  <c r="B161" i="39"/>
  <c r="AH160" i="39"/>
  <c r="AF160" i="39"/>
  <c r="AD160" i="39"/>
  <c r="AB160" i="39"/>
  <c r="Z160" i="39"/>
  <c r="X160" i="39"/>
  <c r="V160" i="39"/>
  <c r="T160" i="39"/>
  <c r="R160" i="39"/>
  <c r="P160" i="39"/>
  <c r="N160" i="39"/>
  <c r="L160" i="39"/>
  <c r="J160" i="39"/>
  <c r="H160" i="39"/>
  <c r="F160" i="39"/>
  <c r="D160" i="39"/>
  <c r="B160" i="39"/>
  <c r="AH159" i="39"/>
  <c r="AF159" i="39"/>
  <c r="AD159" i="39"/>
  <c r="AB159" i="39"/>
  <c r="Z159" i="39"/>
  <c r="X159" i="39"/>
  <c r="V159" i="39"/>
  <c r="T159" i="39"/>
  <c r="R159" i="39"/>
  <c r="P159" i="39"/>
  <c r="N159" i="39"/>
  <c r="L159" i="39"/>
  <c r="J159" i="39"/>
  <c r="H159" i="39"/>
  <c r="F159" i="39"/>
  <c r="D159" i="39"/>
  <c r="B159" i="39"/>
  <c r="AH158" i="39"/>
  <c r="AF158" i="39"/>
  <c r="AD158" i="39"/>
  <c r="AB158" i="39"/>
  <c r="Z158" i="39"/>
  <c r="X158" i="39"/>
  <c r="V158" i="39"/>
  <c r="T158" i="39"/>
  <c r="R158" i="39"/>
  <c r="P158" i="39"/>
  <c r="N158" i="39"/>
  <c r="L158" i="39"/>
  <c r="J158" i="39"/>
  <c r="H158" i="39"/>
  <c r="F158" i="39"/>
  <c r="D158" i="39"/>
  <c r="B158" i="39"/>
  <c r="AH157" i="39"/>
  <c r="AF157" i="39"/>
  <c r="AD157" i="39"/>
  <c r="AB157" i="39"/>
  <c r="Z157" i="39"/>
  <c r="X157" i="39"/>
  <c r="V157" i="39"/>
  <c r="T157" i="39"/>
  <c r="R157" i="39"/>
  <c r="P157" i="39"/>
  <c r="N157" i="39"/>
  <c r="L157" i="39"/>
  <c r="J157" i="39"/>
  <c r="H157" i="39"/>
  <c r="F157" i="39"/>
  <c r="D157" i="39"/>
  <c r="B157" i="39"/>
  <c r="AH156" i="39"/>
  <c r="AF156" i="39"/>
  <c r="AD156" i="39"/>
  <c r="AB156" i="39"/>
  <c r="Z156" i="39"/>
  <c r="X156" i="39"/>
  <c r="V156" i="39"/>
  <c r="T156" i="39"/>
  <c r="R156" i="39"/>
  <c r="P156" i="39"/>
  <c r="N156" i="39"/>
  <c r="L156" i="39"/>
  <c r="J156" i="39"/>
  <c r="H156" i="39"/>
  <c r="F156" i="39"/>
  <c r="D156" i="39"/>
  <c r="B156" i="39"/>
  <c r="AH155" i="39"/>
  <c r="AF155" i="39"/>
  <c r="AD155" i="39"/>
  <c r="AB155" i="39"/>
  <c r="Z155" i="39"/>
  <c r="X155" i="39"/>
  <c r="V155" i="39"/>
  <c r="T155" i="39"/>
  <c r="R155" i="39"/>
  <c r="P155" i="39"/>
  <c r="N155" i="39"/>
  <c r="L155" i="39"/>
  <c r="J155" i="39"/>
  <c r="H155" i="39"/>
  <c r="F155" i="39"/>
  <c r="D155" i="39"/>
  <c r="B155" i="39"/>
  <c r="AH154" i="39"/>
  <c r="AF154" i="39"/>
  <c r="AD154" i="39"/>
  <c r="AB154" i="39"/>
  <c r="Z154" i="39"/>
  <c r="X154" i="39"/>
  <c r="V154" i="39"/>
  <c r="T154" i="39"/>
  <c r="R154" i="39"/>
  <c r="P154" i="39"/>
  <c r="N154" i="39"/>
  <c r="L154" i="39"/>
  <c r="J154" i="39"/>
  <c r="H154" i="39"/>
  <c r="F154" i="39"/>
  <c r="D154" i="39"/>
  <c r="B154" i="39"/>
  <c r="AH153" i="39"/>
  <c r="AF153" i="39"/>
  <c r="AD153" i="39"/>
  <c r="AB153" i="39"/>
  <c r="Z153" i="39"/>
  <c r="X153" i="39"/>
  <c r="V153" i="39"/>
  <c r="T153" i="39"/>
  <c r="R153" i="39"/>
  <c r="P153" i="39"/>
  <c r="N153" i="39"/>
  <c r="L153" i="39"/>
  <c r="J153" i="39"/>
  <c r="H153" i="39"/>
  <c r="F153" i="39"/>
  <c r="D153" i="39"/>
  <c r="B153" i="39"/>
  <c r="AH152" i="39"/>
  <c r="AF152" i="39"/>
  <c r="AD152" i="39"/>
  <c r="AB152" i="39"/>
  <c r="Z152" i="39"/>
  <c r="X152" i="39"/>
  <c r="V152" i="39"/>
  <c r="T152" i="39"/>
  <c r="R152" i="39"/>
  <c r="P152" i="39"/>
  <c r="N152" i="39"/>
  <c r="L152" i="39"/>
  <c r="J152" i="39"/>
  <c r="H152" i="39"/>
  <c r="F152" i="39"/>
  <c r="D152" i="39"/>
  <c r="B152" i="39"/>
  <c r="AH151" i="39"/>
  <c r="AF151" i="39"/>
  <c r="AD151" i="39"/>
  <c r="AB151" i="39"/>
  <c r="Z151" i="39"/>
  <c r="X151" i="39"/>
  <c r="V151" i="39"/>
  <c r="T151" i="39"/>
  <c r="R151" i="39"/>
  <c r="P151" i="39"/>
  <c r="N151" i="39"/>
  <c r="L151" i="39"/>
  <c r="J151" i="39"/>
  <c r="H151" i="39"/>
  <c r="F151" i="39"/>
  <c r="D151" i="39"/>
  <c r="B151" i="39"/>
  <c r="AH150" i="39"/>
  <c r="AF150" i="39"/>
  <c r="AD150" i="39"/>
  <c r="AB150" i="39"/>
  <c r="Z150" i="39"/>
  <c r="X150" i="39"/>
  <c r="V150" i="39"/>
  <c r="T150" i="39"/>
  <c r="R150" i="39"/>
  <c r="P150" i="39"/>
  <c r="N150" i="39"/>
  <c r="L150" i="39"/>
  <c r="J150" i="39"/>
  <c r="H150" i="39"/>
  <c r="F150" i="39"/>
  <c r="D150" i="39"/>
  <c r="B150" i="39"/>
  <c r="AH149" i="39"/>
  <c r="AF149" i="39"/>
  <c r="AD149" i="39"/>
  <c r="AB149" i="39"/>
  <c r="Z149" i="39"/>
  <c r="X149" i="39"/>
  <c r="V149" i="39"/>
  <c r="T149" i="39"/>
  <c r="R149" i="39"/>
  <c r="P149" i="39"/>
  <c r="N149" i="39"/>
  <c r="L149" i="39"/>
  <c r="J149" i="39"/>
  <c r="H149" i="39"/>
  <c r="F149" i="39"/>
  <c r="D149" i="39"/>
  <c r="B149" i="39"/>
  <c r="AH148" i="39"/>
  <c r="AF148" i="39"/>
  <c r="AD148" i="39"/>
  <c r="AB148" i="39"/>
  <c r="Z148" i="39"/>
  <c r="X148" i="39"/>
  <c r="V148" i="39"/>
  <c r="T148" i="39"/>
  <c r="R148" i="39"/>
  <c r="P148" i="39"/>
  <c r="N148" i="39"/>
  <c r="L148" i="39"/>
  <c r="J148" i="39"/>
  <c r="H148" i="39"/>
  <c r="F148" i="39"/>
  <c r="D148" i="39"/>
  <c r="B148" i="39"/>
  <c r="AH147" i="39"/>
  <c r="AF147" i="39"/>
  <c r="AD147" i="39"/>
  <c r="AB147" i="39"/>
  <c r="Z147" i="39"/>
  <c r="X147" i="39"/>
  <c r="V147" i="39"/>
  <c r="T147" i="39"/>
  <c r="R147" i="39"/>
  <c r="P147" i="39"/>
  <c r="N147" i="39"/>
  <c r="L147" i="39"/>
  <c r="J147" i="39"/>
  <c r="H147" i="39"/>
  <c r="F147" i="39"/>
  <c r="D147" i="39"/>
  <c r="B147" i="39"/>
  <c r="AH146" i="39"/>
  <c r="AF146" i="39"/>
  <c r="AD146" i="39"/>
  <c r="AB146" i="39"/>
  <c r="Z146" i="39"/>
  <c r="X146" i="39"/>
  <c r="V146" i="39"/>
  <c r="T146" i="39"/>
  <c r="R146" i="39"/>
  <c r="P146" i="39"/>
  <c r="N146" i="39"/>
  <c r="L146" i="39"/>
  <c r="J146" i="39"/>
  <c r="H146" i="39"/>
  <c r="F146" i="39"/>
  <c r="D146" i="39"/>
  <c r="B146" i="39"/>
  <c r="AH145" i="39"/>
  <c r="AF145" i="39"/>
  <c r="AD145" i="39"/>
  <c r="AB145" i="39"/>
  <c r="Z145" i="39"/>
  <c r="X145" i="39"/>
  <c r="V145" i="39"/>
  <c r="T145" i="39"/>
  <c r="R145" i="39"/>
  <c r="P145" i="39"/>
  <c r="N145" i="39"/>
  <c r="L145" i="39"/>
  <c r="J145" i="39"/>
  <c r="H145" i="39"/>
  <c r="F145" i="39"/>
  <c r="D145" i="39"/>
  <c r="B145" i="39"/>
  <c r="AH144" i="39"/>
  <c r="AF144" i="39"/>
  <c r="AD144" i="39"/>
  <c r="AB144" i="39"/>
  <c r="Z144" i="39"/>
  <c r="X144" i="39"/>
  <c r="V144" i="39"/>
  <c r="T144" i="39"/>
  <c r="R144" i="39"/>
  <c r="P144" i="39"/>
  <c r="N144" i="39"/>
  <c r="L144" i="39"/>
  <c r="J144" i="39"/>
  <c r="H144" i="39"/>
  <c r="F144" i="39"/>
  <c r="D144" i="39"/>
  <c r="B144" i="39"/>
  <c r="AH143" i="39"/>
  <c r="AF143" i="39"/>
  <c r="AD143" i="39"/>
  <c r="AB143" i="39"/>
  <c r="Z143" i="39"/>
  <c r="X143" i="39"/>
  <c r="V143" i="39"/>
  <c r="T143" i="39"/>
  <c r="R143" i="39"/>
  <c r="P143" i="39"/>
  <c r="N143" i="39"/>
  <c r="L143" i="39"/>
  <c r="J143" i="39"/>
  <c r="H143" i="39"/>
  <c r="F143" i="39"/>
  <c r="D143" i="39"/>
  <c r="B143" i="39"/>
  <c r="AH142" i="39"/>
  <c r="AF142" i="39"/>
  <c r="AD142" i="39"/>
  <c r="AB142" i="39"/>
  <c r="Z142" i="39"/>
  <c r="X142" i="39"/>
  <c r="V142" i="39"/>
  <c r="T142" i="39"/>
  <c r="R142" i="39"/>
  <c r="P142" i="39"/>
  <c r="N142" i="39"/>
  <c r="L142" i="39"/>
  <c r="J142" i="39"/>
  <c r="H142" i="39"/>
  <c r="F142" i="39"/>
  <c r="D142" i="39"/>
  <c r="B142" i="39"/>
  <c r="AH141" i="39"/>
  <c r="AF141" i="39"/>
  <c r="AD141" i="39"/>
  <c r="AB141" i="39"/>
  <c r="Z141" i="39"/>
  <c r="X141" i="39"/>
  <c r="V141" i="39"/>
  <c r="T141" i="39"/>
  <c r="R141" i="39"/>
  <c r="P141" i="39"/>
  <c r="N141" i="39"/>
  <c r="L141" i="39"/>
  <c r="J141" i="39"/>
  <c r="H141" i="39"/>
  <c r="F141" i="39"/>
  <c r="D141" i="39"/>
  <c r="B141" i="39"/>
  <c r="AH140" i="39"/>
  <c r="AF140" i="39"/>
  <c r="AD140" i="39"/>
  <c r="AB140" i="39"/>
  <c r="Z140" i="39"/>
  <c r="X140" i="39"/>
  <c r="V140" i="39"/>
  <c r="T140" i="39"/>
  <c r="R140" i="39"/>
  <c r="P140" i="39"/>
  <c r="N140" i="39"/>
  <c r="L140" i="39"/>
  <c r="J140" i="39"/>
  <c r="H140" i="39"/>
  <c r="F140" i="39"/>
  <c r="D140" i="39"/>
  <c r="B140" i="39"/>
  <c r="AH139" i="39"/>
  <c r="AF139" i="39"/>
  <c r="AD139" i="39"/>
  <c r="AB139" i="39"/>
  <c r="Z139" i="39"/>
  <c r="X139" i="39"/>
  <c r="V139" i="39"/>
  <c r="T139" i="39"/>
  <c r="R139" i="39"/>
  <c r="P139" i="39"/>
  <c r="N139" i="39"/>
  <c r="L139" i="39"/>
  <c r="J139" i="39"/>
  <c r="H139" i="39"/>
  <c r="F139" i="39"/>
  <c r="D139" i="39"/>
  <c r="B139" i="39"/>
  <c r="AH138" i="39"/>
  <c r="AF138" i="39"/>
  <c r="AD138" i="39"/>
  <c r="AB138" i="39"/>
  <c r="Z138" i="39"/>
  <c r="X138" i="39"/>
  <c r="V138" i="39"/>
  <c r="T138" i="39"/>
  <c r="R138" i="39"/>
  <c r="P138" i="39"/>
  <c r="N138" i="39"/>
  <c r="L138" i="39"/>
  <c r="J138" i="39"/>
  <c r="H138" i="39"/>
  <c r="F138" i="39"/>
  <c r="D138" i="39"/>
  <c r="B138" i="39"/>
  <c r="AH137" i="39"/>
  <c r="AF137" i="39"/>
  <c r="AD137" i="39"/>
  <c r="AB137" i="39"/>
  <c r="Z137" i="39"/>
  <c r="X137" i="39"/>
  <c r="V137" i="39"/>
  <c r="T137" i="39"/>
  <c r="R137" i="39"/>
  <c r="P137" i="39"/>
  <c r="N137" i="39"/>
  <c r="L137" i="39"/>
  <c r="J137" i="39"/>
  <c r="H137" i="39"/>
  <c r="F137" i="39"/>
  <c r="D137" i="39"/>
  <c r="B137" i="39"/>
  <c r="AH136" i="39"/>
  <c r="AF136" i="39"/>
  <c r="AD136" i="39"/>
  <c r="AB136" i="39"/>
  <c r="Z136" i="39"/>
  <c r="X136" i="39"/>
  <c r="V136" i="39"/>
  <c r="T136" i="39"/>
  <c r="R136" i="39"/>
  <c r="P136" i="39"/>
  <c r="N136" i="39"/>
  <c r="L136" i="39"/>
  <c r="J136" i="39"/>
  <c r="H136" i="39"/>
  <c r="F136" i="39"/>
  <c r="D136" i="39"/>
  <c r="B136" i="39"/>
  <c r="AH135" i="39"/>
  <c r="AF135" i="39"/>
  <c r="AD135" i="39"/>
  <c r="AB135" i="39"/>
  <c r="Z135" i="39"/>
  <c r="X135" i="39"/>
  <c r="V135" i="39"/>
  <c r="T135" i="39"/>
  <c r="R135" i="39"/>
  <c r="P135" i="39"/>
  <c r="N135" i="39"/>
  <c r="L135" i="39"/>
  <c r="J135" i="39"/>
  <c r="H135" i="39"/>
  <c r="F135" i="39"/>
  <c r="D135" i="39"/>
  <c r="B135" i="39"/>
  <c r="AH134" i="39"/>
  <c r="AF134" i="39"/>
  <c r="AD134" i="39"/>
  <c r="AB134" i="39"/>
  <c r="Z134" i="39"/>
  <c r="X134" i="39"/>
  <c r="V134" i="39"/>
  <c r="T134" i="39"/>
  <c r="R134" i="39"/>
  <c r="P134" i="39"/>
  <c r="N134" i="39"/>
  <c r="L134" i="39"/>
  <c r="J134" i="39"/>
  <c r="H134" i="39"/>
  <c r="F134" i="39"/>
  <c r="D134" i="39"/>
  <c r="B134" i="39"/>
  <c r="AH133" i="39"/>
  <c r="AF133" i="39"/>
  <c r="AD133" i="39"/>
  <c r="AB133" i="39"/>
  <c r="Z133" i="39"/>
  <c r="X133" i="39"/>
  <c r="V133" i="39"/>
  <c r="T133" i="39"/>
  <c r="R133" i="39"/>
  <c r="P133" i="39"/>
  <c r="N133" i="39"/>
  <c r="L133" i="39"/>
  <c r="J133" i="39"/>
  <c r="H133" i="39"/>
  <c r="F133" i="39"/>
  <c r="D133" i="39"/>
  <c r="B133" i="39"/>
  <c r="AH132" i="39"/>
  <c r="AF132" i="39"/>
  <c r="AD132" i="39"/>
  <c r="AB132" i="39"/>
  <c r="Z132" i="39"/>
  <c r="X132" i="39"/>
  <c r="V132" i="39"/>
  <c r="T132" i="39"/>
  <c r="R132" i="39"/>
  <c r="P132" i="39"/>
  <c r="N132" i="39"/>
  <c r="L132" i="39"/>
  <c r="J132" i="39"/>
  <c r="H132" i="39"/>
  <c r="F132" i="39"/>
  <c r="D132" i="39"/>
  <c r="B132" i="39"/>
  <c r="AH131" i="39"/>
  <c r="AF131" i="39"/>
  <c r="AD131" i="39"/>
  <c r="AB131" i="39"/>
  <c r="Z131" i="39"/>
  <c r="X131" i="39"/>
  <c r="V131" i="39"/>
  <c r="T131" i="39"/>
  <c r="R131" i="39"/>
  <c r="P131" i="39"/>
  <c r="N131" i="39"/>
  <c r="L131" i="39"/>
  <c r="J131" i="39"/>
  <c r="H131" i="39"/>
  <c r="F131" i="39"/>
  <c r="D131" i="39"/>
  <c r="B131" i="39"/>
  <c r="AH130" i="39"/>
  <c r="AF130" i="39"/>
  <c r="AD130" i="39"/>
  <c r="AB130" i="39"/>
  <c r="Z130" i="39"/>
  <c r="X130" i="39"/>
  <c r="V130" i="39"/>
  <c r="T130" i="39"/>
  <c r="R130" i="39"/>
  <c r="P130" i="39"/>
  <c r="N130" i="39"/>
  <c r="L130" i="39"/>
  <c r="J130" i="39"/>
  <c r="H130" i="39"/>
  <c r="F130" i="39"/>
  <c r="D130" i="39"/>
  <c r="B130" i="39"/>
  <c r="AH129" i="39"/>
  <c r="AF129" i="39"/>
  <c r="AD129" i="39"/>
  <c r="AB129" i="39"/>
  <c r="Z129" i="39"/>
  <c r="X129" i="39"/>
  <c r="V129" i="39"/>
  <c r="T129" i="39"/>
  <c r="R129" i="39"/>
  <c r="P129" i="39"/>
  <c r="N129" i="39"/>
  <c r="L129" i="39"/>
  <c r="J129" i="39"/>
  <c r="H129" i="39"/>
  <c r="F129" i="39"/>
  <c r="D129" i="39"/>
  <c r="B129" i="39"/>
  <c r="AH128" i="39"/>
  <c r="AF128" i="39"/>
  <c r="AD128" i="39"/>
  <c r="AB128" i="39"/>
  <c r="Z128" i="39"/>
  <c r="X128" i="39"/>
  <c r="V128" i="39"/>
  <c r="T128" i="39"/>
  <c r="R128" i="39"/>
  <c r="P128" i="39"/>
  <c r="N128" i="39"/>
  <c r="L128" i="39"/>
  <c r="J128" i="39"/>
  <c r="H128" i="39"/>
  <c r="F128" i="39"/>
  <c r="D128" i="39"/>
  <c r="B128" i="39"/>
  <c r="AH127" i="39"/>
  <c r="AF127" i="39"/>
  <c r="AD127" i="39"/>
  <c r="AB127" i="39"/>
  <c r="Z127" i="39"/>
  <c r="X127" i="39"/>
  <c r="V127" i="39"/>
  <c r="T127" i="39"/>
  <c r="R127" i="39"/>
  <c r="P127" i="39"/>
  <c r="N127" i="39"/>
  <c r="L127" i="39"/>
  <c r="J127" i="39"/>
  <c r="H127" i="39"/>
  <c r="F127" i="39"/>
  <c r="D127" i="39"/>
  <c r="B127" i="39"/>
  <c r="AH126" i="39"/>
  <c r="AF126" i="39"/>
  <c r="AD126" i="39"/>
  <c r="AB126" i="39"/>
  <c r="Z126" i="39"/>
  <c r="X126" i="39"/>
  <c r="V126" i="39"/>
  <c r="T126" i="39"/>
  <c r="R126" i="39"/>
  <c r="P126" i="39"/>
  <c r="N126" i="39"/>
  <c r="L126" i="39"/>
  <c r="J126" i="39"/>
  <c r="H126" i="39"/>
  <c r="F126" i="39"/>
  <c r="D126" i="39"/>
  <c r="B126" i="39"/>
  <c r="AH125" i="39"/>
  <c r="AF125" i="39"/>
  <c r="AD125" i="39"/>
  <c r="AB125" i="39"/>
  <c r="Z125" i="39"/>
  <c r="X125" i="39"/>
  <c r="V125" i="39"/>
  <c r="T125" i="39"/>
  <c r="R125" i="39"/>
  <c r="P125" i="39"/>
  <c r="N125" i="39"/>
  <c r="L125" i="39"/>
  <c r="J125" i="39"/>
  <c r="H125" i="39"/>
  <c r="F125" i="39"/>
  <c r="D125" i="39"/>
  <c r="B125" i="39"/>
  <c r="AH124" i="39"/>
  <c r="AF124" i="39"/>
  <c r="AD124" i="39"/>
  <c r="AB124" i="39"/>
  <c r="Z124" i="39"/>
  <c r="X124" i="39"/>
  <c r="V124" i="39"/>
  <c r="T124" i="39"/>
  <c r="R124" i="39"/>
  <c r="P124" i="39"/>
  <c r="N124" i="39"/>
  <c r="L124" i="39"/>
  <c r="J124" i="39"/>
  <c r="H124" i="39"/>
  <c r="F124" i="39"/>
  <c r="D124" i="39"/>
  <c r="B124" i="39"/>
  <c r="AH123" i="39"/>
  <c r="AF123" i="39"/>
  <c r="AD123" i="39"/>
  <c r="AB123" i="39"/>
  <c r="Z123" i="39"/>
  <c r="X123" i="39"/>
  <c r="V123" i="39"/>
  <c r="T123" i="39"/>
  <c r="R123" i="39"/>
  <c r="P123" i="39"/>
  <c r="N123" i="39"/>
  <c r="L123" i="39"/>
  <c r="J123" i="39"/>
  <c r="H123" i="39"/>
  <c r="F123" i="39"/>
  <c r="D123" i="39"/>
  <c r="B123" i="39"/>
  <c r="AH122" i="39"/>
  <c r="AF122" i="39"/>
  <c r="AD122" i="39"/>
  <c r="AB122" i="39"/>
  <c r="Z122" i="39"/>
  <c r="X122" i="39"/>
  <c r="V122" i="39"/>
  <c r="T122" i="39"/>
  <c r="R122" i="39"/>
  <c r="P122" i="39"/>
  <c r="N122" i="39"/>
  <c r="L122" i="39"/>
  <c r="J122" i="39"/>
  <c r="H122" i="39"/>
  <c r="F122" i="39"/>
  <c r="D122" i="39"/>
  <c r="B122" i="39"/>
  <c r="AH121" i="39"/>
  <c r="AF121" i="39"/>
  <c r="AD121" i="39"/>
  <c r="AB121" i="39"/>
  <c r="Z121" i="39"/>
  <c r="X121" i="39"/>
  <c r="V121" i="39"/>
  <c r="T121" i="39"/>
  <c r="R121" i="39"/>
  <c r="P121" i="39"/>
  <c r="N121" i="39"/>
  <c r="L121" i="39"/>
  <c r="J121" i="39"/>
  <c r="H121" i="39"/>
  <c r="F121" i="39"/>
  <c r="D121" i="39"/>
  <c r="B121" i="39"/>
  <c r="AH120" i="39"/>
  <c r="AF120" i="39"/>
  <c r="AD120" i="39"/>
  <c r="AB120" i="39"/>
  <c r="Z120" i="39"/>
  <c r="X120" i="39"/>
  <c r="V120" i="39"/>
  <c r="T120" i="39"/>
  <c r="R120" i="39"/>
  <c r="P120" i="39"/>
  <c r="N120" i="39"/>
  <c r="L120" i="39"/>
  <c r="J120" i="39"/>
  <c r="H120" i="39"/>
  <c r="F120" i="39"/>
  <c r="D120" i="39"/>
  <c r="B120" i="39"/>
  <c r="AH119" i="39"/>
  <c r="AF119" i="39"/>
  <c r="AD119" i="39"/>
  <c r="AB119" i="39"/>
  <c r="Z119" i="39"/>
  <c r="X119" i="39"/>
  <c r="V119" i="39"/>
  <c r="T119" i="39"/>
  <c r="R119" i="39"/>
  <c r="P119" i="39"/>
  <c r="N119" i="39"/>
  <c r="L119" i="39"/>
  <c r="J119" i="39"/>
  <c r="H119" i="39"/>
  <c r="F119" i="39"/>
  <c r="D119" i="39"/>
  <c r="B119" i="39"/>
  <c r="AH118" i="39"/>
  <c r="AF118" i="39"/>
  <c r="AD118" i="39"/>
  <c r="AB118" i="39"/>
  <c r="Z118" i="39"/>
  <c r="X118" i="39"/>
  <c r="V118" i="39"/>
  <c r="T118" i="39"/>
  <c r="R118" i="39"/>
  <c r="P118" i="39"/>
  <c r="N118" i="39"/>
  <c r="L118" i="39"/>
  <c r="J118" i="39"/>
  <c r="H118" i="39"/>
  <c r="F118" i="39"/>
  <c r="D118" i="39"/>
  <c r="B118" i="39"/>
  <c r="AH117" i="39"/>
  <c r="AF117" i="39"/>
  <c r="AD117" i="39"/>
  <c r="AB117" i="39"/>
  <c r="Z117" i="39"/>
  <c r="X117" i="39"/>
  <c r="V117" i="39"/>
  <c r="T117" i="39"/>
  <c r="R117" i="39"/>
  <c r="P117" i="39"/>
  <c r="N117" i="39"/>
  <c r="L117" i="39"/>
  <c r="J117" i="39"/>
  <c r="H117" i="39"/>
  <c r="F117" i="39"/>
  <c r="D117" i="39"/>
  <c r="B117" i="39"/>
  <c r="AH116" i="39"/>
  <c r="AF116" i="39"/>
  <c r="AD116" i="39"/>
  <c r="AB116" i="39"/>
  <c r="Z116" i="39"/>
  <c r="X116" i="39"/>
  <c r="V116" i="39"/>
  <c r="T116" i="39"/>
  <c r="R116" i="39"/>
  <c r="P116" i="39"/>
  <c r="N116" i="39"/>
  <c r="L116" i="39"/>
  <c r="J116" i="39"/>
  <c r="H116" i="39"/>
  <c r="F116" i="39"/>
  <c r="D116" i="39"/>
  <c r="B116" i="39"/>
  <c r="AH115" i="39"/>
  <c r="AF115" i="39"/>
  <c r="AD115" i="39"/>
  <c r="AB115" i="39"/>
  <c r="Z115" i="39"/>
  <c r="X115" i="39"/>
  <c r="V115" i="39"/>
  <c r="T115" i="39"/>
  <c r="R115" i="39"/>
  <c r="P115" i="39"/>
  <c r="N115" i="39"/>
  <c r="L115" i="39"/>
  <c r="J115" i="39"/>
  <c r="H115" i="39"/>
  <c r="F115" i="39"/>
  <c r="D115" i="39"/>
  <c r="B115" i="39"/>
  <c r="AH114" i="39"/>
  <c r="AF114" i="39"/>
  <c r="AD114" i="39"/>
  <c r="AB114" i="39"/>
  <c r="Z114" i="39"/>
  <c r="X114" i="39"/>
  <c r="V114" i="39"/>
  <c r="T114" i="39"/>
  <c r="R114" i="39"/>
  <c r="P114" i="39"/>
  <c r="N114" i="39"/>
  <c r="L114" i="39"/>
  <c r="J114" i="39"/>
  <c r="H114" i="39"/>
  <c r="F114" i="39"/>
  <c r="D114" i="39"/>
  <c r="B114" i="39"/>
  <c r="AH113" i="39"/>
  <c r="AF113" i="39"/>
  <c r="AD113" i="39"/>
  <c r="AB113" i="39"/>
  <c r="Z113" i="39"/>
  <c r="X113" i="39"/>
  <c r="V113" i="39"/>
  <c r="T113" i="39"/>
  <c r="R113" i="39"/>
  <c r="P113" i="39"/>
  <c r="N113" i="39"/>
  <c r="L113" i="39"/>
  <c r="J113" i="39"/>
  <c r="H113" i="39"/>
  <c r="F113" i="39"/>
  <c r="D113" i="39"/>
  <c r="B113" i="39"/>
  <c r="AH112" i="39"/>
  <c r="AF112" i="39"/>
  <c r="AD112" i="39"/>
  <c r="AB112" i="39"/>
  <c r="Z112" i="39"/>
  <c r="X112" i="39"/>
  <c r="V112" i="39"/>
  <c r="T112" i="39"/>
  <c r="R112" i="39"/>
  <c r="P112" i="39"/>
  <c r="N112" i="39"/>
  <c r="L112" i="39"/>
  <c r="J112" i="39"/>
  <c r="H112" i="39"/>
  <c r="F112" i="39"/>
  <c r="D112" i="39"/>
  <c r="B112" i="39"/>
  <c r="AH111" i="39"/>
  <c r="AF111" i="39"/>
  <c r="AD111" i="39"/>
  <c r="AB111" i="39"/>
  <c r="Z111" i="39"/>
  <c r="X111" i="39"/>
  <c r="V111" i="39"/>
  <c r="T111" i="39"/>
  <c r="R111" i="39"/>
  <c r="P111" i="39"/>
  <c r="N111" i="39"/>
  <c r="L111" i="39"/>
  <c r="J111" i="39"/>
  <c r="H111" i="39"/>
  <c r="F111" i="39"/>
  <c r="D111" i="39"/>
  <c r="B111" i="39"/>
  <c r="AH110" i="39"/>
  <c r="AF110" i="39"/>
  <c r="AD110" i="39"/>
  <c r="AB110" i="39"/>
  <c r="Z110" i="39"/>
  <c r="X110" i="39"/>
  <c r="V110" i="39"/>
  <c r="T110" i="39"/>
  <c r="R110" i="39"/>
  <c r="P110" i="39"/>
  <c r="N110" i="39"/>
  <c r="L110" i="39"/>
  <c r="J110" i="39"/>
  <c r="H110" i="39"/>
  <c r="F110" i="39"/>
  <c r="D110" i="39"/>
  <c r="B110" i="39"/>
  <c r="AH109" i="39"/>
  <c r="AF109" i="39"/>
  <c r="AD109" i="39"/>
  <c r="AB109" i="39"/>
  <c r="Z109" i="39"/>
  <c r="X109" i="39"/>
  <c r="V109" i="39"/>
  <c r="T109" i="39"/>
  <c r="R109" i="39"/>
  <c r="P109" i="39"/>
  <c r="N109" i="39"/>
  <c r="L109" i="39"/>
  <c r="J109" i="39"/>
  <c r="H109" i="39"/>
  <c r="F109" i="39"/>
  <c r="D109" i="39"/>
  <c r="B109" i="39"/>
  <c r="AH108" i="39"/>
  <c r="AF108" i="39"/>
  <c r="AD108" i="39"/>
  <c r="AB108" i="39"/>
  <c r="Z108" i="39"/>
  <c r="X108" i="39"/>
  <c r="V108" i="39"/>
  <c r="T108" i="39"/>
  <c r="R108" i="39"/>
  <c r="P108" i="39"/>
  <c r="N108" i="39"/>
  <c r="L108" i="39"/>
  <c r="J108" i="39"/>
  <c r="H108" i="39"/>
  <c r="F108" i="39"/>
  <c r="D108" i="39"/>
  <c r="B108" i="39"/>
  <c r="AH107" i="39"/>
  <c r="AF107" i="39"/>
  <c r="AD107" i="39"/>
  <c r="AB107" i="39"/>
  <c r="Z107" i="39"/>
  <c r="X107" i="39"/>
  <c r="V107" i="39"/>
  <c r="T107" i="39"/>
  <c r="R107" i="39"/>
  <c r="P107" i="39"/>
  <c r="N107" i="39"/>
  <c r="L107" i="39"/>
  <c r="J107" i="39"/>
  <c r="H107" i="39"/>
  <c r="F107" i="39"/>
  <c r="D107" i="39"/>
  <c r="B107" i="39"/>
  <c r="AH106" i="39"/>
  <c r="AF106" i="39"/>
  <c r="AD106" i="39"/>
  <c r="AB106" i="39"/>
  <c r="Z106" i="39"/>
  <c r="X106" i="39"/>
  <c r="V106" i="39"/>
  <c r="T106" i="39"/>
  <c r="R106" i="39"/>
  <c r="P106" i="39"/>
  <c r="N106" i="39"/>
  <c r="L106" i="39"/>
  <c r="J106" i="39"/>
  <c r="H106" i="39"/>
  <c r="F106" i="39"/>
  <c r="D106" i="39"/>
  <c r="B106" i="39"/>
  <c r="AH105" i="39"/>
  <c r="AF105" i="39"/>
  <c r="AD105" i="39"/>
  <c r="AB105" i="39"/>
  <c r="Z105" i="39"/>
  <c r="X105" i="39"/>
  <c r="V105" i="39"/>
  <c r="T105" i="39"/>
  <c r="R105" i="39"/>
  <c r="P105" i="39"/>
  <c r="N105" i="39"/>
  <c r="L105" i="39"/>
  <c r="J105" i="39"/>
  <c r="H105" i="39"/>
  <c r="F105" i="39"/>
  <c r="D105" i="39"/>
  <c r="B105" i="39"/>
  <c r="AH104" i="39"/>
  <c r="AF104" i="39"/>
  <c r="AD104" i="39"/>
  <c r="AB104" i="39"/>
  <c r="Z104" i="39"/>
  <c r="X104" i="39"/>
  <c r="V104" i="39"/>
  <c r="T104" i="39"/>
  <c r="R104" i="39"/>
  <c r="P104" i="39"/>
  <c r="N104" i="39"/>
  <c r="L104" i="39"/>
  <c r="J104" i="39"/>
  <c r="H104" i="39"/>
  <c r="F104" i="39"/>
  <c r="D104" i="39"/>
  <c r="B104" i="39"/>
  <c r="AH103" i="39"/>
  <c r="AF103" i="39"/>
  <c r="AD103" i="39"/>
  <c r="AB103" i="39"/>
  <c r="Z103" i="39"/>
  <c r="X103" i="39"/>
  <c r="V103" i="39"/>
  <c r="T103" i="39"/>
  <c r="R103" i="39"/>
  <c r="P103" i="39"/>
  <c r="N103" i="39"/>
  <c r="L103" i="39"/>
  <c r="J103" i="39"/>
  <c r="H103" i="39"/>
  <c r="F103" i="39"/>
  <c r="D103" i="39"/>
  <c r="B103" i="39"/>
  <c r="AH102" i="39"/>
  <c r="AF102" i="39"/>
  <c r="AD102" i="39"/>
  <c r="AB102" i="39"/>
  <c r="Z102" i="39"/>
  <c r="X102" i="39"/>
  <c r="V102" i="39"/>
  <c r="T102" i="39"/>
  <c r="R102" i="39"/>
  <c r="P102" i="39"/>
  <c r="N102" i="39"/>
  <c r="L102" i="39"/>
  <c r="J102" i="39"/>
  <c r="H102" i="39"/>
  <c r="F102" i="39"/>
  <c r="D102" i="39"/>
  <c r="B102" i="39"/>
  <c r="AH101" i="39"/>
  <c r="AF101" i="39"/>
  <c r="AD101" i="39"/>
  <c r="AB101" i="39"/>
  <c r="Z101" i="39"/>
  <c r="X101" i="39"/>
  <c r="V101" i="39"/>
  <c r="T101" i="39"/>
  <c r="R101" i="39"/>
  <c r="P101" i="39"/>
  <c r="N101" i="39"/>
  <c r="L101" i="39"/>
  <c r="J101" i="39"/>
  <c r="H101" i="39"/>
  <c r="F101" i="39"/>
  <c r="D101" i="39"/>
  <c r="B101" i="39"/>
  <c r="AH100" i="39"/>
  <c r="AF100" i="39"/>
  <c r="AD100" i="39"/>
  <c r="AB100" i="39"/>
  <c r="Z100" i="39"/>
  <c r="X100" i="39"/>
  <c r="V100" i="39"/>
  <c r="T100" i="39"/>
  <c r="R100" i="39"/>
  <c r="P100" i="39"/>
  <c r="N100" i="39"/>
  <c r="L100" i="39"/>
  <c r="J100" i="39"/>
  <c r="H100" i="39"/>
  <c r="F100" i="39"/>
  <c r="D100" i="39"/>
  <c r="B100" i="39"/>
  <c r="AH99" i="39"/>
  <c r="AF99" i="39"/>
  <c r="AD99" i="39"/>
  <c r="AB99" i="39"/>
  <c r="Z99" i="39"/>
  <c r="X99" i="39"/>
  <c r="V99" i="39"/>
  <c r="T99" i="39"/>
  <c r="R99" i="39"/>
  <c r="P99" i="39"/>
  <c r="N99" i="39"/>
  <c r="L99" i="39"/>
  <c r="J99" i="39"/>
  <c r="H99" i="39"/>
  <c r="F99" i="39"/>
  <c r="D99" i="39"/>
  <c r="B99" i="39"/>
  <c r="AH98" i="39"/>
  <c r="AF98" i="39"/>
  <c r="AD98" i="39"/>
  <c r="AB98" i="39"/>
  <c r="Z98" i="39"/>
  <c r="X98" i="39"/>
  <c r="V98" i="39"/>
  <c r="T98" i="39"/>
  <c r="R98" i="39"/>
  <c r="P98" i="39"/>
  <c r="N98" i="39"/>
  <c r="L98" i="39"/>
  <c r="J98" i="39"/>
  <c r="H98" i="39"/>
  <c r="F98" i="39"/>
  <c r="D98" i="39"/>
  <c r="B98" i="39"/>
  <c r="AH97" i="39"/>
  <c r="AF97" i="39"/>
  <c r="AD97" i="39"/>
  <c r="AB97" i="39"/>
  <c r="Z97" i="39"/>
  <c r="X97" i="39"/>
  <c r="V97" i="39"/>
  <c r="T97" i="39"/>
  <c r="R97" i="39"/>
  <c r="P97" i="39"/>
  <c r="N97" i="39"/>
  <c r="L97" i="39"/>
  <c r="J97" i="39"/>
  <c r="H97" i="39"/>
  <c r="F97" i="39"/>
  <c r="D97" i="39"/>
  <c r="B97" i="39"/>
  <c r="AH96" i="39"/>
  <c r="AF96" i="39"/>
  <c r="AD96" i="39"/>
  <c r="AB96" i="39"/>
  <c r="Z96" i="39"/>
  <c r="X96" i="39"/>
  <c r="V96" i="39"/>
  <c r="T96" i="39"/>
  <c r="R96" i="39"/>
  <c r="P96" i="39"/>
  <c r="N96" i="39"/>
  <c r="L96" i="39"/>
  <c r="J96" i="39"/>
  <c r="H96" i="39"/>
  <c r="F96" i="39"/>
  <c r="D96" i="39"/>
  <c r="B96" i="39"/>
  <c r="AH95" i="39"/>
  <c r="AF95" i="39"/>
  <c r="AD95" i="39"/>
  <c r="AB95" i="39"/>
  <c r="Z95" i="39"/>
  <c r="X95" i="39"/>
  <c r="V95" i="39"/>
  <c r="T95" i="39"/>
  <c r="R95" i="39"/>
  <c r="P95" i="39"/>
  <c r="N95" i="39"/>
  <c r="L95" i="39"/>
  <c r="J95" i="39"/>
  <c r="H95" i="39"/>
  <c r="F95" i="39"/>
  <c r="D95" i="39"/>
  <c r="B95" i="39"/>
  <c r="AH94" i="39"/>
  <c r="AF94" i="39"/>
  <c r="AD94" i="39"/>
  <c r="AB94" i="39"/>
  <c r="Z94" i="39"/>
  <c r="X94" i="39"/>
  <c r="V94" i="39"/>
  <c r="T94" i="39"/>
  <c r="R94" i="39"/>
  <c r="P94" i="39"/>
  <c r="N94" i="39"/>
  <c r="L94" i="39"/>
  <c r="J94" i="39"/>
  <c r="H94" i="39"/>
  <c r="F94" i="39"/>
  <c r="D94" i="39"/>
  <c r="B94" i="39"/>
  <c r="AH93" i="39"/>
  <c r="AF93" i="39"/>
  <c r="AD93" i="39"/>
  <c r="AB93" i="39"/>
  <c r="Z93" i="39"/>
  <c r="X93" i="39"/>
  <c r="V93" i="39"/>
  <c r="T93" i="39"/>
  <c r="R93" i="39"/>
  <c r="P93" i="39"/>
  <c r="N93" i="39"/>
  <c r="L93" i="39"/>
  <c r="J93" i="39"/>
  <c r="H93" i="39"/>
  <c r="F93" i="39"/>
  <c r="D93" i="39"/>
  <c r="B93" i="39"/>
  <c r="AH92" i="39"/>
  <c r="AF92" i="39"/>
  <c r="AD92" i="39"/>
  <c r="AB92" i="39"/>
  <c r="Z92" i="39"/>
  <c r="X92" i="39"/>
  <c r="V92" i="39"/>
  <c r="T92" i="39"/>
  <c r="R92" i="39"/>
  <c r="P92" i="39"/>
  <c r="N92" i="39"/>
  <c r="L92" i="39"/>
  <c r="J92" i="39"/>
  <c r="H92" i="39"/>
  <c r="F92" i="39"/>
  <c r="D92" i="39"/>
  <c r="B92" i="39"/>
  <c r="AH91" i="39"/>
  <c r="AF91" i="39"/>
  <c r="AD91" i="39"/>
  <c r="AB91" i="39"/>
  <c r="Z91" i="39"/>
  <c r="X91" i="39"/>
  <c r="V91" i="39"/>
  <c r="T91" i="39"/>
  <c r="R91" i="39"/>
  <c r="P91" i="39"/>
  <c r="N91" i="39"/>
  <c r="L91" i="39"/>
  <c r="J91" i="39"/>
  <c r="H91" i="39"/>
  <c r="F91" i="39"/>
  <c r="D91" i="39"/>
  <c r="B91" i="39"/>
  <c r="AH90" i="39"/>
  <c r="AF90" i="39"/>
  <c r="AD90" i="39"/>
  <c r="AB90" i="39"/>
  <c r="Z90" i="39"/>
  <c r="X90" i="39"/>
  <c r="V90" i="39"/>
  <c r="T90" i="39"/>
  <c r="R90" i="39"/>
  <c r="P90" i="39"/>
  <c r="N90" i="39"/>
  <c r="L90" i="39"/>
  <c r="J90" i="39"/>
  <c r="H90" i="39"/>
  <c r="F90" i="39"/>
  <c r="D90" i="39"/>
  <c r="B90" i="39"/>
  <c r="AH89" i="39"/>
  <c r="AF89" i="39"/>
  <c r="AD89" i="39"/>
  <c r="AB89" i="39"/>
  <c r="Z89" i="39"/>
  <c r="X89" i="39"/>
  <c r="V89" i="39"/>
  <c r="T89" i="39"/>
  <c r="R89" i="39"/>
  <c r="P89" i="39"/>
  <c r="N89" i="39"/>
  <c r="L89" i="39"/>
  <c r="J89" i="39"/>
  <c r="H89" i="39"/>
  <c r="F89" i="39"/>
  <c r="D89" i="39"/>
  <c r="B89" i="39"/>
  <c r="AH88" i="39"/>
  <c r="AF88" i="39"/>
  <c r="AD88" i="39"/>
  <c r="AB88" i="39"/>
  <c r="Z88" i="39"/>
  <c r="X88" i="39"/>
  <c r="V88" i="39"/>
  <c r="T88" i="39"/>
  <c r="R88" i="39"/>
  <c r="P88" i="39"/>
  <c r="N88" i="39"/>
  <c r="L88" i="39"/>
  <c r="J88" i="39"/>
  <c r="H88" i="39"/>
  <c r="F88" i="39"/>
  <c r="D88" i="39"/>
  <c r="B88" i="39"/>
  <c r="AH87" i="39"/>
  <c r="AF87" i="39"/>
  <c r="AD87" i="39"/>
  <c r="AB87" i="39"/>
  <c r="Z87" i="39"/>
  <c r="X87" i="39"/>
  <c r="V87" i="39"/>
  <c r="T87" i="39"/>
  <c r="R87" i="39"/>
  <c r="P87" i="39"/>
  <c r="N87" i="39"/>
  <c r="L87" i="39"/>
  <c r="J87" i="39"/>
  <c r="H87" i="39"/>
  <c r="F87" i="39"/>
  <c r="D87" i="39"/>
  <c r="B87" i="39"/>
  <c r="AH86" i="39"/>
  <c r="AF86" i="39"/>
  <c r="AD86" i="39"/>
  <c r="AB86" i="39"/>
  <c r="Z86" i="39"/>
  <c r="X86" i="39"/>
  <c r="V86" i="39"/>
  <c r="T86" i="39"/>
  <c r="R86" i="39"/>
  <c r="P86" i="39"/>
  <c r="N86" i="39"/>
  <c r="L86" i="39"/>
  <c r="J86" i="39"/>
  <c r="H86" i="39"/>
  <c r="F86" i="39"/>
  <c r="D86" i="39"/>
  <c r="B86" i="39"/>
  <c r="AH85" i="39"/>
  <c r="AF85" i="39"/>
  <c r="AD85" i="39"/>
  <c r="AB85" i="39"/>
  <c r="Z85" i="39"/>
  <c r="X85" i="39"/>
  <c r="V85" i="39"/>
  <c r="T85" i="39"/>
  <c r="R85" i="39"/>
  <c r="P85" i="39"/>
  <c r="N85" i="39"/>
  <c r="L85" i="39"/>
  <c r="J85" i="39"/>
  <c r="H85" i="39"/>
  <c r="F85" i="39"/>
  <c r="D85" i="39"/>
  <c r="B85" i="39"/>
  <c r="AH84" i="39"/>
  <c r="AF84" i="39"/>
  <c r="AD84" i="39"/>
  <c r="AB84" i="39"/>
  <c r="Z84" i="39"/>
  <c r="X84" i="39"/>
  <c r="V84" i="39"/>
  <c r="T84" i="39"/>
  <c r="R84" i="39"/>
  <c r="P84" i="39"/>
  <c r="N84" i="39"/>
  <c r="L84" i="39"/>
  <c r="J84" i="39"/>
  <c r="H84" i="39"/>
  <c r="F84" i="39"/>
  <c r="D84" i="39"/>
  <c r="B84" i="39"/>
  <c r="AH83" i="39"/>
  <c r="AF83" i="39"/>
  <c r="AD83" i="39"/>
  <c r="AB83" i="39"/>
  <c r="Z83" i="39"/>
  <c r="X83" i="39"/>
  <c r="V83" i="39"/>
  <c r="T83" i="39"/>
  <c r="R83" i="39"/>
  <c r="P83" i="39"/>
  <c r="N83" i="39"/>
  <c r="L83" i="39"/>
  <c r="J83" i="39"/>
  <c r="H83" i="39"/>
  <c r="F83" i="39"/>
  <c r="D83" i="39"/>
  <c r="B83" i="39"/>
  <c r="AH82" i="39"/>
  <c r="AF82" i="39"/>
  <c r="AD82" i="39"/>
  <c r="AB82" i="39"/>
  <c r="Z82" i="39"/>
  <c r="X82" i="39"/>
  <c r="V82" i="39"/>
  <c r="T82" i="39"/>
  <c r="R82" i="39"/>
  <c r="P82" i="39"/>
  <c r="N82" i="39"/>
  <c r="L82" i="39"/>
  <c r="J82" i="39"/>
  <c r="H82" i="39"/>
  <c r="F82" i="39"/>
  <c r="D82" i="39"/>
  <c r="B82" i="39"/>
  <c r="AH81" i="39"/>
  <c r="AF81" i="39"/>
  <c r="AD81" i="39"/>
  <c r="AB81" i="39"/>
  <c r="Z81" i="39"/>
  <c r="X81" i="39"/>
  <c r="V81" i="39"/>
  <c r="T81" i="39"/>
  <c r="R81" i="39"/>
  <c r="P81" i="39"/>
  <c r="N81" i="39"/>
  <c r="L81" i="39"/>
  <c r="J81" i="39"/>
  <c r="H81" i="39"/>
  <c r="F81" i="39"/>
  <c r="D81" i="39"/>
  <c r="B81" i="39"/>
  <c r="AH80" i="39"/>
  <c r="AF80" i="39"/>
  <c r="AD80" i="39"/>
  <c r="AB80" i="39"/>
  <c r="Z80" i="39"/>
  <c r="X80" i="39"/>
  <c r="V80" i="39"/>
  <c r="T80" i="39"/>
  <c r="R80" i="39"/>
  <c r="P80" i="39"/>
  <c r="N80" i="39"/>
  <c r="L80" i="39"/>
  <c r="J80" i="39"/>
  <c r="H80" i="39"/>
  <c r="F80" i="39"/>
  <c r="D80" i="39"/>
  <c r="B80" i="39"/>
  <c r="AH79" i="39"/>
  <c r="AF79" i="39"/>
  <c r="AD79" i="39"/>
  <c r="AB79" i="39"/>
  <c r="Z79" i="39"/>
  <c r="X79" i="39"/>
  <c r="V79" i="39"/>
  <c r="T79" i="39"/>
  <c r="R79" i="39"/>
  <c r="P79" i="39"/>
  <c r="N79" i="39"/>
  <c r="L79" i="39"/>
  <c r="J79" i="39"/>
  <c r="H79" i="39"/>
  <c r="F79" i="39"/>
  <c r="D79" i="39"/>
  <c r="B79" i="39"/>
  <c r="AH78" i="39"/>
  <c r="AF78" i="39"/>
  <c r="AD78" i="39"/>
  <c r="AB78" i="39"/>
  <c r="Z78" i="39"/>
  <c r="X78" i="39"/>
  <c r="V78" i="39"/>
  <c r="T78" i="39"/>
  <c r="R78" i="39"/>
  <c r="P78" i="39"/>
  <c r="N78" i="39"/>
  <c r="L78" i="39"/>
  <c r="J78" i="39"/>
  <c r="H78" i="39"/>
  <c r="F78" i="39"/>
  <c r="D78" i="39"/>
  <c r="B78" i="39"/>
  <c r="AH77" i="39"/>
  <c r="AF77" i="39"/>
  <c r="AD77" i="39"/>
  <c r="AB77" i="39"/>
  <c r="Z77" i="39"/>
  <c r="X77" i="39"/>
  <c r="V77" i="39"/>
  <c r="T77" i="39"/>
  <c r="R77" i="39"/>
  <c r="P77" i="39"/>
  <c r="N77" i="39"/>
  <c r="L77" i="39"/>
  <c r="J77" i="39"/>
  <c r="H77" i="39"/>
  <c r="F77" i="39"/>
  <c r="D77" i="39"/>
  <c r="B77" i="39"/>
  <c r="AH76" i="39"/>
  <c r="AF76" i="39"/>
  <c r="AD76" i="39"/>
  <c r="AB76" i="39"/>
  <c r="Z76" i="39"/>
  <c r="X76" i="39"/>
  <c r="V76" i="39"/>
  <c r="T76" i="39"/>
  <c r="R76" i="39"/>
  <c r="P76" i="39"/>
  <c r="N76" i="39"/>
  <c r="L76" i="39"/>
  <c r="J76" i="39"/>
  <c r="H76" i="39"/>
  <c r="F76" i="39"/>
  <c r="D76" i="39"/>
  <c r="B76" i="39"/>
  <c r="AH75" i="39"/>
  <c r="AF75" i="39"/>
  <c r="AD75" i="39"/>
  <c r="AB75" i="39"/>
  <c r="Z75" i="39"/>
  <c r="X75" i="39"/>
  <c r="V75" i="39"/>
  <c r="T75" i="39"/>
  <c r="R75" i="39"/>
  <c r="P75" i="39"/>
  <c r="N75" i="39"/>
  <c r="L75" i="39"/>
  <c r="J75" i="39"/>
  <c r="H75" i="39"/>
  <c r="F75" i="39"/>
  <c r="D75" i="39"/>
  <c r="B75" i="39"/>
  <c r="AH74" i="39"/>
  <c r="AF74" i="39"/>
  <c r="AD74" i="39"/>
  <c r="AB74" i="39"/>
  <c r="Z74" i="39"/>
  <c r="X74" i="39"/>
  <c r="V74" i="39"/>
  <c r="T74" i="39"/>
  <c r="R74" i="39"/>
  <c r="P74" i="39"/>
  <c r="N74" i="39"/>
  <c r="L74" i="39"/>
  <c r="J74" i="39"/>
  <c r="H74" i="39"/>
  <c r="F74" i="39"/>
  <c r="D74" i="39"/>
  <c r="B74" i="39"/>
  <c r="AH73" i="39"/>
  <c r="AF73" i="39"/>
  <c r="AD73" i="39"/>
  <c r="AB73" i="39"/>
  <c r="Z73" i="39"/>
  <c r="X73" i="39"/>
  <c r="V73" i="39"/>
  <c r="T73" i="39"/>
  <c r="R73" i="39"/>
  <c r="P73" i="39"/>
  <c r="N73" i="39"/>
  <c r="L73" i="39"/>
  <c r="J73" i="39"/>
  <c r="H73" i="39"/>
  <c r="F73" i="39"/>
  <c r="D73" i="39"/>
  <c r="B73" i="39"/>
  <c r="AH72" i="39"/>
  <c r="AF72" i="39"/>
  <c r="AD72" i="39"/>
  <c r="AB72" i="39"/>
  <c r="Z72" i="39"/>
  <c r="X72" i="39"/>
  <c r="V72" i="39"/>
  <c r="T72" i="39"/>
  <c r="R72" i="39"/>
  <c r="P72" i="39"/>
  <c r="N72" i="39"/>
  <c r="L72" i="39"/>
  <c r="J72" i="39"/>
  <c r="H72" i="39"/>
  <c r="F72" i="39"/>
  <c r="D72" i="39"/>
  <c r="B72" i="39"/>
  <c r="AH71" i="39"/>
  <c r="AF71" i="39"/>
  <c r="AD71" i="39"/>
  <c r="AB71" i="39"/>
  <c r="Z71" i="39"/>
  <c r="X71" i="39"/>
  <c r="V71" i="39"/>
  <c r="T71" i="39"/>
  <c r="R71" i="39"/>
  <c r="P71" i="39"/>
  <c r="N71" i="39"/>
  <c r="L71" i="39"/>
  <c r="J71" i="39"/>
  <c r="H71" i="39"/>
  <c r="F71" i="39"/>
  <c r="D71" i="39"/>
  <c r="B71" i="39"/>
  <c r="AH70" i="39"/>
  <c r="AF70" i="39"/>
  <c r="AD70" i="39"/>
  <c r="AB70" i="39"/>
  <c r="Z70" i="39"/>
  <c r="X70" i="39"/>
  <c r="V70" i="39"/>
  <c r="T70" i="39"/>
  <c r="R70" i="39"/>
  <c r="P70" i="39"/>
  <c r="N70" i="39"/>
  <c r="L70" i="39"/>
  <c r="J70" i="39"/>
  <c r="H70" i="39"/>
  <c r="F70" i="39"/>
  <c r="D70" i="39"/>
  <c r="B70" i="39"/>
  <c r="AH69" i="39"/>
  <c r="AF69" i="39"/>
  <c r="AD69" i="39"/>
  <c r="AB69" i="39"/>
  <c r="Z69" i="39"/>
  <c r="X69" i="39"/>
  <c r="V69" i="39"/>
  <c r="T69" i="39"/>
  <c r="R69" i="39"/>
  <c r="P69" i="39"/>
  <c r="N69" i="39"/>
  <c r="L69" i="39"/>
  <c r="J69" i="39"/>
  <c r="H69" i="39"/>
  <c r="F69" i="39"/>
  <c r="D69" i="39"/>
  <c r="B69" i="39"/>
  <c r="AH68" i="39"/>
  <c r="AF68" i="39"/>
  <c r="AD68" i="39"/>
  <c r="AB68" i="39"/>
  <c r="Z68" i="39"/>
  <c r="X68" i="39"/>
  <c r="V68" i="39"/>
  <c r="T68" i="39"/>
  <c r="R68" i="39"/>
  <c r="P68" i="39"/>
  <c r="N68" i="39"/>
  <c r="L68" i="39"/>
  <c r="J68" i="39"/>
  <c r="H68" i="39"/>
  <c r="F68" i="39"/>
  <c r="D68" i="39"/>
  <c r="B68" i="39"/>
  <c r="AH67" i="39"/>
  <c r="AF67" i="39"/>
  <c r="AD67" i="39"/>
  <c r="AB67" i="39"/>
  <c r="Z67" i="39"/>
  <c r="X67" i="39"/>
  <c r="V67" i="39"/>
  <c r="T67" i="39"/>
  <c r="R67" i="39"/>
  <c r="P67" i="39"/>
  <c r="N67" i="39"/>
  <c r="L67" i="39"/>
  <c r="J67" i="39"/>
  <c r="H67" i="39"/>
  <c r="F67" i="39"/>
  <c r="D67" i="39"/>
  <c r="B67" i="39"/>
  <c r="AH66" i="39"/>
  <c r="AF66" i="39"/>
  <c r="AD66" i="39"/>
  <c r="AB66" i="39"/>
  <c r="Z66" i="39"/>
  <c r="X66" i="39"/>
  <c r="V66" i="39"/>
  <c r="T66" i="39"/>
  <c r="R66" i="39"/>
  <c r="P66" i="39"/>
  <c r="N66" i="39"/>
  <c r="L66" i="39"/>
  <c r="J66" i="39"/>
  <c r="H66" i="39"/>
  <c r="F66" i="39"/>
  <c r="D66" i="39"/>
  <c r="B66" i="39"/>
  <c r="AH65" i="39"/>
  <c r="AF65" i="39"/>
  <c r="AD65" i="39"/>
  <c r="AB65" i="39"/>
  <c r="Z65" i="39"/>
  <c r="X65" i="39"/>
  <c r="V65" i="39"/>
  <c r="T65" i="39"/>
  <c r="R65" i="39"/>
  <c r="P65" i="39"/>
  <c r="N65" i="39"/>
  <c r="L65" i="39"/>
  <c r="J65" i="39"/>
  <c r="H65" i="39"/>
  <c r="F65" i="39"/>
  <c r="D65" i="39"/>
  <c r="B65" i="39"/>
  <c r="AH64" i="39"/>
  <c r="AF64" i="39"/>
  <c r="AD64" i="39"/>
  <c r="AB64" i="39"/>
  <c r="Z64" i="39"/>
  <c r="X64" i="39"/>
  <c r="V64" i="39"/>
  <c r="T64" i="39"/>
  <c r="R64" i="39"/>
  <c r="P64" i="39"/>
  <c r="N64" i="39"/>
  <c r="L64" i="39"/>
  <c r="J64" i="39"/>
  <c r="H64" i="39"/>
  <c r="F64" i="39"/>
  <c r="D64" i="39"/>
  <c r="B64" i="39"/>
  <c r="AH63" i="39"/>
  <c r="AF63" i="39"/>
  <c r="AD63" i="39"/>
  <c r="AB63" i="39"/>
  <c r="Z63" i="39"/>
  <c r="X63" i="39"/>
  <c r="V63" i="39"/>
  <c r="T63" i="39"/>
  <c r="R63" i="39"/>
  <c r="P63" i="39"/>
  <c r="N63" i="39"/>
  <c r="L63" i="39"/>
  <c r="J63" i="39"/>
  <c r="H63" i="39"/>
  <c r="F63" i="39"/>
  <c r="D63" i="39"/>
  <c r="B63" i="39"/>
  <c r="AH62" i="39"/>
  <c r="AF62" i="39"/>
  <c r="AD62" i="39"/>
  <c r="AB62" i="39"/>
  <c r="Z62" i="39"/>
  <c r="X62" i="39"/>
  <c r="V62" i="39"/>
  <c r="T62" i="39"/>
  <c r="R62" i="39"/>
  <c r="P62" i="39"/>
  <c r="N62" i="39"/>
  <c r="L62" i="39"/>
  <c r="J62" i="39"/>
  <c r="H62" i="39"/>
  <c r="F62" i="39"/>
  <c r="D62" i="39"/>
  <c r="B62" i="39"/>
  <c r="AH61" i="39"/>
  <c r="AF61" i="39"/>
  <c r="AD61" i="39"/>
  <c r="AB61" i="39"/>
  <c r="Z61" i="39"/>
  <c r="X61" i="39"/>
  <c r="V61" i="39"/>
  <c r="T61" i="39"/>
  <c r="R61" i="39"/>
  <c r="P61" i="39"/>
  <c r="N61" i="39"/>
  <c r="L61" i="39"/>
  <c r="J61" i="39"/>
  <c r="H61" i="39"/>
  <c r="F61" i="39"/>
  <c r="D61" i="39"/>
  <c r="B61" i="39"/>
  <c r="AH60" i="39"/>
  <c r="AF60" i="39"/>
  <c r="AD60" i="39"/>
  <c r="AB60" i="39"/>
  <c r="Z60" i="39"/>
  <c r="X60" i="39"/>
  <c r="V60" i="39"/>
  <c r="T60" i="39"/>
  <c r="R60" i="39"/>
  <c r="P60" i="39"/>
  <c r="N60" i="39"/>
  <c r="L60" i="39"/>
  <c r="J60" i="39"/>
  <c r="H60" i="39"/>
  <c r="F60" i="39"/>
  <c r="D60" i="39"/>
  <c r="B60" i="39"/>
  <c r="AH59" i="39"/>
  <c r="AF59" i="39"/>
  <c r="AD59" i="39"/>
  <c r="AB59" i="39"/>
  <c r="Z59" i="39"/>
  <c r="X59" i="39"/>
  <c r="V59" i="39"/>
  <c r="T59" i="39"/>
  <c r="R59" i="39"/>
  <c r="P59" i="39"/>
  <c r="N59" i="39"/>
  <c r="L59" i="39"/>
  <c r="J59" i="39"/>
  <c r="H59" i="39"/>
  <c r="F59" i="39"/>
  <c r="D59" i="39"/>
  <c r="B59" i="39"/>
  <c r="AH58" i="39"/>
  <c r="AF58" i="39"/>
  <c r="AD58" i="39"/>
  <c r="AB58" i="39"/>
  <c r="Z58" i="39"/>
  <c r="X58" i="39"/>
  <c r="V58" i="39"/>
  <c r="T58" i="39"/>
  <c r="R58" i="39"/>
  <c r="P58" i="39"/>
  <c r="N58" i="39"/>
  <c r="L58" i="39"/>
  <c r="J58" i="39"/>
  <c r="H58" i="39"/>
  <c r="F58" i="39"/>
  <c r="D58" i="39"/>
  <c r="B58" i="39"/>
  <c r="AH57" i="39"/>
  <c r="AF57" i="39"/>
  <c r="AD57" i="39"/>
  <c r="AB57" i="39"/>
  <c r="Z57" i="39"/>
  <c r="X57" i="39"/>
  <c r="V57" i="39"/>
  <c r="T57" i="39"/>
  <c r="R57" i="39"/>
  <c r="P57" i="39"/>
  <c r="N57" i="39"/>
  <c r="L57" i="39"/>
  <c r="J57" i="39"/>
  <c r="H57" i="39"/>
  <c r="F57" i="39"/>
  <c r="D57" i="39"/>
  <c r="B57" i="39"/>
  <c r="AH56" i="39"/>
  <c r="AF56" i="39"/>
  <c r="AD56" i="39"/>
  <c r="AB56" i="39"/>
  <c r="Z56" i="39"/>
  <c r="X56" i="39"/>
  <c r="V56" i="39"/>
  <c r="T56" i="39"/>
  <c r="R56" i="39"/>
  <c r="P56" i="39"/>
  <c r="N56" i="39"/>
  <c r="L56" i="39"/>
  <c r="J56" i="39"/>
  <c r="H56" i="39"/>
  <c r="F56" i="39"/>
  <c r="D56" i="39"/>
  <c r="B56" i="39"/>
  <c r="AH55" i="39"/>
  <c r="AF55" i="39"/>
  <c r="AD55" i="39"/>
  <c r="AB55" i="39"/>
  <c r="Z55" i="39"/>
  <c r="X55" i="39"/>
  <c r="V55" i="39"/>
  <c r="T55" i="39"/>
  <c r="R55" i="39"/>
  <c r="P55" i="39"/>
  <c r="N55" i="39"/>
  <c r="L55" i="39"/>
  <c r="J55" i="39"/>
  <c r="H55" i="39"/>
  <c r="F55" i="39"/>
  <c r="D55" i="39"/>
  <c r="B55" i="39"/>
  <c r="AH54" i="39"/>
  <c r="AF54" i="39"/>
  <c r="AD54" i="39"/>
  <c r="AB54" i="39"/>
  <c r="Z54" i="39"/>
  <c r="X54" i="39"/>
  <c r="V54" i="39"/>
  <c r="T54" i="39"/>
  <c r="R54" i="39"/>
  <c r="P54" i="39"/>
  <c r="N54" i="39"/>
  <c r="L54" i="39"/>
  <c r="J54" i="39"/>
  <c r="H54" i="39"/>
  <c r="F54" i="39"/>
  <c r="D54" i="39"/>
  <c r="B54" i="39"/>
  <c r="AH53" i="39"/>
  <c r="AF53" i="39"/>
  <c r="AD53" i="39"/>
  <c r="AB53" i="39"/>
  <c r="Z53" i="39"/>
  <c r="X53" i="39"/>
  <c r="V53" i="39"/>
  <c r="T53" i="39"/>
  <c r="R53" i="39"/>
  <c r="P53" i="39"/>
  <c r="N53" i="39"/>
  <c r="L53" i="39"/>
  <c r="J53" i="39"/>
  <c r="H53" i="39"/>
  <c r="F53" i="39"/>
  <c r="D53" i="39"/>
  <c r="B53" i="39"/>
  <c r="AH52" i="39"/>
  <c r="AF52" i="39"/>
  <c r="AD52" i="39"/>
  <c r="AB52" i="39"/>
  <c r="Z52" i="39"/>
  <c r="X52" i="39"/>
  <c r="V52" i="39"/>
  <c r="T52" i="39"/>
  <c r="R52" i="39"/>
  <c r="P52" i="39"/>
  <c r="N52" i="39"/>
  <c r="L52" i="39"/>
  <c r="J52" i="39"/>
  <c r="H52" i="39"/>
  <c r="F52" i="39"/>
  <c r="D52" i="39"/>
  <c r="B52" i="39"/>
  <c r="AH51" i="39"/>
  <c r="AF51" i="39"/>
  <c r="AD51" i="39"/>
  <c r="AB51" i="39"/>
  <c r="Z51" i="39"/>
  <c r="X51" i="39"/>
  <c r="V51" i="39"/>
  <c r="T51" i="39"/>
  <c r="R51" i="39"/>
  <c r="P51" i="39"/>
  <c r="N51" i="39"/>
  <c r="L51" i="39"/>
  <c r="J51" i="39"/>
  <c r="H51" i="39"/>
  <c r="F51" i="39"/>
  <c r="D51" i="39"/>
  <c r="B51" i="39"/>
  <c r="AH50" i="39"/>
  <c r="AF50" i="39"/>
  <c r="AD50" i="39"/>
  <c r="AB50" i="39"/>
  <c r="Z50" i="39"/>
  <c r="X50" i="39"/>
  <c r="V50" i="39"/>
  <c r="T50" i="39"/>
  <c r="R50" i="39"/>
  <c r="P50" i="39"/>
  <c r="N50" i="39"/>
  <c r="L50" i="39"/>
  <c r="J50" i="39"/>
  <c r="H50" i="39"/>
  <c r="F50" i="39"/>
  <c r="D50" i="39"/>
  <c r="B50" i="39"/>
  <c r="AH49" i="39"/>
  <c r="AF49" i="39"/>
  <c r="AD49" i="39"/>
  <c r="AB49" i="39"/>
  <c r="Z49" i="39"/>
  <c r="X49" i="39"/>
  <c r="V49" i="39"/>
  <c r="T49" i="39"/>
  <c r="R49" i="39"/>
  <c r="P49" i="39"/>
  <c r="N49" i="39"/>
  <c r="L49" i="39"/>
  <c r="J49" i="39"/>
  <c r="H49" i="39"/>
  <c r="F49" i="39"/>
  <c r="D49" i="39"/>
  <c r="B49" i="39"/>
  <c r="AH48" i="39"/>
  <c r="AF48" i="39"/>
  <c r="AD48" i="39"/>
  <c r="AB48" i="39"/>
  <c r="Z48" i="39"/>
  <c r="X48" i="39"/>
  <c r="V48" i="39"/>
  <c r="T48" i="39"/>
  <c r="R48" i="39"/>
  <c r="P48" i="39"/>
  <c r="N48" i="39"/>
  <c r="L48" i="39"/>
  <c r="J48" i="39"/>
  <c r="H48" i="39"/>
  <c r="F48" i="39"/>
  <c r="D48" i="39"/>
  <c r="B48" i="39"/>
  <c r="AH47" i="39"/>
  <c r="AF47" i="39"/>
  <c r="AD47" i="39"/>
  <c r="AB47" i="39"/>
  <c r="Z47" i="39"/>
  <c r="X47" i="39"/>
  <c r="V47" i="39"/>
  <c r="T47" i="39"/>
  <c r="R47" i="39"/>
  <c r="P47" i="39"/>
  <c r="N47" i="39"/>
  <c r="L47" i="39"/>
  <c r="J47" i="39"/>
  <c r="H47" i="39"/>
  <c r="F47" i="39"/>
  <c r="D47" i="39"/>
  <c r="B47" i="39"/>
  <c r="AH46" i="39"/>
  <c r="AF46" i="39"/>
  <c r="AD46" i="39"/>
  <c r="AB46" i="39"/>
  <c r="Z46" i="39"/>
  <c r="X46" i="39"/>
  <c r="V46" i="39"/>
  <c r="T46" i="39"/>
  <c r="R46" i="39"/>
  <c r="P46" i="39"/>
  <c r="N46" i="39"/>
  <c r="L46" i="39"/>
  <c r="J46" i="39"/>
  <c r="H46" i="39"/>
  <c r="F46" i="39"/>
  <c r="D46" i="39"/>
  <c r="B46" i="39"/>
  <c r="AH45" i="39"/>
  <c r="AF45" i="39"/>
  <c r="AD45" i="39"/>
  <c r="AB45" i="39"/>
  <c r="Z45" i="39"/>
  <c r="X45" i="39"/>
  <c r="V45" i="39"/>
  <c r="T45" i="39"/>
  <c r="R45" i="39"/>
  <c r="P45" i="39"/>
  <c r="N45" i="39"/>
  <c r="L45" i="39"/>
  <c r="J45" i="39"/>
  <c r="H45" i="39"/>
  <c r="F45" i="39"/>
  <c r="D45" i="39"/>
  <c r="B45" i="39"/>
  <c r="AH44" i="39"/>
  <c r="AF44" i="39"/>
  <c r="AD44" i="39"/>
  <c r="AB44" i="39"/>
  <c r="Z44" i="39"/>
  <c r="X44" i="39"/>
  <c r="V44" i="39"/>
  <c r="T44" i="39"/>
  <c r="R44" i="39"/>
  <c r="P44" i="39"/>
  <c r="N44" i="39"/>
  <c r="L44" i="39"/>
  <c r="J44" i="39"/>
  <c r="H44" i="39"/>
  <c r="F44" i="39"/>
  <c r="D44" i="39"/>
  <c r="B44" i="39"/>
  <c r="AH43" i="39"/>
  <c r="AF43" i="39"/>
  <c r="AD43" i="39"/>
  <c r="AB43" i="39"/>
  <c r="Z43" i="39"/>
  <c r="X43" i="39"/>
  <c r="V43" i="39"/>
  <c r="T43" i="39"/>
  <c r="R43" i="39"/>
  <c r="P43" i="39"/>
  <c r="N43" i="39"/>
  <c r="L43" i="39"/>
  <c r="J43" i="39"/>
  <c r="H43" i="39"/>
  <c r="F43" i="39"/>
  <c r="D43" i="39"/>
  <c r="B43" i="39"/>
  <c r="AH42" i="39"/>
  <c r="AF42" i="39"/>
  <c r="AD42" i="39"/>
  <c r="AB42" i="39"/>
  <c r="Z42" i="39"/>
  <c r="X42" i="39"/>
  <c r="V42" i="39"/>
  <c r="T42" i="39"/>
  <c r="R42" i="39"/>
  <c r="P42" i="39"/>
  <c r="N42" i="39"/>
  <c r="L42" i="39"/>
  <c r="J42" i="39"/>
  <c r="H42" i="39"/>
  <c r="F42" i="39"/>
  <c r="D42" i="39"/>
  <c r="B42" i="39"/>
  <c r="AH41" i="39"/>
  <c r="AF41" i="39"/>
  <c r="AD41" i="39"/>
  <c r="AB41" i="39"/>
  <c r="Z41" i="39"/>
  <c r="X41" i="39"/>
  <c r="V41" i="39"/>
  <c r="T41" i="39"/>
  <c r="R41" i="39"/>
  <c r="P41" i="39"/>
  <c r="N41" i="39"/>
  <c r="L41" i="39"/>
  <c r="J41" i="39"/>
  <c r="H41" i="39"/>
  <c r="F41" i="39"/>
  <c r="D41" i="39"/>
  <c r="B41" i="39"/>
  <c r="AH40" i="39"/>
  <c r="AF40" i="39"/>
  <c r="AD40" i="39"/>
  <c r="AB40" i="39"/>
  <c r="Z40" i="39"/>
  <c r="X40" i="39"/>
  <c r="V40" i="39"/>
  <c r="T40" i="39"/>
  <c r="R40" i="39"/>
  <c r="P40" i="39"/>
  <c r="N40" i="39"/>
  <c r="L40" i="39"/>
  <c r="J40" i="39"/>
  <c r="H40" i="39"/>
  <c r="F40" i="39"/>
  <c r="D40" i="39"/>
  <c r="B40" i="39"/>
  <c r="AH39" i="39"/>
  <c r="AF39" i="39"/>
  <c r="AD39" i="39"/>
  <c r="AB39" i="39"/>
  <c r="Z39" i="39"/>
  <c r="X39" i="39"/>
  <c r="V39" i="39"/>
  <c r="T39" i="39"/>
  <c r="R39" i="39"/>
  <c r="P39" i="39"/>
  <c r="N39" i="39"/>
  <c r="L39" i="39"/>
  <c r="J39" i="39"/>
  <c r="H39" i="39"/>
  <c r="F39" i="39"/>
  <c r="D39" i="39"/>
  <c r="B39" i="39"/>
  <c r="AH38" i="39"/>
  <c r="AF38" i="39"/>
  <c r="AD38" i="39"/>
  <c r="AB38" i="39"/>
  <c r="Z38" i="39"/>
  <c r="X38" i="39"/>
  <c r="V38" i="39"/>
  <c r="T38" i="39"/>
  <c r="R38" i="39"/>
  <c r="P38" i="39"/>
  <c r="N38" i="39"/>
  <c r="L38" i="39"/>
  <c r="J38" i="39"/>
  <c r="H38" i="39"/>
  <c r="F38" i="39"/>
  <c r="D38" i="39"/>
  <c r="B38" i="39"/>
  <c r="AH37" i="39"/>
  <c r="AF37" i="39"/>
  <c r="AD37" i="39"/>
  <c r="AB37" i="39"/>
  <c r="Z37" i="39"/>
  <c r="X37" i="39"/>
  <c r="V37" i="39"/>
  <c r="T37" i="39"/>
  <c r="R37" i="39"/>
  <c r="P37" i="39"/>
  <c r="N37" i="39"/>
  <c r="L37" i="39"/>
  <c r="J37" i="39"/>
  <c r="H37" i="39"/>
  <c r="F37" i="39"/>
  <c r="D37" i="39"/>
  <c r="B37" i="39"/>
  <c r="AH36" i="39"/>
  <c r="AF36" i="39"/>
  <c r="AD36" i="39"/>
  <c r="AB36" i="39"/>
  <c r="Z36" i="39"/>
  <c r="X36" i="39"/>
  <c r="V36" i="39"/>
  <c r="T36" i="39"/>
  <c r="R36" i="39"/>
  <c r="P36" i="39"/>
  <c r="N36" i="39"/>
  <c r="L36" i="39"/>
  <c r="J36" i="39"/>
  <c r="H36" i="39"/>
  <c r="F36" i="39"/>
  <c r="D36" i="39"/>
  <c r="B36" i="39"/>
  <c r="AH35" i="39"/>
  <c r="AF35" i="39"/>
  <c r="AD35" i="39"/>
  <c r="AB35" i="39"/>
  <c r="Z35" i="39"/>
  <c r="X35" i="39"/>
  <c r="V35" i="39"/>
  <c r="T35" i="39"/>
  <c r="R35" i="39"/>
  <c r="P35" i="39"/>
  <c r="N35" i="39"/>
  <c r="L35" i="39"/>
  <c r="J35" i="39"/>
  <c r="H35" i="39"/>
  <c r="F35" i="39"/>
  <c r="D35" i="39"/>
  <c r="B35" i="39"/>
  <c r="AH34" i="39"/>
  <c r="AF34" i="39"/>
  <c r="AD34" i="39"/>
  <c r="AB34" i="39"/>
  <c r="Z34" i="39"/>
  <c r="X34" i="39"/>
  <c r="V34" i="39"/>
  <c r="T34" i="39"/>
  <c r="R34" i="39"/>
  <c r="P34" i="39"/>
  <c r="N34" i="39"/>
  <c r="L34" i="39"/>
  <c r="J34" i="39"/>
  <c r="H34" i="39"/>
  <c r="F34" i="39"/>
  <c r="D34" i="39"/>
  <c r="B34" i="39"/>
  <c r="AH33" i="39"/>
  <c r="AF33" i="39"/>
  <c r="AD33" i="39"/>
  <c r="AB33" i="39"/>
  <c r="Z33" i="39"/>
  <c r="X33" i="39"/>
  <c r="V33" i="39"/>
  <c r="T33" i="39"/>
  <c r="R33" i="39"/>
  <c r="P33" i="39"/>
  <c r="N33" i="39"/>
  <c r="L33" i="39"/>
  <c r="J33" i="39"/>
  <c r="H33" i="39"/>
  <c r="F33" i="39"/>
  <c r="D33" i="39"/>
  <c r="B33" i="39"/>
  <c r="AH32" i="39"/>
  <c r="AF32" i="39"/>
  <c r="AD32" i="39"/>
  <c r="AB32" i="39"/>
  <c r="Z32" i="39"/>
  <c r="X32" i="39"/>
  <c r="V32" i="39"/>
  <c r="T32" i="39"/>
  <c r="R32" i="39"/>
  <c r="P32" i="39"/>
  <c r="N32" i="39"/>
  <c r="L32" i="39"/>
  <c r="J32" i="39"/>
  <c r="H32" i="39"/>
  <c r="F32" i="39"/>
  <c r="D32" i="39"/>
  <c r="B32" i="39"/>
  <c r="AH31" i="39"/>
  <c r="AF31" i="39"/>
  <c r="AD31" i="39"/>
  <c r="AB31" i="39"/>
  <c r="Z31" i="39"/>
  <c r="X31" i="39"/>
  <c r="V31" i="39"/>
  <c r="T31" i="39"/>
  <c r="R31" i="39"/>
  <c r="P31" i="39"/>
  <c r="N31" i="39"/>
  <c r="L31" i="39"/>
  <c r="J31" i="39"/>
  <c r="H31" i="39"/>
  <c r="F31" i="39"/>
  <c r="D31" i="39"/>
  <c r="B31" i="39"/>
  <c r="AH30" i="39"/>
  <c r="AF30" i="39"/>
  <c r="AD30" i="39"/>
  <c r="AB30" i="39"/>
  <c r="Z30" i="39"/>
  <c r="X30" i="39"/>
  <c r="V30" i="39"/>
  <c r="T30" i="39"/>
  <c r="R30" i="39"/>
  <c r="P30" i="39"/>
  <c r="N30" i="39"/>
  <c r="L30" i="39"/>
  <c r="J30" i="39"/>
  <c r="H30" i="39"/>
  <c r="F30" i="39"/>
  <c r="D30" i="39"/>
  <c r="B30" i="39"/>
  <c r="AH29" i="39"/>
  <c r="AF29" i="39"/>
  <c r="AD29" i="39"/>
  <c r="AB29" i="39"/>
  <c r="Z29" i="39"/>
  <c r="X29" i="39"/>
  <c r="V29" i="39"/>
  <c r="T29" i="39"/>
  <c r="R29" i="39"/>
  <c r="P29" i="39"/>
  <c r="N29" i="39"/>
  <c r="L29" i="39"/>
  <c r="J29" i="39"/>
  <c r="H29" i="39"/>
  <c r="F29" i="39"/>
  <c r="D29" i="39"/>
  <c r="B29" i="39"/>
  <c r="AH28" i="39"/>
  <c r="AF28" i="39"/>
  <c r="AD28" i="39"/>
  <c r="AB28" i="39"/>
  <c r="Z28" i="39"/>
  <c r="X28" i="39"/>
  <c r="V28" i="39"/>
  <c r="T28" i="39"/>
  <c r="R28" i="39"/>
  <c r="P28" i="39"/>
  <c r="N28" i="39"/>
  <c r="L28" i="39"/>
  <c r="J28" i="39"/>
  <c r="H28" i="39"/>
  <c r="F28" i="39"/>
  <c r="D28" i="39"/>
  <c r="B28" i="39"/>
  <c r="AH27" i="39"/>
  <c r="AF27" i="39"/>
  <c r="AD27" i="39"/>
  <c r="AB27" i="39"/>
  <c r="Z27" i="39"/>
  <c r="X27" i="39"/>
  <c r="V27" i="39"/>
  <c r="T27" i="39"/>
  <c r="R27" i="39"/>
  <c r="P27" i="39"/>
  <c r="N27" i="39"/>
  <c r="L27" i="39"/>
  <c r="J27" i="39"/>
  <c r="H27" i="39"/>
  <c r="F27" i="39"/>
  <c r="D27" i="39"/>
  <c r="B27" i="39"/>
  <c r="AH26" i="39"/>
  <c r="AF26" i="39"/>
  <c r="AD26" i="39"/>
  <c r="AB26" i="39"/>
  <c r="Z26" i="39"/>
  <c r="X26" i="39"/>
  <c r="V26" i="39"/>
  <c r="T26" i="39"/>
  <c r="R26" i="39"/>
  <c r="P26" i="39"/>
  <c r="N26" i="39"/>
  <c r="L26" i="39"/>
  <c r="J26" i="39"/>
  <c r="H26" i="39"/>
  <c r="F26" i="39"/>
  <c r="D26" i="39"/>
  <c r="B26" i="39"/>
  <c r="AH25" i="39"/>
  <c r="AF25" i="39"/>
  <c r="AD25" i="39"/>
  <c r="AB25" i="39"/>
  <c r="Z25" i="39"/>
  <c r="X25" i="39"/>
  <c r="V25" i="39"/>
  <c r="T25" i="39"/>
  <c r="R25" i="39"/>
  <c r="P25" i="39"/>
  <c r="N25" i="39"/>
  <c r="L25" i="39"/>
  <c r="J25" i="39"/>
  <c r="H25" i="39"/>
  <c r="F25" i="39"/>
  <c r="D25" i="39"/>
  <c r="B25" i="39"/>
  <c r="AH24" i="39"/>
  <c r="AF24" i="39"/>
  <c r="AD24" i="39"/>
  <c r="AB24" i="39"/>
  <c r="Z24" i="39"/>
  <c r="X24" i="39"/>
  <c r="V24" i="39"/>
  <c r="T24" i="39"/>
  <c r="R24" i="39"/>
  <c r="P24" i="39"/>
  <c r="N24" i="39"/>
  <c r="L24" i="39"/>
  <c r="J24" i="39"/>
  <c r="H24" i="39"/>
  <c r="F24" i="39"/>
  <c r="D24" i="39"/>
  <c r="B24" i="39"/>
  <c r="AH23" i="39"/>
  <c r="AF23" i="39"/>
  <c r="AD23" i="39"/>
  <c r="AB23" i="39"/>
  <c r="Z23" i="39"/>
  <c r="X23" i="39"/>
  <c r="V23" i="39"/>
  <c r="T23" i="39"/>
  <c r="R23" i="39"/>
  <c r="P23" i="39"/>
  <c r="N23" i="39"/>
  <c r="L23" i="39"/>
  <c r="J23" i="39"/>
  <c r="H23" i="39"/>
  <c r="F23" i="39"/>
  <c r="D23" i="39"/>
  <c r="B23" i="39"/>
  <c r="AH22" i="39"/>
  <c r="AF22" i="39"/>
  <c r="AD22" i="39"/>
  <c r="AB22" i="39"/>
  <c r="Z22" i="39"/>
  <c r="X22" i="39"/>
  <c r="V22" i="39"/>
  <c r="T22" i="39"/>
  <c r="R22" i="39"/>
  <c r="P22" i="39"/>
  <c r="N22" i="39"/>
  <c r="L22" i="39"/>
  <c r="J22" i="39"/>
  <c r="H22" i="39"/>
  <c r="F22" i="39"/>
  <c r="D22" i="39"/>
  <c r="B22" i="39"/>
  <c r="AH21" i="39"/>
  <c r="AF21" i="39"/>
  <c r="AD21" i="39"/>
  <c r="AB21" i="39"/>
  <c r="Z21" i="39"/>
  <c r="X21" i="39"/>
  <c r="V21" i="39"/>
  <c r="T21" i="39"/>
  <c r="R21" i="39"/>
  <c r="P21" i="39"/>
  <c r="N21" i="39"/>
  <c r="L21" i="39"/>
  <c r="J21" i="39"/>
  <c r="H21" i="39"/>
  <c r="F21" i="39"/>
  <c r="D21" i="39"/>
  <c r="B21" i="39"/>
  <c r="AH20" i="39"/>
  <c r="AF20" i="39"/>
  <c r="AD20" i="39"/>
  <c r="AB20" i="39"/>
  <c r="Z20" i="39"/>
  <c r="X20" i="39"/>
  <c r="V20" i="39"/>
  <c r="T20" i="39"/>
  <c r="R20" i="39"/>
  <c r="P20" i="39"/>
  <c r="N20" i="39"/>
  <c r="L20" i="39"/>
  <c r="J20" i="39"/>
  <c r="H20" i="39"/>
  <c r="F20" i="39"/>
  <c r="D20" i="39"/>
  <c r="B20" i="39"/>
  <c r="AH19" i="39"/>
  <c r="AF19" i="39"/>
  <c r="AD19" i="39"/>
  <c r="AB19" i="39"/>
  <c r="Z19" i="39"/>
  <c r="X19" i="39"/>
  <c r="V19" i="39"/>
  <c r="T19" i="39"/>
  <c r="R19" i="39"/>
  <c r="P19" i="39"/>
  <c r="N19" i="39"/>
  <c r="L19" i="39"/>
  <c r="J19" i="39"/>
  <c r="H19" i="39"/>
  <c r="F19" i="39"/>
  <c r="D19" i="39"/>
  <c r="B19" i="39"/>
  <c r="AH18" i="39"/>
  <c r="AF18" i="39"/>
  <c r="AD18" i="39"/>
  <c r="AB18" i="39"/>
  <c r="Z18" i="39"/>
  <c r="X18" i="39"/>
  <c r="V18" i="39"/>
  <c r="T18" i="39"/>
  <c r="R18" i="39"/>
  <c r="P18" i="39"/>
  <c r="N18" i="39"/>
  <c r="L18" i="39"/>
  <c r="J18" i="39"/>
  <c r="H18" i="39"/>
  <c r="F18" i="39"/>
  <c r="D18" i="39"/>
  <c r="B18" i="39"/>
  <c r="AH17" i="39"/>
  <c r="AF17" i="39"/>
  <c r="AD17" i="39"/>
  <c r="AB17" i="39"/>
  <c r="Z17" i="39"/>
  <c r="X17" i="39"/>
  <c r="V17" i="39"/>
  <c r="T17" i="39"/>
  <c r="R17" i="39"/>
  <c r="P17" i="39"/>
  <c r="N17" i="39"/>
  <c r="L17" i="39"/>
  <c r="J17" i="39"/>
  <c r="H17" i="39"/>
  <c r="F17" i="39"/>
  <c r="D17" i="39"/>
  <c r="B17" i="39"/>
  <c r="AH16" i="39"/>
  <c r="AF16" i="39"/>
  <c r="AD16" i="39"/>
  <c r="AB16" i="39"/>
  <c r="Z16" i="39"/>
  <c r="X16" i="39"/>
  <c r="V16" i="39"/>
  <c r="T16" i="39"/>
  <c r="R16" i="39"/>
  <c r="P16" i="39"/>
  <c r="N16" i="39"/>
  <c r="L16" i="39"/>
  <c r="J16" i="39"/>
  <c r="H16" i="39"/>
  <c r="F16" i="39"/>
  <c r="D16" i="39"/>
  <c r="B16" i="39"/>
  <c r="AH15" i="39"/>
  <c r="AF15" i="39"/>
  <c r="AD15" i="39"/>
  <c r="AB15" i="39"/>
  <c r="Z15" i="39"/>
  <c r="X15" i="39"/>
  <c r="V15" i="39"/>
  <c r="T15" i="39"/>
  <c r="R15" i="39"/>
  <c r="P15" i="39"/>
  <c r="N15" i="39"/>
  <c r="L15" i="39"/>
  <c r="J15" i="39"/>
  <c r="H15" i="39"/>
  <c r="F15" i="39"/>
  <c r="D15" i="39"/>
  <c r="B15" i="39"/>
  <c r="AH14" i="39"/>
  <c r="AF14" i="39"/>
  <c r="AD14" i="39"/>
  <c r="AB14" i="39"/>
  <c r="Z14" i="39"/>
  <c r="X14" i="39"/>
  <c r="V14" i="39"/>
  <c r="T14" i="39"/>
  <c r="R14" i="39"/>
  <c r="P14" i="39"/>
  <c r="N14" i="39"/>
  <c r="L14" i="39"/>
  <c r="J14" i="39"/>
  <c r="H14" i="39"/>
  <c r="F14" i="39"/>
  <c r="D14" i="39"/>
  <c r="B14" i="39"/>
  <c r="AH13" i="39"/>
  <c r="AF13" i="39"/>
  <c r="AD13" i="39"/>
  <c r="AB13" i="39"/>
  <c r="Z13" i="39"/>
  <c r="X13" i="39"/>
  <c r="V13" i="39"/>
  <c r="T13" i="39"/>
  <c r="R13" i="39"/>
  <c r="P13" i="39"/>
  <c r="N13" i="39"/>
  <c r="L13" i="39"/>
  <c r="J13" i="39"/>
  <c r="H13" i="39"/>
  <c r="F13" i="39"/>
  <c r="D13" i="39"/>
  <c r="B13" i="39"/>
  <c r="AH12" i="39"/>
  <c r="AF12" i="39"/>
  <c r="AD12" i="39"/>
  <c r="AB12" i="39"/>
  <c r="Z12" i="39"/>
  <c r="X12" i="39"/>
  <c r="V12" i="39"/>
  <c r="T12" i="39"/>
  <c r="R12" i="39"/>
  <c r="P12" i="39"/>
  <c r="N12" i="39"/>
  <c r="L12" i="39"/>
  <c r="J12" i="39"/>
  <c r="H12" i="39"/>
  <c r="F12" i="39"/>
  <c r="D12" i="39"/>
  <c r="B12" i="39"/>
  <c r="AH11" i="39"/>
  <c r="AF11" i="39"/>
  <c r="AD11" i="39"/>
  <c r="AB11" i="39"/>
  <c r="Z11" i="39"/>
  <c r="X11" i="39"/>
  <c r="V11" i="39"/>
  <c r="T11" i="39"/>
  <c r="R11" i="39"/>
  <c r="P11" i="39"/>
  <c r="N11" i="39"/>
  <c r="L11" i="39"/>
  <c r="J11" i="39"/>
  <c r="H11" i="39"/>
  <c r="F11" i="39"/>
  <c r="D11" i="39"/>
  <c r="B11" i="39"/>
  <c r="AH10" i="39"/>
  <c r="AF10" i="39"/>
  <c r="AD10" i="39"/>
  <c r="AB10" i="39"/>
  <c r="Z10" i="39"/>
  <c r="X10" i="39"/>
  <c r="V10" i="39"/>
  <c r="T10" i="39"/>
  <c r="R10" i="39"/>
  <c r="P10" i="39"/>
  <c r="N10" i="39"/>
  <c r="L10" i="39"/>
  <c r="J10" i="39"/>
  <c r="H10" i="39"/>
  <c r="F10" i="39"/>
  <c r="D10" i="39"/>
  <c r="B10" i="39"/>
  <c r="AH9" i="39"/>
  <c r="AF9" i="39"/>
  <c r="AD9" i="39"/>
  <c r="AB9" i="39"/>
  <c r="Z9" i="39"/>
  <c r="X9" i="39"/>
  <c r="V9" i="39"/>
  <c r="T9" i="39"/>
  <c r="R9" i="39"/>
  <c r="P9" i="39"/>
  <c r="N9" i="39"/>
  <c r="L9" i="39"/>
  <c r="J9" i="39"/>
  <c r="H9" i="39"/>
  <c r="F9" i="39"/>
  <c r="D9" i="39"/>
  <c r="B9" i="39"/>
  <c r="AH8" i="39"/>
  <c r="AF8" i="39"/>
  <c r="AD8" i="39"/>
  <c r="AB8" i="39"/>
  <c r="Z8" i="39"/>
  <c r="X8" i="39"/>
  <c r="V8" i="39"/>
  <c r="T8" i="39"/>
  <c r="R8" i="39"/>
  <c r="P8" i="39"/>
  <c r="N8" i="39"/>
  <c r="L8" i="39"/>
  <c r="J8" i="39"/>
  <c r="H8" i="39"/>
  <c r="F8" i="39"/>
  <c r="D8" i="39"/>
  <c r="B8" i="39"/>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450" i="1"/>
  <c r="BG450" i="1"/>
  <c r="BF450" i="1"/>
  <c r="BH464" i="1"/>
  <c r="BG464" i="1"/>
  <c r="BF464" i="1"/>
  <c r="BE450" i="1" l="1"/>
  <c r="BJ450" i="1"/>
  <c r="BI450" i="1"/>
  <c r="D450" i="1" s="1"/>
  <c r="BE464" i="1"/>
  <c r="BH384" i="1"/>
  <c r="BG384" i="1"/>
  <c r="BF384" i="1"/>
  <c r="BH126" i="1"/>
  <c r="BG126" i="1"/>
  <c r="BF126" i="1"/>
  <c r="BH451" i="1"/>
  <c r="BG451" i="1"/>
  <c r="BF451" i="1"/>
  <c r="BH252" i="1"/>
  <c r="BG252" i="1"/>
  <c r="BF252" i="1"/>
  <c r="BH238" i="1"/>
  <c r="BG238" i="1"/>
  <c r="BF238" i="1"/>
  <c r="K204" i="31"/>
  <c r="H137" i="31"/>
  <c r="K203" i="31"/>
  <c r="H109" i="31"/>
  <c r="K202" i="31"/>
  <c r="H146" i="31"/>
  <c r="K201" i="31"/>
  <c r="H127" i="31"/>
  <c r="K200" i="31"/>
  <c r="H125" i="31"/>
  <c r="K199" i="31"/>
  <c r="H194" i="31"/>
  <c r="K198" i="31"/>
  <c r="H166" i="31"/>
  <c r="K197" i="31"/>
  <c r="H203" i="31"/>
  <c r="K196" i="31"/>
  <c r="H184" i="31"/>
  <c r="K195" i="31"/>
  <c r="H182" i="31"/>
  <c r="BH249" i="1"/>
  <c r="BG249" i="1"/>
  <c r="BF249" i="1"/>
  <c r="BJ126" i="1" l="1"/>
  <c r="BI464" i="1"/>
  <c r="D464" i="1" s="1"/>
  <c r="BE238" i="1"/>
  <c r="BJ252" i="1"/>
  <c r="BE126" i="1"/>
  <c r="BE384" i="1"/>
  <c r="BI384" i="1"/>
  <c r="D384" i="1" s="1"/>
  <c r="BI126" i="1"/>
  <c r="D126" i="1" s="1"/>
  <c r="BE451" i="1"/>
  <c r="BI451" i="1"/>
  <c r="D451" i="1" s="1"/>
  <c r="BJ451" i="1"/>
  <c r="BE252" i="1"/>
  <c r="BI252" i="1"/>
  <c r="D252" i="1" s="1"/>
  <c r="BJ238" i="1"/>
  <c r="BI238" i="1"/>
  <c r="D238" i="1" s="1"/>
  <c r="BE249" i="1"/>
  <c r="K78" i="31"/>
  <c r="H78" i="31"/>
  <c r="BH359" i="1"/>
  <c r="BG359" i="1"/>
  <c r="BF359" i="1"/>
  <c r="BH358" i="1"/>
  <c r="BG358" i="1"/>
  <c r="BF358" i="1"/>
  <c r="BH356" i="1"/>
  <c r="BG356" i="1"/>
  <c r="BF356" i="1"/>
  <c r="BH263" i="1"/>
  <c r="BG263" i="1"/>
  <c r="BF263" i="1"/>
  <c r="BH248" i="1"/>
  <c r="BG248" i="1"/>
  <c r="BF248" i="1"/>
  <c r="BH276" i="1"/>
  <c r="BG276" i="1"/>
  <c r="BF276" i="1"/>
  <c r="BH181" i="1"/>
  <c r="BG181" i="1"/>
  <c r="BF181" i="1"/>
  <c r="K190" i="31"/>
  <c r="H91" i="31"/>
  <c r="K189" i="31"/>
  <c r="H143" i="31"/>
  <c r="K188" i="31"/>
  <c r="H148" i="31"/>
  <c r="K187" i="31"/>
  <c r="H200" i="31"/>
  <c r="BU450" i="1" l="1"/>
  <c r="BU464" i="1"/>
  <c r="BU126" i="1"/>
  <c r="BU238" i="1"/>
  <c r="BU451" i="1"/>
  <c r="BU384" i="1"/>
  <c r="BU252" i="1"/>
  <c r="BU468" i="1"/>
  <c r="BU459" i="1"/>
  <c r="BU449" i="1"/>
  <c r="BU441" i="1"/>
  <c r="BU433" i="1"/>
  <c r="BU425" i="1"/>
  <c r="BU417" i="1"/>
  <c r="BU409" i="1"/>
  <c r="BU401" i="1"/>
  <c r="BU393" i="1"/>
  <c r="BU385" i="1"/>
  <c r="BU376" i="1"/>
  <c r="BU368" i="1"/>
  <c r="BU360" i="1"/>
  <c r="BU353" i="1"/>
  <c r="BU345" i="1"/>
  <c r="BU337" i="1"/>
  <c r="BU329" i="1"/>
  <c r="BU321" i="1"/>
  <c r="BU313" i="1"/>
  <c r="BU305" i="1"/>
  <c r="BU297" i="1"/>
  <c r="BU289" i="1"/>
  <c r="BU282" i="1"/>
  <c r="BU274" i="1"/>
  <c r="BU266" i="1"/>
  <c r="BU258" i="1"/>
  <c r="BU249" i="1"/>
  <c r="BU241" i="1"/>
  <c r="BU232" i="1"/>
  <c r="BU224" i="1"/>
  <c r="BU216" i="1"/>
  <c r="BU208" i="1"/>
  <c r="BU200" i="1"/>
  <c r="BU192" i="1"/>
  <c r="BU185" i="1"/>
  <c r="BU177" i="1"/>
  <c r="BU169" i="1"/>
  <c r="BU161" i="1"/>
  <c r="BU154" i="1"/>
  <c r="BU146" i="1"/>
  <c r="BU138" i="1"/>
  <c r="BU130" i="1"/>
  <c r="BU121" i="1"/>
  <c r="BU113" i="1"/>
  <c r="BU105" i="1"/>
  <c r="BU97" i="1"/>
  <c r="BU90" i="1"/>
  <c r="BU82" i="1"/>
  <c r="BU74" i="1"/>
  <c r="BU66" i="1"/>
  <c r="BU58" i="1"/>
  <c r="BU50" i="1"/>
  <c r="BU42" i="1"/>
  <c r="BU34" i="1"/>
  <c r="BU26" i="1"/>
  <c r="BU18" i="1"/>
  <c r="BU10" i="1"/>
  <c r="BU2" i="1"/>
  <c r="BU418" i="1"/>
  <c r="BU394" i="1"/>
  <c r="BU338" i="1"/>
  <c r="BU275" i="1"/>
  <c r="BU209" i="1"/>
  <c r="BU170" i="1"/>
  <c r="BU106" i="1"/>
  <c r="BU59" i="1"/>
  <c r="BU467" i="1"/>
  <c r="BU458" i="1"/>
  <c r="BU448" i="1"/>
  <c r="BU440" i="1"/>
  <c r="BU432" i="1"/>
  <c r="BU424" i="1"/>
  <c r="BU416" i="1"/>
  <c r="BU408" i="1"/>
  <c r="BU400" i="1"/>
  <c r="BU392" i="1"/>
  <c r="BU383" i="1"/>
  <c r="BU375" i="1"/>
  <c r="BU367" i="1"/>
  <c r="BU359" i="1"/>
  <c r="BU352" i="1"/>
  <c r="BU344" i="1"/>
  <c r="BU336" i="1"/>
  <c r="BU328" i="1"/>
  <c r="BU320" i="1"/>
  <c r="BU312" i="1"/>
  <c r="BU304" i="1"/>
  <c r="BU296" i="1"/>
  <c r="BU288" i="1"/>
  <c r="BU281" i="1"/>
  <c r="BU273" i="1"/>
  <c r="BU265" i="1"/>
  <c r="BU257" i="1"/>
  <c r="BU248" i="1"/>
  <c r="BU240" i="1"/>
  <c r="BU231" i="1"/>
  <c r="BU223" i="1"/>
  <c r="BU215" i="1"/>
  <c r="BU207" i="1"/>
  <c r="BU199" i="1"/>
  <c r="BU191" i="1"/>
  <c r="BU184" i="1"/>
  <c r="BU176" i="1"/>
  <c r="BU168" i="1"/>
  <c r="BU160" i="1"/>
  <c r="BU153" i="1"/>
  <c r="BU145" i="1"/>
  <c r="BU137" i="1"/>
  <c r="BU129" i="1"/>
  <c r="BU120" i="1"/>
  <c r="BU112" i="1"/>
  <c r="BU104" i="1"/>
  <c r="BU96" i="1"/>
  <c r="BU89" i="1"/>
  <c r="BU81" i="1"/>
  <c r="BU73" i="1"/>
  <c r="BU65" i="1"/>
  <c r="BU57" i="1"/>
  <c r="BU49" i="1"/>
  <c r="BU41" i="1"/>
  <c r="BU33" i="1"/>
  <c r="BU25" i="1"/>
  <c r="BU17" i="1"/>
  <c r="BU9" i="1"/>
  <c r="BU434" i="1"/>
  <c r="BU369" i="1"/>
  <c r="BU322" i="1"/>
  <c r="BU250" i="1"/>
  <c r="BU193" i="1"/>
  <c r="BU139" i="1"/>
  <c r="BU91" i="1"/>
  <c r="BU51" i="1"/>
  <c r="BU466" i="1"/>
  <c r="BU457" i="1"/>
  <c r="BU447" i="1"/>
  <c r="BU439" i="1"/>
  <c r="BU431" i="1"/>
  <c r="BU423" i="1"/>
  <c r="BU415" i="1"/>
  <c r="BU407" i="1"/>
  <c r="BU399" i="1"/>
  <c r="BU391" i="1"/>
  <c r="BU382" i="1"/>
  <c r="BU374" i="1"/>
  <c r="BU366" i="1"/>
  <c r="BU351" i="1"/>
  <c r="BU343" i="1"/>
  <c r="BU335" i="1"/>
  <c r="BU327" i="1"/>
  <c r="BU319" i="1"/>
  <c r="BU311" i="1"/>
  <c r="BU303" i="1"/>
  <c r="BU295" i="1"/>
  <c r="BU280" i="1"/>
  <c r="BU272" i="1"/>
  <c r="BU264" i="1"/>
  <c r="BU256" i="1"/>
  <c r="BU247" i="1"/>
  <c r="BU239" i="1"/>
  <c r="BU230" i="1"/>
  <c r="BU222" i="1"/>
  <c r="BU214" i="1"/>
  <c r="BU206" i="1"/>
  <c r="BU198" i="1"/>
  <c r="BU190" i="1"/>
  <c r="BU183" i="1"/>
  <c r="BU175" i="1"/>
  <c r="BU167" i="1"/>
  <c r="BU159" i="1"/>
  <c r="BU152" i="1"/>
  <c r="BU144" i="1"/>
  <c r="BU136" i="1"/>
  <c r="BU128" i="1"/>
  <c r="BU119" i="1"/>
  <c r="BU111" i="1"/>
  <c r="BU103" i="1"/>
  <c r="BU95" i="1"/>
  <c r="BU88" i="1"/>
  <c r="BU80" i="1"/>
  <c r="BU72" i="1"/>
  <c r="BU64" i="1"/>
  <c r="BU56" i="1"/>
  <c r="BU48" i="1"/>
  <c r="BU40" i="1"/>
  <c r="BU32" i="1"/>
  <c r="BU24" i="1"/>
  <c r="BU16" i="1"/>
  <c r="BU8" i="1"/>
  <c r="BU442" i="1"/>
  <c r="BU386" i="1"/>
  <c r="BU314" i="1"/>
  <c r="BU259" i="1"/>
  <c r="BU225" i="1"/>
  <c r="BU178" i="1"/>
  <c r="BU131" i="1"/>
  <c r="BU75" i="1"/>
  <c r="BU11" i="1"/>
  <c r="BU465" i="1"/>
  <c r="BU456" i="1"/>
  <c r="BU446" i="1"/>
  <c r="BU438" i="1"/>
  <c r="BU430" i="1"/>
  <c r="BU422" i="1"/>
  <c r="BU414" i="1"/>
  <c r="BU406" i="1"/>
  <c r="BU398" i="1"/>
  <c r="BU390" i="1"/>
  <c r="BU381" i="1"/>
  <c r="BU373" i="1"/>
  <c r="BU365" i="1"/>
  <c r="BU358" i="1"/>
  <c r="BU350" i="1"/>
  <c r="BU342" i="1"/>
  <c r="BU334" i="1"/>
  <c r="BU326" i="1"/>
  <c r="BU318" i="1"/>
  <c r="BU310" i="1"/>
  <c r="BU302" i="1"/>
  <c r="BU294" i="1"/>
  <c r="BU287" i="1"/>
  <c r="BU279" i="1"/>
  <c r="BU271" i="1"/>
  <c r="BU263" i="1"/>
  <c r="BU255" i="1"/>
  <c r="BU246" i="1"/>
  <c r="BU237" i="1"/>
  <c r="BU229" i="1"/>
  <c r="BU221" i="1"/>
  <c r="BU213" i="1"/>
  <c r="BU205" i="1"/>
  <c r="BU197" i="1"/>
  <c r="BU189" i="1"/>
  <c r="BU182" i="1"/>
  <c r="BU174" i="1"/>
  <c r="BU166" i="1"/>
  <c r="BU158" i="1"/>
  <c r="BU151" i="1"/>
  <c r="BU143" i="1"/>
  <c r="BU135" i="1"/>
  <c r="BU127" i="1"/>
  <c r="BU118" i="1"/>
  <c r="BU110" i="1"/>
  <c r="BU102" i="1"/>
  <c r="BU94" i="1"/>
  <c r="BU87" i="1"/>
  <c r="BU79" i="1"/>
  <c r="BU71" i="1"/>
  <c r="BU63" i="1"/>
  <c r="BU55" i="1"/>
  <c r="BU47" i="1"/>
  <c r="BU39" i="1"/>
  <c r="BU31" i="1"/>
  <c r="BU23" i="1"/>
  <c r="BU15" i="1"/>
  <c r="BU7" i="1"/>
  <c r="BU452" i="1"/>
  <c r="BU402" i="1"/>
  <c r="BU354" i="1"/>
  <c r="BU306" i="1"/>
  <c r="BU290" i="1"/>
  <c r="BU242" i="1"/>
  <c r="BU201" i="1"/>
  <c r="BU155" i="1"/>
  <c r="BU114" i="1"/>
  <c r="BU67" i="1"/>
  <c r="BU27" i="1"/>
  <c r="BU463" i="1"/>
  <c r="BU455" i="1"/>
  <c r="BU445" i="1"/>
  <c r="BU437" i="1"/>
  <c r="BU429" i="1"/>
  <c r="BU421" i="1"/>
  <c r="BU413" i="1"/>
  <c r="BU405" i="1"/>
  <c r="BU397" i="1"/>
  <c r="BU389" i="1"/>
  <c r="BU380" i="1"/>
  <c r="BU372" i="1"/>
  <c r="BU364" i="1"/>
  <c r="BU357" i="1"/>
  <c r="BU349" i="1"/>
  <c r="BU341" i="1"/>
  <c r="BU333" i="1"/>
  <c r="BU325" i="1"/>
  <c r="BU317" i="1"/>
  <c r="BU309" i="1"/>
  <c r="BU301" i="1"/>
  <c r="BU293" i="1"/>
  <c r="BU286" i="1"/>
  <c r="BU278" i="1"/>
  <c r="BU270" i="1"/>
  <c r="BU262" i="1"/>
  <c r="BU254" i="1"/>
  <c r="BU245" i="1"/>
  <c r="BU236" i="1"/>
  <c r="BU228" i="1"/>
  <c r="BU220" i="1"/>
  <c r="BU212" i="1"/>
  <c r="BU204" i="1"/>
  <c r="BU196" i="1"/>
  <c r="BU188" i="1"/>
  <c r="BU181" i="1"/>
  <c r="BU173" i="1"/>
  <c r="BU165" i="1"/>
  <c r="BU150" i="1"/>
  <c r="BU142" i="1"/>
  <c r="BU134" i="1"/>
  <c r="BU125" i="1"/>
  <c r="BU117" i="1"/>
  <c r="BU109" i="1"/>
  <c r="BU101" i="1"/>
  <c r="BU93" i="1"/>
  <c r="BU86" i="1"/>
  <c r="BU78" i="1"/>
  <c r="BU70" i="1"/>
  <c r="BU62" i="1"/>
  <c r="BU54" i="1"/>
  <c r="BU46" i="1"/>
  <c r="BU38" i="1"/>
  <c r="BU30" i="1"/>
  <c r="BU22" i="1"/>
  <c r="BU14" i="1"/>
  <c r="BU6" i="1"/>
  <c r="BU410" i="1"/>
  <c r="BU19" i="1"/>
  <c r="BU462" i="1"/>
  <c r="BU454" i="1"/>
  <c r="BU444" i="1"/>
  <c r="BU436" i="1"/>
  <c r="BU428" i="1"/>
  <c r="BU420" i="1"/>
  <c r="BU412" i="1"/>
  <c r="BU404" i="1"/>
  <c r="BU396" i="1"/>
  <c r="BU388" i="1"/>
  <c r="BU379" i="1"/>
  <c r="BU371" i="1"/>
  <c r="BU363" i="1"/>
  <c r="BU356" i="1"/>
  <c r="BU348" i="1"/>
  <c r="BU340" i="1"/>
  <c r="BU332" i="1"/>
  <c r="BU324" i="1"/>
  <c r="BU316" i="1"/>
  <c r="BU308" i="1"/>
  <c r="BU300" i="1"/>
  <c r="BU292" i="1"/>
  <c r="BU285" i="1"/>
  <c r="BU277" i="1"/>
  <c r="BU269" i="1"/>
  <c r="BU261" i="1"/>
  <c r="BU253" i="1"/>
  <c r="BU244" i="1"/>
  <c r="BU235" i="1"/>
  <c r="BU227" i="1"/>
  <c r="BU219" i="1"/>
  <c r="BU211" i="1"/>
  <c r="BU203" i="1"/>
  <c r="BU195" i="1"/>
  <c r="BU187" i="1"/>
  <c r="BU180" i="1"/>
  <c r="BU172" i="1"/>
  <c r="BU164" i="1"/>
  <c r="BU157" i="1"/>
  <c r="BU149" i="1"/>
  <c r="BU141" i="1"/>
  <c r="BU133" i="1"/>
  <c r="BU124" i="1"/>
  <c r="BU116" i="1"/>
  <c r="BU108" i="1"/>
  <c r="BU100" i="1"/>
  <c r="BU92" i="1"/>
  <c r="BU85" i="1"/>
  <c r="BU77" i="1"/>
  <c r="BU69" i="1"/>
  <c r="BU61" i="1"/>
  <c r="BU53" i="1"/>
  <c r="BU45" i="1"/>
  <c r="BU37" i="1"/>
  <c r="BU29" i="1"/>
  <c r="BU21" i="1"/>
  <c r="BU13" i="1"/>
  <c r="BU5" i="1"/>
  <c r="BU426" i="1"/>
  <c r="BU377" i="1"/>
  <c r="BU330" i="1"/>
  <c r="BU267" i="1"/>
  <c r="BU217" i="1"/>
  <c r="BU162" i="1"/>
  <c r="BU98" i="1"/>
  <c r="BU43" i="1"/>
  <c r="BU461" i="1"/>
  <c r="BU453" i="1"/>
  <c r="BU443" i="1"/>
  <c r="BU435" i="1"/>
  <c r="BU427" i="1"/>
  <c r="BU419" i="1"/>
  <c r="BU411" i="1"/>
  <c r="BU403" i="1"/>
  <c r="BU395" i="1"/>
  <c r="BU387" i="1"/>
  <c r="BU378" i="1"/>
  <c r="BU370" i="1"/>
  <c r="BU362" i="1"/>
  <c r="BU355" i="1"/>
  <c r="BU347" i="1"/>
  <c r="BU339" i="1"/>
  <c r="BU331" i="1"/>
  <c r="BU323" i="1"/>
  <c r="BU315" i="1"/>
  <c r="BU307" i="1"/>
  <c r="BU299" i="1"/>
  <c r="BU291" i="1"/>
  <c r="BU284" i="1"/>
  <c r="BU276" i="1"/>
  <c r="BU268" i="1"/>
  <c r="BU260" i="1"/>
  <c r="BU251" i="1"/>
  <c r="BU243" i="1"/>
  <c r="BU234" i="1"/>
  <c r="BU226" i="1"/>
  <c r="BU218" i="1"/>
  <c r="BU210" i="1"/>
  <c r="BU202" i="1"/>
  <c r="BU194" i="1"/>
  <c r="BU186" i="1"/>
  <c r="BU179" i="1"/>
  <c r="BU171" i="1"/>
  <c r="BU163" i="1"/>
  <c r="BU156" i="1"/>
  <c r="BU148" i="1"/>
  <c r="BU140" i="1"/>
  <c r="BU132" i="1"/>
  <c r="BU123" i="1"/>
  <c r="BU115" i="1"/>
  <c r="BU107" i="1"/>
  <c r="BU99" i="1"/>
  <c r="BU84" i="1"/>
  <c r="BU76" i="1"/>
  <c r="BU68" i="1"/>
  <c r="BU60" i="1"/>
  <c r="BU52" i="1"/>
  <c r="BU44" i="1"/>
  <c r="BU36" i="1"/>
  <c r="BU28" i="1"/>
  <c r="BU20" i="1"/>
  <c r="BU12" i="1"/>
  <c r="BU460" i="1"/>
  <c r="BU361" i="1"/>
  <c r="BU346" i="1"/>
  <c r="BU298" i="1"/>
  <c r="BU283" i="1"/>
  <c r="BU233" i="1"/>
  <c r="BU147" i="1"/>
  <c r="BU122" i="1"/>
  <c r="BU83" i="1"/>
  <c r="BU35" i="1"/>
  <c r="BU3" i="1"/>
  <c r="BJ249" i="1"/>
  <c r="BI249" i="1"/>
  <c r="D249" i="1" s="1"/>
  <c r="BE248" i="1"/>
  <c r="BE263" i="1"/>
  <c r="BJ359" i="1"/>
  <c r="BE356" i="1"/>
  <c r="BE276" i="1"/>
  <c r="BJ358" i="1"/>
  <c r="BE359" i="1"/>
  <c r="BI263" i="1"/>
  <c r="D263" i="1" s="1"/>
  <c r="BE358" i="1"/>
  <c r="BI356" i="1"/>
  <c r="D356" i="1" s="1"/>
  <c r="BJ356" i="1"/>
  <c r="BI276" i="1"/>
  <c r="D276" i="1" s="1"/>
  <c r="BI358" i="1"/>
  <c r="D358" i="1" s="1"/>
  <c r="BJ276" i="1"/>
  <c r="BI248" i="1"/>
  <c r="D248" i="1" s="1"/>
  <c r="BI359" i="1"/>
  <c r="D359" i="1" s="1"/>
  <c r="BJ248" i="1"/>
  <c r="BE181" i="1"/>
  <c r="BJ181" i="1"/>
  <c r="BI181" i="1"/>
  <c r="D181" i="1" s="1"/>
  <c r="BH215" i="1"/>
  <c r="BG215" i="1"/>
  <c r="BF215" i="1"/>
  <c r="BH467" i="1"/>
  <c r="BG467" i="1"/>
  <c r="BF467" i="1"/>
  <c r="CA450" i="1" l="1"/>
  <c r="BE215" i="1"/>
  <c r="BJ215" i="1"/>
  <c r="BI215" i="1"/>
  <c r="D215" i="1" s="1"/>
  <c r="BE467" i="1"/>
  <c r="CA464" i="1" l="1"/>
  <c r="CA252" i="1"/>
  <c r="CA384" i="1"/>
  <c r="CA451" i="1"/>
  <c r="CA238" i="1"/>
  <c r="CA126" i="1"/>
  <c r="CA249" i="1"/>
  <c r="CA468" i="1"/>
  <c r="CA11" i="1"/>
  <c r="CA75" i="1"/>
  <c r="CA139" i="1"/>
  <c r="CA200" i="1"/>
  <c r="CA267" i="1"/>
  <c r="CA330" i="1"/>
  <c r="CA394" i="1"/>
  <c r="CA460" i="1"/>
  <c r="CA60" i="1"/>
  <c r="CA123" i="1"/>
  <c r="CA251" i="1"/>
  <c r="CA315" i="1"/>
  <c r="CA378" i="1"/>
  <c r="CA443" i="1"/>
  <c r="CA45" i="1"/>
  <c r="CA108" i="1"/>
  <c r="CA172" i="1"/>
  <c r="CA234" i="1"/>
  <c r="CA300" i="1"/>
  <c r="CA363" i="1"/>
  <c r="CA428" i="1"/>
  <c r="CA30" i="1"/>
  <c r="CA93" i="1"/>
  <c r="CA219" i="1"/>
  <c r="CA286" i="1"/>
  <c r="CA349" i="1"/>
  <c r="CA413" i="1"/>
  <c r="CA15" i="1"/>
  <c r="CA79" i="1"/>
  <c r="CA143" i="1"/>
  <c r="CA204" i="1"/>
  <c r="CA271" i="1"/>
  <c r="CA334" i="1"/>
  <c r="CA398" i="1"/>
  <c r="CA465" i="1"/>
  <c r="CA64" i="1"/>
  <c r="CA128" i="1"/>
  <c r="CA189" i="1"/>
  <c r="CA256" i="1"/>
  <c r="CA319" i="1"/>
  <c r="CA382" i="1"/>
  <c r="CA447" i="1"/>
  <c r="CA49" i="1"/>
  <c r="CA112" i="1"/>
  <c r="CA176" i="1"/>
  <c r="CA239" i="1"/>
  <c r="CA304" i="1"/>
  <c r="CA367" i="1"/>
  <c r="CA432" i="1"/>
  <c r="CA26" i="1"/>
  <c r="CA90" i="1"/>
  <c r="CA154" i="1"/>
  <c r="CA215" i="1"/>
  <c r="CA282" i="1"/>
  <c r="CA345" i="1"/>
  <c r="CA409" i="1"/>
  <c r="CA19" i="1"/>
  <c r="CA83" i="1"/>
  <c r="CA147" i="1"/>
  <c r="CA208" i="1"/>
  <c r="CA275" i="1"/>
  <c r="CA338" i="1"/>
  <c r="CA402" i="1"/>
  <c r="CA4" i="1"/>
  <c r="CA68" i="1"/>
  <c r="CA132" i="1"/>
  <c r="CA193" i="1"/>
  <c r="CA260" i="1"/>
  <c r="CA323" i="1"/>
  <c r="CA387" i="1"/>
  <c r="CA453" i="1"/>
  <c r="CA53" i="1"/>
  <c r="CA116" i="1"/>
  <c r="CA180" i="1"/>
  <c r="CA243" i="1"/>
  <c r="CA308" i="1"/>
  <c r="CA371" i="1"/>
  <c r="CA436" i="1"/>
  <c r="CA38" i="1"/>
  <c r="CA101" i="1"/>
  <c r="CA165" i="1"/>
  <c r="CA227" i="1"/>
  <c r="CA293" i="1"/>
  <c r="CA357" i="1"/>
  <c r="CA421" i="1"/>
  <c r="CA23" i="1"/>
  <c r="CA87" i="1"/>
  <c r="CA151" i="1"/>
  <c r="CA212" i="1"/>
  <c r="CA279" i="1"/>
  <c r="CA342" i="1"/>
  <c r="CA406" i="1"/>
  <c r="CA8" i="1"/>
  <c r="CA72" i="1"/>
  <c r="CA136" i="1"/>
  <c r="CA197" i="1"/>
  <c r="CA264" i="1"/>
  <c r="CA327" i="1"/>
  <c r="CA391" i="1"/>
  <c r="CA457" i="1"/>
  <c r="CA57" i="1"/>
  <c r="CA120" i="1"/>
  <c r="CA183" i="1"/>
  <c r="CA247" i="1"/>
  <c r="CA312" i="1"/>
  <c r="CA375" i="1"/>
  <c r="CA440" i="1"/>
  <c r="CA34" i="1"/>
  <c r="CA97" i="1"/>
  <c r="CA161" i="1"/>
  <c r="CA223" i="1"/>
  <c r="CA289" i="1"/>
  <c r="CA353" i="1"/>
  <c r="CA417" i="1"/>
  <c r="CA27" i="1"/>
  <c r="CA91" i="1"/>
  <c r="CA155" i="1"/>
  <c r="CA216" i="1"/>
  <c r="CA283" i="1"/>
  <c r="CA346" i="1"/>
  <c r="CA410" i="1"/>
  <c r="CA12" i="1"/>
  <c r="CA76" i="1"/>
  <c r="CA140" i="1"/>
  <c r="CA201" i="1"/>
  <c r="CA268" i="1"/>
  <c r="CA331" i="1"/>
  <c r="CA395" i="1"/>
  <c r="CA461" i="1"/>
  <c r="CA61" i="1"/>
  <c r="CA124" i="1"/>
  <c r="CA186" i="1"/>
  <c r="CA253" i="1"/>
  <c r="CA316" i="1"/>
  <c r="CA379" i="1"/>
  <c r="CA444" i="1"/>
  <c r="CA46" i="1"/>
  <c r="CA109" i="1"/>
  <c r="CA173" i="1"/>
  <c r="CA235" i="1"/>
  <c r="CA301" i="1"/>
  <c r="CA364" i="1"/>
  <c r="CA429" i="1"/>
  <c r="CA31" i="1"/>
  <c r="CA94" i="1"/>
  <c r="CA158" i="1"/>
  <c r="CA220" i="1"/>
  <c r="CA287" i="1"/>
  <c r="CA350" i="1"/>
  <c r="CA414" i="1"/>
  <c r="CA16" i="1"/>
  <c r="CA80" i="1"/>
  <c r="CA144" i="1"/>
  <c r="CA205" i="1"/>
  <c r="CA272" i="1"/>
  <c r="CA335" i="1"/>
  <c r="CA399" i="1"/>
  <c r="CA466" i="1"/>
  <c r="CA65" i="1"/>
  <c r="CA129" i="1"/>
  <c r="CA190" i="1"/>
  <c r="CA257" i="1"/>
  <c r="CA320" i="1"/>
  <c r="CA383" i="1"/>
  <c r="CA448" i="1"/>
  <c r="CA42" i="1"/>
  <c r="CA105" i="1"/>
  <c r="CA169" i="1"/>
  <c r="CA231" i="1"/>
  <c r="CA297" i="1"/>
  <c r="CA360" i="1"/>
  <c r="CA425" i="1"/>
  <c r="CA35" i="1"/>
  <c r="CA98" i="1"/>
  <c r="CA162" i="1"/>
  <c r="CA224" i="1"/>
  <c r="CA290" i="1"/>
  <c r="CA354" i="1"/>
  <c r="CA418" i="1"/>
  <c r="CA20" i="1"/>
  <c r="CA84" i="1"/>
  <c r="CA148" i="1"/>
  <c r="CA209" i="1"/>
  <c r="CA276" i="1"/>
  <c r="CA339" i="1"/>
  <c r="CA403" i="1"/>
  <c r="CA5" i="1"/>
  <c r="CA69" i="1"/>
  <c r="CA133" i="1"/>
  <c r="CA194" i="1"/>
  <c r="CA261" i="1"/>
  <c r="CA324" i="1"/>
  <c r="CA388" i="1"/>
  <c r="CA454" i="1"/>
  <c r="CA54" i="1"/>
  <c r="CA117" i="1"/>
  <c r="CA181" i="1"/>
  <c r="CA244" i="1"/>
  <c r="CA309" i="1"/>
  <c r="CA372" i="1"/>
  <c r="CA437" i="1"/>
  <c r="CA39" i="1"/>
  <c r="CA102" i="1"/>
  <c r="CA166" i="1"/>
  <c r="CA228" i="1"/>
  <c r="CA294" i="1"/>
  <c r="CA358" i="1"/>
  <c r="CA422" i="1"/>
  <c r="CA24" i="1"/>
  <c r="CA88" i="1"/>
  <c r="CA152" i="1"/>
  <c r="CA213" i="1"/>
  <c r="CA280" i="1"/>
  <c r="CA343" i="1"/>
  <c r="CA407" i="1"/>
  <c r="CA9" i="1"/>
  <c r="CA73" i="1"/>
  <c r="CA137" i="1"/>
  <c r="CA198" i="1"/>
  <c r="CA265" i="1"/>
  <c r="CA328" i="1"/>
  <c r="CA392" i="1"/>
  <c r="CA458" i="1"/>
  <c r="CA50" i="1"/>
  <c r="CA113" i="1"/>
  <c r="CA177" i="1"/>
  <c r="CA240" i="1"/>
  <c r="CA305" i="1"/>
  <c r="CA368" i="1"/>
  <c r="CA433" i="1"/>
  <c r="CA43" i="1"/>
  <c r="CA106" i="1"/>
  <c r="CA170" i="1"/>
  <c r="CA232" i="1"/>
  <c r="CA298" i="1"/>
  <c r="CA361" i="1"/>
  <c r="CA426" i="1"/>
  <c r="CA28" i="1"/>
  <c r="CA156" i="1"/>
  <c r="CA217" i="1"/>
  <c r="CA284" i="1"/>
  <c r="CA347" i="1"/>
  <c r="CA411" i="1"/>
  <c r="CA13" i="1"/>
  <c r="CA77" i="1"/>
  <c r="CA141" i="1"/>
  <c r="CA202" i="1"/>
  <c r="CA269" i="1"/>
  <c r="CA332" i="1"/>
  <c r="CA396" i="1"/>
  <c r="CA462" i="1"/>
  <c r="CA62" i="1"/>
  <c r="CA125" i="1"/>
  <c r="CA187" i="1"/>
  <c r="CA254" i="1"/>
  <c r="CA317" i="1"/>
  <c r="CA380" i="1"/>
  <c r="CA445" i="1"/>
  <c r="CA47" i="1"/>
  <c r="CA110" i="1"/>
  <c r="CA174" i="1"/>
  <c r="CA236" i="1"/>
  <c r="CA302" i="1"/>
  <c r="CA365" i="1"/>
  <c r="CA430" i="1"/>
  <c r="CA32" i="1"/>
  <c r="CA95" i="1"/>
  <c r="CA159" i="1"/>
  <c r="CA221" i="1"/>
  <c r="CA351" i="1"/>
  <c r="CA415" i="1"/>
  <c r="CA17" i="1"/>
  <c r="CA81" i="1"/>
  <c r="CA145" i="1"/>
  <c r="CA206" i="1"/>
  <c r="CA273" i="1"/>
  <c r="CA336" i="1"/>
  <c r="CA400" i="1"/>
  <c r="CA467" i="1"/>
  <c r="CA58" i="1"/>
  <c r="CA121" i="1"/>
  <c r="CA184" i="1"/>
  <c r="CA248" i="1"/>
  <c r="CA313" i="1"/>
  <c r="CA376" i="1"/>
  <c r="CA441" i="1"/>
  <c r="CA51" i="1"/>
  <c r="CA114" i="1"/>
  <c r="CA178" i="1"/>
  <c r="CA241" i="1"/>
  <c r="CA306" i="1"/>
  <c r="CA369" i="1"/>
  <c r="CA434" i="1"/>
  <c r="CA36" i="1"/>
  <c r="CA99" i="1"/>
  <c r="CA163" i="1"/>
  <c r="CA225" i="1"/>
  <c r="CA291" i="1"/>
  <c r="CA355" i="1"/>
  <c r="CA419" i="1"/>
  <c r="CA21" i="1"/>
  <c r="CA85" i="1"/>
  <c r="CA149" i="1"/>
  <c r="CA210" i="1"/>
  <c r="CA277" i="1"/>
  <c r="CA340" i="1"/>
  <c r="CA404" i="1"/>
  <c r="CA6" i="1"/>
  <c r="CA70" i="1"/>
  <c r="CA134" i="1"/>
  <c r="CA195" i="1"/>
  <c r="CA262" i="1"/>
  <c r="CA325" i="1"/>
  <c r="CA389" i="1"/>
  <c r="CA455" i="1"/>
  <c r="CA55" i="1"/>
  <c r="CA118" i="1"/>
  <c r="CA245" i="1"/>
  <c r="CA310" i="1"/>
  <c r="CA373" i="1"/>
  <c r="CA438" i="1"/>
  <c r="CA40" i="1"/>
  <c r="CA103" i="1"/>
  <c r="CA167" i="1"/>
  <c r="CA229" i="1"/>
  <c r="CA295" i="1"/>
  <c r="CA423" i="1"/>
  <c r="CA25" i="1"/>
  <c r="CA89" i="1"/>
  <c r="CA153" i="1"/>
  <c r="CA214" i="1"/>
  <c r="CA281" i="1"/>
  <c r="CA344" i="1"/>
  <c r="CA408" i="1"/>
  <c r="CA2" i="1"/>
  <c r="CA66" i="1"/>
  <c r="CA130" i="1"/>
  <c r="CA191" i="1"/>
  <c r="CA258" i="1"/>
  <c r="CA321" i="1"/>
  <c r="CA385" i="1"/>
  <c r="CA449" i="1"/>
  <c r="CA59" i="1"/>
  <c r="CA122" i="1"/>
  <c r="CA185" i="1"/>
  <c r="CA250" i="1"/>
  <c r="CA314" i="1"/>
  <c r="CA377" i="1"/>
  <c r="CA442" i="1"/>
  <c r="CA44" i="1"/>
  <c r="CA107" i="1"/>
  <c r="CA171" i="1"/>
  <c r="CA233" i="1"/>
  <c r="CA299" i="1"/>
  <c r="CA362" i="1"/>
  <c r="CA427" i="1"/>
  <c r="CA29" i="1"/>
  <c r="CA92" i="1"/>
  <c r="CA157" i="1"/>
  <c r="CA218" i="1"/>
  <c r="CA285" i="1"/>
  <c r="CA348" i="1"/>
  <c r="CA412" i="1"/>
  <c r="CA14" i="1"/>
  <c r="CA78" i="1"/>
  <c r="CA142" i="1"/>
  <c r="CA203" i="1"/>
  <c r="CA270" i="1"/>
  <c r="CA333" i="1"/>
  <c r="CA397" i="1"/>
  <c r="CA463" i="1"/>
  <c r="CA63" i="1"/>
  <c r="CA127" i="1"/>
  <c r="CA188" i="1"/>
  <c r="CA255" i="1"/>
  <c r="CA318" i="1"/>
  <c r="CA381" i="1"/>
  <c r="CA446" i="1"/>
  <c r="CA48" i="1"/>
  <c r="CA111" i="1"/>
  <c r="CA175" i="1"/>
  <c r="CA237" i="1"/>
  <c r="CA303" i="1"/>
  <c r="CA366" i="1"/>
  <c r="CA431" i="1"/>
  <c r="CA33" i="1"/>
  <c r="CA96" i="1"/>
  <c r="CA160" i="1"/>
  <c r="CA222" i="1"/>
  <c r="CA288" i="1"/>
  <c r="CA352" i="1"/>
  <c r="CA416" i="1"/>
  <c r="CA10" i="1"/>
  <c r="CA74" i="1"/>
  <c r="CA138" i="1"/>
  <c r="CA199" i="1"/>
  <c r="CA266" i="1"/>
  <c r="CA329" i="1"/>
  <c r="CA393" i="1"/>
  <c r="CA459" i="1"/>
  <c r="CA3" i="1"/>
  <c r="CA67" i="1"/>
  <c r="CA131" i="1"/>
  <c r="CA192" i="1"/>
  <c r="CA259" i="1"/>
  <c r="CA322" i="1"/>
  <c r="CA386" i="1"/>
  <c r="CA452" i="1"/>
  <c r="CA52" i="1"/>
  <c r="CA115" i="1"/>
  <c r="CA179" i="1"/>
  <c r="CA242" i="1"/>
  <c r="CA307" i="1"/>
  <c r="CA370" i="1"/>
  <c r="CA435" i="1"/>
  <c r="CA37" i="1"/>
  <c r="CA100" i="1"/>
  <c r="CA164" i="1"/>
  <c r="CA226" i="1"/>
  <c r="CA292" i="1"/>
  <c r="CA356" i="1"/>
  <c r="CA420" i="1"/>
  <c r="CA22" i="1"/>
  <c r="CA86" i="1"/>
  <c r="CA150" i="1"/>
  <c r="CA211" i="1"/>
  <c r="CA278" i="1"/>
  <c r="CA341" i="1"/>
  <c r="CA405" i="1"/>
  <c r="CA7" i="1"/>
  <c r="CA71" i="1"/>
  <c r="CA135" i="1"/>
  <c r="CA196" i="1"/>
  <c r="CA263" i="1"/>
  <c r="CA326" i="1"/>
  <c r="CA390" i="1"/>
  <c r="CA456" i="1"/>
  <c r="CA56" i="1"/>
  <c r="CA119" i="1"/>
  <c r="CA182" i="1"/>
  <c r="CA246" i="1"/>
  <c r="CA311" i="1"/>
  <c r="CA374" i="1"/>
  <c r="CA439" i="1"/>
  <c r="CA41" i="1"/>
  <c r="CA104" i="1"/>
  <c r="CA168" i="1"/>
  <c r="CA230" i="1"/>
  <c r="CA296" i="1"/>
  <c r="CA359" i="1"/>
  <c r="CA424" i="1"/>
  <c r="CA18" i="1"/>
  <c r="CA82" i="1"/>
  <c r="CA146" i="1"/>
  <c r="CA207" i="1"/>
  <c r="CA274" i="1"/>
  <c r="CA337" i="1"/>
  <c r="CA401" i="1"/>
  <c r="BJ467" i="1"/>
  <c r="BI467" i="1"/>
  <c r="D467" i="1" s="1"/>
  <c r="BH159" i="1" l="1"/>
  <c r="BG159" i="1"/>
  <c r="BF159" i="1"/>
  <c r="K110" i="31"/>
  <c r="H112" i="31"/>
  <c r="K160" i="31"/>
  <c r="H169" i="31"/>
  <c r="BE159" i="1" l="1"/>
  <c r="K162" i="31"/>
  <c r="H171" i="31"/>
  <c r="K112" i="31"/>
  <c r="H114" i="31"/>
  <c r="BH191" i="1"/>
  <c r="BG191" i="1"/>
  <c r="BF191" i="1"/>
  <c r="BI159" i="1" l="1"/>
  <c r="D159" i="1" s="1"/>
  <c r="BE191" i="1"/>
  <c r="BH320" i="1"/>
  <c r="BG320" i="1"/>
  <c r="BF320" i="1"/>
  <c r="BE320" i="1" l="1"/>
  <c r="I1" i="10"/>
  <c r="AD6" i="39"/>
  <c r="AH6" i="39"/>
  <c r="AF6" i="39"/>
  <c r="U1" i="1"/>
  <c r="T1" i="1"/>
  <c r="S1" i="1"/>
  <c r="R1" i="52" a="1"/>
  <c r="U1" i="52" s="1"/>
  <c r="BH394" i="1"/>
  <c r="BG394" i="1"/>
  <c r="BF394" i="1"/>
  <c r="K61" i="31"/>
  <c r="H61" i="31"/>
  <c r="BC450" i="1" l="1"/>
  <c r="AK450" i="1"/>
  <c r="BD450" i="1"/>
  <c r="AL450" i="1"/>
  <c r="BB450" i="1"/>
  <c r="AJ450" i="1"/>
  <c r="BC464" i="1"/>
  <c r="AK464" i="1"/>
  <c r="BD464" i="1"/>
  <c r="AL464" i="1"/>
  <c r="BB464" i="1"/>
  <c r="AJ464" i="1"/>
  <c r="BD451" i="1"/>
  <c r="BD252" i="1"/>
  <c r="BD384" i="1"/>
  <c r="BD238" i="1"/>
  <c r="BD126" i="1"/>
  <c r="BB126" i="1"/>
  <c r="BB451" i="1"/>
  <c r="BB252" i="1"/>
  <c r="BB384" i="1"/>
  <c r="BB238" i="1"/>
  <c r="BC451" i="1"/>
  <c r="BC384" i="1"/>
  <c r="BC238" i="1"/>
  <c r="BC126" i="1"/>
  <c r="BC252" i="1"/>
  <c r="BD249" i="1"/>
  <c r="BC249" i="1"/>
  <c r="BB249" i="1"/>
  <c r="BC358" i="1"/>
  <c r="BC263" i="1"/>
  <c r="BC276" i="1"/>
  <c r="BC359" i="1"/>
  <c r="BC356" i="1"/>
  <c r="BC248" i="1"/>
  <c r="BD359" i="1"/>
  <c r="BD356" i="1"/>
  <c r="BD248" i="1"/>
  <c r="BD358" i="1"/>
  <c r="BD263" i="1"/>
  <c r="BD276" i="1"/>
  <c r="BB358" i="1"/>
  <c r="BB263" i="1"/>
  <c r="BB276" i="1"/>
  <c r="BB359" i="1"/>
  <c r="BB356" i="1"/>
  <c r="BB248" i="1"/>
  <c r="BC181" i="1"/>
  <c r="BB181" i="1"/>
  <c r="BD181" i="1"/>
  <c r="BD215" i="1"/>
  <c r="BC215" i="1"/>
  <c r="BB215" i="1"/>
  <c r="BC467" i="1"/>
  <c r="BB159" i="1"/>
  <c r="BB467" i="1"/>
  <c r="BD159" i="1"/>
  <c r="BD467" i="1"/>
  <c r="BC191" i="1"/>
  <c r="BC159" i="1"/>
  <c r="BB320" i="1"/>
  <c r="BJ191" i="1"/>
  <c r="BI191" i="1"/>
  <c r="D191" i="1" s="1"/>
  <c r="BD320" i="1"/>
  <c r="BD191" i="1"/>
  <c r="BI320" i="1"/>
  <c r="D320" i="1" s="1"/>
  <c r="BC320" i="1" s="1"/>
  <c r="BJ320" i="1"/>
  <c r="AF1" i="52"/>
  <c r="X1" i="52"/>
  <c r="AD1" i="52"/>
  <c r="V1" i="52"/>
  <c r="AC1" i="52"/>
  <c r="AB1" i="52"/>
  <c r="AA1" i="52"/>
  <c r="S1" i="52"/>
  <c r="AH1" i="52"/>
  <c r="Z1" i="52"/>
  <c r="R1" i="52"/>
  <c r="AG1" i="52"/>
  <c r="Y1" i="52"/>
  <c r="AE1" i="52"/>
  <c r="W1" i="52"/>
  <c r="T1" i="52"/>
  <c r="BE394" i="1"/>
  <c r="BB191" i="1" l="1"/>
  <c r="BJ394" i="1" l="1"/>
  <c r="BI394" i="1"/>
  <c r="D394" i="1" s="1"/>
  <c r="BH323" i="1"/>
  <c r="BG323" i="1"/>
  <c r="BF323" i="1"/>
  <c r="BH189" i="1"/>
  <c r="BG189" i="1"/>
  <c r="BF189" i="1"/>
  <c r="BE323" i="1" l="1"/>
  <c r="BJ323" i="1"/>
  <c r="BI323" i="1"/>
  <c r="D323" i="1" s="1"/>
  <c r="BE189" i="1"/>
  <c r="K148" i="31" l="1"/>
  <c r="H156" i="31"/>
  <c r="K98" i="31"/>
  <c r="H99" i="31"/>
  <c r="K138" i="31"/>
  <c r="H145" i="31"/>
  <c r="K193" i="31"/>
  <c r="H202" i="31"/>
  <c r="K114" i="31"/>
  <c r="H116" i="31"/>
  <c r="K164" i="31"/>
  <c r="H173" i="31"/>
  <c r="BH201" i="1"/>
  <c r="BG201" i="1"/>
  <c r="BF201" i="1"/>
  <c r="BJ189" i="1" l="1"/>
  <c r="BI189" i="1"/>
  <c r="D189" i="1" s="1"/>
  <c r="BE201" i="1"/>
  <c r="BJ201" i="1" l="1"/>
  <c r="BI201" i="1"/>
  <c r="D201"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8" i="1" l="1"/>
  <c r="BF466" i="1"/>
  <c r="BF465" i="1"/>
  <c r="BF463" i="1"/>
  <c r="BF462" i="1"/>
  <c r="BF461" i="1"/>
  <c r="BF460" i="1"/>
  <c r="BF459" i="1"/>
  <c r="BF458" i="1"/>
  <c r="BF457" i="1"/>
  <c r="BF456" i="1"/>
  <c r="BF455" i="1"/>
  <c r="BF454" i="1"/>
  <c r="BF453" i="1"/>
  <c r="BF452"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3" i="1"/>
  <c r="BF392" i="1"/>
  <c r="BF391" i="1"/>
  <c r="BF390" i="1"/>
  <c r="BF389" i="1"/>
  <c r="BF388" i="1"/>
  <c r="BF387" i="1"/>
  <c r="BF386" i="1"/>
  <c r="BF385"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7"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5" i="1"/>
  <c r="BF274" i="1"/>
  <c r="BF273" i="1"/>
  <c r="BF272" i="1"/>
  <c r="BF271" i="1"/>
  <c r="BF270" i="1"/>
  <c r="BF269" i="1"/>
  <c r="BF268" i="1"/>
  <c r="BF267" i="1"/>
  <c r="BF266" i="1"/>
  <c r="BF265" i="1"/>
  <c r="BF264" i="1"/>
  <c r="BF262" i="1"/>
  <c r="BF261" i="1"/>
  <c r="BF260" i="1"/>
  <c r="BF259" i="1"/>
  <c r="BF258" i="1"/>
  <c r="BF257" i="1"/>
  <c r="BF256" i="1"/>
  <c r="BF255" i="1"/>
  <c r="BF254" i="1"/>
  <c r="BF253" i="1"/>
  <c r="BF251" i="1"/>
  <c r="BF250" i="1"/>
  <c r="BF247" i="1"/>
  <c r="BF246" i="1"/>
  <c r="BF245" i="1"/>
  <c r="BF244" i="1"/>
  <c r="BF243" i="1"/>
  <c r="BF242" i="1"/>
  <c r="BF241" i="1"/>
  <c r="BF240" i="1"/>
  <c r="BF239" i="1"/>
  <c r="BF237" i="1"/>
  <c r="BF236" i="1"/>
  <c r="BF235" i="1"/>
  <c r="BF234" i="1"/>
  <c r="BF233" i="1"/>
  <c r="BF232" i="1"/>
  <c r="BF231" i="1"/>
  <c r="BF230" i="1"/>
  <c r="BF229" i="1"/>
  <c r="BF228" i="1"/>
  <c r="BF227" i="1"/>
  <c r="BF226" i="1"/>
  <c r="BF225" i="1"/>
  <c r="BF224" i="1"/>
  <c r="BF223" i="1"/>
  <c r="BF222" i="1"/>
  <c r="BF221" i="1"/>
  <c r="BF220" i="1"/>
  <c r="BF219" i="1"/>
  <c r="BF218" i="1"/>
  <c r="BF217" i="1"/>
  <c r="BF216" i="1"/>
  <c r="BF214" i="1"/>
  <c r="BF213" i="1"/>
  <c r="BF212" i="1"/>
  <c r="BF211" i="1"/>
  <c r="BF210" i="1"/>
  <c r="BF209" i="1"/>
  <c r="BF208" i="1"/>
  <c r="BF207" i="1"/>
  <c r="BF206" i="1"/>
  <c r="BF205" i="1"/>
  <c r="BF204" i="1"/>
  <c r="BF203" i="1"/>
  <c r="BF202" i="1"/>
  <c r="BF200" i="1"/>
  <c r="BF199" i="1"/>
  <c r="BF198" i="1"/>
  <c r="BF197" i="1"/>
  <c r="BF196" i="1"/>
  <c r="BF195" i="1"/>
  <c r="BF194" i="1"/>
  <c r="BF193" i="1"/>
  <c r="BF192" i="1"/>
  <c r="BF190" i="1"/>
  <c r="BF188" i="1"/>
  <c r="BF187" i="1"/>
  <c r="BF186" i="1"/>
  <c r="BF185" i="1"/>
  <c r="BF184" i="1"/>
  <c r="BF183" i="1"/>
  <c r="BF182" i="1"/>
  <c r="BF180" i="1"/>
  <c r="BF179" i="1"/>
  <c r="BF178" i="1"/>
  <c r="BF177" i="1"/>
  <c r="BF176" i="1"/>
  <c r="BF175" i="1"/>
  <c r="BF174" i="1"/>
  <c r="BF173" i="1"/>
  <c r="BF172" i="1"/>
  <c r="BF171" i="1"/>
  <c r="BF170" i="1"/>
  <c r="BF169" i="1"/>
  <c r="BF168" i="1"/>
  <c r="BF167" i="1"/>
  <c r="BF166" i="1"/>
  <c r="BF165" i="1"/>
  <c r="BF164" i="1"/>
  <c r="BF163" i="1"/>
  <c r="BF162" i="1"/>
  <c r="BF161" i="1"/>
  <c r="BF160"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2" i="1"/>
  <c r="B37" i="2"/>
  <c r="A17" i="31"/>
  <c r="H17" i="31" s="1"/>
  <c r="T37" i="2" l="1"/>
  <c r="BJ36" i="1"/>
  <c r="BJ57" i="1"/>
  <c r="BJ76" i="1"/>
  <c r="BJ32" i="1"/>
  <c r="BJ461" i="1"/>
  <c r="BJ443" i="1"/>
  <c r="BJ452" i="1"/>
  <c r="BJ417" i="1"/>
  <c r="BJ423" i="1"/>
  <c r="BJ411" i="1"/>
  <c r="BJ392" i="1"/>
  <c r="BJ336" i="1"/>
  <c r="BJ351" i="1"/>
  <c r="BJ329" i="1"/>
  <c r="BJ330" i="1"/>
  <c r="BJ322" i="1"/>
  <c r="BJ321" i="1"/>
  <c r="BJ318" i="1"/>
  <c r="BJ301" i="1"/>
  <c r="BJ300" i="1"/>
  <c r="BJ313" i="1"/>
  <c r="BJ299" i="1"/>
  <c r="BJ297" i="1"/>
  <c r="BJ315" i="1"/>
  <c r="BJ293" i="1"/>
  <c r="BJ267" i="1"/>
  <c r="BJ234" i="1"/>
  <c r="BJ231" i="1"/>
  <c r="BJ208" i="1"/>
  <c r="BJ187" i="1"/>
  <c r="BJ207" i="1"/>
  <c r="BJ129" i="1"/>
  <c r="BJ163" i="1"/>
  <c r="BJ112" i="1"/>
  <c r="BJ121" i="1"/>
  <c r="BJ123" i="1"/>
  <c r="BJ107" i="1"/>
  <c r="BJ117" i="1"/>
  <c r="BJ102" i="1"/>
  <c r="BJ58" i="1"/>
  <c r="BJ3" i="1"/>
  <c r="BJ22" i="1"/>
  <c r="BJ460" i="1"/>
  <c r="BJ440" i="1"/>
  <c r="BJ442" i="1"/>
  <c r="BJ418" i="1"/>
  <c r="BJ414" i="1"/>
  <c r="BJ393" i="1"/>
  <c r="BJ387" i="1"/>
  <c r="BJ367" i="1"/>
  <c r="BJ390" i="1"/>
  <c r="BJ319" i="1"/>
  <c r="BJ327" i="1"/>
  <c r="BJ310" i="1"/>
  <c r="BJ332" i="1"/>
  <c r="BJ228" i="1"/>
  <c r="BJ268" i="1"/>
  <c r="BJ260" i="1"/>
  <c r="BJ257" i="1"/>
  <c r="BJ265" i="1"/>
  <c r="BJ219" i="1"/>
  <c r="BJ217" i="1"/>
  <c r="BJ186" i="1"/>
  <c r="BJ184" i="1"/>
  <c r="BJ210" i="1"/>
  <c r="BJ222" i="1"/>
  <c r="BJ190" i="1"/>
  <c r="BJ125" i="1"/>
  <c r="BJ113" i="1"/>
  <c r="BJ99" i="1"/>
  <c r="BJ122" i="1"/>
  <c r="BJ100" i="1"/>
  <c r="BJ91" i="1"/>
  <c r="BJ98" i="1"/>
  <c r="BJ97" i="1"/>
  <c r="BJ50" i="1"/>
  <c r="BJ103" i="1"/>
  <c r="BJ59" i="1"/>
  <c r="BJ89" i="1"/>
  <c r="BJ51" i="1"/>
  <c r="BJ105" i="1"/>
  <c r="BJ419" i="1"/>
  <c r="BJ407" i="1"/>
  <c r="BJ386" i="1"/>
  <c r="BJ350" i="1"/>
  <c r="BJ354" i="1"/>
  <c r="BJ316" i="1"/>
  <c r="BJ232" i="1"/>
  <c r="BJ185" i="1"/>
  <c r="BJ206" i="1"/>
  <c r="BJ88" i="1"/>
  <c r="BJ85" i="1"/>
  <c r="BJ7" i="1"/>
  <c r="BJ8" i="1"/>
  <c r="BJ370" i="1"/>
  <c r="BJ379" i="1"/>
  <c r="BJ378" i="1"/>
  <c r="BJ377" i="1"/>
  <c r="BJ376" i="1"/>
  <c r="BJ375" i="1"/>
  <c r="BJ374" i="1"/>
  <c r="BJ373" i="1"/>
  <c r="BJ372" i="1"/>
  <c r="BJ371" i="1"/>
  <c r="BJ380" i="1"/>
  <c r="BJ381" i="1"/>
  <c r="BJ369" i="1"/>
  <c r="BJ343" i="1"/>
  <c r="BJ346" i="1"/>
  <c r="BJ368" i="1"/>
  <c r="BJ349" i="1"/>
  <c r="BJ344" i="1"/>
  <c r="BJ347" i="1"/>
  <c r="BJ341" i="1"/>
  <c r="BJ348" i="1"/>
  <c r="BJ342" i="1"/>
  <c r="BJ340" i="1"/>
  <c r="BJ345" i="1"/>
  <c r="BJ203" i="1"/>
  <c r="BJ202" i="1"/>
  <c r="BJ204" i="1"/>
  <c r="BJ205" i="1"/>
  <c r="BJ137" i="1"/>
  <c r="BJ139" i="1"/>
  <c r="BJ141" i="1"/>
  <c r="BJ140" i="1"/>
  <c r="BJ138" i="1"/>
  <c r="BJ142" i="1"/>
  <c r="BJ87" i="1"/>
  <c r="BJ24" i="1"/>
  <c r="BJ25" i="1"/>
  <c r="BJ33" i="1"/>
  <c r="BJ434" i="1"/>
  <c r="BJ422" i="1"/>
  <c r="BJ439" i="1"/>
  <c r="BJ395" i="1"/>
  <c r="BJ287" i="1"/>
  <c r="BJ289" i="1"/>
  <c r="BJ214" i="1"/>
  <c r="BJ288" i="1"/>
  <c r="BJ198" i="1"/>
  <c r="BJ200" i="1"/>
  <c r="BJ199" i="1"/>
  <c r="BJ221" i="1"/>
  <c r="BJ178" i="1"/>
  <c r="BJ118" i="1"/>
  <c r="BJ128" i="1"/>
  <c r="BJ119" i="1"/>
  <c r="BJ116" i="1"/>
  <c r="BJ120" i="1"/>
  <c r="BJ101" i="1"/>
  <c r="BJ34" i="1"/>
  <c r="BJ9" i="1"/>
  <c r="BJ11" i="1"/>
  <c r="BJ13" i="1"/>
  <c r="BJ14" i="1"/>
  <c r="BJ64" i="1"/>
  <c r="BJ4" i="1"/>
  <c r="BJ26" i="1"/>
  <c r="BJ65" i="1"/>
  <c r="BJ453" i="1"/>
  <c r="BJ458" i="1"/>
  <c r="BJ404" i="1"/>
  <c r="BJ408" i="1"/>
  <c r="BJ357" i="1"/>
  <c r="BJ331" i="1"/>
  <c r="BJ295" i="1"/>
  <c r="BJ282" i="1"/>
  <c r="BJ280" i="1"/>
  <c r="BJ233" i="1"/>
  <c r="BJ256" i="1"/>
  <c r="BJ278" i="1"/>
  <c r="BJ230" i="1"/>
  <c r="BJ277" i="1"/>
  <c r="BJ213" i="1"/>
  <c r="BJ283" i="1"/>
  <c r="BJ176" i="1"/>
  <c r="BJ179" i="1"/>
  <c r="BJ170" i="1"/>
  <c r="BJ156" i="1"/>
  <c r="BJ183" i="1"/>
  <c r="BJ166" i="1"/>
  <c r="BJ104" i="1"/>
  <c r="BJ94" i="1"/>
  <c r="BJ75" i="1"/>
  <c r="BJ38" i="1"/>
  <c r="BJ92" i="1"/>
  <c r="BJ74" i="1"/>
  <c r="BJ96" i="1"/>
  <c r="BJ70" i="1"/>
  <c r="BJ55" i="1"/>
  <c r="BJ93" i="1"/>
  <c r="BJ457" i="1"/>
  <c r="BJ455" i="1"/>
  <c r="BJ456" i="1"/>
  <c r="BJ428" i="1"/>
  <c r="BJ432" i="1"/>
  <c r="BJ429" i="1"/>
  <c r="BJ403" i="1"/>
  <c r="BJ448" i="1"/>
  <c r="BJ406" i="1"/>
  <c r="BJ365" i="1"/>
  <c r="BJ366" i="1"/>
  <c r="BJ363" i="1"/>
  <c r="BJ364" i="1"/>
  <c r="BJ361" i="1"/>
  <c r="BJ339" i="1"/>
  <c r="BJ337" i="1"/>
  <c r="BJ360" i="1"/>
  <c r="BJ306" i="1"/>
  <c r="BJ307" i="1"/>
  <c r="BJ285" i="1"/>
  <c r="BJ296" i="1"/>
  <c r="BJ298" i="1"/>
  <c r="BJ305" i="1"/>
  <c r="BJ286" i="1"/>
  <c r="BJ304" i="1"/>
  <c r="BJ284" i="1"/>
  <c r="BJ302" i="1"/>
  <c r="BJ270" i="1"/>
  <c r="BJ250" i="1"/>
  <c r="BJ271" i="1"/>
  <c r="BJ272" i="1"/>
  <c r="BJ240" i="1"/>
  <c r="BJ255" i="1"/>
  <c r="BJ254" i="1"/>
  <c r="BJ253" i="1"/>
  <c r="BJ251" i="1"/>
  <c r="BJ236" i="1"/>
  <c r="BJ294" i="1"/>
  <c r="BJ279" i="1"/>
  <c r="BJ195" i="1"/>
  <c r="BJ194" i="1"/>
  <c r="BJ196" i="1"/>
  <c r="BJ180" i="1"/>
  <c r="BJ303" i="1"/>
  <c r="BJ274" i="1"/>
  <c r="BJ158" i="1"/>
  <c r="BJ148" i="1"/>
  <c r="BJ147" i="1"/>
  <c r="BJ153" i="1"/>
  <c r="BJ149" i="1"/>
  <c r="BJ173" i="1"/>
  <c r="BJ172" i="1"/>
  <c r="BJ152" i="1"/>
  <c r="BJ192" i="1"/>
  <c r="BJ161" i="1"/>
  <c r="BJ151" i="1"/>
  <c r="BJ144" i="1"/>
  <c r="BJ171" i="1"/>
  <c r="BJ167" i="1"/>
  <c r="BJ145" i="1"/>
  <c r="BJ146" i="1"/>
  <c r="BJ43" i="1"/>
  <c r="BJ42" i="1"/>
  <c r="BJ41" i="1"/>
  <c r="BJ40" i="1"/>
  <c r="BJ39" i="1"/>
  <c r="BJ44" i="1"/>
  <c r="BJ71" i="1"/>
  <c r="BJ46" i="1"/>
  <c r="BJ45" i="1"/>
  <c r="BJ47" i="1"/>
  <c r="BJ466" i="1"/>
  <c r="BJ465" i="1"/>
  <c r="BJ463" i="1"/>
  <c r="BJ462" i="1"/>
  <c r="BJ454" i="1"/>
  <c r="BJ449" i="1"/>
  <c r="BJ430" i="1"/>
  <c r="BJ425" i="1"/>
  <c r="BJ426" i="1"/>
  <c r="BJ416" i="1"/>
  <c r="BJ410" i="1"/>
  <c r="BJ409" i="1"/>
  <c r="BJ424" i="1"/>
  <c r="BJ402" i="1"/>
  <c r="BJ400" i="1"/>
  <c r="BJ396" i="1"/>
  <c r="BJ420" i="1"/>
  <c r="BJ391" i="1"/>
  <c r="BJ388" i="1"/>
  <c r="BJ355" i="1"/>
  <c r="BJ385" i="1"/>
  <c r="BJ353" i="1"/>
  <c r="BJ325" i="1"/>
  <c r="BJ335" i="1"/>
  <c r="BJ324" i="1"/>
  <c r="BJ334" i="1"/>
  <c r="BJ317" i="1"/>
  <c r="BJ309" i="1"/>
  <c r="BJ326" i="1"/>
  <c r="BJ269" i="1"/>
  <c r="BJ281" i="1"/>
  <c r="BJ242" i="1"/>
  <c r="BJ237" i="1"/>
  <c r="BJ209" i="1"/>
  <c r="BJ241" i="1"/>
  <c r="BJ229" i="1"/>
  <c r="BJ225" i="1"/>
  <c r="BJ227" i="1"/>
  <c r="BJ224" i="1"/>
  <c r="BJ216" i="1"/>
  <c r="BJ197" i="1"/>
  <c r="BJ226" i="1"/>
  <c r="BJ243" i="1"/>
  <c r="BJ124" i="1"/>
  <c r="BJ111" i="1"/>
  <c r="BJ193" i="1"/>
  <c r="BJ162" i="1"/>
  <c r="BJ127" i="1"/>
  <c r="BJ106" i="1"/>
  <c r="BJ80" i="1"/>
  <c r="BJ79" i="1"/>
  <c r="BJ78" i="1"/>
  <c r="BJ77" i="1"/>
  <c r="BJ72" i="1"/>
  <c r="BJ68" i="1"/>
  <c r="BJ49" i="1"/>
  <c r="BJ48" i="1"/>
  <c r="BJ66" i="1"/>
  <c r="BJ10" i="1"/>
  <c r="BJ16" i="1"/>
  <c r="BJ17" i="1"/>
  <c r="BJ18" i="1"/>
  <c r="BJ19" i="1"/>
  <c r="BJ20" i="1"/>
  <c r="BJ21" i="1"/>
  <c r="BJ31" i="1"/>
  <c r="BJ37" i="1"/>
  <c r="BC201" i="1" l="1"/>
  <c r="S21" i="2"/>
  <c r="BD394" i="1"/>
  <c r="BD323" i="1"/>
  <c r="BC189" i="1"/>
  <c r="BD465" i="1"/>
  <c r="BD403" i="1"/>
  <c r="BD346" i="1"/>
  <c r="BD338" i="1"/>
  <c r="BD275" i="1"/>
  <c r="BD205" i="1"/>
  <c r="BD148" i="1"/>
  <c r="BD140" i="1"/>
  <c r="BD84" i="1"/>
  <c r="BD70" i="1"/>
  <c r="BD15" i="1"/>
  <c r="BD8" i="1"/>
  <c r="BD262" i="1"/>
  <c r="BD19" i="1"/>
  <c r="BD216" i="1"/>
  <c r="BD433" i="1"/>
  <c r="BD377" i="1"/>
  <c r="BD369" i="1"/>
  <c r="BD312" i="1"/>
  <c r="BD304" i="1"/>
  <c r="BD246" i="1"/>
  <c r="BD237" i="1"/>
  <c r="BD179" i="1"/>
  <c r="BD171" i="1"/>
  <c r="BD114" i="1"/>
  <c r="BD106" i="1"/>
  <c r="BD53" i="1"/>
  <c r="BD45" i="1"/>
  <c r="BD382" i="1"/>
  <c r="BD128" i="1"/>
  <c r="BD88" i="1"/>
  <c r="BD224" i="1"/>
  <c r="BD432" i="1"/>
  <c r="BD424" i="1"/>
  <c r="BD361" i="1"/>
  <c r="BD303" i="1"/>
  <c r="BD296" i="1"/>
  <c r="BD236" i="1"/>
  <c r="BD228" i="1"/>
  <c r="BD162" i="1"/>
  <c r="BD105" i="1"/>
  <c r="BD44" i="1"/>
  <c r="BD407" i="1"/>
  <c r="BD374" i="1"/>
  <c r="BD66" i="1"/>
  <c r="BD446" i="1"/>
  <c r="BD439" i="1"/>
  <c r="BD383" i="1"/>
  <c r="BD375" i="1"/>
  <c r="BD255" i="1"/>
  <c r="BD244" i="1"/>
  <c r="BD177" i="1"/>
  <c r="BD120" i="1"/>
  <c r="BD59" i="1"/>
  <c r="BD51" i="1"/>
  <c r="BD43" i="1"/>
  <c r="BD35" i="1"/>
  <c r="BD28" i="1"/>
  <c r="BD20" i="1"/>
  <c r="BD12" i="1"/>
  <c r="BD5" i="1"/>
  <c r="BD430" i="1"/>
  <c r="BD399" i="1"/>
  <c r="BD334" i="1"/>
  <c r="BD317" i="1"/>
  <c r="BD218" i="1"/>
  <c r="BD192" i="1"/>
  <c r="BD160" i="1"/>
  <c r="BD111" i="1"/>
  <c r="BD80" i="1"/>
  <c r="BD42" i="1"/>
  <c r="BD413" i="1"/>
  <c r="BD372" i="1"/>
  <c r="BD307" i="1"/>
  <c r="BD269" i="1"/>
  <c r="BD232" i="1"/>
  <c r="BD188" i="1"/>
  <c r="BD150" i="1"/>
  <c r="BD109" i="1"/>
  <c r="BD78" i="1"/>
  <c r="BD40" i="1"/>
  <c r="BD459" i="1"/>
  <c r="BD454" i="1"/>
  <c r="BD444" i="1"/>
  <c r="BD429" i="1"/>
  <c r="BD421" i="1"/>
  <c r="BD406" i="1"/>
  <c r="BD398" i="1"/>
  <c r="BD389" i="1"/>
  <c r="BD381" i="1"/>
  <c r="BD373" i="1"/>
  <c r="BD365" i="1"/>
  <c r="BD349" i="1"/>
  <c r="BD341" i="1"/>
  <c r="BD333" i="1"/>
  <c r="BD325" i="1"/>
  <c r="BD316" i="1"/>
  <c r="BD294" i="1"/>
  <c r="BD279" i="1"/>
  <c r="BD270" i="1"/>
  <c r="BD261" i="1"/>
  <c r="BD253" i="1"/>
  <c r="BD242" i="1"/>
  <c r="BD233" i="1"/>
  <c r="BD225" i="1"/>
  <c r="BD199" i="1"/>
  <c r="BD182" i="1"/>
  <c r="BD175" i="1"/>
  <c r="BD167" i="1"/>
  <c r="BD158" i="1"/>
  <c r="BD151" i="1"/>
  <c r="BD143" i="1"/>
  <c r="BD135" i="1"/>
  <c r="BD127" i="1"/>
  <c r="BD110" i="1"/>
  <c r="BD79" i="1"/>
  <c r="BD65" i="1"/>
  <c r="BD57" i="1"/>
  <c r="BD49" i="1"/>
  <c r="BD41" i="1"/>
  <c r="BD34" i="1"/>
  <c r="BD26" i="1"/>
  <c r="BD18" i="1"/>
  <c r="BD10" i="1"/>
  <c r="BD3" i="1"/>
  <c r="BD468" i="1"/>
  <c r="BD405" i="1"/>
  <c r="BD364" i="1"/>
  <c r="BD324" i="1"/>
  <c r="BD293" i="1"/>
  <c r="BD241" i="1"/>
  <c r="BD207" i="1"/>
  <c r="BD134" i="1"/>
  <c r="BD93" i="1"/>
  <c r="BD56" i="1"/>
  <c r="BD371" i="1"/>
  <c r="BD306" i="1"/>
  <c r="BD240" i="1"/>
  <c r="BD173" i="1"/>
  <c r="BD108" i="1"/>
  <c r="BD47" i="1"/>
  <c r="BD9" i="1"/>
  <c r="BD206" i="1"/>
  <c r="BD388" i="1"/>
  <c r="BD124" i="1"/>
  <c r="BD16" i="1"/>
  <c r="BD250" i="1"/>
  <c r="BD55" i="1"/>
  <c r="BD427" i="1"/>
  <c r="BD363" i="1"/>
  <c r="BD100" i="1"/>
  <c r="BD39" i="1"/>
  <c r="BD141" i="1"/>
  <c r="BD24" i="1"/>
  <c r="BD379" i="1"/>
  <c r="BD355" i="1"/>
  <c r="BD292" i="1"/>
  <c r="BD223" i="1"/>
  <c r="BD157" i="1"/>
  <c r="BD33" i="1"/>
  <c r="BD277" i="1"/>
  <c r="BD412" i="1"/>
  <c r="BD347" i="1"/>
  <c r="BD214" i="1"/>
  <c r="BD149" i="1"/>
  <c r="BD85" i="1"/>
  <c r="BD32" i="1"/>
  <c r="BD404" i="1"/>
  <c r="BD77" i="1"/>
  <c r="BD466" i="1"/>
  <c r="BD339" i="1"/>
  <c r="BD259" i="1"/>
  <c r="BD314" i="1"/>
  <c r="BD396" i="1"/>
  <c r="BD331" i="1"/>
  <c r="BD197" i="1"/>
  <c r="BD133" i="1"/>
  <c r="BD17" i="1"/>
  <c r="BD63" i="1"/>
  <c r="BZ1" i="1"/>
  <c r="BC462" i="1"/>
  <c r="BC458" i="1"/>
  <c r="BC446" i="1"/>
  <c r="BC442" i="1"/>
  <c r="BC427" i="1"/>
  <c r="BC448" i="1"/>
  <c r="BC465" i="1"/>
  <c r="BC459" i="1"/>
  <c r="BC454" i="1"/>
  <c r="BC447" i="1"/>
  <c r="BC437" i="1"/>
  <c r="BC435" i="1"/>
  <c r="BC434" i="1"/>
  <c r="BC432" i="1"/>
  <c r="BC424" i="1"/>
  <c r="BC463" i="1"/>
  <c r="BC453" i="1"/>
  <c r="BC449" i="1"/>
  <c r="BC423" i="1"/>
  <c r="BC421" i="1"/>
  <c r="BC418" i="1"/>
  <c r="BC460" i="1"/>
  <c r="BC445" i="1"/>
  <c r="BC440" i="1"/>
  <c r="BC439" i="1"/>
  <c r="BC436" i="1"/>
  <c r="BC433" i="1"/>
  <c r="BC419" i="1"/>
  <c r="BC444" i="1"/>
  <c r="BC443" i="1"/>
  <c r="BC422" i="1"/>
  <c r="BC420" i="1"/>
  <c r="BC414" i="1"/>
  <c r="BC410" i="1"/>
  <c r="BC405" i="1"/>
  <c r="BC378" i="1"/>
  <c r="BC376" i="1"/>
  <c r="BC374" i="1"/>
  <c r="BC372" i="1"/>
  <c r="BC366" i="1"/>
  <c r="BC362" i="1"/>
  <c r="BC353" i="1"/>
  <c r="BC457" i="1"/>
  <c r="BC438" i="1"/>
  <c r="BC412" i="1"/>
  <c r="BC402" i="1"/>
  <c r="BC397" i="1"/>
  <c r="BC369" i="1"/>
  <c r="BC343" i="1"/>
  <c r="BC415" i="1"/>
  <c r="BC407" i="1"/>
  <c r="BC399" i="1"/>
  <c r="BC395" i="1"/>
  <c r="BC390" i="1"/>
  <c r="BC380" i="1"/>
  <c r="BC365" i="1"/>
  <c r="BC466" i="1"/>
  <c r="BC468" i="1"/>
  <c r="BC441" i="1"/>
  <c r="BC406" i="1"/>
  <c r="BC403" i="1"/>
  <c r="BC398" i="1"/>
  <c r="BC392" i="1"/>
  <c r="BC385" i="1"/>
  <c r="BC367" i="1"/>
  <c r="BC347" i="1"/>
  <c r="BC341" i="1"/>
  <c r="BC452" i="1"/>
  <c r="BC426" i="1"/>
  <c r="BC425" i="1"/>
  <c r="BC413" i="1"/>
  <c r="BC408" i="1"/>
  <c r="BC370" i="1"/>
  <c r="BC357" i="1"/>
  <c r="BC346" i="1"/>
  <c r="BC461" i="1"/>
  <c r="BC431" i="1"/>
  <c r="BC416" i="1"/>
  <c r="BC393" i="1"/>
  <c r="BC351" i="1"/>
  <c r="BC345" i="1"/>
  <c r="BC314" i="1"/>
  <c r="BC306" i="1"/>
  <c r="BC289" i="1"/>
  <c r="BC455" i="1"/>
  <c r="BC396" i="1"/>
  <c r="BC349" i="1"/>
  <c r="BC326" i="1"/>
  <c r="BC316" i="1"/>
  <c r="BC312" i="1"/>
  <c r="BC400" i="1"/>
  <c r="BC389" i="1"/>
  <c r="BC386" i="1"/>
  <c r="BC379" i="1"/>
  <c r="BC375" i="1"/>
  <c r="BC371" i="1"/>
  <c r="BC337" i="1"/>
  <c r="BC327" i="1"/>
  <c r="BC456" i="1"/>
  <c r="BC417" i="1"/>
  <c r="BC360" i="1"/>
  <c r="BC352" i="1"/>
  <c r="BC350" i="1"/>
  <c r="BC342" i="1"/>
  <c r="BC339" i="1"/>
  <c r="BC335" i="1"/>
  <c r="BC330" i="1"/>
  <c r="BC305" i="1"/>
  <c r="BC300" i="1"/>
  <c r="BC430" i="1"/>
  <c r="BC401" i="1"/>
  <c r="BC368" i="1"/>
  <c r="BC348" i="1"/>
  <c r="BC340" i="1"/>
  <c r="BC338" i="1"/>
  <c r="BC328" i="1"/>
  <c r="BC315" i="1"/>
  <c r="BC409" i="1"/>
  <c r="BC377" i="1"/>
  <c r="BC373" i="1"/>
  <c r="BC364" i="1"/>
  <c r="BC344" i="1"/>
  <c r="BC336" i="1"/>
  <c r="BC334" i="1"/>
  <c r="BC329" i="1"/>
  <c r="BC317" i="1"/>
  <c r="BC313" i="1"/>
  <c r="BC311" i="1"/>
  <c r="BC391" i="1"/>
  <c r="BC304" i="1"/>
  <c r="BC294" i="1"/>
  <c r="BC278" i="1"/>
  <c r="BC275" i="1"/>
  <c r="BC260" i="1"/>
  <c r="BC256" i="1"/>
  <c r="BC255" i="1"/>
  <c r="BC253" i="1"/>
  <c r="BC231" i="1"/>
  <c r="BC227" i="1"/>
  <c r="BC388" i="1"/>
  <c r="BC382" i="1"/>
  <c r="BC363" i="1"/>
  <c r="BC291" i="1"/>
  <c r="BC268" i="1"/>
  <c r="BC241" i="1"/>
  <c r="BC235" i="1"/>
  <c r="BC224" i="1"/>
  <c r="BC220" i="1"/>
  <c r="BC296" i="1"/>
  <c r="BC292" i="1"/>
  <c r="BC287" i="1"/>
  <c r="BC280" i="1"/>
  <c r="BC271" i="1"/>
  <c r="BC267" i="1"/>
  <c r="BC258" i="1"/>
  <c r="BC245" i="1"/>
  <c r="BC237" i="1"/>
  <c r="BC222" i="1"/>
  <c r="BC307" i="1"/>
  <c r="BC299" i="1"/>
  <c r="BC290" i="1"/>
  <c r="BC283" i="1"/>
  <c r="BC274" i="1"/>
  <c r="BC273" i="1"/>
  <c r="BC272" i="1"/>
  <c r="BC261" i="1"/>
  <c r="BC243" i="1"/>
  <c r="BC411" i="1"/>
  <c r="BC310" i="1"/>
  <c r="BC297" i="1"/>
  <c r="BC285" i="1"/>
  <c r="BC277" i="1"/>
  <c r="BC381" i="1"/>
  <c r="BC324" i="1"/>
  <c r="BC308" i="1"/>
  <c r="BC302" i="1"/>
  <c r="BC301" i="1"/>
  <c r="BC288" i="1"/>
  <c r="BC286" i="1"/>
  <c r="BC284" i="1"/>
  <c r="BC279" i="1"/>
  <c r="BC266" i="1"/>
  <c r="BC262" i="1"/>
  <c r="BC244" i="1"/>
  <c r="BC236" i="1"/>
  <c r="BC221" i="1"/>
  <c r="BC387" i="1"/>
  <c r="BC355" i="1"/>
  <c r="BC325" i="1"/>
  <c r="BC309" i="1"/>
  <c r="BC303" i="1"/>
  <c r="BC269" i="1"/>
  <c r="BC259" i="1"/>
  <c r="BC250" i="1"/>
  <c r="BC242" i="1"/>
  <c r="BC228" i="1"/>
  <c r="BC225" i="1"/>
  <c r="BC264" i="1"/>
  <c r="BC257" i="1"/>
  <c r="BC216" i="1"/>
  <c r="BC205" i="1"/>
  <c r="BC202" i="1"/>
  <c r="BC200" i="1"/>
  <c r="BC254" i="1"/>
  <c r="BC234" i="1"/>
  <c r="BC226" i="1"/>
  <c r="BC208" i="1"/>
  <c r="BC187" i="1"/>
  <c r="BC179" i="1"/>
  <c r="BC173" i="1"/>
  <c r="BC166" i="1"/>
  <c r="BC163" i="1"/>
  <c r="BC162" i="1"/>
  <c r="BC147" i="1"/>
  <c r="BC138" i="1"/>
  <c r="BC246" i="1"/>
  <c r="BC239" i="1"/>
  <c r="BC233" i="1"/>
  <c r="BC211" i="1"/>
  <c r="BC207" i="1"/>
  <c r="BC204" i="1"/>
  <c r="BC195" i="1"/>
  <c r="BC193" i="1"/>
  <c r="BC182" i="1"/>
  <c r="BC153" i="1"/>
  <c r="BC149" i="1"/>
  <c r="BC144" i="1"/>
  <c r="BC133" i="1"/>
  <c r="BC129" i="1"/>
  <c r="BC247" i="1"/>
  <c r="BC240" i="1"/>
  <c r="BC232" i="1"/>
  <c r="BC214" i="1"/>
  <c r="BC184" i="1"/>
  <c r="BC183" i="1"/>
  <c r="BC168" i="1"/>
  <c r="BC165" i="1"/>
  <c r="BC164" i="1"/>
  <c r="BC155" i="1"/>
  <c r="BC146" i="1"/>
  <c r="BC142" i="1"/>
  <c r="BC140" i="1"/>
  <c r="BC361" i="1"/>
  <c r="BC223" i="1"/>
  <c r="BC210" i="1"/>
  <c r="BC206" i="1"/>
  <c r="BC199" i="1"/>
  <c r="BC192" i="1"/>
  <c r="BC188" i="1"/>
  <c r="BC186" i="1"/>
  <c r="BC172" i="1"/>
  <c r="BC171" i="1"/>
  <c r="BC167" i="1"/>
  <c r="BC148" i="1"/>
  <c r="BC143" i="1"/>
  <c r="BC135" i="1"/>
  <c r="BC132" i="1"/>
  <c r="BC251" i="1"/>
  <c r="BC217" i="1"/>
  <c r="BC213" i="1"/>
  <c r="BC209" i="1"/>
  <c r="BC194" i="1"/>
  <c r="BC180" i="1"/>
  <c r="BC170" i="1"/>
  <c r="BC160" i="1"/>
  <c r="BC157" i="1"/>
  <c r="BC154" i="1"/>
  <c r="BC139" i="1"/>
  <c r="BC281" i="1"/>
  <c r="BC196" i="1"/>
  <c r="BC152" i="1"/>
  <c r="BC150" i="1"/>
  <c r="BC130" i="1"/>
  <c r="BC117" i="1"/>
  <c r="BC116" i="1"/>
  <c r="BC110" i="1"/>
  <c r="BC100" i="1"/>
  <c r="BC94" i="1"/>
  <c r="BC88" i="1"/>
  <c r="BC77" i="1"/>
  <c r="BC197" i="1"/>
  <c r="BC169" i="1"/>
  <c r="BC131" i="1"/>
  <c r="BC122" i="1"/>
  <c r="BC120" i="1"/>
  <c r="BC107" i="1"/>
  <c r="BC102" i="1"/>
  <c r="BC99" i="1"/>
  <c r="BC91" i="1"/>
  <c r="BC81" i="1"/>
  <c r="BC73" i="1"/>
  <c r="BC67" i="1"/>
  <c r="BC61" i="1"/>
  <c r="BC298" i="1"/>
  <c r="BC203" i="1"/>
  <c r="BC145" i="1"/>
  <c r="BC137" i="1"/>
  <c r="BC114" i="1"/>
  <c r="BC85" i="1"/>
  <c r="BC79" i="1"/>
  <c r="BC111" i="1"/>
  <c r="BC101" i="1"/>
  <c r="BC83" i="1"/>
  <c r="BC78" i="1"/>
  <c r="BC69" i="1"/>
  <c r="BC60" i="1"/>
  <c r="BC141" i="1"/>
  <c r="BC123" i="1"/>
  <c r="BC118" i="1"/>
  <c r="BC115" i="1"/>
  <c r="BC109" i="1"/>
  <c r="BC105" i="1"/>
  <c r="BC104" i="1"/>
  <c r="BC103" i="1"/>
  <c r="BC97" i="1"/>
  <c r="BC95" i="1"/>
  <c r="BC93" i="1"/>
  <c r="BC86" i="1"/>
  <c r="BC74" i="1"/>
  <c r="BC212" i="1"/>
  <c r="BC55" i="1"/>
  <c r="BC52" i="1"/>
  <c r="BC43" i="1"/>
  <c r="BC30" i="1"/>
  <c r="BC185" i="1"/>
  <c r="BC178" i="1"/>
  <c r="BC113" i="1"/>
  <c r="BC70" i="1"/>
  <c r="BC64" i="1"/>
  <c r="BC40" i="1"/>
  <c r="BC22" i="1"/>
  <c r="BC19" i="1"/>
  <c r="BC14" i="1"/>
  <c r="BC8" i="1"/>
  <c r="BC6" i="1"/>
  <c r="BC174" i="1"/>
  <c r="BC134" i="1"/>
  <c r="BC124" i="1"/>
  <c r="BC119" i="1"/>
  <c r="BC47" i="1"/>
  <c r="BC33" i="1"/>
  <c r="BC32" i="1"/>
  <c r="BC27" i="1"/>
  <c r="BC16" i="1"/>
  <c r="BC229" i="1"/>
  <c r="BC127" i="1"/>
  <c r="BC125" i="1"/>
  <c r="BC96" i="1"/>
  <c r="BC92" i="1"/>
  <c r="BC89" i="1"/>
  <c r="BC72" i="1"/>
  <c r="BC68" i="1"/>
  <c r="BC65" i="1"/>
  <c r="BC53" i="1"/>
  <c r="BC46" i="1"/>
  <c r="BC42" i="1"/>
  <c r="BC37" i="1"/>
  <c r="BC34" i="1"/>
  <c r="BC23" i="1"/>
  <c r="BC21" i="1"/>
  <c r="BC12" i="1"/>
  <c r="BC9" i="1"/>
  <c r="BC106" i="1"/>
  <c r="BC98" i="1"/>
  <c r="BC49" i="1"/>
  <c r="BC39" i="1"/>
  <c r="BC29" i="1"/>
  <c r="BC18" i="1"/>
  <c r="BC151" i="1"/>
  <c r="BC108" i="1"/>
  <c r="BC80" i="1"/>
  <c r="BC57" i="1"/>
  <c r="BC56" i="1"/>
  <c r="BC51" i="1"/>
  <c r="BC31" i="1"/>
  <c r="BC26" i="1"/>
  <c r="BC15" i="1"/>
  <c r="BC13" i="1"/>
  <c r="BC11" i="1"/>
  <c r="BC10" i="1"/>
  <c r="BC7" i="1"/>
  <c r="BC175" i="1"/>
  <c r="BC136" i="1"/>
  <c r="BC121" i="1"/>
  <c r="BC112" i="1"/>
  <c r="BC87" i="1"/>
  <c r="BC66" i="1"/>
  <c r="BC63" i="1"/>
  <c r="BC62" i="1"/>
  <c r="BC58" i="1"/>
  <c r="BC45" i="1"/>
  <c r="BC41" i="1"/>
  <c r="BC36" i="1"/>
  <c r="BC24" i="1"/>
  <c r="BC20" i="1"/>
  <c r="BC50" i="1"/>
  <c r="BC35" i="1"/>
  <c r="BC17" i="1"/>
  <c r="BC82" i="1"/>
  <c r="BC48" i="1"/>
  <c r="BC38" i="1"/>
  <c r="BC4" i="1"/>
  <c r="BC198" i="1"/>
  <c r="BC54" i="1"/>
  <c r="BC5" i="1"/>
  <c r="BC71" i="1"/>
  <c r="BC44" i="1"/>
  <c r="BC28" i="1"/>
  <c r="AK1" i="1"/>
  <c r="BC2" i="1"/>
  <c r="BC1" i="1"/>
  <c r="BZ450" i="1" l="1"/>
  <c r="BZ464" i="1"/>
  <c r="BZ384" i="1"/>
  <c r="BZ252" i="1"/>
  <c r="BZ126" i="1"/>
  <c r="BZ238" i="1"/>
  <c r="BZ451" i="1"/>
  <c r="BZ249" i="1"/>
  <c r="BZ263" i="1"/>
  <c r="BZ359" i="1"/>
  <c r="BZ276" i="1"/>
  <c r="BZ356" i="1"/>
  <c r="BZ248" i="1"/>
  <c r="BZ358" i="1"/>
  <c r="BZ181" i="1"/>
  <c r="BZ215" i="1"/>
  <c r="BZ467" i="1"/>
  <c r="BZ159" i="1"/>
  <c r="BZ191" i="1"/>
  <c r="BZ320" i="1"/>
  <c r="BD280" i="1"/>
  <c r="BD213" i="1"/>
  <c r="BD201" i="1"/>
  <c r="BD81" i="1"/>
  <c r="BD145" i="1"/>
  <c r="BD281" i="1"/>
  <c r="BD343" i="1"/>
  <c r="BD408" i="1"/>
  <c r="BD25" i="1"/>
  <c r="BD315" i="1"/>
  <c r="BD168" i="1"/>
  <c r="BD68" i="1"/>
  <c r="BD130" i="1"/>
  <c r="BD265" i="1"/>
  <c r="BD328" i="1"/>
  <c r="BD392" i="1"/>
  <c r="BD457" i="1"/>
  <c r="BD76" i="1"/>
  <c r="BD139" i="1"/>
  <c r="BD204" i="1"/>
  <c r="BD337" i="1"/>
  <c r="BD402" i="1"/>
  <c r="BD463" i="1"/>
  <c r="BD348" i="1"/>
  <c r="BD136" i="1"/>
  <c r="BD366" i="1"/>
  <c r="BD38" i="1"/>
  <c r="BD107" i="1"/>
  <c r="BD172" i="1"/>
  <c r="BD239" i="1"/>
  <c r="BD305" i="1"/>
  <c r="BD370" i="1"/>
  <c r="BD89" i="1"/>
  <c r="BD153" i="1"/>
  <c r="BD219" i="1"/>
  <c r="BD416" i="1"/>
  <c r="BD48" i="1"/>
  <c r="BD209" i="1"/>
  <c r="BD75" i="1"/>
  <c r="BD138" i="1"/>
  <c r="BD203" i="1"/>
  <c r="BD462" i="1"/>
  <c r="BD22" i="1"/>
  <c r="BD83" i="1"/>
  <c r="BD147" i="1"/>
  <c r="BD212" i="1"/>
  <c r="BD283" i="1"/>
  <c r="BD345" i="1"/>
  <c r="BD410" i="1"/>
  <c r="BD72" i="1"/>
  <c r="BD380" i="1"/>
  <c r="BD152" i="1"/>
  <c r="BD115" i="1"/>
  <c r="BD180" i="1"/>
  <c r="BD247" i="1"/>
  <c r="BD313" i="1"/>
  <c r="BD378" i="1"/>
  <c r="BD441" i="1"/>
  <c r="BD96" i="1"/>
  <c r="BD161" i="1"/>
  <c r="BD227" i="1"/>
  <c r="BD295" i="1"/>
  <c r="BD360" i="1"/>
  <c r="BD423" i="1"/>
  <c r="BD86" i="1"/>
  <c r="BD397" i="1"/>
  <c r="BD243" i="1"/>
  <c r="BD21" i="1"/>
  <c r="BD82" i="1"/>
  <c r="BD146" i="1"/>
  <c r="BD211" i="1"/>
  <c r="BD282" i="1"/>
  <c r="BD344" i="1"/>
  <c r="BD409" i="1"/>
  <c r="BD27" i="1"/>
  <c r="BD30" i="1"/>
  <c r="BD155" i="1"/>
  <c r="BD221" i="1"/>
  <c r="BD290" i="1"/>
  <c r="BD353" i="1"/>
  <c r="BD101" i="1"/>
  <c r="BD420" i="1"/>
  <c r="BD183" i="1"/>
  <c r="BD415" i="1"/>
  <c r="BD123" i="1"/>
  <c r="BD186" i="1"/>
  <c r="BD258" i="1"/>
  <c r="BD322" i="1"/>
  <c r="BD449" i="1"/>
  <c r="BD169" i="1"/>
  <c r="BD235" i="1"/>
  <c r="BD302" i="1"/>
  <c r="BD367" i="1"/>
  <c r="BD431" i="1"/>
  <c r="BD125" i="1"/>
  <c r="BD428" i="1"/>
  <c r="BD326" i="1"/>
  <c r="BD29" i="1"/>
  <c r="BD90" i="1"/>
  <c r="BD154" i="1"/>
  <c r="BD220" i="1"/>
  <c r="BD289" i="1"/>
  <c r="BD352" i="1"/>
  <c r="BD350" i="1"/>
  <c r="BD37" i="1"/>
  <c r="BD98" i="1"/>
  <c r="BD229" i="1"/>
  <c r="BD297" i="1"/>
  <c r="BD362" i="1"/>
  <c r="BD425" i="1"/>
  <c r="BD142" i="1"/>
  <c r="BD226" i="1"/>
  <c r="BD445" i="1"/>
  <c r="BD62" i="1"/>
  <c r="BD132" i="1"/>
  <c r="BD196" i="1"/>
  <c r="BD267" i="1"/>
  <c r="BD330" i="1"/>
  <c r="BD395" i="1"/>
  <c r="BD67" i="1"/>
  <c r="BD193" i="1"/>
  <c r="BD264" i="1"/>
  <c r="BD327" i="1"/>
  <c r="BD391" i="1"/>
  <c r="BD456" i="1"/>
  <c r="BD251" i="1"/>
  <c r="BD95" i="1"/>
  <c r="BD438" i="1"/>
  <c r="BD52" i="1"/>
  <c r="BD245" i="1"/>
  <c r="BD311" i="1"/>
  <c r="BD376" i="1"/>
  <c r="BD278" i="1"/>
  <c r="BD176" i="1"/>
  <c r="BD61" i="1"/>
  <c r="BD122" i="1"/>
  <c r="BD321" i="1"/>
  <c r="BD386" i="1"/>
  <c r="BD448" i="1"/>
  <c r="BD260" i="1"/>
  <c r="BD73" i="1"/>
  <c r="BD309" i="1"/>
  <c r="BD23" i="1"/>
  <c r="BD156" i="1"/>
  <c r="BD291" i="1"/>
  <c r="BD354" i="1"/>
  <c r="BD74" i="1"/>
  <c r="BD335" i="1"/>
  <c r="BD400" i="1"/>
  <c r="BD461" i="1"/>
  <c r="BD286" i="1"/>
  <c r="BD119" i="1"/>
  <c r="BD460" i="1"/>
  <c r="BD60" i="1"/>
  <c r="BD185" i="1"/>
  <c r="BD319" i="1"/>
  <c r="BD385" i="1"/>
  <c r="BD447" i="1"/>
  <c r="BD332" i="1"/>
  <c r="BD200" i="1"/>
  <c r="BD7" i="1"/>
  <c r="BD131" i="1"/>
  <c r="BD195" i="1"/>
  <c r="BD266" i="1"/>
  <c r="BD329" i="1"/>
  <c r="BD458" i="1"/>
  <c r="BD299" i="1"/>
  <c r="BD103" i="1"/>
  <c r="BD342" i="1"/>
  <c r="BD31" i="1"/>
  <c r="BD99" i="1"/>
  <c r="BD164" i="1"/>
  <c r="BD230" i="1"/>
  <c r="BD298" i="1"/>
  <c r="BD426" i="1"/>
  <c r="BD189" i="1"/>
  <c r="BC323" i="1"/>
  <c r="BC394" i="1"/>
  <c r="S70" i="2"/>
  <c r="S58" i="2"/>
  <c r="S62" i="2"/>
  <c r="S59" i="2"/>
  <c r="S56" i="2"/>
  <c r="S60" i="2"/>
  <c r="S57" i="2"/>
  <c r="S71" i="2"/>
  <c r="S67" i="2"/>
  <c r="S64" i="2"/>
  <c r="S61" i="2"/>
  <c r="S66" i="2"/>
  <c r="S65" i="2"/>
  <c r="S68" i="2"/>
  <c r="S69" i="2"/>
  <c r="S63" i="2"/>
  <c r="S72" i="2"/>
  <c r="BZ394" i="1"/>
  <c r="BZ323" i="1"/>
  <c r="BZ189" i="1"/>
  <c r="BZ201" i="1"/>
  <c r="BZ466" i="1"/>
  <c r="BZ461" i="1"/>
  <c r="BZ460" i="1"/>
  <c r="BZ458" i="1"/>
  <c r="BZ445" i="1"/>
  <c r="BZ459" i="1"/>
  <c r="BZ443" i="1"/>
  <c r="BZ462" i="1"/>
  <c r="BZ454" i="1"/>
  <c r="BZ452" i="1"/>
  <c r="BZ444" i="1"/>
  <c r="BZ455" i="1"/>
  <c r="BZ463" i="1"/>
  <c r="BZ456" i="1"/>
  <c r="BZ447" i="1"/>
  <c r="BZ448" i="1"/>
  <c r="BZ468" i="1"/>
  <c r="BZ457" i="1"/>
  <c r="BZ453" i="1"/>
  <c r="BZ449" i="1"/>
  <c r="BZ441" i="1"/>
  <c r="BZ439" i="1"/>
  <c r="BZ436" i="1"/>
  <c r="BZ433" i="1"/>
  <c r="BZ431" i="1"/>
  <c r="BZ430" i="1"/>
  <c r="BZ416" i="1"/>
  <c r="BZ465" i="1"/>
  <c r="BZ435" i="1"/>
  <c r="BZ432" i="1"/>
  <c r="BZ425" i="1"/>
  <c r="BZ422" i="1"/>
  <c r="BZ446" i="1"/>
  <c r="BZ442" i="1"/>
  <c r="BZ440" i="1"/>
  <c r="BZ423" i="1"/>
  <c r="BZ421" i="1"/>
  <c r="BZ419" i="1"/>
  <c r="BZ437" i="1"/>
  <c r="BZ427" i="1"/>
  <c r="BZ426" i="1"/>
  <c r="BZ415" i="1"/>
  <c r="BZ438" i="1"/>
  <c r="BZ434" i="1"/>
  <c r="BZ428" i="1"/>
  <c r="BZ424" i="1"/>
  <c r="BZ420" i="1"/>
  <c r="BZ418" i="1"/>
  <c r="BZ414" i="1"/>
  <c r="BZ411" i="1"/>
  <c r="BZ429" i="1"/>
  <c r="BZ404" i="1"/>
  <c r="BZ396" i="1"/>
  <c r="BZ392" i="1"/>
  <c r="BZ389" i="1"/>
  <c r="BZ413" i="1"/>
  <c r="BZ410" i="1"/>
  <c r="BZ405" i="1"/>
  <c r="BZ406" i="1"/>
  <c r="BZ400" i="1"/>
  <c r="BZ408" i="1"/>
  <c r="BZ407" i="1"/>
  <c r="BZ401" i="1"/>
  <c r="BZ390" i="1"/>
  <c r="BZ417" i="1"/>
  <c r="BZ409" i="1"/>
  <c r="BZ403" i="1"/>
  <c r="BZ402" i="1"/>
  <c r="BZ398" i="1"/>
  <c r="BZ397" i="1"/>
  <c r="BZ393" i="1"/>
  <c r="BZ391" i="1"/>
  <c r="BZ395" i="1"/>
  <c r="BZ383" i="1"/>
  <c r="BZ379" i="1"/>
  <c r="BZ378" i="1"/>
  <c r="BZ377" i="1"/>
  <c r="BZ376" i="1"/>
  <c r="BZ375" i="1"/>
  <c r="BZ374" i="1"/>
  <c r="BZ373" i="1"/>
  <c r="BZ372" i="1"/>
  <c r="BZ371" i="1"/>
  <c r="BZ399" i="1"/>
  <c r="BZ386" i="1"/>
  <c r="BZ367" i="1"/>
  <c r="BZ412" i="1"/>
  <c r="BZ388" i="1"/>
  <c r="BZ380" i="1"/>
  <c r="BZ387" i="1"/>
  <c r="BZ381" i="1"/>
  <c r="BZ361" i="1"/>
  <c r="BZ385" i="1"/>
  <c r="BZ382" i="1"/>
  <c r="BZ368" i="1"/>
  <c r="BZ364" i="1"/>
  <c r="BZ370" i="1"/>
  <c r="BZ365" i="1"/>
  <c r="BZ369" i="1"/>
  <c r="BZ346" i="1"/>
  <c r="BZ340" i="1"/>
  <c r="BZ353" i="1"/>
  <c r="BZ350" i="1"/>
  <c r="BZ349" i="1"/>
  <c r="BZ362" i="1"/>
  <c r="BZ344" i="1"/>
  <c r="BZ363" i="1"/>
  <c r="BZ354" i="1"/>
  <c r="BZ347" i="1"/>
  <c r="BZ341" i="1"/>
  <c r="BZ366" i="1"/>
  <c r="BZ339" i="1"/>
  <c r="BZ338" i="1"/>
  <c r="BZ337" i="1"/>
  <c r="BZ357" i="1"/>
  <c r="BZ351" i="1"/>
  <c r="BZ345" i="1"/>
  <c r="BZ335" i="1"/>
  <c r="BZ343" i="1"/>
  <c r="BZ355" i="1"/>
  <c r="BZ332" i="1"/>
  <c r="BZ330" i="1"/>
  <c r="BZ322" i="1"/>
  <c r="BZ321" i="1"/>
  <c r="BZ319" i="1"/>
  <c r="BZ318" i="1"/>
  <c r="BZ317" i="1"/>
  <c r="BZ309" i="1"/>
  <c r="BZ306" i="1"/>
  <c r="BZ342" i="1"/>
  <c r="BZ307" i="1"/>
  <c r="BZ348" i="1"/>
  <c r="BZ336" i="1"/>
  <c r="BZ328" i="1"/>
  <c r="BZ324" i="1"/>
  <c r="BZ327" i="1"/>
  <c r="BZ301" i="1"/>
  <c r="BZ300" i="1"/>
  <c r="BZ360" i="1"/>
  <c r="BZ333" i="1"/>
  <c r="BZ331" i="1"/>
  <c r="BZ314" i="1"/>
  <c r="BZ302" i="1"/>
  <c r="BZ352" i="1"/>
  <c r="BZ329" i="1"/>
  <c r="BZ326" i="1"/>
  <c r="BZ325" i="1"/>
  <c r="BZ316" i="1"/>
  <c r="BZ313" i="1"/>
  <c r="BZ312" i="1"/>
  <c r="BZ304" i="1"/>
  <c r="BZ296" i="1"/>
  <c r="BZ310" i="1"/>
  <c r="BZ308" i="1"/>
  <c r="BZ305" i="1"/>
  <c r="BZ303" i="1"/>
  <c r="BZ295" i="1"/>
  <c r="BZ287" i="1"/>
  <c r="BZ270" i="1"/>
  <c r="BZ269" i="1"/>
  <c r="BZ315" i="1"/>
  <c r="BZ286" i="1"/>
  <c r="BZ289" i="1"/>
  <c r="BZ274" i="1"/>
  <c r="BZ334" i="1"/>
  <c r="BZ299" i="1"/>
  <c r="BZ297" i="1"/>
  <c r="BZ291" i="1"/>
  <c r="BZ290" i="1"/>
  <c r="BZ284" i="1"/>
  <c r="BZ282" i="1"/>
  <c r="BZ311" i="1"/>
  <c r="BZ298" i="1"/>
  <c r="BZ288" i="1"/>
  <c r="BZ278" i="1"/>
  <c r="BZ277" i="1"/>
  <c r="BZ275" i="1"/>
  <c r="BZ271" i="1"/>
  <c r="BZ280" i="1"/>
  <c r="BZ273" i="1"/>
  <c r="BZ266" i="1"/>
  <c r="BZ244" i="1"/>
  <c r="BZ242" i="1"/>
  <c r="BZ237" i="1"/>
  <c r="BZ212" i="1"/>
  <c r="BZ294" i="1"/>
  <c r="BZ261" i="1"/>
  <c r="BZ245" i="1"/>
  <c r="BZ239" i="1"/>
  <c r="BZ233" i="1"/>
  <c r="BZ229" i="1"/>
  <c r="BZ216" i="1"/>
  <c r="BZ260" i="1"/>
  <c r="BZ257" i="1"/>
  <c r="BZ256" i="1"/>
  <c r="BZ246" i="1"/>
  <c r="BZ240" i="1"/>
  <c r="BZ226" i="1"/>
  <c r="BZ223" i="1"/>
  <c r="BZ211" i="1"/>
  <c r="BZ293" i="1"/>
  <c r="BZ281" i="1"/>
  <c r="BZ265" i="1"/>
  <c r="BZ264" i="1"/>
  <c r="BZ247" i="1"/>
  <c r="BZ243" i="1"/>
  <c r="BZ230" i="1"/>
  <c r="BZ219" i="1"/>
  <c r="BZ218" i="1"/>
  <c r="BZ217" i="1"/>
  <c r="BZ259" i="1"/>
  <c r="BZ258" i="1"/>
  <c r="BZ234" i="1"/>
  <c r="BZ224" i="1"/>
  <c r="BZ221" i="1"/>
  <c r="BZ220" i="1"/>
  <c r="BZ292" i="1"/>
  <c r="BZ279" i="1"/>
  <c r="BZ241" i="1"/>
  <c r="BZ236" i="1"/>
  <c r="BZ232" i="1"/>
  <c r="BZ283" i="1"/>
  <c r="BZ267" i="1"/>
  <c r="BZ262" i="1"/>
  <c r="BZ250" i="1"/>
  <c r="BZ228" i="1"/>
  <c r="BZ225" i="1"/>
  <c r="BZ214" i="1"/>
  <c r="BZ272" i="1"/>
  <c r="BZ255" i="1"/>
  <c r="BZ198" i="1"/>
  <c r="BZ195" i="1"/>
  <c r="BZ194" i="1"/>
  <c r="BZ186" i="1"/>
  <c r="BZ285" i="1"/>
  <c r="BZ227" i="1"/>
  <c r="BZ222" i="1"/>
  <c r="BZ204" i="1"/>
  <c r="BZ196" i="1"/>
  <c r="BZ193" i="1"/>
  <c r="BZ179" i="1"/>
  <c r="BZ209" i="1"/>
  <c r="BZ185" i="1"/>
  <c r="BZ184" i="1"/>
  <c r="BZ182" i="1"/>
  <c r="BZ206" i="1"/>
  <c r="BZ205" i="1"/>
  <c r="BZ200" i="1"/>
  <c r="BZ210" i="1"/>
  <c r="BZ207" i="1"/>
  <c r="BZ199" i="1"/>
  <c r="BZ197" i="1"/>
  <c r="BZ251" i="1"/>
  <c r="BZ235" i="1"/>
  <c r="BZ268" i="1"/>
  <c r="BZ253" i="1"/>
  <c r="BZ192" i="1"/>
  <c r="BZ168" i="1"/>
  <c r="BZ160" i="1"/>
  <c r="BZ154" i="1"/>
  <c r="BZ153" i="1"/>
  <c r="BZ149" i="1"/>
  <c r="BZ134" i="1"/>
  <c r="BZ208" i="1"/>
  <c r="BZ178" i="1"/>
  <c r="BZ173" i="1"/>
  <c r="BZ172" i="1"/>
  <c r="BZ169" i="1"/>
  <c r="BZ163" i="1"/>
  <c r="BZ155" i="1"/>
  <c r="BZ152" i="1"/>
  <c r="BZ150" i="1"/>
  <c r="BZ136" i="1"/>
  <c r="BZ127" i="1"/>
  <c r="BZ122" i="1"/>
  <c r="BZ188" i="1"/>
  <c r="BZ161" i="1"/>
  <c r="BZ151" i="1"/>
  <c r="BZ137" i="1"/>
  <c r="BZ254" i="1"/>
  <c r="BZ187" i="1"/>
  <c r="BZ170" i="1"/>
  <c r="BZ156" i="1"/>
  <c r="BZ143" i="1"/>
  <c r="BZ138" i="1"/>
  <c r="BZ135" i="1"/>
  <c r="BZ128" i="1"/>
  <c r="BZ174" i="1"/>
  <c r="BZ165" i="1"/>
  <c r="BZ157" i="1"/>
  <c r="BZ144" i="1"/>
  <c r="BZ139" i="1"/>
  <c r="BZ175" i="1"/>
  <c r="BZ162" i="1"/>
  <c r="BZ146" i="1"/>
  <c r="BZ145" i="1"/>
  <c r="BZ142" i="1"/>
  <c r="BZ141" i="1"/>
  <c r="BZ140" i="1"/>
  <c r="BZ131" i="1"/>
  <c r="BZ130" i="1"/>
  <c r="BZ124" i="1"/>
  <c r="BZ203" i="1"/>
  <c r="BZ190" i="1"/>
  <c r="BZ180" i="1"/>
  <c r="BZ177" i="1"/>
  <c r="BZ176" i="1"/>
  <c r="BZ164" i="1"/>
  <c r="BZ158" i="1"/>
  <c r="BZ148" i="1"/>
  <c r="BZ147" i="1"/>
  <c r="BZ123" i="1"/>
  <c r="BZ119" i="1"/>
  <c r="BZ112" i="1"/>
  <c r="BZ116" i="1"/>
  <c r="BZ113" i="1"/>
  <c r="BZ109" i="1"/>
  <c r="BZ106" i="1"/>
  <c r="BZ99" i="1"/>
  <c r="BZ121" i="1"/>
  <c r="BZ120" i="1"/>
  <c r="BZ111" i="1"/>
  <c r="BZ104" i="1"/>
  <c r="BZ213" i="1"/>
  <c r="BZ183" i="1"/>
  <c r="BZ133" i="1"/>
  <c r="BZ115" i="1"/>
  <c r="BZ114" i="1"/>
  <c r="BZ108" i="1"/>
  <c r="BZ107" i="1"/>
  <c r="BZ82" i="1"/>
  <c r="BZ231" i="1"/>
  <c r="BZ171" i="1"/>
  <c r="BZ166" i="1"/>
  <c r="BZ100" i="1"/>
  <c r="BZ94" i="1"/>
  <c r="BZ167" i="1"/>
  <c r="BZ132" i="1"/>
  <c r="BZ117" i="1"/>
  <c r="BZ102" i="1"/>
  <c r="BZ101" i="1"/>
  <c r="BZ91" i="1"/>
  <c r="BZ84" i="1"/>
  <c r="BZ81" i="1"/>
  <c r="BZ105" i="1"/>
  <c r="BZ103" i="1"/>
  <c r="BZ97" i="1"/>
  <c r="BZ95" i="1"/>
  <c r="BZ93" i="1"/>
  <c r="BZ86" i="1"/>
  <c r="BZ85" i="1"/>
  <c r="BZ77" i="1"/>
  <c r="BZ76" i="1"/>
  <c r="BZ118" i="1"/>
  <c r="BZ73" i="1"/>
  <c r="BZ61" i="1"/>
  <c r="BZ60" i="1"/>
  <c r="BZ51" i="1"/>
  <c r="BZ37" i="1"/>
  <c r="BZ202" i="1"/>
  <c r="BZ72" i="1"/>
  <c r="BZ69" i="1"/>
  <c r="BZ66" i="1"/>
  <c r="BZ78" i="1"/>
  <c r="BZ71" i="1"/>
  <c r="BZ67" i="1"/>
  <c r="BZ59" i="1"/>
  <c r="BZ58" i="1"/>
  <c r="BZ98" i="1"/>
  <c r="BZ90" i="1"/>
  <c r="BZ79" i="1"/>
  <c r="BZ75" i="1"/>
  <c r="BZ70" i="1"/>
  <c r="BZ46" i="1"/>
  <c r="BZ45" i="1"/>
  <c r="BZ55" i="1"/>
  <c r="BZ129" i="1"/>
  <c r="BZ110" i="1"/>
  <c r="BZ92" i="1"/>
  <c r="BZ88" i="1"/>
  <c r="BZ80" i="1"/>
  <c r="BZ74" i="1"/>
  <c r="BZ68" i="1"/>
  <c r="BZ56" i="1"/>
  <c r="BZ125" i="1"/>
  <c r="BZ65" i="1"/>
  <c r="BZ64" i="1"/>
  <c r="BZ57" i="1"/>
  <c r="BZ53" i="1"/>
  <c r="BZ36" i="1"/>
  <c r="BZ41" i="1"/>
  <c r="BZ30" i="1"/>
  <c r="BZ17" i="1"/>
  <c r="BZ89" i="1"/>
  <c r="BZ50" i="1"/>
  <c r="BZ44" i="1"/>
  <c r="BZ26" i="1"/>
  <c r="BZ20" i="1"/>
  <c r="BZ4" i="1"/>
  <c r="BZ83" i="1"/>
  <c r="BZ48" i="1"/>
  <c r="BZ42" i="1"/>
  <c r="BZ38" i="1"/>
  <c r="BZ35" i="1"/>
  <c r="BZ31" i="1"/>
  <c r="BZ27" i="1"/>
  <c r="BZ15" i="1"/>
  <c r="BZ14" i="1"/>
  <c r="BZ13" i="1"/>
  <c r="BZ11" i="1"/>
  <c r="BZ9" i="1"/>
  <c r="BZ5" i="1"/>
  <c r="BZ96" i="1"/>
  <c r="BZ87" i="1"/>
  <c r="BZ63" i="1"/>
  <c r="BZ54" i="1"/>
  <c r="BZ34" i="1"/>
  <c r="BZ33" i="1"/>
  <c r="BZ28" i="1"/>
  <c r="BZ25" i="1"/>
  <c r="BZ24" i="1"/>
  <c r="BZ18" i="1"/>
  <c r="BZ62" i="1"/>
  <c r="BZ47" i="1"/>
  <c r="BZ43" i="1"/>
  <c r="BZ39" i="1"/>
  <c r="BZ29" i="1"/>
  <c r="BZ23" i="1"/>
  <c r="BZ21" i="1"/>
  <c r="BZ12" i="1"/>
  <c r="BZ8" i="1"/>
  <c r="BZ7" i="1"/>
  <c r="BZ6" i="1"/>
  <c r="BZ32" i="1"/>
  <c r="BZ16" i="1"/>
  <c r="BZ52" i="1"/>
  <c r="BZ40" i="1"/>
  <c r="BZ22" i="1"/>
  <c r="BZ19" i="1"/>
  <c r="BZ10" i="1"/>
  <c r="BZ3" i="1"/>
  <c r="BZ49"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V450" i="1" l="1"/>
  <c r="AD450" i="1"/>
  <c r="AZ450" i="1"/>
  <c r="AH450" i="1"/>
  <c r="AO450" i="1"/>
  <c r="W450" i="1"/>
  <c r="AS450" i="1"/>
  <c r="AA450" i="1"/>
  <c r="AW450" i="1"/>
  <c r="AE450" i="1"/>
  <c r="BA450" i="1"/>
  <c r="AI450" i="1"/>
  <c r="AN450" i="1"/>
  <c r="V450" i="1"/>
  <c r="AP450" i="1"/>
  <c r="X450" i="1"/>
  <c r="AX450" i="1"/>
  <c r="AF450" i="1"/>
  <c r="AU450" i="1"/>
  <c r="AC450" i="1"/>
  <c r="AQ450" i="1"/>
  <c r="Y450" i="1"/>
  <c r="AY450" i="1"/>
  <c r="AG450" i="1"/>
  <c r="AR450" i="1"/>
  <c r="Z450" i="1"/>
  <c r="AP464" i="1"/>
  <c r="X464" i="1"/>
  <c r="AN464" i="1"/>
  <c r="V464" i="1"/>
  <c r="AX464" i="1"/>
  <c r="AF464" i="1"/>
  <c r="AQ464" i="1"/>
  <c r="Y464" i="1"/>
  <c r="AY464" i="1"/>
  <c r="AG464" i="1"/>
  <c r="AU464" i="1"/>
  <c r="AC464" i="1"/>
  <c r="AR464" i="1"/>
  <c r="Z464" i="1"/>
  <c r="AV464" i="1"/>
  <c r="AD464" i="1"/>
  <c r="AZ464" i="1"/>
  <c r="AH464" i="1"/>
  <c r="AO464" i="1"/>
  <c r="W464" i="1"/>
  <c r="AS464" i="1"/>
  <c r="AA464" i="1"/>
  <c r="AW464" i="1"/>
  <c r="AE464" i="1"/>
  <c r="BA464" i="1"/>
  <c r="AI464" i="1"/>
  <c r="AO126" i="1"/>
  <c r="AO451" i="1"/>
  <c r="AO238" i="1"/>
  <c r="AO384" i="1"/>
  <c r="AO252" i="1"/>
  <c r="AS126" i="1"/>
  <c r="AS252" i="1"/>
  <c r="AS238" i="1"/>
  <c r="AS451" i="1"/>
  <c r="AS384" i="1"/>
  <c r="AW252" i="1"/>
  <c r="AW126" i="1"/>
  <c r="AW451" i="1"/>
  <c r="AW384" i="1"/>
  <c r="AW238" i="1"/>
  <c r="BA126" i="1"/>
  <c r="BA252" i="1"/>
  <c r="BA451" i="1"/>
  <c r="BA384" i="1"/>
  <c r="BA238" i="1"/>
  <c r="AP252" i="1"/>
  <c r="AP238" i="1"/>
  <c r="AP384" i="1"/>
  <c r="AP126" i="1"/>
  <c r="AP451" i="1"/>
  <c r="AN252" i="1"/>
  <c r="AN384" i="1"/>
  <c r="AN238" i="1"/>
  <c r="AN126" i="1"/>
  <c r="AN451" i="1"/>
  <c r="AX252" i="1"/>
  <c r="AX384" i="1"/>
  <c r="AX238" i="1"/>
  <c r="AX126" i="1"/>
  <c r="AX451" i="1"/>
  <c r="AQ384" i="1"/>
  <c r="AQ238" i="1"/>
  <c r="AQ451" i="1"/>
  <c r="AQ252" i="1"/>
  <c r="AQ126" i="1"/>
  <c r="AY384" i="1"/>
  <c r="AY238" i="1"/>
  <c r="AY451" i="1"/>
  <c r="AY252" i="1"/>
  <c r="AY126" i="1"/>
  <c r="AU451" i="1"/>
  <c r="AU384" i="1"/>
  <c r="AU238" i="1"/>
  <c r="AU252" i="1"/>
  <c r="AU126" i="1"/>
  <c r="AR384" i="1"/>
  <c r="AR238" i="1"/>
  <c r="AR126" i="1"/>
  <c r="AR451" i="1"/>
  <c r="AR252" i="1"/>
  <c r="AV451" i="1"/>
  <c r="AV252" i="1"/>
  <c r="AV384" i="1"/>
  <c r="AV238" i="1"/>
  <c r="AV126" i="1"/>
  <c r="AZ384" i="1"/>
  <c r="AZ238" i="1"/>
  <c r="AZ126" i="1"/>
  <c r="AZ451" i="1"/>
  <c r="AZ252" i="1"/>
  <c r="AV249" i="1"/>
  <c r="AZ249" i="1"/>
  <c r="AO249" i="1"/>
  <c r="AS249" i="1"/>
  <c r="AR249" i="1"/>
  <c r="AW249" i="1"/>
  <c r="BA249" i="1"/>
  <c r="AP249" i="1"/>
  <c r="AN249" i="1"/>
  <c r="AQ249" i="1"/>
  <c r="AX249" i="1"/>
  <c r="AY249" i="1"/>
  <c r="AU249" i="1"/>
  <c r="AN359" i="1"/>
  <c r="AN356" i="1"/>
  <c r="AN248" i="1"/>
  <c r="AN358" i="1"/>
  <c r="AN263" i="1"/>
  <c r="AN276" i="1"/>
  <c r="AQ359" i="1"/>
  <c r="AQ356" i="1"/>
  <c r="AQ248" i="1"/>
  <c r="AQ358" i="1"/>
  <c r="AQ263" i="1"/>
  <c r="AQ276" i="1"/>
  <c r="AP359" i="1"/>
  <c r="AP356" i="1"/>
  <c r="AP248" i="1"/>
  <c r="AP358" i="1"/>
  <c r="AP263" i="1"/>
  <c r="AP276" i="1"/>
  <c r="AY359" i="1"/>
  <c r="AY356" i="1"/>
  <c r="AY248" i="1"/>
  <c r="AY358" i="1"/>
  <c r="AY263" i="1"/>
  <c r="AY276" i="1"/>
  <c r="AU358" i="1"/>
  <c r="AU263" i="1"/>
  <c r="AU276" i="1"/>
  <c r="AU359" i="1"/>
  <c r="AU356" i="1"/>
  <c r="AU248" i="1"/>
  <c r="AR358" i="1"/>
  <c r="AR263" i="1"/>
  <c r="AR276" i="1"/>
  <c r="AR359" i="1"/>
  <c r="AR356" i="1"/>
  <c r="AR248" i="1"/>
  <c r="AO359" i="1"/>
  <c r="AO356" i="1"/>
  <c r="AO248" i="1"/>
  <c r="AO358" i="1"/>
  <c r="AO263" i="1"/>
  <c r="AO276" i="1"/>
  <c r="AX359" i="1"/>
  <c r="AX356" i="1"/>
  <c r="AX248" i="1"/>
  <c r="AX358" i="1"/>
  <c r="AX263" i="1"/>
  <c r="AX276" i="1"/>
  <c r="AV359" i="1"/>
  <c r="AV356" i="1"/>
  <c r="AV248" i="1"/>
  <c r="AV358" i="1"/>
  <c r="AV263" i="1"/>
  <c r="AV276" i="1"/>
  <c r="AZ358" i="1"/>
  <c r="AZ263" i="1"/>
  <c r="AZ276" i="1"/>
  <c r="AZ359" i="1"/>
  <c r="AZ356" i="1"/>
  <c r="AZ248" i="1"/>
  <c r="AW359" i="1"/>
  <c r="AW356" i="1"/>
  <c r="AW248" i="1"/>
  <c r="AW358" i="1"/>
  <c r="AW263" i="1"/>
  <c r="AW276" i="1"/>
  <c r="BA358" i="1"/>
  <c r="BA263" i="1"/>
  <c r="BA276" i="1"/>
  <c r="BA359" i="1"/>
  <c r="BA356" i="1"/>
  <c r="BA248" i="1"/>
  <c r="AS358" i="1"/>
  <c r="AS263" i="1"/>
  <c r="AS276" i="1"/>
  <c r="AS359" i="1"/>
  <c r="AS356" i="1"/>
  <c r="AS248" i="1"/>
  <c r="AY181" i="1"/>
  <c r="AU181" i="1"/>
  <c r="AR181" i="1"/>
  <c r="AV181" i="1"/>
  <c r="AZ181" i="1"/>
  <c r="AO181" i="1"/>
  <c r="AS181" i="1"/>
  <c r="AW181" i="1"/>
  <c r="BA181" i="1"/>
  <c r="AP181" i="1"/>
  <c r="AN181" i="1"/>
  <c r="AX181" i="1"/>
  <c r="AQ181" i="1"/>
  <c r="AV215" i="1"/>
  <c r="AO215" i="1"/>
  <c r="AS215" i="1"/>
  <c r="AW215" i="1"/>
  <c r="BA215" i="1"/>
  <c r="AP215" i="1"/>
  <c r="AX215" i="1"/>
  <c r="AN215" i="1"/>
  <c r="AQ215" i="1"/>
  <c r="AU215" i="1"/>
  <c r="AR215" i="1"/>
  <c r="AY215" i="1"/>
  <c r="AZ215" i="1"/>
  <c r="AY467" i="1"/>
  <c r="AR467" i="1"/>
  <c r="AS467" i="1"/>
  <c r="AV467" i="1"/>
  <c r="AZ467" i="1"/>
  <c r="AN467" i="1"/>
  <c r="AO467" i="1"/>
  <c r="AW467" i="1"/>
  <c r="BA467" i="1"/>
  <c r="AP467" i="1"/>
  <c r="AU467" i="1"/>
  <c r="AX467" i="1"/>
  <c r="AQ467" i="1"/>
  <c r="AV159" i="1"/>
  <c r="AZ159" i="1"/>
  <c r="AW159" i="1"/>
  <c r="BA159" i="1"/>
  <c r="AN159" i="1"/>
  <c r="AX159" i="1"/>
  <c r="AU159" i="1"/>
  <c r="AO159" i="1"/>
  <c r="AP159" i="1"/>
  <c r="AQ159" i="1"/>
  <c r="AS159" i="1"/>
  <c r="AY159" i="1"/>
  <c r="AR159" i="1"/>
  <c r="AY191" i="1"/>
  <c r="AV191" i="1"/>
  <c r="AQ191" i="1"/>
  <c r="AR191" i="1"/>
  <c r="AZ191" i="1"/>
  <c r="AO191" i="1"/>
  <c r="AS191" i="1"/>
  <c r="AW191" i="1"/>
  <c r="BA191" i="1"/>
  <c r="AN191" i="1"/>
  <c r="AP191" i="1"/>
  <c r="AX191" i="1"/>
  <c r="AU191" i="1"/>
  <c r="AX320" i="1"/>
  <c r="AQ320" i="1"/>
  <c r="AY320" i="1"/>
  <c r="AR320" i="1"/>
  <c r="AO320" i="1"/>
  <c r="AS320" i="1"/>
  <c r="AV320" i="1"/>
  <c r="AZ320" i="1"/>
  <c r="AW320" i="1"/>
  <c r="BA320" i="1"/>
  <c r="AN320" i="1"/>
  <c r="AP320" i="1"/>
  <c r="AU320" i="1"/>
  <c r="AY394" i="1"/>
  <c r="AV394" i="1"/>
  <c r="AZ394" i="1"/>
  <c r="AO394" i="1"/>
  <c r="AS394" i="1"/>
  <c r="AW394" i="1"/>
  <c r="BA394" i="1"/>
  <c r="AP394" i="1"/>
  <c r="BB394" i="1"/>
  <c r="AX394" i="1"/>
  <c r="AN394" i="1"/>
  <c r="AQ394" i="1"/>
  <c r="AU394" i="1"/>
  <c r="AR394" i="1"/>
  <c r="AR323" i="1"/>
  <c r="BA323" i="1"/>
  <c r="AV323" i="1"/>
  <c r="AZ323" i="1"/>
  <c r="AS323" i="1"/>
  <c r="BB323" i="1"/>
  <c r="AN323" i="1"/>
  <c r="AP323" i="1"/>
  <c r="AX323" i="1"/>
  <c r="AU323" i="1"/>
  <c r="AO323" i="1"/>
  <c r="AW323" i="1"/>
  <c r="AQ323" i="1"/>
  <c r="AY323" i="1"/>
  <c r="AR189" i="1"/>
  <c r="AX189" i="1"/>
  <c r="AV189" i="1"/>
  <c r="AZ189" i="1"/>
  <c r="AO189" i="1"/>
  <c r="AS189" i="1"/>
  <c r="BB189" i="1"/>
  <c r="AW189" i="1"/>
  <c r="BA189" i="1"/>
  <c r="AN189" i="1"/>
  <c r="AP189" i="1"/>
  <c r="AU189" i="1"/>
  <c r="AQ189" i="1"/>
  <c r="AY189" i="1"/>
  <c r="AD1" i="1"/>
  <c r="AV201" i="1"/>
  <c r="AZ201" i="1"/>
  <c r="AA1" i="1"/>
  <c r="AS201" i="1"/>
  <c r="AO201" i="1"/>
  <c r="BA201" i="1"/>
  <c r="BB201" i="1"/>
  <c r="AE1" i="1"/>
  <c r="AW201" i="1"/>
  <c r="AP201" i="1"/>
  <c r="AX201" i="1"/>
  <c r="AQ201" i="1"/>
  <c r="AC1" i="1"/>
  <c r="AU201" i="1"/>
  <c r="AY201" i="1"/>
  <c r="AN201" i="1"/>
  <c r="AR201" i="1"/>
  <c r="AQ461" i="1"/>
  <c r="AQ452" i="1"/>
  <c r="AQ428" i="1"/>
  <c r="AQ422" i="1"/>
  <c r="AQ420" i="1"/>
  <c r="AQ456" i="1"/>
  <c r="AQ444" i="1"/>
  <c r="AQ431" i="1"/>
  <c r="AQ426" i="1"/>
  <c r="AQ463" i="1"/>
  <c r="AQ460" i="1"/>
  <c r="AQ462" i="1"/>
  <c r="AQ458" i="1"/>
  <c r="AQ457" i="1"/>
  <c r="AQ429" i="1"/>
  <c r="AQ466" i="1"/>
  <c r="AQ455" i="1"/>
  <c r="AQ453" i="1"/>
  <c r="AQ409" i="1"/>
  <c r="AQ392" i="1"/>
  <c r="AQ379" i="1"/>
  <c r="AQ377" i="1"/>
  <c r="AQ375" i="1"/>
  <c r="AQ373" i="1"/>
  <c r="AQ371" i="1"/>
  <c r="AQ367" i="1"/>
  <c r="AQ355" i="1"/>
  <c r="AQ354" i="1"/>
  <c r="AQ465" i="1"/>
  <c r="AQ454" i="1"/>
  <c r="AQ443" i="1"/>
  <c r="AQ430" i="1"/>
  <c r="AQ388" i="1"/>
  <c r="AQ382" i="1"/>
  <c r="AQ346" i="1"/>
  <c r="AQ417" i="1"/>
  <c r="AQ411" i="1"/>
  <c r="AQ408" i="1"/>
  <c r="AQ406" i="1"/>
  <c r="AQ395" i="1"/>
  <c r="AQ385" i="1"/>
  <c r="AQ366" i="1"/>
  <c r="AQ459" i="1"/>
  <c r="AQ410" i="1"/>
  <c r="AQ405" i="1"/>
  <c r="AQ361" i="1"/>
  <c r="AQ353" i="1"/>
  <c r="AQ448" i="1"/>
  <c r="AQ412" i="1"/>
  <c r="AQ402" i="1"/>
  <c r="AQ380" i="1"/>
  <c r="AQ369" i="1"/>
  <c r="AQ364" i="1"/>
  <c r="AQ363" i="1"/>
  <c r="AQ360" i="1"/>
  <c r="AQ349" i="1"/>
  <c r="AQ413" i="1"/>
  <c r="AQ404" i="1"/>
  <c r="AQ399" i="1"/>
  <c r="AQ378" i="1"/>
  <c r="AQ374" i="1"/>
  <c r="AQ365" i="1"/>
  <c r="AQ345" i="1"/>
  <c r="AQ335" i="1"/>
  <c r="AQ330" i="1"/>
  <c r="AQ307" i="1"/>
  <c r="AQ297" i="1"/>
  <c r="AQ424" i="1"/>
  <c r="AQ391" i="1"/>
  <c r="AQ383" i="1"/>
  <c r="AQ341" i="1"/>
  <c r="AQ334" i="1"/>
  <c r="AQ332" i="1"/>
  <c r="AQ325" i="1"/>
  <c r="AQ357" i="1"/>
  <c r="AQ352" i="1"/>
  <c r="AQ324" i="1"/>
  <c r="AQ322" i="1"/>
  <c r="AQ319" i="1"/>
  <c r="AQ315" i="1"/>
  <c r="AQ425" i="1"/>
  <c r="AQ350" i="1"/>
  <c r="AQ348" i="1"/>
  <c r="AQ342" i="1"/>
  <c r="AQ338" i="1"/>
  <c r="AQ327" i="1"/>
  <c r="AQ317" i="1"/>
  <c r="AQ306" i="1"/>
  <c r="AQ300" i="1"/>
  <c r="AQ295" i="1"/>
  <c r="AQ416" i="1"/>
  <c r="AQ407" i="1"/>
  <c r="AQ351" i="1"/>
  <c r="AQ333" i="1"/>
  <c r="AQ331" i="1"/>
  <c r="AQ316" i="1"/>
  <c r="AQ423" i="1"/>
  <c r="AQ403" i="1"/>
  <c r="AQ396" i="1"/>
  <c r="AQ387" i="1"/>
  <c r="AQ370" i="1"/>
  <c r="AQ362" i="1"/>
  <c r="AQ344" i="1"/>
  <c r="AQ339" i="1"/>
  <c r="AQ337" i="1"/>
  <c r="AQ336" i="1"/>
  <c r="AQ326" i="1"/>
  <c r="AQ321" i="1"/>
  <c r="AQ318" i="1"/>
  <c r="AQ312" i="1"/>
  <c r="AQ372" i="1"/>
  <c r="AQ347" i="1"/>
  <c r="AQ309" i="1"/>
  <c r="AQ304" i="1"/>
  <c r="AQ289" i="1"/>
  <c r="AQ279" i="1"/>
  <c r="AQ261" i="1"/>
  <c r="AQ254" i="1"/>
  <c r="AQ251" i="1"/>
  <c r="AQ243" i="1"/>
  <c r="AQ229" i="1"/>
  <c r="AQ228" i="1"/>
  <c r="AQ226" i="1"/>
  <c r="AQ222" i="1"/>
  <c r="AQ219" i="1"/>
  <c r="AQ310" i="1"/>
  <c r="AQ305" i="1"/>
  <c r="AQ282" i="1"/>
  <c r="AQ277" i="1"/>
  <c r="AQ260" i="1"/>
  <c r="AQ247" i="1"/>
  <c r="AQ236" i="1"/>
  <c r="AQ221" i="1"/>
  <c r="AQ272" i="1"/>
  <c r="AQ239" i="1"/>
  <c r="AQ386" i="1"/>
  <c r="AQ296" i="1"/>
  <c r="AQ294" i="1"/>
  <c r="AQ293" i="1"/>
  <c r="AQ269" i="1"/>
  <c r="AQ259" i="1"/>
  <c r="AQ242" i="1"/>
  <c r="AQ313" i="1"/>
  <c r="AQ284" i="1"/>
  <c r="AQ281" i="1"/>
  <c r="AQ278" i="1"/>
  <c r="AQ275" i="1"/>
  <c r="AQ271" i="1"/>
  <c r="AQ376" i="1"/>
  <c r="AQ290" i="1"/>
  <c r="AQ258" i="1"/>
  <c r="AQ227" i="1"/>
  <c r="AQ439" i="1"/>
  <c r="AQ400" i="1"/>
  <c r="AQ381" i="1"/>
  <c r="AQ308" i="1"/>
  <c r="AQ303" i="1"/>
  <c r="AQ302" i="1"/>
  <c r="AQ286" i="1"/>
  <c r="AQ285" i="1"/>
  <c r="AQ270" i="1"/>
  <c r="AQ253" i="1"/>
  <c r="AQ250" i="1"/>
  <c r="AQ241" i="1"/>
  <c r="AQ233" i="1"/>
  <c r="AQ224" i="1"/>
  <c r="AQ214" i="1"/>
  <c r="AQ203" i="1"/>
  <c r="AQ200" i="1"/>
  <c r="AQ192" i="1"/>
  <c r="AQ190" i="1"/>
  <c r="AQ187" i="1"/>
  <c r="AQ210" i="1"/>
  <c r="AQ197" i="1"/>
  <c r="AQ180" i="1"/>
  <c r="AQ167" i="1"/>
  <c r="AQ160" i="1"/>
  <c r="AQ148" i="1"/>
  <c r="AQ137" i="1"/>
  <c r="AQ280" i="1"/>
  <c r="AQ206" i="1"/>
  <c r="AQ196" i="1"/>
  <c r="AQ182" i="1"/>
  <c r="AQ177" i="1"/>
  <c r="AQ283" i="1"/>
  <c r="AQ265" i="1"/>
  <c r="AQ235" i="1"/>
  <c r="AQ231" i="1"/>
  <c r="AQ230" i="1"/>
  <c r="AQ217" i="1"/>
  <c r="AQ209" i="1"/>
  <c r="AQ194" i="1"/>
  <c r="AQ183" i="1"/>
  <c r="AQ158" i="1"/>
  <c r="AQ157" i="1"/>
  <c r="AQ141" i="1"/>
  <c r="AQ139" i="1"/>
  <c r="AQ298" i="1"/>
  <c r="AQ246" i="1"/>
  <c r="AQ234" i="1"/>
  <c r="AQ232" i="1"/>
  <c r="AQ220" i="1"/>
  <c r="AQ216" i="1"/>
  <c r="AQ208" i="1"/>
  <c r="AQ168" i="1"/>
  <c r="AQ156" i="1"/>
  <c r="AQ152" i="1"/>
  <c r="AQ149" i="1"/>
  <c r="AQ133" i="1"/>
  <c r="AQ343" i="1"/>
  <c r="AQ240" i="1"/>
  <c r="AQ225" i="1"/>
  <c r="AQ218" i="1"/>
  <c r="AQ179" i="1"/>
  <c r="AQ176" i="1"/>
  <c r="AQ173" i="1"/>
  <c r="AQ171" i="1"/>
  <c r="AQ162" i="1"/>
  <c r="AQ161" i="1"/>
  <c r="AQ138" i="1"/>
  <c r="AQ128" i="1"/>
  <c r="AQ245" i="1"/>
  <c r="AQ199" i="1"/>
  <c r="AQ155" i="1"/>
  <c r="AQ124" i="1"/>
  <c r="AQ112" i="1"/>
  <c r="AQ106" i="1"/>
  <c r="AQ102" i="1"/>
  <c r="AQ98" i="1"/>
  <c r="AQ89" i="1"/>
  <c r="AQ72" i="1"/>
  <c r="AQ207" i="1"/>
  <c r="AQ142" i="1"/>
  <c r="AQ134" i="1"/>
  <c r="AQ117" i="1"/>
  <c r="AQ116" i="1"/>
  <c r="AQ113" i="1"/>
  <c r="AQ103" i="1"/>
  <c r="AQ66" i="1"/>
  <c r="AQ163" i="1"/>
  <c r="AQ111" i="1"/>
  <c r="AQ101" i="1"/>
  <c r="AQ91" i="1"/>
  <c r="AQ255" i="1"/>
  <c r="AQ147" i="1"/>
  <c r="AQ125" i="1"/>
  <c r="AQ107" i="1"/>
  <c r="AQ88" i="1"/>
  <c r="AQ77" i="1"/>
  <c r="AQ70" i="1"/>
  <c r="AQ146" i="1"/>
  <c r="AQ122" i="1"/>
  <c r="AQ105" i="1"/>
  <c r="AQ104" i="1"/>
  <c r="AQ96" i="1"/>
  <c r="AQ67" i="1"/>
  <c r="AQ53" i="1"/>
  <c r="AQ51" i="1"/>
  <c r="AQ46" i="1"/>
  <c r="AQ37" i="1"/>
  <c r="AQ21" i="1"/>
  <c r="AQ11" i="1"/>
  <c r="AQ121" i="1"/>
  <c r="AQ55" i="1"/>
  <c r="AQ45" i="1"/>
  <c r="AQ41" i="1"/>
  <c r="AQ29" i="1"/>
  <c r="AQ18" i="1"/>
  <c r="AQ7" i="1"/>
  <c r="AQ5" i="1"/>
  <c r="AQ3" i="1"/>
  <c r="AQ329" i="1"/>
  <c r="AQ140" i="1"/>
  <c r="AQ80" i="1"/>
  <c r="AQ71" i="1"/>
  <c r="AQ65" i="1"/>
  <c r="AQ56" i="1"/>
  <c r="AQ44" i="1"/>
  <c r="AQ36" i="1"/>
  <c r="AQ33" i="1"/>
  <c r="AQ31" i="1"/>
  <c r="AQ10" i="1"/>
  <c r="AQ79" i="1"/>
  <c r="AQ68" i="1"/>
  <c r="AQ54" i="1"/>
  <c r="AQ43" i="1"/>
  <c r="AQ20" i="1"/>
  <c r="AQ4" i="1"/>
  <c r="AQ132" i="1"/>
  <c r="AQ48" i="1"/>
  <c r="AQ40" i="1"/>
  <c r="AQ28" i="1"/>
  <c r="AQ22" i="1"/>
  <c r="AQ17" i="1"/>
  <c r="AQ193" i="1"/>
  <c r="AQ153" i="1"/>
  <c r="AQ78" i="1"/>
  <c r="AQ76" i="1"/>
  <c r="AQ52" i="1"/>
  <c r="AQ47" i="1"/>
  <c r="AQ26" i="1"/>
  <c r="AQ12" i="1"/>
  <c r="AQ135" i="1"/>
  <c r="AQ127" i="1"/>
  <c r="AQ90" i="1"/>
  <c r="AQ74" i="1"/>
  <c r="AQ62" i="1"/>
  <c r="AQ42" i="1"/>
  <c r="AQ38" i="1"/>
  <c r="AQ25" i="1"/>
  <c r="AQ19" i="1"/>
  <c r="AQ14" i="1"/>
  <c r="AQ13" i="1"/>
  <c r="AQ8" i="1"/>
  <c r="AQ123" i="1"/>
  <c r="AQ85" i="1"/>
  <c r="AQ237" i="1"/>
  <c r="AQ99" i="1"/>
  <c r="AQ32" i="1"/>
  <c r="AQ27" i="1"/>
  <c r="AQ151" i="1"/>
  <c r="AQ100" i="1"/>
  <c r="AQ59" i="1"/>
  <c r="AQ49" i="1"/>
  <c r="AQ16" i="1"/>
  <c r="AQ39" i="1"/>
  <c r="AR456" i="1"/>
  <c r="AR444" i="1"/>
  <c r="AR431" i="1"/>
  <c r="AR426" i="1"/>
  <c r="AR463" i="1"/>
  <c r="AR460" i="1"/>
  <c r="AR443" i="1"/>
  <c r="AR457" i="1"/>
  <c r="AR429" i="1"/>
  <c r="AR465" i="1"/>
  <c r="AR454" i="1"/>
  <c r="AR439" i="1"/>
  <c r="AR424" i="1"/>
  <c r="AR423" i="1"/>
  <c r="AR430" i="1"/>
  <c r="AR388" i="1"/>
  <c r="AR382" i="1"/>
  <c r="AR428" i="1"/>
  <c r="AR417" i="1"/>
  <c r="AR411" i="1"/>
  <c r="AR408" i="1"/>
  <c r="AR406" i="1"/>
  <c r="AR395" i="1"/>
  <c r="AR385" i="1"/>
  <c r="AR366" i="1"/>
  <c r="AR345" i="1"/>
  <c r="AR425" i="1"/>
  <c r="AR413" i="1"/>
  <c r="AR403" i="1"/>
  <c r="AR370" i="1"/>
  <c r="AR357" i="1"/>
  <c r="AR458" i="1"/>
  <c r="AR448" i="1"/>
  <c r="AR412" i="1"/>
  <c r="AR402" i="1"/>
  <c r="AR380" i="1"/>
  <c r="AR369" i="1"/>
  <c r="AR364" i="1"/>
  <c r="AR363" i="1"/>
  <c r="AR360" i="1"/>
  <c r="AR349" i="1"/>
  <c r="AR420" i="1"/>
  <c r="AR407" i="1"/>
  <c r="AR404" i="1"/>
  <c r="AR399" i="1"/>
  <c r="AR386" i="1"/>
  <c r="AR352" i="1"/>
  <c r="AR351" i="1"/>
  <c r="AR348" i="1"/>
  <c r="AR452" i="1"/>
  <c r="AR392" i="1"/>
  <c r="AR391" i="1"/>
  <c r="AR383" i="1"/>
  <c r="AR341" i="1"/>
  <c r="AR334" i="1"/>
  <c r="AR332" i="1"/>
  <c r="AR325" i="1"/>
  <c r="AR304" i="1"/>
  <c r="AR289" i="1"/>
  <c r="AR324" i="1"/>
  <c r="AR322" i="1"/>
  <c r="AR319" i="1"/>
  <c r="AR315" i="1"/>
  <c r="AR313" i="1"/>
  <c r="AR461" i="1"/>
  <c r="AR410" i="1"/>
  <c r="AR377" i="1"/>
  <c r="AR373" i="1"/>
  <c r="AR350" i="1"/>
  <c r="AR346" i="1"/>
  <c r="AR342" i="1"/>
  <c r="AR327" i="1"/>
  <c r="AR317" i="1"/>
  <c r="AR455" i="1"/>
  <c r="AR409" i="1"/>
  <c r="AR381" i="1"/>
  <c r="AR376" i="1"/>
  <c r="AR372" i="1"/>
  <c r="AR354" i="1"/>
  <c r="AR343" i="1"/>
  <c r="AR303" i="1"/>
  <c r="AR396" i="1"/>
  <c r="AR387" i="1"/>
  <c r="AR362" i="1"/>
  <c r="AR344" i="1"/>
  <c r="AR339" i="1"/>
  <c r="AR337" i="1"/>
  <c r="AR336" i="1"/>
  <c r="AR326" i="1"/>
  <c r="AR321" i="1"/>
  <c r="AR318" i="1"/>
  <c r="AR312" i="1"/>
  <c r="AR466" i="1"/>
  <c r="AR400" i="1"/>
  <c r="AR379" i="1"/>
  <c r="AR375" i="1"/>
  <c r="AR371" i="1"/>
  <c r="AR367" i="1"/>
  <c r="AR353" i="1"/>
  <c r="AR347" i="1"/>
  <c r="AR329" i="1"/>
  <c r="AR416" i="1"/>
  <c r="AR361" i="1"/>
  <c r="AR305" i="1"/>
  <c r="AR295" i="1"/>
  <c r="AR282" i="1"/>
  <c r="AR277" i="1"/>
  <c r="AR260" i="1"/>
  <c r="AR247" i="1"/>
  <c r="AR236" i="1"/>
  <c r="AR221" i="1"/>
  <c r="AR453" i="1"/>
  <c r="AR365" i="1"/>
  <c r="AR330" i="1"/>
  <c r="AR306" i="1"/>
  <c r="AR272" i="1"/>
  <c r="AR239" i="1"/>
  <c r="AR331" i="1"/>
  <c r="AR296" i="1"/>
  <c r="AR293" i="1"/>
  <c r="AR269" i="1"/>
  <c r="AR259" i="1"/>
  <c r="AR242" i="1"/>
  <c r="AR232" i="1"/>
  <c r="AR225" i="1"/>
  <c r="AR333" i="1"/>
  <c r="AR307" i="1"/>
  <c r="AR284" i="1"/>
  <c r="AR281" i="1"/>
  <c r="AR278" i="1"/>
  <c r="AR275" i="1"/>
  <c r="AR271" i="1"/>
  <c r="AR265" i="1"/>
  <c r="AR246" i="1"/>
  <c r="AR378" i="1"/>
  <c r="AR300" i="1"/>
  <c r="AR297" i="1"/>
  <c r="AR290" i="1"/>
  <c r="AR462" i="1"/>
  <c r="AR308" i="1"/>
  <c r="AR302" i="1"/>
  <c r="AR286" i="1"/>
  <c r="AR285" i="1"/>
  <c r="AR270" i="1"/>
  <c r="AR253" i="1"/>
  <c r="AR250" i="1"/>
  <c r="AR241" i="1"/>
  <c r="AR233" i="1"/>
  <c r="AR224" i="1"/>
  <c r="AR220" i="1"/>
  <c r="AR405" i="1"/>
  <c r="AR335" i="1"/>
  <c r="AR316" i="1"/>
  <c r="AR298" i="1"/>
  <c r="AR283" i="1"/>
  <c r="AR280" i="1"/>
  <c r="AR245" i="1"/>
  <c r="AR240" i="1"/>
  <c r="AR237" i="1"/>
  <c r="AR234" i="1"/>
  <c r="AR374" i="1"/>
  <c r="AR309" i="1"/>
  <c r="AR261" i="1"/>
  <c r="AR210" i="1"/>
  <c r="AR197" i="1"/>
  <c r="AR180" i="1"/>
  <c r="AR251" i="1"/>
  <c r="AR243" i="1"/>
  <c r="AR219" i="1"/>
  <c r="AR206" i="1"/>
  <c r="AR196" i="1"/>
  <c r="AR182" i="1"/>
  <c r="AR177" i="1"/>
  <c r="AR231" i="1"/>
  <c r="AR230" i="1"/>
  <c r="AR217" i="1"/>
  <c r="AR209" i="1"/>
  <c r="AR183" i="1"/>
  <c r="AR158" i="1"/>
  <c r="AR157" i="1"/>
  <c r="AR141" i="1"/>
  <c r="AR139" i="1"/>
  <c r="AR258" i="1"/>
  <c r="AR228" i="1"/>
  <c r="AR163" i="1"/>
  <c r="AR147" i="1"/>
  <c r="AR134" i="1"/>
  <c r="AR355" i="1"/>
  <c r="AR227" i="1"/>
  <c r="AR218" i="1"/>
  <c r="AR179" i="1"/>
  <c r="AR176" i="1"/>
  <c r="AR171" i="1"/>
  <c r="AR162" i="1"/>
  <c r="AR161" i="1"/>
  <c r="AR138" i="1"/>
  <c r="AR128" i="1"/>
  <c r="AR226" i="1"/>
  <c r="AR207" i="1"/>
  <c r="AR199" i="1"/>
  <c r="AR193" i="1"/>
  <c r="AR142" i="1"/>
  <c r="AR135" i="1"/>
  <c r="AR133" i="1"/>
  <c r="AR117" i="1"/>
  <c r="AR116" i="1"/>
  <c r="AR113" i="1"/>
  <c r="AR103" i="1"/>
  <c r="AR66" i="1"/>
  <c r="AR200" i="1"/>
  <c r="AR190" i="1"/>
  <c r="AR168" i="1"/>
  <c r="AR149" i="1"/>
  <c r="AR111" i="1"/>
  <c r="AR101" i="1"/>
  <c r="AR78" i="1"/>
  <c r="AR208" i="1"/>
  <c r="AR132" i="1"/>
  <c r="AR123" i="1"/>
  <c r="AR100" i="1"/>
  <c r="AR99" i="1"/>
  <c r="AR90" i="1"/>
  <c r="AR203" i="1"/>
  <c r="AR146" i="1"/>
  <c r="AR122" i="1"/>
  <c r="AR105" i="1"/>
  <c r="AR104" i="1"/>
  <c r="AR96" i="1"/>
  <c r="AR67" i="1"/>
  <c r="AR127" i="1"/>
  <c r="AR85" i="1"/>
  <c r="AR79" i="1"/>
  <c r="AR214" i="1"/>
  <c r="AR160" i="1"/>
  <c r="AR121" i="1"/>
  <c r="AR107" i="1"/>
  <c r="AR89" i="1"/>
  <c r="AR55" i="1"/>
  <c r="AR45" i="1"/>
  <c r="AR41" i="1"/>
  <c r="AR29" i="1"/>
  <c r="AR18" i="1"/>
  <c r="AR7" i="1"/>
  <c r="AR5" i="1"/>
  <c r="AR3" i="1"/>
  <c r="AR192" i="1"/>
  <c r="AR140" i="1"/>
  <c r="AR112" i="1"/>
  <c r="AR106" i="1"/>
  <c r="AR98" i="1"/>
  <c r="AR80" i="1"/>
  <c r="AR77" i="1"/>
  <c r="AR65" i="1"/>
  <c r="AR56" i="1"/>
  <c r="AR44" i="1"/>
  <c r="AR36" i="1"/>
  <c r="AR33" i="1"/>
  <c r="AR31" i="1"/>
  <c r="AR10" i="1"/>
  <c r="AR167" i="1"/>
  <c r="AR137" i="1"/>
  <c r="AR88" i="1"/>
  <c r="AR68" i="1"/>
  <c r="AR43" i="1"/>
  <c r="AR20" i="1"/>
  <c r="AR4" i="1"/>
  <c r="AR72" i="1"/>
  <c r="AR48" i="1"/>
  <c r="AR40" i="1"/>
  <c r="AR28" i="1"/>
  <c r="AR22" i="1"/>
  <c r="AR17" i="1"/>
  <c r="AR279" i="1"/>
  <c r="AR229" i="1"/>
  <c r="AR216" i="1"/>
  <c r="AR155" i="1"/>
  <c r="AR76" i="1"/>
  <c r="AR52" i="1"/>
  <c r="AR47" i="1"/>
  <c r="AR26" i="1"/>
  <c r="AR12" i="1"/>
  <c r="AR148" i="1"/>
  <c r="AR74" i="1"/>
  <c r="AR62" i="1"/>
  <c r="AR42" i="1"/>
  <c r="AR38" i="1"/>
  <c r="AR25" i="1"/>
  <c r="AR19" i="1"/>
  <c r="AR14" i="1"/>
  <c r="AR13" i="1"/>
  <c r="AR8" i="1"/>
  <c r="AR222" i="1"/>
  <c r="AR187" i="1"/>
  <c r="AR156" i="1"/>
  <c r="AR151" i="1"/>
  <c r="AR125" i="1"/>
  <c r="AR102" i="1"/>
  <c r="AR59" i="1"/>
  <c r="AR49" i="1"/>
  <c r="AR39" i="1"/>
  <c r="AR32" i="1"/>
  <c r="AR27" i="1"/>
  <c r="AR16" i="1"/>
  <c r="AR37" i="1"/>
  <c r="AR70" i="1"/>
  <c r="AR53" i="1"/>
  <c r="AR11" i="1"/>
  <c r="AR124" i="1"/>
  <c r="AR51" i="1"/>
  <c r="AR46" i="1"/>
  <c r="AR21" i="1"/>
  <c r="AV462" i="1"/>
  <c r="AV459" i="1"/>
  <c r="AV458" i="1"/>
  <c r="AV457" i="1"/>
  <c r="AV429" i="1"/>
  <c r="AV465" i="1"/>
  <c r="AV454" i="1"/>
  <c r="AV424" i="1"/>
  <c r="AV463" i="1"/>
  <c r="AV460" i="1"/>
  <c r="AV410" i="1"/>
  <c r="AV405" i="1"/>
  <c r="AV353" i="1"/>
  <c r="AV426" i="1"/>
  <c r="AV425" i="1"/>
  <c r="AV412" i="1"/>
  <c r="AV402" i="1"/>
  <c r="AV380" i="1"/>
  <c r="AV369" i="1"/>
  <c r="AV364" i="1"/>
  <c r="AV363" i="1"/>
  <c r="AV360" i="1"/>
  <c r="AV349" i="1"/>
  <c r="AV461" i="1"/>
  <c r="AV407" i="1"/>
  <c r="AV404" i="1"/>
  <c r="AV399" i="1"/>
  <c r="AV386" i="1"/>
  <c r="AV408" i="1"/>
  <c r="AV406" i="1"/>
  <c r="AV385" i="1"/>
  <c r="AV366" i="1"/>
  <c r="AV345" i="1"/>
  <c r="AV466" i="1"/>
  <c r="AV456" i="1"/>
  <c r="AV455" i="1"/>
  <c r="AV413" i="1"/>
  <c r="AV370" i="1"/>
  <c r="AV357" i="1"/>
  <c r="AV350" i="1"/>
  <c r="AV348" i="1"/>
  <c r="AV343" i="1"/>
  <c r="AV333" i="1"/>
  <c r="AV331" i="1"/>
  <c r="AV316" i="1"/>
  <c r="AV431" i="1"/>
  <c r="AV409" i="1"/>
  <c r="AV354" i="1"/>
  <c r="AV339" i="1"/>
  <c r="AV337" i="1"/>
  <c r="AV326" i="1"/>
  <c r="AV321" i="1"/>
  <c r="AV448" i="1"/>
  <c r="AV382" i="1"/>
  <c r="AV381" i="1"/>
  <c r="AV355" i="1"/>
  <c r="AV351" i="1"/>
  <c r="AV344" i="1"/>
  <c r="AV416" i="1"/>
  <c r="AV335" i="1"/>
  <c r="AV330" i="1"/>
  <c r="AV307" i="1"/>
  <c r="AV297" i="1"/>
  <c r="AV444" i="1"/>
  <c r="AV420" i="1"/>
  <c r="AV400" i="1"/>
  <c r="AV341" i="1"/>
  <c r="AV324" i="1"/>
  <c r="AV322" i="1"/>
  <c r="AV319" i="1"/>
  <c r="AV315" i="1"/>
  <c r="AV313" i="1"/>
  <c r="AV430" i="1"/>
  <c r="AV392" i="1"/>
  <c r="AV365" i="1"/>
  <c r="AV317" i="1"/>
  <c r="AV396" i="1"/>
  <c r="AV325" i="1"/>
  <c r="AV255" i="1"/>
  <c r="AV235" i="1"/>
  <c r="AV227" i="1"/>
  <c r="AV391" i="1"/>
  <c r="AV290" i="1"/>
  <c r="AV285" i="1"/>
  <c r="AV270" i="1"/>
  <c r="AV241" i="1"/>
  <c r="AV233" i="1"/>
  <c r="AV224" i="1"/>
  <c r="AV220" i="1"/>
  <c r="AV388" i="1"/>
  <c r="AV362" i="1"/>
  <c r="AV332" i="1"/>
  <c r="AV308" i="1"/>
  <c r="AV302" i="1"/>
  <c r="AV283" i="1"/>
  <c r="AV280" i="1"/>
  <c r="AV264" i="1"/>
  <c r="AV245" i="1"/>
  <c r="AV240" i="1"/>
  <c r="AV237" i="1"/>
  <c r="AV334" i="1"/>
  <c r="AV303" i="1"/>
  <c r="AV298" i="1"/>
  <c r="AV279" i="1"/>
  <c r="AV261" i="1"/>
  <c r="AV251" i="1"/>
  <c r="AV243" i="1"/>
  <c r="AV371" i="1"/>
  <c r="AV352" i="1"/>
  <c r="AV342" i="1"/>
  <c r="AV312" i="1"/>
  <c r="AV309" i="1"/>
  <c r="AV304" i="1"/>
  <c r="AV282" i="1"/>
  <c r="AV277" i="1"/>
  <c r="AV383" i="1"/>
  <c r="AV346" i="1"/>
  <c r="AV305" i="1"/>
  <c r="AV239" i="1"/>
  <c r="AV367" i="1"/>
  <c r="AV306" i="1"/>
  <c r="AV269" i="1"/>
  <c r="AV259" i="1"/>
  <c r="AV242" i="1"/>
  <c r="AV225" i="1"/>
  <c r="AV347" i="1"/>
  <c r="AV216" i="1"/>
  <c r="AV230" i="1"/>
  <c r="AV204" i="1"/>
  <c r="AV179" i="1"/>
  <c r="AV176" i="1"/>
  <c r="AV171" i="1"/>
  <c r="AV162" i="1"/>
  <c r="AV161" i="1"/>
  <c r="AV138" i="1"/>
  <c r="AV265" i="1"/>
  <c r="AV236" i="1"/>
  <c r="AV229" i="1"/>
  <c r="AV207" i="1"/>
  <c r="AV199" i="1"/>
  <c r="AV193" i="1"/>
  <c r="AV142" i="1"/>
  <c r="AV135" i="1"/>
  <c r="AV254" i="1"/>
  <c r="AV218" i="1"/>
  <c r="AV214" i="1"/>
  <c r="AV203" i="1"/>
  <c r="AV192" i="1"/>
  <c r="AV155" i="1"/>
  <c r="AV151" i="1"/>
  <c r="AV146" i="1"/>
  <c r="AV140" i="1"/>
  <c r="AV132" i="1"/>
  <c r="AV296" i="1"/>
  <c r="AV281" i="1"/>
  <c r="AV271" i="1"/>
  <c r="AV247" i="1"/>
  <c r="AV206" i="1"/>
  <c r="AV202" i="1"/>
  <c r="AV196" i="1"/>
  <c r="AV177" i="1"/>
  <c r="AV293" i="1"/>
  <c r="AV219" i="1"/>
  <c r="AV209" i="1"/>
  <c r="AV158" i="1"/>
  <c r="AV157" i="1"/>
  <c r="AV141" i="1"/>
  <c r="AV139" i="1"/>
  <c r="AV226" i="1"/>
  <c r="AV200" i="1"/>
  <c r="AV168" i="1"/>
  <c r="AV149" i="1"/>
  <c r="AV107" i="1"/>
  <c r="AV88" i="1"/>
  <c r="AV77" i="1"/>
  <c r="AV70" i="1"/>
  <c r="AV221" i="1"/>
  <c r="AV128" i="1"/>
  <c r="AV125" i="1"/>
  <c r="AV122" i="1"/>
  <c r="AV96" i="1"/>
  <c r="AV67" i="1"/>
  <c r="AV275" i="1"/>
  <c r="AV167" i="1"/>
  <c r="AV148" i="1"/>
  <c r="AV85" i="1"/>
  <c r="AV79" i="1"/>
  <c r="AV137" i="1"/>
  <c r="AV111" i="1"/>
  <c r="AV101" i="1"/>
  <c r="AV78" i="1"/>
  <c r="AV205" i="1"/>
  <c r="AV156" i="1"/>
  <c r="AV123" i="1"/>
  <c r="AV100" i="1"/>
  <c r="AV90" i="1"/>
  <c r="AV74" i="1"/>
  <c r="AV278" i="1"/>
  <c r="AV80" i="1"/>
  <c r="AV72" i="1"/>
  <c r="AV68" i="1"/>
  <c r="AV52" i="1"/>
  <c r="AV47" i="1"/>
  <c r="AV12" i="1"/>
  <c r="AV180" i="1"/>
  <c r="AV147" i="1"/>
  <c r="AV42" i="1"/>
  <c r="AV25" i="1"/>
  <c r="AV19" i="1"/>
  <c r="AV8" i="1"/>
  <c r="AV246" i="1"/>
  <c r="AV76" i="1"/>
  <c r="AV49" i="1"/>
  <c r="AV39" i="1"/>
  <c r="AV32" i="1"/>
  <c r="AV27" i="1"/>
  <c r="AV16" i="1"/>
  <c r="AV197" i="1"/>
  <c r="AV134" i="1"/>
  <c r="AV66" i="1"/>
  <c r="AV62" i="1"/>
  <c r="AV59" i="1"/>
  <c r="AV53" i="1"/>
  <c r="AV46" i="1"/>
  <c r="AV37" i="1"/>
  <c r="AV21" i="1"/>
  <c r="AV127" i="1"/>
  <c r="AV45" i="1"/>
  <c r="AV41" i="1"/>
  <c r="AV29" i="1"/>
  <c r="AV18" i="1"/>
  <c r="AV7" i="1"/>
  <c r="AV124" i="1"/>
  <c r="AV103" i="1"/>
  <c r="AV56" i="1"/>
  <c r="AV44" i="1"/>
  <c r="AV31" i="1"/>
  <c r="AV10" i="1"/>
  <c r="AV89" i="1"/>
  <c r="AV43" i="1"/>
  <c r="AV20" i="1"/>
  <c r="AV40" i="1"/>
  <c r="AV17" i="1"/>
  <c r="AV48" i="1"/>
  <c r="AV98" i="1"/>
  <c r="AV65" i="1"/>
  <c r="AV106" i="1"/>
  <c r="AV28" i="1"/>
  <c r="AV5" i="1"/>
  <c r="AO446" i="1"/>
  <c r="AO440" i="1"/>
  <c r="AO437" i="1"/>
  <c r="AO434" i="1"/>
  <c r="AO429" i="1"/>
  <c r="AO423" i="1"/>
  <c r="AO447" i="1"/>
  <c r="AO428" i="1"/>
  <c r="AO421" i="1"/>
  <c r="AO459" i="1"/>
  <c r="AO453" i="1"/>
  <c r="AO445" i="1"/>
  <c r="AO441" i="1"/>
  <c r="AO436" i="1"/>
  <c r="AO360" i="1"/>
  <c r="AO433" i="1"/>
  <c r="AO401" i="1"/>
  <c r="AO397" i="1"/>
  <c r="AO352" i="1"/>
  <c r="AO351" i="1"/>
  <c r="AO415" i="1"/>
  <c r="AO392" i="1"/>
  <c r="AO379" i="1"/>
  <c r="AO377" i="1"/>
  <c r="AO375" i="1"/>
  <c r="AO373" i="1"/>
  <c r="AO367" i="1"/>
  <c r="AO354" i="1"/>
  <c r="AO460" i="1"/>
  <c r="AO435" i="1"/>
  <c r="AO390" i="1"/>
  <c r="AO357" i="1"/>
  <c r="AO350" i="1"/>
  <c r="AO387" i="1"/>
  <c r="AO383" i="1"/>
  <c r="AO378" i="1"/>
  <c r="AO376" i="1"/>
  <c r="AO374" i="1"/>
  <c r="AO372" i="1"/>
  <c r="AO365" i="1"/>
  <c r="AO362" i="1"/>
  <c r="AO366" i="1"/>
  <c r="AO337" i="1"/>
  <c r="AO321" i="1"/>
  <c r="AO318" i="1"/>
  <c r="AO314" i="1"/>
  <c r="AO312" i="1"/>
  <c r="AO305" i="1"/>
  <c r="AO288" i="1"/>
  <c r="AO411" i="1"/>
  <c r="AO334" i="1"/>
  <c r="AO332" i="1"/>
  <c r="AO304" i="1"/>
  <c r="AO389" i="1"/>
  <c r="AO343" i="1"/>
  <c r="AO324" i="1"/>
  <c r="AO303" i="1"/>
  <c r="AO270" i="1"/>
  <c r="AO408" i="1"/>
  <c r="AO301" i="1"/>
  <c r="AO240" i="1"/>
  <c r="AO438" i="1"/>
  <c r="AO299" i="1"/>
  <c r="AO295" i="1"/>
  <c r="AO279" i="1"/>
  <c r="AO277" i="1"/>
  <c r="AO266" i="1"/>
  <c r="AO261" i="1"/>
  <c r="AO256" i="1"/>
  <c r="AO254" i="1"/>
  <c r="AO228" i="1"/>
  <c r="AO219" i="1"/>
  <c r="AO306" i="1"/>
  <c r="AO236" i="1"/>
  <c r="AO333" i="1"/>
  <c r="AO319" i="1"/>
  <c r="AO296" i="1"/>
  <c r="AO294" i="1"/>
  <c r="AO293" i="1"/>
  <c r="AO272" i="1"/>
  <c r="AO268" i="1"/>
  <c r="AO313" i="1"/>
  <c r="AO307" i="1"/>
  <c r="AO284" i="1"/>
  <c r="AO275" i="1"/>
  <c r="AO274" i="1"/>
  <c r="AO273" i="1"/>
  <c r="AO262" i="1"/>
  <c r="AO259" i="1"/>
  <c r="AO244" i="1"/>
  <c r="AO322" i="1"/>
  <c r="AO300" i="1"/>
  <c r="AO278" i="1"/>
  <c r="AO265" i="1"/>
  <c r="AO255" i="1"/>
  <c r="AO235" i="1"/>
  <c r="AO230" i="1"/>
  <c r="AO223" i="1"/>
  <c r="AO218" i="1"/>
  <c r="AO195" i="1"/>
  <c r="AO175" i="1"/>
  <c r="AO142" i="1"/>
  <c r="AO135" i="1"/>
  <c r="AO285" i="1"/>
  <c r="AO221" i="1"/>
  <c r="AO203" i="1"/>
  <c r="AO202" i="1"/>
  <c r="AO192" i="1"/>
  <c r="AO170" i="1"/>
  <c r="AO132" i="1"/>
  <c r="AO264" i="1"/>
  <c r="AO188" i="1"/>
  <c r="AO180" i="1"/>
  <c r="AO174" i="1"/>
  <c r="AO167" i="1"/>
  <c r="AO164" i="1"/>
  <c r="AO160" i="1"/>
  <c r="AO148" i="1"/>
  <c r="AO239" i="1"/>
  <c r="AO185" i="1"/>
  <c r="AO184" i="1"/>
  <c r="AO169" i="1"/>
  <c r="AO166" i="1"/>
  <c r="AO165" i="1"/>
  <c r="AO158" i="1"/>
  <c r="AO143" i="1"/>
  <c r="AO141" i="1"/>
  <c r="AO316" i="1"/>
  <c r="AO204" i="1"/>
  <c r="AO302" i="1"/>
  <c r="AO110" i="1"/>
  <c r="AO105" i="1"/>
  <c r="AO104" i="1"/>
  <c r="AO96" i="1"/>
  <c r="AO87" i="1"/>
  <c r="AO69" i="1"/>
  <c r="AO186" i="1"/>
  <c r="AO133" i="1"/>
  <c r="AO129" i="1"/>
  <c r="AO81" i="1"/>
  <c r="AO73" i="1"/>
  <c r="AO59" i="1"/>
  <c r="AO58" i="1"/>
  <c r="AO173" i="1"/>
  <c r="AO168" i="1"/>
  <c r="AO149" i="1"/>
  <c r="AO113" i="1"/>
  <c r="AO95" i="1"/>
  <c r="AO89" i="1"/>
  <c r="AO212" i="1"/>
  <c r="AO194" i="1"/>
  <c r="AO99" i="1"/>
  <c r="AO93" i="1"/>
  <c r="AO90" i="1"/>
  <c r="AO83" i="1"/>
  <c r="AO71" i="1"/>
  <c r="AO65" i="1"/>
  <c r="AO60" i="1"/>
  <c r="AO136" i="1"/>
  <c r="AO109" i="1"/>
  <c r="AO92" i="1"/>
  <c r="AO76" i="1"/>
  <c r="AO196" i="1"/>
  <c r="AO42" i="1"/>
  <c r="AO25" i="1"/>
  <c r="AO14" i="1"/>
  <c r="AO172" i="1"/>
  <c r="AO117" i="1"/>
  <c r="AO70" i="1"/>
  <c r="AO49" i="1"/>
  <c r="AO39" i="1"/>
  <c r="AO82" i="1"/>
  <c r="AO53" i="1"/>
  <c r="AO51" i="1"/>
  <c r="AO161" i="1"/>
  <c r="AO41" i="1"/>
  <c r="AO23" i="1"/>
  <c r="AO9" i="1"/>
  <c r="AO7" i="1"/>
  <c r="AO3" i="1"/>
  <c r="AO33" i="1"/>
  <c r="AO258" i="1"/>
  <c r="AO205" i="1"/>
  <c r="AO54" i="1"/>
  <c r="AO43" i="1"/>
  <c r="AO24" i="1"/>
  <c r="AO177" i="1"/>
  <c r="AO115" i="1"/>
  <c r="AO40" i="1"/>
  <c r="AO22" i="1"/>
  <c r="AO6" i="1"/>
  <c r="AO35" i="1"/>
  <c r="AO103" i="1"/>
  <c r="AO130" i="1"/>
  <c r="AO267" i="1"/>
  <c r="AO171" i="1"/>
  <c r="AO108" i="1"/>
  <c r="AO52" i="1"/>
  <c r="AO12" i="1"/>
  <c r="AS463" i="1"/>
  <c r="AS460" i="1"/>
  <c r="AS466" i="1"/>
  <c r="AS455" i="1"/>
  <c r="AS453" i="1"/>
  <c r="AS448" i="1"/>
  <c r="AS430" i="1"/>
  <c r="AS425" i="1"/>
  <c r="AS465" i="1"/>
  <c r="AS454" i="1"/>
  <c r="AS439" i="1"/>
  <c r="AS424" i="1"/>
  <c r="AS423" i="1"/>
  <c r="AS461" i="1"/>
  <c r="AS434" i="1"/>
  <c r="AS428" i="1"/>
  <c r="AS420" i="1"/>
  <c r="AS431" i="1"/>
  <c r="AS417" i="1"/>
  <c r="AS408" i="1"/>
  <c r="AS406" i="1"/>
  <c r="AS385" i="1"/>
  <c r="AS366" i="1"/>
  <c r="AS429" i="1"/>
  <c r="AS413" i="1"/>
  <c r="AS403" i="1"/>
  <c r="AS370" i="1"/>
  <c r="AS357" i="1"/>
  <c r="AS350" i="1"/>
  <c r="AS344" i="1"/>
  <c r="AS462" i="1"/>
  <c r="AS426" i="1"/>
  <c r="AS416" i="1"/>
  <c r="AS400" i="1"/>
  <c r="AS396" i="1"/>
  <c r="AS391" i="1"/>
  <c r="AS387" i="1"/>
  <c r="AS383" i="1"/>
  <c r="AS381" i="1"/>
  <c r="AS378" i="1"/>
  <c r="AS376" i="1"/>
  <c r="AS374" i="1"/>
  <c r="AS372" i="1"/>
  <c r="AS365" i="1"/>
  <c r="AS362" i="1"/>
  <c r="AS457" i="1"/>
  <c r="AS407" i="1"/>
  <c r="AS404" i="1"/>
  <c r="AS399" i="1"/>
  <c r="AS386" i="1"/>
  <c r="AS352" i="1"/>
  <c r="AS351" i="1"/>
  <c r="AS348" i="1"/>
  <c r="AS342" i="1"/>
  <c r="AS409" i="1"/>
  <c r="AS392" i="1"/>
  <c r="AS379" i="1"/>
  <c r="AS377" i="1"/>
  <c r="AS375" i="1"/>
  <c r="AS373" i="1"/>
  <c r="AS371" i="1"/>
  <c r="AS367" i="1"/>
  <c r="AS355" i="1"/>
  <c r="AS354" i="1"/>
  <c r="AS347" i="1"/>
  <c r="AS388" i="1"/>
  <c r="AS324" i="1"/>
  <c r="AS322" i="1"/>
  <c r="AS319" i="1"/>
  <c r="AS315" i="1"/>
  <c r="AS313" i="1"/>
  <c r="AS296" i="1"/>
  <c r="AS290" i="1"/>
  <c r="AS286" i="1"/>
  <c r="AS412" i="1"/>
  <c r="AS410" i="1"/>
  <c r="AS364" i="1"/>
  <c r="AS346" i="1"/>
  <c r="AS317" i="1"/>
  <c r="AS458" i="1"/>
  <c r="AS363" i="1"/>
  <c r="AS343" i="1"/>
  <c r="AS338" i="1"/>
  <c r="AS382" i="1"/>
  <c r="AS333" i="1"/>
  <c r="AS331" i="1"/>
  <c r="AS316" i="1"/>
  <c r="AS294" i="1"/>
  <c r="AS456" i="1"/>
  <c r="AS353" i="1"/>
  <c r="AS328" i="1"/>
  <c r="AS444" i="1"/>
  <c r="AS405" i="1"/>
  <c r="AS361" i="1"/>
  <c r="AS335" i="1"/>
  <c r="AS330" i="1"/>
  <c r="AS459" i="1"/>
  <c r="AS318" i="1"/>
  <c r="AS306" i="1"/>
  <c r="AS301" i="1"/>
  <c r="AS272" i="1"/>
  <c r="AS239" i="1"/>
  <c r="AS337" i="1"/>
  <c r="AS326" i="1"/>
  <c r="AS325" i="1"/>
  <c r="AS293" i="1"/>
  <c r="AS269" i="1"/>
  <c r="AS259" i="1"/>
  <c r="AS242" i="1"/>
  <c r="AS232" i="1"/>
  <c r="AS225" i="1"/>
  <c r="AS380" i="1"/>
  <c r="AS341" i="1"/>
  <c r="AS307" i="1"/>
  <c r="AS284" i="1"/>
  <c r="AS281" i="1"/>
  <c r="AS278" i="1"/>
  <c r="AS275" i="1"/>
  <c r="AS271" i="1"/>
  <c r="AS265" i="1"/>
  <c r="AS246" i="1"/>
  <c r="AS230" i="1"/>
  <c r="AS218" i="1"/>
  <c r="AS345" i="1"/>
  <c r="AS332" i="1"/>
  <c r="AS300" i="1"/>
  <c r="AS297" i="1"/>
  <c r="AS258" i="1"/>
  <c r="AS255" i="1"/>
  <c r="AS339" i="1"/>
  <c r="AS334" i="1"/>
  <c r="AS321" i="1"/>
  <c r="AS308" i="1"/>
  <c r="AS302" i="1"/>
  <c r="AS285" i="1"/>
  <c r="AS270" i="1"/>
  <c r="AS402" i="1"/>
  <c r="AS360" i="1"/>
  <c r="AS349" i="1"/>
  <c r="AS303" i="1"/>
  <c r="AS298" i="1"/>
  <c r="AS283" i="1"/>
  <c r="AS280" i="1"/>
  <c r="AS264" i="1"/>
  <c r="AS245" i="1"/>
  <c r="AS240" i="1"/>
  <c r="AS237" i="1"/>
  <c r="AS234" i="1"/>
  <c r="AS369" i="1"/>
  <c r="AS312" i="1"/>
  <c r="AS309" i="1"/>
  <c r="AS279" i="1"/>
  <c r="AS267" i="1"/>
  <c r="AS261" i="1"/>
  <c r="AS251" i="1"/>
  <c r="AS243" i="1"/>
  <c r="AS229" i="1"/>
  <c r="AS228" i="1"/>
  <c r="AS226" i="1"/>
  <c r="AS305" i="1"/>
  <c r="AS282" i="1"/>
  <c r="AS219" i="1"/>
  <c r="AS206" i="1"/>
  <c r="AS202" i="1"/>
  <c r="AS196" i="1"/>
  <c r="AS182" i="1"/>
  <c r="AS177" i="1"/>
  <c r="AS221" i="1"/>
  <c r="AS217" i="1"/>
  <c r="AS209" i="1"/>
  <c r="AS183" i="1"/>
  <c r="AS158" i="1"/>
  <c r="AS157" i="1"/>
  <c r="AS141" i="1"/>
  <c r="AS139" i="1"/>
  <c r="AS277" i="1"/>
  <c r="AS235" i="1"/>
  <c r="AS205" i="1"/>
  <c r="AS194" i="1"/>
  <c r="AS147" i="1"/>
  <c r="AS134" i="1"/>
  <c r="AS125" i="1"/>
  <c r="AS236" i="1"/>
  <c r="AS216" i="1"/>
  <c r="AS185" i="1"/>
  <c r="AS168" i="1"/>
  <c r="AS156" i="1"/>
  <c r="AS149" i="1"/>
  <c r="AS133" i="1"/>
  <c r="AS336" i="1"/>
  <c r="AS304" i="1"/>
  <c r="AS233" i="1"/>
  <c r="AS207" i="1"/>
  <c r="AS199" i="1"/>
  <c r="AS193" i="1"/>
  <c r="AS173" i="1"/>
  <c r="AS142" i="1"/>
  <c r="AS135" i="1"/>
  <c r="AS250" i="1"/>
  <c r="AS247" i="1"/>
  <c r="AS241" i="1"/>
  <c r="AS214" i="1"/>
  <c r="AS203" i="1"/>
  <c r="AS192" i="1"/>
  <c r="AS190" i="1"/>
  <c r="AS187" i="1"/>
  <c r="AS155" i="1"/>
  <c r="AS151" i="1"/>
  <c r="AS146" i="1"/>
  <c r="AS140" i="1"/>
  <c r="AS132" i="1"/>
  <c r="AS180" i="1"/>
  <c r="AS111" i="1"/>
  <c r="AS101" i="1"/>
  <c r="AS78" i="1"/>
  <c r="AS289" i="1"/>
  <c r="AS254" i="1"/>
  <c r="AS123" i="1"/>
  <c r="AS100" i="1"/>
  <c r="AS99" i="1"/>
  <c r="AS90" i="1"/>
  <c r="AS75" i="1"/>
  <c r="AS74" i="1"/>
  <c r="AS68" i="1"/>
  <c r="AS65" i="1"/>
  <c r="AS62" i="1"/>
  <c r="AS224" i="1"/>
  <c r="AS176" i="1"/>
  <c r="AS162" i="1"/>
  <c r="AS161" i="1"/>
  <c r="AS152" i="1"/>
  <c r="AS128" i="1"/>
  <c r="AS121" i="1"/>
  <c r="AS80" i="1"/>
  <c r="AS204" i="1"/>
  <c r="AS171" i="1"/>
  <c r="AS138" i="1"/>
  <c r="AS127" i="1"/>
  <c r="AS85" i="1"/>
  <c r="AS79" i="1"/>
  <c r="AS59" i="1"/>
  <c r="AS220" i="1"/>
  <c r="AS137" i="1"/>
  <c r="AS124" i="1"/>
  <c r="AS112" i="1"/>
  <c r="AS106" i="1"/>
  <c r="AS102" i="1"/>
  <c r="AS98" i="1"/>
  <c r="AS89" i="1"/>
  <c r="AS122" i="1"/>
  <c r="AS117" i="1"/>
  <c r="AS116" i="1"/>
  <c r="AS77" i="1"/>
  <c r="AS56" i="1"/>
  <c r="AS44" i="1"/>
  <c r="AS31" i="1"/>
  <c r="AS10" i="1"/>
  <c r="AS167" i="1"/>
  <c r="AS88" i="1"/>
  <c r="AS71" i="1"/>
  <c r="AS57" i="1"/>
  <c r="AS43" i="1"/>
  <c r="AS20" i="1"/>
  <c r="AS72" i="1"/>
  <c r="AS54" i="1"/>
  <c r="AS48" i="1"/>
  <c r="AS40" i="1"/>
  <c r="AS28" i="1"/>
  <c r="AS22" i="1"/>
  <c r="AS17" i="1"/>
  <c r="AS227" i="1"/>
  <c r="AS76" i="1"/>
  <c r="AS52" i="1"/>
  <c r="AS47" i="1"/>
  <c r="AS12" i="1"/>
  <c r="AS197" i="1"/>
  <c r="AS153" i="1"/>
  <c r="AS148" i="1"/>
  <c r="AS42" i="1"/>
  <c r="AS38" i="1"/>
  <c r="AS25" i="1"/>
  <c r="AS19" i="1"/>
  <c r="AS13" i="1"/>
  <c r="AS8" i="1"/>
  <c r="AS179" i="1"/>
  <c r="AS66" i="1"/>
  <c r="AS49" i="1"/>
  <c r="AS39" i="1"/>
  <c r="AS32" i="1"/>
  <c r="AS27" i="1"/>
  <c r="AS16" i="1"/>
  <c r="AS103" i="1"/>
  <c r="AS93" i="1"/>
  <c r="AS70" i="1"/>
  <c r="AS53" i="1"/>
  <c r="AS51" i="1"/>
  <c r="AS46" i="1"/>
  <c r="AS37" i="1"/>
  <c r="AS21" i="1"/>
  <c r="AS160" i="1"/>
  <c r="AS45" i="1"/>
  <c r="AS29" i="1"/>
  <c r="AS3" i="1"/>
  <c r="AS107" i="1"/>
  <c r="AS7" i="1"/>
  <c r="AS18" i="1"/>
  <c r="AS96" i="1"/>
  <c r="AS67" i="1"/>
  <c r="AS41" i="1"/>
  <c r="AS5" i="1"/>
  <c r="AW457" i="1"/>
  <c r="AW429" i="1"/>
  <c r="AW465" i="1"/>
  <c r="AW454" i="1"/>
  <c r="AW424" i="1"/>
  <c r="AW461" i="1"/>
  <c r="AW420" i="1"/>
  <c r="AW466" i="1"/>
  <c r="AW455" i="1"/>
  <c r="AW452" i="1"/>
  <c r="AW448" i="1"/>
  <c r="AW430" i="1"/>
  <c r="AW425" i="1"/>
  <c r="AW422" i="1"/>
  <c r="AW418" i="1"/>
  <c r="AW463" i="1"/>
  <c r="AW428" i="1"/>
  <c r="AW426" i="1"/>
  <c r="AW412" i="1"/>
  <c r="AW411" i="1"/>
  <c r="AW403" i="1"/>
  <c r="AW402" i="1"/>
  <c r="AW395" i="1"/>
  <c r="AW380" i="1"/>
  <c r="AW369" i="1"/>
  <c r="AW364" i="1"/>
  <c r="AW363" i="1"/>
  <c r="AW360" i="1"/>
  <c r="AW462" i="1"/>
  <c r="AW407" i="1"/>
  <c r="AW404" i="1"/>
  <c r="AW399" i="1"/>
  <c r="AW387" i="1"/>
  <c r="AW386" i="1"/>
  <c r="AW361" i="1"/>
  <c r="AW352" i="1"/>
  <c r="AW351" i="1"/>
  <c r="AW348" i="1"/>
  <c r="AW342" i="1"/>
  <c r="AW460" i="1"/>
  <c r="AW444" i="1"/>
  <c r="AW434" i="1"/>
  <c r="AW409" i="1"/>
  <c r="AW392" i="1"/>
  <c r="AW371" i="1"/>
  <c r="AW367" i="1"/>
  <c r="AW355" i="1"/>
  <c r="AW354" i="1"/>
  <c r="AW456" i="1"/>
  <c r="AW413" i="1"/>
  <c r="AW370" i="1"/>
  <c r="AW357" i="1"/>
  <c r="AW350" i="1"/>
  <c r="AW344" i="1"/>
  <c r="AW339" i="1"/>
  <c r="AW431" i="1"/>
  <c r="AW416" i="1"/>
  <c r="AW400" i="1"/>
  <c r="AW396" i="1"/>
  <c r="AW391" i="1"/>
  <c r="AW383" i="1"/>
  <c r="AW381" i="1"/>
  <c r="AW365" i="1"/>
  <c r="AW362" i="1"/>
  <c r="AW410" i="1"/>
  <c r="AW377" i="1"/>
  <c r="AW373" i="1"/>
  <c r="AW337" i="1"/>
  <c r="AW326" i="1"/>
  <c r="AW321" i="1"/>
  <c r="AW312" i="1"/>
  <c r="AW309" i="1"/>
  <c r="AW305" i="1"/>
  <c r="AW300" i="1"/>
  <c r="AW458" i="1"/>
  <c r="AW408" i="1"/>
  <c r="AW382" i="1"/>
  <c r="AW338" i="1"/>
  <c r="AW327" i="1"/>
  <c r="AW419" i="1"/>
  <c r="AW376" i="1"/>
  <c r="AW372" i="1"/>
  <c r="AW335" i="1"/>
  <c r="AW330" i="1"/>
  <c r="AW459" i="1"/>
  <c r="AW353" i="1"/>
  <c r="AW347" i="1"/>
  <c r="AW336" i="1"/>
  <c r="AW334" i="1"/>
  <c r="AW332" i="1"/>
  <c r="AW328" i="1"/>
  <c r="AW325" i="1"/>
  <c r="AW318" i="1"/>
  <c r="AW304" i="1"/>
  <c r="AW423" i="1"/>
  <c r="AW405" i="1"/>
  <c r="AW366" i="1"/>
  <c r="AW329" i="1"/>
  <c r="AW317" i="1"/>
  <c r="AW390" i="1"/>
  <c r="AW388" i="1"/>
  <c r="AW385" i="1"/>
  <c r="AW378" i="1"/>
  <c r="AW374" i="1"/>
  <c r="AW346" i="1"/>
  <c r="AW299" i="1"/>
  <c r="AW297" i="1"/>
  <c r="AW290" i="1"/>
  <c r="AW285" i="1"/>
  <c r="AW270" i="1"/>
  <c r="AW241" i="1"/>
  <c r="AW233" i="1"/>
  <c r="AW224" i="1"/>
  <c r="AW220" i="1"/>
  <c r="AW406" i="1"/>
  <c r="AW375" i="1"/>
  <c r="AW341" i="1"/>
  <c r="AW331" i="1"/>
  <c r="AW308" i="1"/>
  <c r="AW302" i="1"/>
  <c r="AW294" i="1"/>
  <c r="AW284" i="1"/>
  <c r="AW283" i="1"/>
  <c r="AW280" i="1"/>
  <c r="AW264" i="1"/>
  <c r="AW258" i="1"/>
  <c r="AW245" i="1"/>
  <c r="AW240" i="1"/>
  <c r="AW237" i="1"/>
  <c r="AW345" i="1"/>
  <c r="AW333" i="1"/>
  <c r="AW319" i="1"/>
  <c r="AW313" i="1"/>
  <c r="AW303" i="1"/>
  <c r="AW298" i="1"/>
  <c r="AW279" i="1"/>
  <c r="AW261" i="1"/>
  <c r="AW251" i="1"/>
  <c r="AW243" i="1"/>
  <c r="AW229" i="1"/>
  <c r="AW226" i="1"/>
  <c r="AW219" i="1"/>
  <c r="AW286" i="1"/>
  <c r="AW282" i="1"/>
  <c r="AW277" i="1"/>
  <c r="AW254" i="1"/>
  <c r="AW250" i="1"/>
  <c r="AW247" i="1"/>
  <c r="AW236" i="1"/>
  <c r="AW417" i="1"/>
  <c r="AW349" i="1"/>
  <c r="AW322" i="1"/>
  <c r="AW316" i="1"/>
  <c r="AW315" i="1"/>
  <c r="AW306" i="1"/>
  <c r="AW269" i="1"/>
  <c r="AW259" i="1"/>
  <c r="AW242" i="1"/>
  <c r="AW228" i="1"/>
  <c r="AW225" i="1"/>
  <c r="AW379" i="1"/>
  <c r="AW343" i="1"/>
  <c r="AW324" i="1"/>
  <c r="AW296" i="1"/>
  <c r="AW293" i="1"/>
  <c r="AW289" i="1"/>
  <c r="AW281" i="1"/>
  <c r="AW278" i="1"/>
  <c r="AW275" i="1"/>
  <c r="AW272" i="1"/>
  <c r="AW271" i="1"/>
  <c r="AW265" i="1"/>
  <c r="AW246" i="1"/>
  <c r="AW230" i="1"/>
  <c r="AW307" i="1"/>
  <c r="AW217" i="1"/>
  <c r="AW204" i="1"/>
  <c r="AW194" i="1"/>
  <c r="AW179" i="1"/>
  <c r="AW176" i="1"/>
  <c r="AW171" i="1"/>
  <c r="AW295" i="1"/>
  <c r="AW235" i="1"/>
  <c r="AW207" i="1"/>
  <c r="AW199" i="1"/>
  <c r="AW193" i="1"/>
  <c r="AW185" i="1"/>
  <c r="AW142" i="1"/>
  <c r="AW135" i="1"/>
  <c r="AW218" i="1"/>
  <c r="AW214" i="1"/>
  <c r="AW203" i="1"/>
  <c r="AW192" i="1"/>
  <c r="AW155" i="1"/>
  <c r="AW151" i="1"/>
  <c r="AW146" i="1"/>
  <c r="AW140" i="1"/>
  <c r="AW132" i="1"/>
  <c r="AW301" i="1"/>
  <c r="AW255" i="1"/>
  <c r="AW239" i="1"/>
  <c r="AW234" i="1"/>
  <c r="AW227" i="1"/>
  <c r="AW208" i="1"/>
  <c r="AW200" i="1"/>
  <c r="AW197" i="1"/>
  <c r="AW180" i="1"/>
  <c r="AW173" i="1"/>
  <c r="AW167" i="1"/>
  <c r="AW166" i="1"/>
  <c r="AW152" i="1"/>
  <c r="AW148" i="1"/>
  <c r="AW145" i="1"/>
  <c r="AW137" i="1"/>
  <c r="AW127" i="1"/>
  <c r="AW209" i="1"/>
  <c r="AW190" i="1"/>
  <c r="AW160" i="1"/>
  <c r="AW158" i="1"/>
  <c r="AW157" i="1"/>
  <c r="AW141" i="1"/>
  <c r="AW139" i="1"/>
  <c r="AW267" i="1"/>
  <c r="AW260" i="1"/>
  <c r="AW222" i="1"/>
  <c r="AW221" i="1"/>
  <c r="AW205" i="1"/>
  <c r="AW153" i="1"/>
  <c r="AW147" i="1"/>
  <c r="AW144" i="1"/>
  <c r="AW134" i="1"/>
  <c r="AW232" i="1"/>
  <c r="AW128" i="1"/>
  <c r="AW125" i="1"/>
  <c r="AW122" i="1"/>
  <c r="AW121" i="1"/>
  <c r="AW99" i="1"/>
  <c r="AW96" i="1"/>
  <c r="AW91" i="1"/>
  <c r="AW75" i="1"/>
  <c r="AW71" i="1"/>
  <c r="AW67" i="1"/>
  <c r="AW196" i="1"/>
  <c r="AW162" i="1"/>
  <c r="AW161" i="1"/>
  <c r="AW108" i="1"/>
  <c r="AW85" i="1"/>
  <c r="AW79" i="1"/>
  <c r="AW59" i="1"/>
  <c r="AW202" i="1"/>
  <c r="AW177" i="1"/>
  <c r="AW124" i="1"/>
  <c r="AW106" i="1"/>
  <c r="AW98" i="1"/>
  <c r="AW93" i="1"/>
  <c r="AW89" i="1"/>
  <c r="AW198" i="1"/>
  <c r="AW156" i="1"/>
  <c r="AW123" i="1"/>
  <c r="AW117" i="1"/>
  <c r="AW116" i="1"/>
  <c r="AW102" i="1"/>
  <c r="AW100" i="1"/>
  <c r="AW92" i="1"/>
  <c r="AW90" i="1"/>
  <c r="AW74" i="1"/>
  <c r="AW68" i="1"/>
  <c r="AW62" i="1"/>
  <c r="AW80" i="1"/>
  <c r="AW76" i="1"/>
  <c r="AW206" i="1"/>
  <c r="AW112" i="1"/>
  <c r="AW111" i="1"/>
  <c r="AW88" i="1"/>
  <c r="AW42" i="1"/>
  <c r="AW36" i="1"/>
  <c r="AW25" i="1"/>
  <c r="AW22" i="1"/>
  <c r="AW19" i="1"/>
  <c r="AW8" i="1"/>
  <c r="AW54" i="1"/>
  <c r="AW49" i="1"/>
  <c r="AW39" i="1"/>
  <c r="AW32" i="1"/>
  <c r="AW27" i="1"/>
  <c r="AW16" i="1"/>
  <c r="AW66" i="1"/>
  <c r="AW64" i="1"/>
  <c r="AW53" i="1"/>
  <c r="AW46" i="1"/>
  <c r="AW38" i="1"/>
  <c r="AW37" i="1"/>
  <c r="AW21" i="1"/>
  <c r="AW13" i="1"/>
  <c r="AW216" i="1"/>
  <c r="AW168" i="1"/>
  <c r="AW78" i="1"/>
  <c r="AW45" i="1"/>
  <c r="AW41" i="1"/>
  <c r="AW29" i="1"/>
  <c r="AW18" i="1"/>
  <c r="AW7" i="1"/>
  <c r="AW5" i="1"/>
  <c r="AW170" i="1"/>
  <c r="AW138" i="1"/>
  <c r="AW119" i="1"/>
  <c r="AW103" i="1"/>
  <c r="AW70" i="1"/>
  <c r="AW56" i="1"/>
  <c r="AW51" i="1"/>
  <c r="AW44" i="1"/>
  <c r="AW31" i="1"/>
  <c r="AW10" i="1"/>
  <c r="AW187" i="1"/>
  <c r="AW182" i="1"/>
  <c r="AW101" i="1"/>
  <c r="AW50" i="1"/>
  <c r="AW43" i="1"/>
  <c r="AW20" i="1"/>
  <c r="AW149" i="1"/>
  <c r="AW107" i="1"/>
  <c r="AW77" i="1"/>
  <c r="AW48" i="1"/>
  <c r="AW40" i="1"/>
  <c r="AW28" i="1"/>
  <c r="AW17" i="1"/>
  <c r="AW3" i="1"/>
  <c r="AW55" i="1"/>
  <c r="AW97" i="1"/>
  <c r="AW72" i="1"/>
  <c r="AW52" i="1"/>
  <c r="AW12" i="1"/>
  <c r="AW47" i="1"/>
  <c r="BA463" i="1"/>
  <c r="BA449" i="1"/>
  <c r="BA428" i="1"/>
  <c r="BA423" i="1"/>
  <c r="BA421" i="1"/>
  <c r="BA460" i="1"/>
  <c r="BA445" i="1"/>
  <c r="BA439" i="1"/>
  <c r="BA466" i="1"/>
  <c r="BA455" i="1"/>
  <c r="BA430" i="1"/>
  <c r="BA425" i="1"/>
  <c r="BA465" i="1"/>
  <c r="BA459" i="1"/>
  <c r="BA454" i="1"/>
  <c r="BA447" i="1"/>
  <c r="BA424" i="1"/>
  <c r="BA468" i="1"/>
  <c r="BA461" i="1"/>
  <c r="BA420" i="1"/>
  <c r="BA406" i="1"/>
  <c r="BA392" i="1"/>
  <c r="BA385" i="1"/>
  <c r="BA367" i="1"/>
  <c r="BA458" i="1"/>
  <c r="BA444" i="1"/>
  <c r="BA413" i="1"/>
  <c r="BA408" i="1"/>
  <c r="BA370" i="1"/>
  <c r="BA357" i="1"/>
  <c r="BA339" i="1"/>
  <c r="BA446" i="1"/>
  <c r="BA438" i="1"/>
  <c r="BA416" i="1"/>
  <c r="BA400" i="1"/>
  <c r="BA396" i="1"/>
  <c r="BA391" i="1"/>
  <c r="BA383" i="1"/>
  <c r="BA381" i="1"/>
  <c r="BA431" i="1"/>
  <c r="BA415" i="1"/>
  <c r="BA407" i="1"/>
  <c r="BA404" i="1"/>
  <c r="BA399" i="1"/>
  <c r="BA441" i="1"/>
  <c r="BA429" i="1"/>
  <c r="BA409" i="1"/>
  <c r="BA389" i="1"/>
  <c r="BA386" i="1"/>
  <c r="BA371" i="1"/>
  <c r="BA368" i="1"/>
  <c r="BA355" i="1"/>
  <c r="BA352" i="1"/>
  <c r="BA382" i="1"/>
  <c r="BA376" i="1"/>
  <c r="BA372" i="1"/>
  <c r="BA338" i="1"/>
  <c r="BA322" i="1"/>
  <c r="BA319" i="1"/>
  <c r="BA315" i="1"/>
  <c r="BA290" i="1"/>
  <c r="BA380" i="1"/>
  <c r="BA353" i="1"/>
  <c r="BA329" i="1"/>
  <c r="BA317" i="1"/>
  <c r="BA427" i="1"/>
  <c r="BA362" i="1"/>
  <c r="BA462" i="1"/>
  <c r="BA405" i="1"/>
  <c r="BA379" i="1"/>
  <c r="BA375" i="1"/>
  <c r="BA333" i="1"/>
  <c r="BA331" i="1"/>
  <c r="BA314" i="1"/>
  <c r="BA388" i="1"/>
  <c r="BA350" i="1"/>
  <c r="BA337" i="1"/>
  <c r="BA327" i="1"/>
  <c r="BA426" i="1"/>
  <c r="BA412" i="1"/>
  <c r="BA410" i="1"/>
  <c r="BA401" i="1"/>
  <c r="BA335" i="1"/>
  <c r="BA330" i="1"/>
  <c r="BA377" i="1"/>
  <c r="BA309" i="1"/>
  <c r="BA279" i="1"/>
  <c r="BA262" i="1"/>
  <c r="BA244" i="1"/>
  <c r="BA236" i="1"/>
  <c r="BA332" i="1"/>
  <c r="BA269" i="1"/>
  <c r="BA250" i="1"/>
  <c r="BA242" i="1"/>
  <c r="BA228" i="1"/>
  <c r="BA225" i="1"/>
  <c r="BA321" i="1"/>
  <c r="BA312" i="1"/>
  <c r="BA281" i="1"/>
  <c r="BA265" i="1"/>
  <c r="BA246" i="1"/>
  <c r="BA218" i="1"/>
  <c r="BA378" i="1"/>
  <c r="BA373" i="1"/>
  <c r="BA293" i="1"/>
  <c r="BA291" i="1"/>
  <c r="BA278" i="1"/>
  <c r="BA275" i="1"/>
  <c r="BA255" i="1"/>
  <c r="BA402" i="1"/>
  <c r="BA397" i="1"/>
  <c r="BA316" i="1"/>
  <c r="BA296" i="1"/>
  <c r="BA295" i="1"/>
  <c r="BA270" i="1"/>
  <c r="BA369" i="1"/>
  <c r="BA311" i="1"/>
  <c r="BA299" i="1"/>
  <c r="BA280" i="1"/>
  <c r="BA245" i="1"/>
  <c r="BA237" i="1"/>
  <c r="BA456" i="1"/>
  <c r="BA374" i="1"/>
  <c r="BA340" i="1"/>
  <c r="BA243" i="1"/>
  <c r="BA229" i="1"/>
  <c r="BA226" i="1"/>
  <c r="BA235" i="1"/>
  <c r="BA220" i="1"/>
  <c r="BA206" i="1"/>
  <c r="BA177" i="1"/>
  <c r="BA277" i="1"/>
  <c r="BA264" i="1"/>
  <c r="BA227" i="1"/>
  <c r="BA209" i="1"/>
  <c r="BA160" i="1"/>
  <c r="BA157" i="1"/>
  <c r="BA154" i="1"/>
  <c r="BA139" i="1"/>
  <c r="BA325" i="1"/>
  <c r="BA254" i="1"/>
  <c r="BA205" i="1"/>
  <c r="BA202" i="1"/>
  <c r="BA152" i="1"/>
  <c r="BA150" i="1"/>
  <c r="BA145" i="1"/>
  <c r="BA141" i="1"/>
  <c r="BA136" i="1"/>
  <c r="BA134" i="1"/>
  <c r="BA125" i="1"/>
  <c r="BA216" i="1"/>
  <c r="BA156" i="1"/>
  <c r="BA131" i="1"/>
  <c r="BA211" i="1"/>
  <c r="BA207" i="1"/>
  <c r="BA193" i="1"/>
  <c r="BA153" i="1"/>
  <c r="BA149" i="1"/>
  <c r="BA144" i="1"/>
  <c r="BA133" i="1"/>
  <c r="BA326" i="1"/>
  <c r="BA223" i="1"/>
  <c r="BA214" i="1"/>
  <c r="BA183" i="1"/>
  <c r="BA164" i="1"/>
  <c r="BA155" i="1"/>
  <c r="BA146" i="1"/>
  <c r="BA142" i="1"/>
  <c r="BA140" i="1"/>
  <c r="BA251" i="1"/>
  <c r="BA247" i="1"/>
  <c r="BA176" i="1"/>
  <c r="BA151" i="1"/>
  <c r="BA143" i="1"/>
  <c r="BA127" i="1"/>
  <c r="BA111" i="1"/>
  <c r="BA101" i="1"/>
  <c r="BA83" i="1"/>
  <c r="BA78" i="1"/>
  <c r="BA60" i="1"/>
  <c r="BA224" i="1"/>
  <c r="BA167" i="1"/>
  <c r="BA148" i="1"/>
  <c r="BA130" i="1"/>
  <c r="BA123" i="1"/>
  <c r="BA118" i="1"/>
  <c r="BA109" i="1"/>
  <c r="BA105" i="1"/>
  <c r="BA104" i="1"/>
  <c r="BA103" i="1"/>
  <c r="BA90" i="1"/>
  <c r="BA86" i="1"/>
  <c r="BA74" i="1"/>
  <c r="BA68" i="1"/>
  <c r="BA62" i="1"/>
  <c r="BA219" i="1"/>
  <c r="BA197" i="1"/>
  <c r="BA147" i="1"/>
  <c r="BA138" i="1"/>
  <c r="BA80" i="1"/>
  <c r="BA179" i="1"/>
  <c r="BA178" i="1"/>
  <c r="BA87" i="1"/>
  <c r="BA85" i="1"/>
  <c r="BA79" i="1"/>
  <c r="BA63" i="1"/>
  <c r="BA59" i="1"/>
  <c r="BA128" i="1"/>
  <c r="BA124" i="1"/>
  <c r="BA119" i="1"/>
  <c r="BA106" i="1"/>
  <c r="BA98" i="1"/>
  <c r="BA89" i="1"/>
  <c r="BA82" i="1"/>
  <c r="BA137" i="1"/>
  <c r="BA81" i="1"/>
  <c r="BA66" i="1"/>
  <c r="BA56" i="1"/>
  <c r="BA31" i="1"/>
  <c r="BA26" i="1"/>
  <c r="BA24" i="1"/>
  <c r="BA15" i="1"/>
  <c r="BA10" i="1"/>
  <c r="BA7" i="1"/>
  <c r="BA212" i="1"/>
  <c r="BA204" i="1"/>
  <c r="BA76" i="1"/>
  <c r="BA20" i="1"/>
  <c r="BA282" i="1"/>
  <c r="BA67" i="1"/>
  <c r="BA48" i="1"/>
  <c r="BA35" i="1"/>
  <c r="BA28" i="1"/>
  <c r="BA17" i="1"/>
  <c r="BA3" i="1"/>
  <c r="BA55" i="1"/>
  <c r="BA30" i="1"/>
  <c r="BA241" i="1"/>
  <c r="BA162" i="1"/>
  <c r="BA77" i="1"/>
  <c r="BA65" i="1"/>
  <c r="BA25" i="1"/>
  <c r="BA22" i="1"/>
  <c r="BA19" i="1"/>
  <c r="BA8" i="1"/>
  <c r="BA286" i="1"/>
  <c r="BA122" i="1"/>
  <c r="BA107" i="1"/>
  <c r="BA99" i="1"/>
  <c r="BA73" i="1"/>
  <c r="BA72" i="1"/>
  <c r="BA61" i="1"/>
  <c r="BA33" i="1"/>
  <c r="BA32" i="1"/>
  <c r="BA27" i="1"/>
  <c r="BA16" i="1"/>
  <c r="BA203" i="1"/>
  <c r="BA120" i="1"/>
  <c r="BA108" i="1"/>
  <c r="BA88" i="1"/>
  <c r="BA46" i="1"/>
  <c r="BA37" i="1"/>
  <c r="BA23" i="1"/>
  <c r="BA21" i="1"/>
  <c r="BA9" i="1"/>
  <c r="BA29" i="1"/>
  <c r="BA18" i="1"/>
  <c r="BA5" i="1"/>
  <c r="BA110" i="1"/>
  <c r="BA230" i="1"/>
  <c r="BA6" i="1"/>
  <c r="BB466" i="1"/>
  <c r="BB455" i="1"/>
  <c r="BB430" i="1"/>
  <c r="BB425" i="1"/>
  <c r="BB462" i="1"/>
  <c r="BB458" i="1"/>
  <c r="BB446" i="1"/>
  <c r="BB427" i="1"/>
  <c r="BB448" i="1"/>
  <c r="BB429" i="1"/>
  <c r="BB456" i="1"/>
  <c r="BB444" i="1"/>
  <c r="BB441" i="1"/>
  <c r="BB438" i="1"/>
  <c r="BB431" i="1"/>
  <c r="BB426" i="1"/>
  <c r="BB463" i="1"/>
  <c r="BB453" i="1"/>
  <c r="BB449" i="1"/>
  <c r="BB428" i="1"/>
  <c r="BB423" i="1"/>
  <c r="BB421" i="1"/>
  <c r="BB461" i="1"/>
  <c r="BB460" i="1"/>
  <c r="BB445" i="1"/>
  <c r="BB437" i="1"/>
  <c r="BB416" i="1"/>
  <c r="BB400" i="1"/>
  <c r="BB396" i="1"/>
  <c r="BB391" i="1"/>
  <c r="BB383" i="1"/>
  <c r="BB381" i="1"/>
  <c r="BB459" i="1"/>
  <c r="BB439" i="1"/>
  <c r="BB434" i="1"/>
  <c r="BB420" i="1"/>
  <c r="BB410" i="1"/>
  <c r="BB405" i="1"/>
  <c r="BB378" i="1"/>
  <c r="BB376" i="1"/>
  <c r="BB374" i="1"/>
  <c r="BB372" i="1"/>
  <c r="BB366" i="1"/>
  <c r="BB362" i="1"/>
  <c r="BB353" i="1"/>
  <c r="BB344" i="1"/>
  <c r="BB457" i="1"/>
  <c r="BB447" i="1"/>
  <c r="BB412" i="1"/>
  <c r="BB402" i="1"/>
  <c r="BB397" i="1"/>
  <c r="BB369" i="1"/>
  <c r="BB440" i="1"/>
  <c r="BB432" i="1"/>
  <c r="BB417" i="1"/>
  <c r="BB401" i="1"/>
  <c r="BB388" i="1"/>
  <c r="BB382" i="1"/>
  <c r="BB379" i="1"/>
  <c r="BB377" i="1"/>
  <c r="BB375" i="1"/>
  <c r="BB373" i="1"/>
  <c r="BB364" i="1"/>
  <c r="BB363" i="1"/>
  <c r="BB361" i="1"/>
  <c r="BB348" i="1"/>
  <c r="BB342" i="1"/>
  <c r="BB468" i="1"/>
  <c r="BB436" i="1"/>
  <c r="BB406" i="1"/>
  <c r="BB403" i="1"/>
  <c r="BB398" i="1"/>
  <c r="BB392" i="1"/>
  <c r="BB385" i="1"/>
  <c r="BB367" i="1"/>
  <c r="BB354" i="1"/>
  <c r="BB347" i="1"/>
  <c r="BB407" i="1"/>
  <c r="BB355" i="1"/>
  <c r="BB324" i="1"/>
  <c r="BB301" i="1"/>
  <c r="BB294" i="1"/>
  <c r="BB292" i="1"/>
  <c r="BB286" i="1"/>
  <c r="BB415" i="1"/>
  <c r="BB351" i="1"/>
  <c r="BB345" i="1"/>
  <c r="BB341" i="1"/>
  <c r="BB333" i="1"/>
  <c r="BB331" i="1"/>
  <c r="BB314" i="1"/>
  <c r="BB465" i="1"/>
  <c r="BB370" i="1"/>
  <c r="BB349" i="1"/>
  <c r="BB326" i="1"/>
  <c r="BB321" i="1"/>
  <c r="BB318" i="1"/>
  <c r="BB316" i="1"/>
  <c r="BB404" i="1"/>
  <c r="BB399" i="1"/>
  <c r="BB389" i="1"/>
  <c r="BB386" i="1"/>
  <c r="BB346" i="1"/>
  <c r="BB337" i="1"/>
  <c r="BB327" i="1"/>
  <c r="BB310" i="1"/>
  <c r="BB299" i="1"/>
  <c r="BB295" i="1"/>
  <c r="BB293" i="1"/>
  <c r="BB287" i="1"/>
  <c r="BB390" i="1"/>
  <c r="BB332" i="1"/>
  <c r="BB325" i="1"/>
  <c r="BB357" i="1"/>
  <c r="BB338" i="1"/>
  <c r="BB322" i="1"/>
  <c r="BB319" i="1"/>
  <c r="BB315" i="1"/>
  <c r="BB424" i="1"/>
  <c r="BB408" i="1"/>
  <c r="BB365" i="1"/>
  <c r="BB313" i="1"/>
  <c r="BB298" i="1"/>
  <c r="BB281" i="1"/>
  <c r="BB265" i="1"/>
  <c r="BB246" i="1"/>
  <c r="BB239" i="1"/>
  <c r="BB218" i="1"/>
  <c r="BB312" i="1"/>
  <c r="BB305" i="1"/>
  <c r="BB304" i="1"/>
  <c r="BB278" i="1"/>
  <c r="BB275" i="1"/>
  <c r="BB260" i="1"/>
  <c r="BB256" i="1"/>
  <c r="BB255" i="1"/>
  <c r="BB230" i="1"/>
  <c r="BB227" i="1"/>
  <c r="BB339" i="1"/>
  <c r="BB334" i="1"/>
  <c r="BB306" i="1"/>
  <c r="BB291" i="1"/>
  <c r="BB270" i="1"/>
  <c r="BB268" i="1"/>
  <c r="BB241" i="1"/>
  <c r="BB235" i="1"/>
  <c r="BB224" i="1"/>
  <c r="BB220" i="1"/>
  <c r="BB433" i="1"/>
  <c r="BB413" i="1"/>
  <c r="BB352" i="1"/>
  <c r="BB335" i="1"/>
  <c r="BB296" i="1"/>
  <c r="BB280" i="1"/>
  <c r="BB271" i="1"/>
  <c r="BB267" i="1"/>
  <c r="BB258" i="1"/>
  <c r="BB245" i="1"/>
  <c r="BB237" i="1"/>
  <c r="BB435" i="1"/>
  <c r="BB409" i="1"/>
  <c r="BB360" i="1"/>
  <c r="BB311" i="1"/>
  <c r="BB307" i="1"/>
  <c r="BB290" i="1"/>
  <c r="BB283" i="1"/>
  <c r="BB274" i="1"/>
  <c r="BB273" i="1"/>
  <c r="BB272" i="1"/>
  <c r="BB454" i="1"/>
  <c r="BB343" i="1"/>
  <c r="BB329" i="1"/>
  <c r="BB317" i="1"/>
  <c r="BB297" i="1"/>
  <c r="BB285" i="1"/>
  <c r="BB282" i="1"/>
  <c r="BB277" i="1"/>
  <c r="BB264" i="1"/>
  <c r="BB254" i="1"/>
  <c r="BB251" i="1"/>
  <c r="BB247" i="1"/>
  <c r="BB240" i="1"/>
  <c r="BB234" i="1"/>
  <c r="BB233" i="1"/>
  <c r="BB223" i="1"/>
  <c r="BB350" i="1"/>
  <c r="BB336" i="1"/>
  <c r="BB330" i="1"/>
  <c r="BB308" i="1"/>
  <c r="BB302" i="1"/>
  <c r="BB284" i="1"/>
  <c r="BB279" i="1"/>
  <c r="BB266" i="1"/>
  <c r="BB262" i="1"/>
  <c r="BB244" i="1"/>
  <c r="BB236" i="1"/>
  <c r="BB229" i="1"/>
  <c r="BB228" i="1"/>
  <c r="BB196" i="1"/>
  <c r="BB190" i="1"/>
  <c r="BB185" i="1"/>
  <c r="BB174" i="1"/>
  <c r="BB303" i="1"/>
  <c r="BB216" i="1"/>
  <c r="BB169" i="1"/>
  <c r="BB158" i="1"/>
  <c r="BB156" i="1"/>
  <c r="BB259" i="1"/>
  <c r="BB226" i="1"/>
  <c r="BB225" i="1"/>
  <c r="BB179" i="1"/>
  <c r="BB176" i="1"/>
  <c r="BB173" i="1"/>
  <c r="BB166" i="1"/>
  <c r="BB162" i="1"/>
  <c r="BB147" i="1"/>
  <c r="BB138" i="1"/>
  <c r="BB128" i="1"/>
  <c r="BB219" i="1"/>
  <c r="BB211" i="1"/>
  <c r="BB207" i="1"/>
  <c r="BB195" i="1"/>
  <c r="BB193" i="1"/>
  <c r="BB182" i="1"/>
  <c r="BB153" i="1"/>
  <c r="BB149" i="1"/>
  <c r="BB144" i="1"/>
  <c r="BB133" i="1"/>
  <c r="BB129" i="1"/>
  <c r="BB261" i="1"/>
  <c r="BB250" i="1"/>
  <c r="BB242" i="1"/>
  <c r="BB212" i="1"/>
  <c r="BB203" i="1"/>
  <c r="BB197" i="1"/>
  <c r="BB178" i="1"/>
  <c r="BB175" i="1"/>
  <c r="BB151" i="1"/>
  <c r="BB137" i="1"/>
  <c r="BB130" i="1"/>
  <c r="BB127" i="1"/>
  <c r="BB269" i="1"/>
  <c r="BB243" i="1"/>
  <c r="BB206" i="1"/>
  <c r="BB199" i="1"/>
  <c r="BB192" i="1"/>
  <c r="BB188" i="1"/>
  <c r="BB186" i="1"/>
  <c r="BB177" i="1"/>
  <c r="BB172" i="1"/>
  <c r="BB171" i="1"/>
  <c r="BB167" i="1"/>
  <c r="BB148" i="1"/>
  <c r="BB143" i="1"/>
  <c r="BB135" i="1"/>
  <c r="BB132" i="1"/>
  <c r="BB221" i="1"/>
  <c r="BB214" i="1"/>
  <c r="BB160" i="1"/>
  <c r="BB139" i="1"/>
  <c r="BB112" i="1"/>
  <c r="BB80" i="1"/>
  <c r="BB65" i="1"/>
  <c r="BB184" i="1"/>
  <c r="BB152" i="1"/>
  <c r="BB150" i="1"/>
  <c r="BB146" i="1"/>
  <c r="BB117" i="1"/>
  <c r="BB116" i="1"/>
  <c r="BB110" i="1"/>
  <c r="BB100" i="1"/>
  <c r="BB88" i="1"/>
  <c r="BB77" i="1"/>
  <c r="BB164" i="1"/>
  <c r="BB157" i="1"/>
  <c r="BB131" i="1"/>
  <c r="BB122" i="1"/>
  <c r="BB120" i="1"/>
  <c r="BB107" i="1"/>
  <c r="BB102" i="1"/>
  <c r="BB99" i="1"/>
  <c r="BB91" i="1"/>
  <c r="BB81" i="1"/>
  <c r="BB183" i="1"/>
  <c r="BB142" i="1"/>
  <c r="BB134" i="1"/>
  <c r="BB125" i="1"/>
  <c r="BB121" i="1"/>
  <c r="BB108" i="1"/>
  <c r="BB84" i="1"/>
  <c r="BB66" i="1"/>
  <c r="BB180" i="1"/>
  <c r="BB168" i="1"/>
  <c r="BB165" i="1"/>
  <c r="BB111" i="1"/>
  <c r="BB101" i="1"/>
  <c r="BB83" i="1"/>
  <c r="BB78" i="1"/>
  <c r="BB194" i="1"/>
  <c r="BB154" i="1"/>
  <c r="BB140" i="1"/>
  <c r="BB118" i="1"/>
  <c r="BB82" i="1"/>
  <c r="BB74" i="1"/>
  <c r="BB71" i="1"/>
  <c r="BB67" i="1"/>
  <c r="BB54" i="1"/>
  <c r="BB48" i="1"/>
  <c r="BB44" i="1"/>
  <c r="BB35" i="1"/>
  <c r="BB28" i="1"/>
  <c r="BB17" i="1"/>
  <c r="BB3" i="1"/>
  <c r="BB161" i="1"/>
  <c r="BB55" i="1"/>
  <c r="BB52" i="1"/>
  <c r="BB43" i="1"/>
  <c r="BB30" i="1"/>
  <c r="BB155" i="1"/>
  <c r="BB114" i="1"/>
  <c r="BB90" i="1"/>
  <c r="BB85" i="1"/>
  <c r="BB75" i="1"/>
  <c r="BB70" i="1"/>
  <c r="BB40" i="1"/>
  <c r="BB25" i="1"/>
  <c r="BB22" i="1"/>
  <c r="BB19" i="1"/>
  <c r="BB8" i="1"/>
  <c r="BB6" i="1"/>
  <c r="BB170" i="1"/>
  <c r="BB145" i="1"/>
  <c r="BB141" i="1"/>
  <c r="BB124" i="1"/>
  <c r="BB123" i="1"/>
  <c r="BB119" i="1"/>
  <c r="BB103" i="1"/>
  <c r="BB73" i="1"/>
  <c r="BB61" i="1"/>
  <c r="BB47" i="1"/>
  <c r="BB33" i="1"/>
  <c r="BB32" i="1"/>
  <c r="BB27" i="1"/>
  <c r="BB16" i="1"/>
  <c r="BB309" i="1"/>
  <c r="BB209" i="1"/>
  <c r="BB115" i="1"/>
  <c r="BB104" i="1"/>
  <c r="BB96" i="1"/>
  <c r="BB95" i="1"/>
  <c r="BB92" i="1"/>
  <c r="BB89" i="1"/>
  <c r="BB86" i="1"/>
  <c r="BB72" i="1"/>
  <c r="BB68" i="1"/>
  <c r="BB60" i="1"/>
  <c r="BB53" i="1"/>
  <c r="BB46" i="1"/>
  <c r="BB42" i="1"/>
  <c r="BB37" i="1"/>
  <c r="BB34" i="1"/>
  <c r="BB23" i="1"/>
  <c r="BB21" i="1"/>
  <c r="BB12" i="1"/>
  <c r="BB9" i="1"/>
  <c r="BB109" i="1"/>
  <c r="BB106" i="1"/>
  <c r="BB105" i="1"/>
  <c r="BB98" i="1"/>
  <c r="BB93" i="1"/>
  <c r="BB49" i="1"/>
  <c r="BB39" i="1"/>
  <c r="BB29" i="1"/>
  <c r="BB18" i="1"/>
  <c r="BB5" i="1"/>
  <c r="BB79" i="1"/>
  <c r="BB69" i="1"/>
  <c r="BB59" i="1"/>
  <c r="BB56" i="1"/>
  <c r="BB51" i="1"/>
  <c r="BB31" i="1"/>
  <c r="BB26" i="1"/>
  <c r="BB15" i="1"/>
  <c r="BB13" i="1"/>
  <c r="BB10" i="1"/>
  <c r="BB7" i="1"/>
  <c r="BB62" i="1"/>
  <c r="BB45" i="1"/>
  <c r="BB20" i="1"/>
  <c r="BB58" i="1"/>
  <c r="BB63" i="1"/>
  <c r="BB41" i="1"/>
  <c r="BB76" i="1"/>
  <c r="BB136" i="1"/>
  <c r="AZ456" i="1"/>
  <c r="AZ444" i="1"/>
  <c r="AZ443" i="1"/>
  <c r="AZ441" i="1"/>
  <c r="AZ438" i="1"/>
  <c r="AZ436" i="1"/>
  <c r="AZ433" i="1"/>
  <c r="AZ431" i="1"/>
  <c r="AZ426" i="1"/>
  <c r="AZ463" i="1"/>
  <c r="AZ449" i="1"/>
  <c r="AZ428" i="1"/>
  <c r="AZ423" i="1"/>
  <c r="AZ460" i="1"/>
  <c r="AZ445" i="1"/>
  <c r="AZ439" i="1"/>
  <c r="AZ457" i="1"/>
  <c r="AZ429" i="1"/>
  <c r="AZ465" i="1"/>
  <c r="AZ454" i="1"/>
  <c r="AZ447" i="1"/>
  <c r="AZ424" i="1"/>
  <c r="AZ462" i="1"/>
  <c r="AZ427" i="1"/>
  <c r="AZ388" i="1"/>
  <c r="AZ382" i="1"/>
  <c r="AZ379" i="1"/>
  <c r="AZ377" i="1"/>
  <c r="AZ375" i="1"/>
  <c r="AZ373" i="1"/>
  <c r="AZ461" i="1"/>
  <c r="AZ437" i="1"/>
  <c r="AZ406" i="1"/>
  <c r="AZ398" i="1"/>
  <c r="AZ385" i="1"/>
  <c r="AZ345" i="1"/>
  <c r="AZ458" i="1"/>
  <c r="AZ448" i="1"/>
  <c r="AZ422" i="1"/>
  <c r="AZ421" i="1"/>
  <c r="AZ420" i="1"/>
  <c r="AZ413" i="1"/>
  <c r="AZ408" i="1"/>
  <c r="AZ370" i="1"/>
  <c r="AZ357" i="1"/>
  <c r="AZ430" i="1"/>
  <c r="AZ412" i="1"/>
  <c r="AZ402" i="1"/>
  <c r="AZ397" i="1"/>
  <c r="AZ395" i="1"/>
  <c r="AZ380" i="1"/>
  <c r="AZ369" i="1"/>
  <c r="AZ360" i="1"/>
  <c r="AZ349" i="1"/>
  <c r="AZ453" i="1"/>
  <c r="AZ442" i="1"/>
  <c r="AZ432" i="1"/>
  <c r="AZ415" i="1"/>
  <c r="AZ407" i="1"/>
  <c r="AZ404" i="1"/>
  <c r="AZ399" i="1"/>
  <c r="AZ361" i="1"/>
  <c r="AZ348" i="1"/>
  <c r="AZ409" i="1"/>
  <c r="AZ381" i="1"/>
  <c r="AZ334" i="1"/>
  <c r="AZ332" i="1"/>
  <c r="AZ328" i="1"/>
  <c r="AZ325" i="1"/>
  <c r="AZ304" i="1"/>
  <c r="AZ468" i="1"/>
  <c r="AZ416" i="1"/>
  <c r="AZ376" i="1"/>
  <c r="AZ372" i="1"/>
  <c r="AZ355" i="1"/>
  <c r="AZ347" i="1"/>
  <c r="AZ324" i="1"/>
  <c r="AZ322" i="1"/>
  <c r="AZ319" i="1"/>
  <c r="AZ315" i="1"/>
  <c r="AZ313" i="1"/>
  <c r="AZ455" i="1"/>
  <c r="AZ425" i="1"/>
  <c r="AZ396" i="1"/>
  <c r="AZ353" i="1"/>
  <c r="AZ341" i="1"/>
  <c r="AZ329" i="1"/>
  <c r="AZ317" i="1"/>
  <c r="AZ446" i="1"/>
  <c r="AZ400" i="1"/>
  <c r="AZ371" i="1"/>
  <c r="AZ303" i="1"/>
  <c r="AZ289" i="1"/>
  <c r="AZ466" i="1"/>
  <c r="AZ391" i="1"/>
  <c r="AZ383" i="1"/>
  <c r="AZ378" i="1"/>
  <c r="AZ374" i="1"/>
  <c r="AZ352" i="1"/>
  <c r="AZ343" i="1"/>
  <c r="AZ326" i="1"/>
  <c r="AZ321" i="1"/>
  <c r="AZ312" i="1"/>
  <c r="AZ368" i="1"/>
  <c r="AZ350" i="1"/>
  <c r="AZ339" i="1"/>
  <c r="AZ337" i="1"/>
  <c r="AZ327" i="1"/>
  <c r="AZ410" i="1"/>
  <c r="AZ389" i="1"/>
  <c r="AZ331" i="1"/>
  <c r="AZ288" i="1"/>
  <c r="AZ286" i="1"/>
  <c r="AZ282" i="1"/>
  <c r="AZ277" i="1"/>
  <c r="AZ254" i="1"/>
  <c r="AZ247" i="1"/>
  <c r="AZ234" i="1"/>
  <c r="AZ223" i="1"/>
  <c r="AZ221" i="1"/>
  <c r="AZ333" i="1"/>
  <c r="AZ309" i="1"/>
  <c r="AZ262" i="1"/>
  <c r="AZ244" i="1"/>
  <c r="AZ239" i="1"/>
  <c r="AZ236" i="1"/>
  <c r="AZ231" i="1"/>
  <c r="AZ386" i="1"/>
  <c r="AZ305" i="1"/>
  <c r="AZ269" i="1"/>
  <c r="AZ259" i="1"/>
  <c r="AZ242" i="1"/>
  <c r="AZ228" i="1"/>
  <c r="AZ225" i="1"/>
  <c r="AZ342" i="1"/>
  <c r="AZ314" i="1"/>
  <c r="AZ306" i="1"/>
  <c r="AZ292" i="1"/>
  <c r="AZ281" i="1"/>
  <c r="AZ265" i="1"/>
  <c r="AZ246" i="1"/>
  <c r="AZ346" i="1"/>
  <c r="AZ335" i="1"/>
  <c r="AZ293" i="1"/>
  <c r="AZ291" i="1"/>
  <c r="AZ278" i="1"/>
  <c r="AZ271" i="1"/>
  <c r="AZ405" i="1"/>
  <c r="AZ307" i="1"/>
  <c r="AZ296" i="1"/>
  <c r="AZ295" i="1"/>
  <c r="AZ287" i="1"/>
  <c r="AZ270" i="1"/>
  <c r="AZ241" i="1"/>
  <c r="AZ232" i="1"/>
  <c r="AZ224" i="1"/>
  <c r="AZ220" i="1"/>
  <c r="AZ311" i="1"/>
  <c r="AZ310" i="1"/>
  <c r="AZ299" i="1"/>
  <c r="AZ297" i="1"/>
  <c r="AZ290" i="1"/>
  <c r="AZ280" i="1"/>
  <c r="AZ258" i="1"/>
  <c r="AZ245" i="1"/>
  <c r="AZ240" i="1"/>
  <c r="AZ237" i="1"/>
  <c r="AZ233" i="1"/>
  <c r="AZ330" i="1"/>
  <c r="AZ212" i="1"/>
  <c r="AZ197" i="1"/>
  <c r="AZ180" i="1"/>
  <c r="AZ257" i="1"/>
  <c r="AZ229" i="1"/>
  <c r="AZ206" i="1"/>
  <c r="AZ196" i="1"/>
  <c r="AZ177" i="1"/>
  <c r="AZ143" i="1"/>
  <c r="AZ344" i="1"/>
  <c r="AZ283" i="1"/>
  <c r="AZ255" i="1"/>
  <c r="AZ227" i="1"/>
  <c r="AZ209" i="1"/>
  <c r="AZ190" i="1"/>
  <c r="AZ187" i="1"/>
  <c r="AZ160" i="1"/>
  <c r="AZ158" i="1"/>
  <c r="AZ157" i="1"/>
  <c r="AZ154" i="1"/>
  <c r="AZ139" i="1"/>
  <c r="AZ226" i="1"/>
  <c r="AZ205" i="1"/>
  <c r="AZ136" i="1"/>
  <c r="AZ134" i="1"/>
  <c r="AZ125" i="1"/>
  <c r="AZ260" i="1"/>
  <c r="AZ219" i="1"/>
  <c r="AZ204" i="1"/>
  <c r="AZ179" i="1"/>
  <c r="AZ176" i="1"/>
  <c r="AZ162" i="1"/>
  <c r="AZ161" i="1"/>
  <c r="AZ138" i="1"/>
  <c r="AZ128" i="1"/>
  <c r="AZ302" i="1"/>
  <c r="AZ261" i="1"/>
  <c r="AZ211" i="1"/>
  <c r="AZ210" i="1"/>
  <c r="AZ207" i="1"/>
  <c r="AZ193" i="1"/>
  <c r="AZ133" i="1"/>
  <c r="AZ140" i="1"/>
  <c r="AZ108" i="1"/>
  <c r="AZ66" i="1"/>
  <c r="AZ214" i="1"/>
  <c r="AZ151" i="1"/>
  <c r="AZ127" i="1"/>
  <c r="AZ111" i="1"/>
  <c r="AZ101" i="1"/>
  <c r="AZ97" i="1"/>
  <c r="AZ83" i="1"/>
  <c r="AZ78" i="1"/>
  <c r="AZ60" i="1"/>
  <c r="AZ216" i="1"/>
  <c r="AZ146" i="1"/>
  <c r="AZ130" i="1"/>
  <c r="AZ123" i="1"/>
  <c r="AZ109" i="1"/>
  <c r="AZ105" i="1"/>
  <c r="AZ104" i="1"/>
  <c r="AZ90" i="1"/>
  <c r="AZ86" i="1"/>
  <c r="AZ122" i="1"/>
  <c r="AZ99" i="1"/>
  <c r="AZ91" i="1"/>
  <c r="AZ81" i="1"/>
  <c r="AZ73" i="1"/>
  <c r="AZ70" i="1"/>
  <c r="AZ67" i="1"/>
  <c r="AZ61" i="1"/>
  <c r="AZ188" i="1"/>
  <c r="AZ96" i="1"/>
  <c r="AZ85" i="1"/>
  <c r="AZ79" i="1"/>
  <c r="AZ308" i="1"/>
  <c r="AZ110" i="1"/>
  <c r="AZ62" i="1"/>
  <c r="AZ59" i="1"/>
  <c r="AZ41" i="1"/>
  <c r="AZ29" i="1"/>
  <c r="AZ18" i="1"/>
  <c r="AZ5" i="1"/>
  <c r="AZ4" i="1"/>
  <c r="AZ137" i="1"/>
  <c r="AZ131" i="1"/>
  <c r="AZ82" i="1"/>
  <c r="AZ74" i="1"/>
  <c r="AZ63" i="1"/>
  <c r="AZ56" i="1"/>
  <c r="AZ51" i="1"/>
  <c r="AZ44" i="1"/>
  <c r="AZ31" i="1"/>
  <c r="AZ26" i="1"/>
  <c r="AZ24" i="1"/>
  <c r="AZ15" i="1"/>
  <c r="AZ10" i="1"/>
  <c r="AZ7" i="1"/>
  <c r="AZ50" i="1"/>
  <c r="AZ43" i="1"/>
  <c r="AZ20" i="1"/>
  <c r="AZ155" i="1"/>
  <c r="AZ132" i="1"/>
  <c r="AZ48" i="1"/>
  <c r="AZ40" i="1"/>
  <c r="AZ35" i="1"/>
  <c r="AZ28" i="1"/>
  <c r="AZ17" i="1"/>
  <c r="AZ3" i="1"/>
  <c r="AZ243" i="1"/>
  <c r="AZ218" i="1"/>
  <c r="AZ195" i="1"/>
  <c r="AZ182" i="1"/>
  <c r="AZ164" i="1"/>
  <c r="AZ124" i="1"/>
  <c r="AZ55" i="1"/>
  <c r="AZ52" i="1"/>
  <c r="AZ30" i="1"/>
  <c r="AZ156" i="1"/>
  <c r="AZ89" i="1"/>
  <c r="AZ77" i="1"/>
  <c r="AZ68" i="1"/>
  <c r="AZ65" i="1"/>
  <c r="AZ42" i="1"/>
  <c r="AZ25" i="1"/>
  <c r="AZ22" i="1"/>
  <c r="AZ19" i="1"/>
  <c r="AZ12" i="1"/>
  <c r="AZ8" i="1"/>
  <c r="AZ106" i="1"/>
  <c r="AZ98" i="1"/>
  <c r="AZ80" i="1"/>
  <c r="AZ72" i="1"/>
  <c r="AZ49" i="1"/>
  <c r="AZ39" i="1"/>
  <c r="AZ32" i="1"/>
  <c r="AZ27" i="1"/>
  <c r="AZ16" i="1"/>
  <c r="AZ53" i="1"/>
  <c r="AZ9" i="1"/>
  <c r="AZ46" i="1"/>
  <c r="AZ23" i="1"/>
  <c r="AZ21" i="1"/>
  <c r="AZ88" i="1"/>
  <c r="AZ37" i="1"/>
  <c r="AP423" i="1"/>
  <c r="AP447" i="1"/>
  <c r="AP428" i="1"/>
  <c r="AP459" i="1"/>
  <c r="AP453" i="1"/>
  <c r="AP445" i="1"/>
  <c r="AP433" i="1"/>
  <c r="AP401" i="1"/>
  <c r="AP397" i="1"/>
  <c r="AP415" i="1"/>
  <c r="AP392" i="1"/>
  <c r="AP379" i="1"/>
  <c r="AP377" i="1"/>
  <c r="AP375" i="1"/>
  <c r="AP373" i="1"/>
  <c r="AP367" i="1"/>
  <c r="AP354" i="1"/>
  <c r="AP437" i="1"/>
  <c r="AP429" i="1"/>
  <c r="AP389" i="1"/>
  <c r="AP387" i="1"/>
  <c r="AP383" i="1"/>
  <c r="AP378" i="1"/>
  <c r="AP376" i="1"/>
  <c r="AP374" i="1"/>
  <c r="AP372" i="1"/>
  <c r="AP365" i="1"/>
  <c r="AP362" i="1"/>
  <c r="AP343" i="1"/>
  <c r="AP421" i="1"/>
  <c r="AP360" i="1"/>
  <c r="AP302" i="1"/>
  <c r="AP293" i="1"/>
  <c r="AP441" i="1"/>
  <c r="AP334" i="1"/>
  <c r="AP332" i="1"/>
  <c r="AP438" i="1"/>
  <c r="AP436" i="1"/>
  <c r="AP434" i="1"/>
  <c r="AP408" i="1"/>
  <c r="AP357" i="1"/>
  <c r="AP352" i="1"/>
  <c r="AP324" i="1"/>
  <c r="AP322" i="1"/>
  <c r="AP319" i="1"/>
  <c r="AP313" i="1"/>
  <c r="AP299" i="1"/>
  <c r="AP296" i="1"/>
  <c r="AP351" i="1"/>
  <c r="AP333" i="1"/>
  <c r="AP316" i="1"/>
  <c r="AP350" i="1"/>
  <c r="AP240" i="1"/>
  <c r="AP318" i="1"/>
  <c r="AP304" i="1"/>
  <c r="AP295" i="1"/>
  <c r="AP279" i="1"/>
  <c r="AP266" i="1"/>
  <c r="AP261" i="1"/>
  <c r="AP254" i="1"/>
  <c r="AP228" i="1"/>
  <c r="AP219" i="1"/>
  <c r="AP337" i="1"/>
  <c r="AP306" i="1"/>
  <c r="AP305" i="1"/>
  <c r="AP236" i="1"/>
  <c r="AP221" i="1"/>
  <c r="AP446" i="1"/>
  <c r="AP338" i="1"/>
  <c r="AP272" i="1"/>
  <c r="AP239" i="1"/>
  <c r="AP460" i="1"/>
  <c r="AP366" i="1"/>
  <c r="AP314" i="1"/>
  <c r="AP307" i="1"/>
  <c r="AP288" i="1"/>
  <c r="AP339" i="1"/>
  <c r="AP321" i="1"/>
  <c r="AP300" i="1"/>
  <c r="AP278" i="1"/>
  <c r="AP265" i="1"/>
  <c r="AP255" i="1"/>
  <c r="AP235" i="1"/>
  <c r="AP230" i="1"/>
  <c r="AP264" i="1"/>
  <c r="AP258" i="1"/>
  <c r="AP178" i="1"/>
  <c r="AP175" i="1"/>
  <c r="AP262" i="1"/>
  <c r="AP203" i="1"/>
  <c r="AP202" i="1"/>
  <c r="AP192" i="1"/>
  <c r="AP170" i="1"/>
  <c r="AP153" i="1"/>
  <c r="AP151" i="1"/>
  <c r="AP146" i="1"/>
  <c r="AP303" i="1"/>
  <c r="AP270" i="1"/>
  <c r="AP253" i="1"/>
  <c r="AP244" i="1"/>
  <c r="AP188" i="1"/>
  <c r="AP180" i="1"/>
  <c r="AP167" i="1"/>
  <c r="AP164" i="1"/>
  <c r="AP160" i="1"/>
  <c r="AP148" i="1"/>
  <c r="AP312" i="1"/>
  <c r="AP212" i="1"/>
  <c r="AP205" i="1"/>
  <c r="AP196" i="1"/>
  <c r="AP177" i="1"/>
  <c r="AP130" i="1"/>
  <c r="AP259" i="1"/>
  <c r="AP204" i="1"/>
  <c r="AP147" i="1"/>
  <c r="AP168" i="1"/>
  <c r="AP152" i="1"/>
  <c r="AP149" i="1"/>
  <c r="AP136" i="1"/>
  <c r="AP133" i="1"/>
  <c r="AP195" i="1"/>
  <c r="AP135" i="1"/>
  <c r="AP119" i="1"/>
  <c r="AP81" i="1"/>
  <c r="AP73" i="1"/>
  <c r="AP218" i="1"/>
  <c r="AP144" i="1"/>
  <c r="AP143" i="1"/>
  <c r="AP95" i="1"/>
  <c r="AP89" i="1"/>
  <c r="AP169" i="1"/>
  <c r="AP166" i="1"/>
  <c r="AP150" i="1"/>
  <c r="AP142" i="1"/>
  <c r="AP118" i="1"/>
  <c r="AP117" i="1"/>
  <c r="AP108" i="1"/>
  <c r="AP103" i="1"/>
  <c r="AP82" i="1"/>
  <c r="AP185" i="1"/>
  <c r="AP158" i="1"/>
  <c r="AP120" i="1"/>
  <c r="AP109" i="1"/>
  <c r="AP76" i="1"/>
  <c r="AP171" i="1"/>
  <c r="AP183" i="1"/>
  <c r="AP105" i="1"/>
  <c r="AP99" i="1"/>
  <c r="AP96" i="1"/>
  <c r="AP87" i="1"/>
  <c r="AP70" i="1"/>
  <c r="AP60" i="1"/>
  <c r="AP59" i="1"/>
  <c r="AP49" i="1"/>
  <c r="AP39" i="1"/>
  <c r="AP223" i="1"/>
  <c r="AP110" i="1"/>
  <c r="AP53" i="1"/>
  <c r="AP51" i="1"/>
  <c r="AP161" i="1"/>
  <c r="AP41" i="1"/>
  <c r="AP23" i="1"/>
  <c r="AP9" i="1"/>
  <c r="AP7" i="1"/>
  <c r="AP3" i="1"/>
  <c r="AP83" i="1"/>
  <c r="AP71" i="1"/>
  <c r="AP65" i="1"/>
  <c r="AP33" i="1"/>
  <c r="AP145" i="1"/>
  <c r="AP141" i="1"/>
  <c r="AP54" i="1"/>
  <c r="AP43" i="1"/>
  <c r="AP24" i="1"/>
  <c r="AP132" i="1"/>
  <c r="AP115" i="1"/>
  <c r="AP40" i="1"/>
  <c r="AP22" i="1"/>
  <c r="AP6" i="1"/>
  <c r="AP52" i="1"/>
  <c r="AP35" i="1"/>
  <c r="AP12" i="1"/>
  <c r="AP42" i="1"/>
  <c r="AP25" i="1"/>
  <c r="AP90" i="1"/>
  <c r="AP69" i="1"/>
  <c r="AP104" i="1"/>
  <c r="AP14" i="1"/>
  <c r="AP8" i="1"/>
  <c r="AP93" i="1"/>
  <c r="AX465" i="1"/>
  <c r="AX454" i="1"/>
  <c r="AX447" i="1"/>
  <c r="AX424" i="1"/>
  <c r="AX468" i="1"/>
  <c r="AX461" i="1"/>
  <c r="AX453" i="1"/>
  <c r="AX443" i="1"/>
  <c r="AX456" i="1"/>
  <c r="AX444" i="1"/>
  <c r="AX441" i="1"/>
  <c r="AX438" i="1"/>
  <c r="AX436" i="1"/>
  <c r="AX433" i="1"/>
  <c r="AX431" i="1"/>
  <c r="AX426" i="1"/>
  <c r="AX466" i="1"/>
  <c r="AX455" i="1"/>
  <c r="AX448" i="1"/>
  <c r="AX442" i="1"/>
  <c r="AX430" i="1"/>
  <c r="AX425" i="1"/>
  <c r="AX422" i="1"/>
  <c r="AX462" i="1"/>
  <c r="AX458" i="1"/>
  <c r="AX446" i="1"/>
  <c r="AX437" i="1"/>
  <c r="AX432" i="1"/>
  <c r="AX427" i="1"/>
  <c r="AX415" i="1"/>
  <c r="AX407" i="1"/>
  <c r="AX404" i="1"/>
  <c r="AX399" i="1"/>
  <c r="AX361" i="1"/>
  <c r="AX409" i="1"/>
  <c r="AX389" i="1"/>
  <c r="AX371" i="1"/>
  <c r="AX355" i="1"/>
  <c r="AX354" i="1"/>
  <c r="AX347" i="1"/>
  <c r="AX341" i="1"/>
  <c r="AX445" i="1"/>
  <c r="AX423" i="1"/>
  <c r="AX388" i="1"/>
  <c r="AX382" i="1"/>
  <c r="AX379" i="1"/>
  <c r="AX377" i="1"/>
  <c r="AX375" i="1"/>
  <c r="AX373" i="1"/>
  <c r="AX449" i="1"/>
  <c r="AX416" i="1"/>
  <c r="AX400" i="1"/>
  <c r="AX396" i="1"/>
  <c r="AX391" i="1"/>
  <c r="AX383" i="1"/>
  <c r="AX381" i="1"/>
  <c r="AX365" i="1"/>
  <c r="AX362" i="1"/>
  <c r="AX343" i="1"/>
  <c r="AX410" i="1"/>
  <c r="AX405" i="1"/>
  <c r="AX378" i="1"/>
  <c r="AX376" i="1"/>
  <c r="AX374" i="1"/>
  <c r="AX372" i="1"/>
  <c r="AX353" i="1"/>
  <c r="AX363" i="1"/>
  <c r="AX357" i="1"/>
  <c r="AX339" i="1"/>
  <c r="AX327" i="1"/>
  <c r="AX310" i="1"/>
  <c r="AX308" i="1"/>
  <c r="AX302" i="1"/>
  <c r="AX299" i="1"/>
  <c r="AX298" i="1"/>
  <c r="AX295" i="1"/>
  <c r="AX293" i="1"/>
  <c r="AX287" i="1"/>
  <c r="AX344" i="1"/>
  <c r="AX335" i="1"/>
  <c r="AX330" i="1"/>
  <c r="AX429" i="1"/>
  <c r="AX380" i="1"/>
  <c r="AX336" i="1"/>
  <c r="AX334" i="1"/>
  <c r="AX332" i="1"/>
  <c r="AX328" i="1"/>
  <c r="AX325" i="1"/>
  <c r="AX406" i="1"/>
  <c r="AX349" i="1"/>
  <c r="AX345" i="1"/>
  <c r="AX324" i="1"/>
  <c r="AX322" i="1"/>
  <c r="AX319" i="1"/>
  <c r="AX315" i="1"/>
  <c r="AX313" i="1"/>
  <c r="AX292" i="1"/>
  <c r="AX290" i="1"/>
  <c r="AX402" i="1"/>
  <c r="AX397" i="1"/>
  <c r="AX385" i="1"/>
  <c r="AX369" i="1"/>
  <c r="AX360" i="1"/>
  <c r="AX346" i="1"/>
  <c r="AX457" i="1"/>
  <c r="AX439" i="1"/>
  <c r="AX428" i="1"/>
  <c r="AX413" i="1"/>
  <c r="AX398" i="1"/>
  <c r="AX342" i="1"/>
  <c r="AX333" i="1"/>
  <c r="AX331" i="1"/>
  <c r="AX316" i="1"/>
  <c r="AX314" i="1"/>
  <c r="AX412" i="1"/>
  <c r="AX370" i="1"/>
  <c r="AX326" i="1"/>
  <c r="AX284" i="1"/>
  <c r="AX280" i="1"/>
  <c r="AX266" i="1"/>
  <c r="AX258" i="1"/>
  <c r="AX245" i="1"/>
  <c r="AX240" i="1"/>
  <c r="AX237" i="1"/>
  <c r="AX463" i="1"/>
  <c r="AX303" i="1"/>
  <c r="AX288" i="1"/>
  <c r="AX261" i="1"/>
  <c r="AX257" i="1"/>
  <c r="AX251" i="1"/>
  <c r="AX243" i="1"/>
  <c r="AX229" i="1"/>
  <c r="AX226" i="1"/>
  <c r="AX219" i="1"/>
  <c r="AX421" i="1"/>
  <c r="AX348" i="1"/>
  <c r="AX300" i="1"/>
  <c r="AX286" i="1"/>
  <c r="AX282" i="1"/>
  <c r="AX277" i="1"/>
  <c r="AX254" i="1"/>
  <c r="AX247" i="1"/>
  <c r="AX234" i="1"/>
  <c r="AX231" i="1"/>
  <c r="AX223" i="1"/>
  <c r="AX221" i="1"/>
  <c r="AX366" i="1"/>
  <c r="AX321" i="1"/>
  <c r="AX312" i="1"/>
  <c r="AX309" i="1"/>
  <c r="AX304" i="1"/>
  <c r="AX262" i="1"/>
  <c r="AX244" i="1"/>
  <c r="AX239" i="1"/>
  <c r="AX395" i="1"/>
  <c r="AX306" i="1"/>
  <c r="AX305" i="1"/>
  <c r="AX269" i="1"/>
  <c r="AX364" i="1"/>
  <c r="AX289" i="1"/>
  <c r="AX281" i="1"/>
  <c r="AX275" i="1"/>
  <c r="AX265" i="1"/>
  <c r="AX246" i="1"/>
  <c r="AX230" i="1"/>
  <c r="AX420" i="1"/>
  <c r="AX329" i="1"/>
  <c r="AX317" i="1"/>
  <c r="AX307" i="1"/>
  <c r="AX291" i="1"/>
  <c r="AX260" i="1"/>
  <c r="AX255" i="1"/>
  <c r="AX235" i="1"/>
  <c r="AX232" i="1"/>
  <c r="AX227" i="1"/>
  <c r="AX207" i="1"/>
  <c r="AX199" i="1"/>
  <c r="AX193" i="1"/>
  <c r="AX183" i="1"/>
  <c r="AX297" i="1"/>
  <c r="AX285" i="1"/>
  <c r="AX270" i="1"/>
  <c r="AX218" i="1"/>
  <c r="AX214" i="1"/>
  <c r="AX203" i="1"/>
  <c r="AX192" i="1"/>
  <c r="AX188" i="1"/>
  <c r="AX164" i="1"/>
  <c r="AX155" i="1"/>
  <c r="AX151" i="1"/>
  <c r="AX146" i="1"/>
  <c r="AX140" i="1"/>
  <c r="AX132" i="1"/>
  <c r="AX228" i="1"/>
  <c r="AX220" i="1"/>
  <c r="AX212" i="1"/>
  <c r="AX200" i="1"/>
  <c r="AX197" i="1"/>
  <c r="AX180" i="1"/>
  <c r="AX167" i="1"/>
  <c r="AX148" i="1"/>
  <c r="AX130" i="1"/>
  <c r="AX127" i="1"/>
  <c r="AX259" i="1"/>
  <c r="AX206" i="1"/>
  <c r="AX202" i="1"/>
  <c r="AX196" i="1"/>
  <c r="AX187" i="1"/>
  <c r="AX177" i="1"/>
  <c r="AX169" i="1"/>
  <c r="AX150" i="1"/>
  <c r="AX143" i="1"/>
  <c r="AX241" i="1"/>
  <c r="AX224" i="1"/>
  <c r="AX205" i="1"/>
  <c r="AX147" i="1"/>
  <c r="AX136" i="1"/>
  <c r="AX134" i="1"/>
  <c r="AX125" i="1"/>
  <c r="AX242" i="1"/>
  <c r="AX216" i="1"/>
  <c r="AX198" i="1"/>
  <c r="AX195" i="1"/>
  <c r="AX182" i="1"/>
  <c r="AX168" i="1"/>
  <c r="AX156" i="1"/>
  <c r="AX149" i="1"/>
  <c r="AX131" i="1"/>
  <c r="AX311" i="1"/>
  <c r="AX190" i="1"/>
  <c r="AX175" i="1"/>
  <c r="AX162" i="1"/>
  <c r="AX161" i="1"/>
  <c r="AX141" i="1"/>
  <c r="AX95" i="1"/>
  <c r="AX85" i="1"/>
  <c r="AX79" i="1"/>
  <c r="AX63" i="1"/>
  <c r="AX176" i="1"/>
  <c r="AX124" i="1"/>
  <c r="AX106" i="1"/>
  <c r="AX98" i="1"/>
  <c r="AX89" i="1"/>
  <c r="AX82" i="1"/>
  <c r="AX72" i="1"/>
  <c r="AX57" i="1"/>
  <c r="AX211" i="1"/>
  <c r="AX160" i="1"/>
  <c r="AX158" i="1"/>
  <c r="AX139" i="1"/>
  <c r="AX115" i="1"/>
  <c r="AX135" i="1"/>
  <c r="AX80" i="1"/>
  <c r="AX65" i="1"/>
  <c r="AX179" i="1"/>
  <c r="AX154" i="1"/>
  <c r="AX114" i="1"/>
  <c r="AX110" i="1"/>
  <c r="AX88" i="1"/>
  <c r="AX87" i="1"/>
  <c r="AX77" i="1"/>
  <c r="AX210" i="1"/>
  <c r="AX49" i="1"/>
  <c r="AX39" i="1"/>
  <c r="AX33" i="1"/>
  <c r="AX32" i="1"/>
  <c r="AX27" i="1"/>
  <c r="AX16" i="1"/>
  <c r="AX81" i="1"/>
  <c r="AX66" i="1"/>
  <c r="AX53" i="1"/>
  <c r="AX46" i="1"/>
  <c r="AX37" i="1"/>
  <c r="AX23" i="1"/>
  <c r="AX21" i="1"/>
  <c r="AX13" i="1"/>
  <c r="AX9" i="1"/>
  <c r="AX4" i="1"/>
  <c r="AX225" i="1"/>
  <c r="AX204" i="1"/>
  <c r="AX83" i="1"/>
  <c r="AX78" i="1"/>
  <c r="AX62" i="1"/>
  <c r="AX59" i="1"/>
  <c r="AX45" i="1"/>
  <c r="AX41" i="1"/>
  <c r="AX29" i="1"/>
  <c r="AX18" i="1"/>
  <c r="AX7" i="1"/>
  <c r="AX5" i="1"/>
  <c r="AX138" i="1"/>
  <c r="AX74" i="1"/>
  <c r="AX70" i="1"/>
  <c r="AX56" i="1"/>
  <c r="AX51" i="1"/>
  <c r="AX44" i="1"/>
  <c r="AX31" i="1"/>
  <c r="AX26" i="1"/>
  <c r="AX24" i="1"/>
  <c r="AX15" i="1"/>
  <c r="AX10" i="1"/>
  <c r="AX101" i="1"/>
  <c r="AX90" i="1"/>
  <c r="AX84" i="1"/>
  <c r="AX67" i="1"/>
  <c r="AX50" i="1"/>
  <c r="AX43" i="1"/>
  <c r="AX20" i="1"/>
  <c r="AX209" i="1"/>
  <c r="AX123" i="1"/>
  <c r="AX102" i="1"/>
  <c r="AX96" i="1"/>
  <c r="AX48" i="1"/>
  <c r="AX40" i="1"/>
  <c r="AX35" i="1"/>
  <c r="AX28" i="1"/>
  <c r="AX17" i="1"/>
  <c r="AX3" i="1"/>
  <c r="AX128" i="1"/>
  <c r="AX122" i="1"/>
  <c r="AX104" i="1"/>
  <c r="AX99" i="1"/>
  <c r="AX97" i="1"/>
  <c r="AX91" i="1"/>
  <c r="AX86" i="1"/>
  <c r="AX55" i="1"/>
  <c r="AX52" i="1"/>
  <c r="AX47" i="1"/>
  <c r="AX34" i="1"/>
  <c r="AX30" i="1"/>
  <c r="AX121" i="1"/>
  <c r="AX22" i="1"/>
  <c r="AX133" i="1"/>
  <c r="AX116" i="1"/>
  <c r="AX73" i="1"/>
  <c r="AX68" i="1"/>
  <c r="AX60" i="1"/>
  <c r="AX157" i="1"/>
  <c r="AX111" i="1"/>
  <c r="AX109" i="1"/>
  <c r="AX105" i="1"/>
  <c r="AX142" i="1"/>
  <c r="AX25" i="1"/>
  <c r="AX117" i="1"/>
  <c r="AX61" i="1"/>
  <c r="AX8" i="1"/>
  <c r="AX112" i="1"/>
  <c r="AX19" i="1"/>
  <c r="AX42" i="1"/>
  <c r="AU466" i="1"/>
  <c r="AU455" i="1"/>
  <c r="AU448" i="1"/>
  <c r="AU430" i="1"/>
  <c r="AU425" i="1"/>
  <c r="AU462" i="1"/>
  <c r="AU459" i="1"/>
  <c r="AU458" i="1"/>
  <c r="AU457" i="1"/>
  <c r="AU429" i="1"/>
  <c r="AU456" i="1"/>
  <c r="AU444" i="1"/>
  <c r="AU431" i="1"/>
  <c r="AU426" i="1"/>
  <c r="AU463" i="1"/>
  <c r="AU460" i="1"/>
  <c r="AU416" i="1"/>
  <c r="AU400" i="1"/>
  <c r="AU396" i="1"/>
  <c r="AU391" i="1"/>
  <c r="AU383" i="1"/>
  <c r="AU381" i="1"/>
  <c r="AU378" i="1"/>
  <c r="AU376" i="1"/>
  <c r="AU374" i="1"/>
  <c r="AU372" i="1"/>
  <c r="AU365" i="1"/>
  <c r="AU362" i="1"/>
  <c r="AU410" i="1"/>
  <c r="AU405" i="1"/>
  <c r="AU353" i="1"/>
  <c r="AU424" i="1"/>
  <c r="AU412" i="1"/>
  <c r="AU402" i="1"/>
  <c r="AU380" i="1"/>
  <c r="AU369" i="1"/>
  <c r="AU364" i="1"/>
  <c r="AU363" i="1"/>
  <c r="AU360" i="1"/>
  <c r="AU420" i="1"/>
  <c r="AU388" i="1"/>
  <c r="AU382" i="1"/>
  <c r="AU346" i="1"/>
  <c r="AU408" i="1"/>
  <c r="AU406" i="1"/>
  <c r="AU385" i="1"/>
  <c r="AU366" i="1"/>
  <c r="AU454" i="1"/>
  <c r="AU352" i="1"/>
  <c r="AU350" i="1"/>
  <c r="AU342" i="1"/>
  <c r="AU303" i="1"/>
  <c r="AU461" i="1"/>
  <c r="AU377" i="1"/>
  <c r="AU373" i="1"/>
  <c r="AU357" i="1"/>
  <c r="AU348" i="1"/>
  <c r="AU343" i="1"/>
  <c r="AU333" i="1"/>
  <c r="AU331" i="1"/>
  <c r="AU316" i="1"/>
  <c r="AU409" i="1"/>
  <c r="AU354" i="1"/>
  <c r="AU339" i="1"/>
  <c r="AU337" i="1"/>
  <c r="AU326" i="1"/>
  <c r="AU321" i="1"/>
  <c r="AU465" i="1"/>
  <c r="AU407" i="1"/>
  <c r="AU355" i="1"/>
  <c r="AU351" i="1"/>
  <c r="AU344" i="1"/>
  <c r="AU308" i="1"/>
  <c r="AU302" i="1"/>
  <c r="AU298" i="1"/>
  <c r="AU293" i="1"/>
  <c r="AU386" i="1"/>
  <c r="AU379" i="1"/>
  <c r="AU375" i="1"/>
  <c r="AU371" i="1"/>
  <c r="AU370" i="1"/>
  <c r="AU367" i="1"/>
  <c r="AU349" i="1"/>
  <c r="AU347" i="1"/>
  <c r="AU345" i="1"/>
  <c r="AU334" i="1"/>
  <c r="AU332" i="1"/>
  <c r="AU325" i="1"/>
  <c r="AU404" i="1"/>
  <c r="AU399" i="1"/>
  <c r="AU341" i="1"/>
  <c r="AU324" i="1"/>
  <c r="AU322" i="1"/>
  <c r="AU319" i="1"/>
  <c r="AU315" i="1"/>
  <c r="AU313" i="1"/>
  <c r="AU330" i="1"/>
  <c r="AU307" i="1"/>
  <c r="AU296" i="1"/>
  <c r="AU281" i="1"/>
  <c r="AU278" i="1"/>
  <c r="AU275" i="1"/>
  <c r="AU271" i="1"/>
  <c r="AU265" i="1"/>
  <c r="AU246" i="1"/>
  <c r="AU230" i="1"/>
  <c r="AU218" i="1"/>
  <c r="AU297" i="1"/>
  <c r="AU255" i="1"/>
  <c r="AU235" i="1"/>
  <c r="AU227" i="1"/>
  <c r="AU290" i="1"/>
  <c r="AU285" i="1"/>
  <c r="AU270" i="1"/>
  <c r="AU241" i="1"/>
  <c r="AU233" i="1"/>
  <c r="AU224" i="1"/>
  <c r="AU220" i="1"/>
  <c r="AU283" i="1"/>
  <c r="AU280" i="1"/>
  <c r="AU264" i="1"/>
  <c r="AU245" i="1"/>
  <c r="AU240" i="1"/>
  <c r="AU237" i="1"/>
  <c r="AU413" i="1"/>
  <c r="AU392" i="1"/>
  <c r="AU279" i="1"/>
  <c r="AU335" i="1"/>
  <c r="AU312" i="1"/>
  <c r="AU309" i="1"/>
  <c r="AU304" i="1"/>
  <c r="AU282" i="1"/>
  <c r="AU277" i="1"/>
  <c r="AU254" i="1"/>
  <c r="AU247" i="1"/>
  <c r="AU236" i="1"/>
  <c r="AU221" i="1"/>
  <c r="AU305" i="1"/>
  <c r="AU239" i="1"/>
  <c r="AU251" i="1"/>
  <c r="AU243" i="1"/>
  <c r="AU205" i="1"/>
  <c r="AU216" i="1"/>
  <c r="AU168" i="1"/>
  <c r="AU156" i="1"/>
  <c r="AU149" i="1"/>
  <c r="AU133" i="1"/>
  <c r="AU317" i="1"/>
  <c r="AU204" i="1"/>
  <c r="AU179" i="1"/>
  <c r="AU176" i="1"/>
  <c r="AU171" i="1"/>
  <c r="AU162" i="1"/>
  <c r="AU161" i="1"/>
  <c r="AU138" i="1"/>
  <c r="AU128" i="1"/>
  <c r="AU229" i="1"/>
  <c r="AU207" i="1"/>
  <c r="AU199" i="1"/>
  <c r="AU193" i="1"/>
  <c r="AU142" i="1"/>
  <c r="AU135" i="1"/>
  <c r="AU226" i="1"/>
  <c r="AU225" i="1"/>
  <c r="AU200" i="1"/>
  <c r="AU197" i="1"/>
  <c r="AU180" i="1"/>
  <c r="AU167" i="1"/>
  <c r="AU148" i="1"/>
  <c r="AU137" i="1"/>
  <c r="AU127" i="1"/>
  <c r="AU206" i="1"/>
  <c r="AU202" i="1"/>
  <c r="AU196" i="1"/>
  <c r="AU177" i="1"/>
  <c r="AU134" i="1"/>
  <c r="AU80" i="1"/>
  <c r="AU76" i="1"/>
  <c r="AU141" i="1"/>
  <c r="AU132" i="1"/>
  <c r="AU107" i="1"/>
  <c r="AU88" i="1"/>
  <c r="AU77" i="1"/>
  <c r="AU70" i="1"/>
  <c r="AU306" i="1"/>
  <c r="AU214" i="1"/>
  <c r="AU192" i="1"/>
  <c r="AU151" i="1"/>
  <c r="AU140" i="1"/>
  <c r="AU125" i="1"/>
  <c r="AU122" i="1"/>
  <c r="AU96" i="1"/>
  <c r="AU269" i="1"/>
  <c r="AU209" i="1"/>
  <c r="AU157" i="1"/>
  <c r="AU103" i="1"/>
  <c r="AU66" i="1"/>
  <c r="AU155" i="1"/>
  <c r="AU111" i="1"/>
  <c r="AU101" i="1"/>
  <c r="AU78" i="1"/>
  <c r="AU242" i="1"/>
  <c r="AU219" i="1"/>
  <c r="AU106" i="1"/>
  <c r="AU98" i="1"/>
  <c r="AU65" i="1"/>
  <c r="AU48" i="1"/>
  <c r="AU40" i="1"/>
  <c r="AU28" i="1"/>
  <c r="AU17" i="1"/>
  <c r="AU261" i="1"/>
  <c r="AU259" i="1"/>
  <c r="AU79" i="1"/>
  <c r="AU72" i="1"/>
  <c r="AU68" i="1"/>
  <c r="AU52" i="1"/>
  <c r="AU47" i="1"/>
  <c r="AU12" i="1"/>
  <c r="AU147" i="1"/>
  <c r="AU42" i="1"/>
  <c r="AU25" i="1"/>
  <c r="AU19" i="1"/>
  <c r="AU8" i="1"/>
  <c r="AU49" i="1"/>
  <c r="AU39" i="1"/>
  <c r="AU32" i="1"/>
  <c r="AU27" i="1"/>
  <c r="AU16" i="1"/>
  <c r="AU158" i="1"/>
  <c r="AU74" i="1"/>
  <c r="AU62" i="1"/>
  <c r="AU59" i="1"/>
  <c r="AU53" i="1"/>
  <c r="AU46" i="1"/>
  <c r="AU37" i="1"/>
  <c r="AU21" i="1"/>
  <c r="AU90" i="1"/>
  <c r="AU85" i="1"/>
  <c r="AU67" i="1"/>
  <c r="AU45" i="1"/>
  <c r="AU41" i="1"/>
  <c r="AU29" i="1"/>
  <c r="AU18" i="1"/>
  <c r="AU7" i="1"/>
  <c r="AU5" i="1"/>
  <c r="AU139" i="1"/>
  <c r="AU124" i="1"/>
  <c r="AU123" i="1"/>
  <c r="AU100" i="1"/>
  <c r="AU56" i="1"/>
  <c r="AU44" i="1"/>
  <c r="AU31" i="1"/>
  <c r="AU10" i="1"/>
  <c r="AU89" i="1"/>
  <c r="AU20" i="1"/>
  <c r="AU43" i="1"/>
  <c r="AU203" i="1"/>
  <c r="AU146" i="1"/>
  <c r="AU57" i="1"/>
  <c r="AY468" i="1"/>
  <c r="AY461" i="1"/>
  <c r="AY453" i="1"/>
  <c r="AY420" i="1"/>
  <c r="AY456" i="1"/>
  <c r="AY444" i="1"/>
  <c r="AY441" i="1"/>
  <c r="AY438" i="1"/>
  <c r="AY436" i="1"/>
  <c r="AY433" i="1"/>
  <c r="AY431" i="1"/>
  <c r="AY426" i="1"/>
  <c r="AY463" i="1"/>
  <c r="AY449" i="1"/>
  <c r="AY428" i="1"/>
  <c r="AY423" i="1"/>
  <c r="AY421" i="1"/>
  <c r="AY462" i="1"/>
  <c r="AY458" i="1"/>
  <c r="AY452" i="1"/>
  <c r="AY446" i="1"/>
  <c r="AY437" i="1"/>
  <c r="AY432" i="1"/>
  <c r="AY427" i="1"/>
  <c r="AY459" i="1"/>
  <c r="AY457" i="1"/>
  <c r="AY429" i="1"/>
  <c r="AY425" i="1"/>
  <c r="AY409" i="1"/>
  <c r="AY389" i="1"/>
  <c r="AY387" i="1"/>
  <c r="AY386" i="1"/>
  <c r="AY371" i="1"/>
  <c r="AY355" i="1"/>
  <c r="AY354" i="1"/>
  <c r="AY460" i="1"/>
  <c r="AY445" i="1"/>
  <c r="AY424" i="1"/>
  <c r="AY392" i="1"/>
  <c r="AY388" i="1"/>
  <c r="AY382" i="1"/>
  <c r="AY379" i="1"/>
  <c r="AY377" i="1"/>
  <c r="AY375" i="1"/>
  <c r="AY373" i="1"/>
  <c r="AY367" i="1"/>
  <c r="AY346" i="1"/>
  <c r="AY439" i="1"/>
  <c r="AY406" i="1"/>
  <c r="AY398" i="1"/>
  <c r="AY385" i="1"/>
  <c r="AY366" i="1"/>
  <c r="AY466" i="1"/>
  <c r="AY455" i="1"/>
  <c r="AY410" i="1"/>
  <c r="AY405" i="1"/>
  <c r="AY378" i="1"/>
  <c r="AY376" i="1"/>
  <c r="AY374" i="1"/>
  <c r="AY372" i="1"/>
  <c r="AY353" i="1"/>
  <c r="AY465" i="1"/>
  <c r="AY454" i="1"/>
  <c r="AY430" i="1"/>
  <c r="AY412" i="1"/>
  <c r="AY402" i="1"/>
  <c r="AY397" i="1"/>
  <c r="AY395" i="1"/>
  <c r="AY380" i="1"/>
  <c r="AY369" i="1"/>
  <c r="AY364" i="1"/>
  <c r="AY363" i="1"/>
  <c r="AY360" i="1"/>
  <c r="AY349" i="1"/>
  <c r="AY408" i="1"/>
  <c r="AY344" i="1"/>
  <c r="AY335" i="1"/>
  <c r="AY330" i="1"/>
  <c r="AY307" i="1"/>
  <c r="AY297" i="1"/>
  <c r="AY448" i="1"/>
  <c r="AY381" i="1"/>
  <c r="AY334" i="1"/>
  <c r="AY332" i="1"/>
  <c r="AY328" i="1"/>
  <c r="AY325" i="1"/>
  <c r="AY422" i="1"/>
  <c r="AY416" i="1"/>
  <c r="AY407" i="1"/>
  <c r="AY347" i="1"/>
  <c r="AY345" i="1"/>
  <c r="AY324" i="1"/>
  <c r="AY322" i="1"/>
  <c r="AY319" i="1"/>
  <c r="AY315" i="1"/>
  <c r="AY415" i="1"/>
  <c r="AY396" i="1"/>
  <c r="AY370" i="1"/>
  <c r="AY362" i="1"/>
  <c r="AY341" i="1"/>
  <c r="AY329" i="1"/>
  <c r="AY317" i="1"/>
  <c r="AY311" i="1"/>
  <c r="AY306" i="1"/>
  <c r="AY296" i="1"/>
  <c r="AY288" i="1"/>
  <c r="AY442" i="1"/>
  <c r="AY413" i="1"/>
  <c r="AY404" i="1"/>
  <c r="AY403" i="1"/>
  <c r="AY399" i="1"/>
  <c r="AY365" i="1"/>
  <c r="AY361" i="1"/>
  <c r="AY342" i="1"/>
  <c r="AY333" i="1"/>
  <c r="AY331" i="1"/>
  <c r="AY316" i="1"/>
  <c r="AY314" i="1"/>
  <c r="AY391" i="1"/>
  <c r="AY383" i="1"/>
  <c r="AY352" i="1"/>
  <c r="AY348" i="1"/>
  <c r="AY343" i="1"/>
  <c r="AY326" i="1"/>
  <c r="AY321" i="1"/>
  <c r="AY312" i="1"/>
  <c r="AY337" i="1"/>
  <c r="AY308" i="1"/>
  <c r="AY303" i="1"/>
  <c r="AY302" i="1"/>
  <c r="AY283" i="1"/>
  <c r="AY264" i="1"/>
  <c r="AY261" i="1"/>
  <c r="AY257" i="1"/>
  <c r="AY251" i="1"/>
  <c r="AY243" i="1"/>
  <c r="AY229" i="1"/>
  <c r="AY226" i="1"/>
  <c r="AY219" i="1"/>
  <c r="AY313" i="1"/>
  <c r="AY300" i="1"/>
  <c r="AY298" i="1"/>
  <c r="AY286" i="1"/>
  <c r="AY282" i="1"/>
  <c r="AY279" i="1"/>
  <c r="AY277" i="1"/>
  <c r="AY254" i="1"/>
  <c r="AY247" i="1"/>
  <c r="AY234" i="1"/>
  <c r="AY223" i="1"/>
  <c r="AY221" i="1"/>
  <c r="AY357" i="1"/>
  <c r="AY327" i="1"/>
  <c r="AY309" i="1"/>
  <c r="AY304" i="1"/>
  <c r="AY262" i="1"/>
  <c r="AY250" i="1"/>
  <c r="AY244" i="1"/>
  <c r="AY239" i="1"/>
  <c r="AY236" i="1"/>
  <c r="AY339" i="1"/>
  <c r="AY305" i="1"/>
  <c r="AY269" i="1"/>
  <c r="AY268" i="1"/>
  <c r="AY259" i="1"/>
  <c r="AY242" i="1"/>
  <c r="AY292" i="1"/>
  <c r="AY289" i="1"/>
  <c r="AY281" i="1"/>
  <c r="AY275" i="1"/>
  <c r="AY400" i="1"/>
  <c r="AY293" i="1"/>
  <c r="AY291" i="1"/>
  <c r="AY278" i="1"/>
  <c r="AY272" i="1"/>
  <c r="AY271" i="1"/>
  <c r="AY260" i="1"/>
  <c r="AY255" i="1"/>
  <c r="AY235" i="1"/>
  <c r="AY227" i="1"/>
  <c r="AY295" i="1"/>
  <c r="AY287" i="1"/>
  <c r="AY285" i="1"/>
  <c r="AY270" i="1"/>
  <c r="AY241" i="1"/>
  <c r="AY224" i="1"/>
  <c r="AY290" i="1"/>
  <c r="AY230" i="1"/>
  <c r="AY218" i="1"/>
  <c r="AY214" i="1"/>
  <c r="AY203" i="1"/>
  <c r="AY192" i="1"/>
  <c r="AY188" i="1"/>
  <c r="AY280" i="1"/>
  <c r="AY265" i="1"/>
  <c r="AY228" i="1"/>
  <c r="AY220" i="1"/>
  <c r="AY212" i="1"/>
  <c r="AY200" i="1"/>
  <c r="AY197" i="1"/>
  <c r="AY180" i="1"/>
  <c r="AY174" i="1"/>
  <c r="AY167" i="1"/>
  <c r="AY148" i="1"/>
  <c r="AY137" i="1"/>
  <c r="AY258" i="1"/>
  <c r="AY245" i="1"/>
  <c r="AY237" i="1"/>
  <c r="AY206" i="1"/>
  <c r="AY196" i="1"/>
  <c r="AY177" i="1"/>
  <c r="AY169" i="1"/>
  <c r="AY143" i="1"/>
  <c r="AY310" i="1"/>
  <c r="AY299" i="1"/>
  <c r="AY246" i="1"/>
  <c r="AY233" i="1"/>
  <c r="AY225" i="1"/>
  <c r="AY209" i="1"/>
  <c r="AY190" i="1"/>
  <c r="AY160" i="1"/>
  <c r="AY158" i="1"/>
  <c r="AY157" i="1"/>
  <c r="AY154" i="1"/>
  <c r="AY141" i="1"/>
  <c r="AY139" i="1"/>
  <c r="AY216" i="1"/>
  <c r="AY198" i="1"/>
  <c r="AY195" i="1"/>
  <c r="AY182" i="1"/>
  <c r="AY168" i="1"/>
  <c r="AY156" i="1"/>
  <c r="AY131" i="1"/>
  <c r="AY350" i="1"/>
  <c r="AY284" i="1"/>
  <c r="AY204" i="1"/>
  <c r="AY179" i="1"/>
  <c r="AY176" i="1"/>
  <c r="AY175" i="1"/>
  <c r="AY162" i="1"/>
  <c r="AY161" i="1"/>
  <c r="AY138" i="1"/>
  <c r="AY128" i="1"/>
  <c r="AY266" i="1"/>
  <c r="AY132" i="1"/>
  <c r="AY124" i="1"/>
  <c r="AY106" i="1"/>
  <c r="AY98" i="1"/>
  <c r="AY89" i="1"/>
  <c r="AY82" i="1"/>
  <c r="AY72" i="1"/>
  <c r="AY140" i="1"/>
  <c r="AY66" i="1"/>
  <c r="AY193" i="1"/>
  <c r="AY127" i="1"/>
  <c r="AY111" i="1"/>
  <c r="AY101" i="1"/>
  <c r="AY97" i="1"/>
  <c r="AY83" i="1"/>
  <c r="AY217" i="1"/>
  <c r="AY205" i="1"/>
  <c r="AY155" i="1"/>
  <c r="AY136" i="1"/>
  <c r="AY110" i="1"/>
  <c r="AY88" i="1"/>
  <c r="AY77" i="1"/>
  <c r="AY76" i="1"/>
  <c r="AY199" i="1"/>
  <c r="AY183" i="1"/>
  <c r="AY142" i="1"/>
  <c r="AY134" i="1"/>
  <c r="AY133" i="1"/>
  <c r="AY122" i="1"/>
  <c r="AY107" i="1"/>
  <c r="AY99" i="1"/>
  <c r="AY91" i="1"/>
  <c r="AY84" i="1"/>
  <c r="AY81" i="1"/>
  <c r="AY240" i="1"/>
  <c r="AY79" i="1"/>
  <c r="AY53" i="1"/>
  <c r="AY46" i="1"/>
  <c r="AY37" i="1"/>
  <c r="AY23" i="1"/>
  <c r="AY21" i="1"/>
  <c r="AY9" i="1"/>
  <c r="AY78" i="1"/>
  <c r="AY62" i="1"/>
  <c r="AY59" i="1"/>
  <c r="AY45" i="1"/>
  <c r="AY41" i="1"/>
  <c r="AY38" i="1"/>
  <c r="AY29" i="1"/>
  <c r="AY18" i="1"/>
  <c r="AY5" i="1"/>
  <c r="AY74" i="1"/>
  <c r="AY63" i="1"/>
  <c r="AY56" i="1"/>
  <c r="AY51" i="1"/>
  <c r="AY44" i="1"/>
  <c r="AY31" i="1"/>
  <c r="AY26" i="1"/>
  <c r="AY24" i="1"/>
  <c r="AY15" i="1"/>
  <c r="AY10" i="1"/>
  <c r="AY447" i="1"/>
  <c r="AY90" i="1"/>
  <c r="AY67" i="1"/>
  <c r="AY50" i="1"/>
  <c r="AY43" i="1"/>
  <c r="AY20" i="1"/>
  <c r="AY207" i="1"/>
  <c r="AY125" i="1"/>
  <c r="AY123" i="1"/>
  <c r="AY85" i="1"/>
  <c r="AY48" i="1"/>
  <c r="AY40" i="1"/>
  <c r="AY35" i="1"/>
  <c r="AY28" i="1"/>
  <c r="AY17" i="1"/>
  <c r="AY164" i="1"/>
  <c r="AY135" i="1"/>
  <c r="AY104" i="1"/>
  <c r="AY100" i="1"/>
  <c r="AY86" i="1"/>
  <c r="AY55" i="1"/>
  <c r="AY52" i="1"/>
  <c r="AY47" i="1"/>
  <c r="AY34" i="1"/>
  <c r="AY30" i="1"/>
  <c r="AY171" i="1"/>
  <c r="AY146" i="1"/>
  <c r="AY130" i="1"/>
  <c r="AY109" i="1"/>
  <c r="AY105" i="1"/>
  <c r="AY73" i="1"/>
  <c r="AY68" i="1"/>
  <c r="AY65" i="1"/>
  <c r="AY61" i="1"/>
  <c r="AY60" i="1"/>
  <c r="AY42" i="1"/>
  <c r="AY25" i="1"/>
  <c r="AY22" i="1"/>
  <c r="AY19" i="1"/>
  <c r="AY12" i="1"/>
  <c r="AY11" i="1"/>
  <c r="AY8" i="1"/>
  <c r="AY3" i="1"/>
  <c r="AY32" i="1"/>
  <c r="AY80" i="1"/>
  <c r="AY27" i="1"/>
  <c r="AY36" i="1"/>
  <c r="AY49" i="1"/>
  <c r="AY33" i="1"/>
  <c r="AY16" i="1"/>
  <c r="AY39" i="1"/>
  <c r="AN465" i="1"/>
  <c r="AN454" i="1"/>
  <c r="AN424" i="1"/>
  <c r="AN419" i="1"/>
  <c r="AN461" i="1"/>
  <c r="AN446" i="1"/>
  <c r="AN440" i="1"/>
  <c r="AN437" i="1"/>
  <c r="AN434" i="1"/>
  <c r="AN429" i="1"/>
  <c r="AN468" i="1"/>
  <c r="AN456" i="1"/>
  <c r="AN444" i="1"/>
  <c r="AN431" i="1"/>
  <c r="AN426" i="1"/>
  <c r="AN423" i="1"/>
  <c r="AN466" i="1"/>
  <c r="AN460" i="1"/>
  <c r="AN455" i="1"/>
  <c r="AN448" i="1"/>
  <c r="AN441" i="1"/>
  <c r="AN438" i="1"/>
  <c r="AN436" i="1"/>
  <c r="AN435" i="1"/>
  <c r="AN433" i="1"/>
  <c r="AN430" i="1"/>
  <c r="AN425" i="1"/>
  <c r="AN462" i="1"/>
  <c r="AN458" i="1"/>
  <c r="AN421" i="1"/>
  <c r="AN418" i="1"/>
  <c r="AN407" i="1"/>
  <c r="AN404" i="1"/>
  <c r="AN399" i="1"/>
  <c r="AN393" i="1"/>
  <c r="AN386" i="1"/>
  <c r="AN368" i="1"/>
  <c r="AN453" i="1"/>
  <c r="AN427" i="1"/>
  <c r="AN414" i="1"/>
  <c r="AN409" i="1"/>
  <c r="AN371" i="1"/>
  <c r="AN360" i="1"/>
  <c r="AN355" i="1"/>
  <c r="AN347" i="1"/>
  <c r="AN341" i="1"/>
  <c r="AN340" i="1"/>
  <c r="AN463" i="1"/>
  <c r="AN428" i="1"/>
  <c r="AN401" i="1"/>
  <c r="AN397" i="1"/>
  <c r="AN388" i="1"/>
  <c r="AN382" i="1"/>
  <c r="AN447" i="1"/>
  <c r="AN416" i="1"/>
  <c r="AN408" i="1"/>
  <c r="AN400" i="1"/>
  <c r="AN396" i="1"/>
  <c r="AN391" i="1"/>
  <c r="AN381" i="1"/>
  <c r="AN366" i="1"/>
  <c r="AN459" i="1"/>
  <c r="AN457" i="1"/>
  <c r="AN449" i="1"/>
  <c r="AN410" i="1"/>
  <c r="AN405" i="1"/>
  <c r="AN390" i="1"/>
  <c r="AN361" i="1"/>
  <c r="AN357" i="1"/>
  <c r="AN353" i="1"/>
  <c r="AN350" i="1"/>
  <c r="AN445" i="1"/>
  <c r="AN402" i="1"/>
  <c r="AN385" i="1"/>
  <c r="AN369" i="1"/>
  <c r="AN349" i="1"/>
  <c r="AN339" i="1"/>
  <c r="AN333" i="1"/>
  <c r="AN329" i="1"/>
  <c r="AN316" i="1"/>
  <c r="AN308" i="1"/>
  <c r="AN298" i="1"/>
  <c r="AN291" i="1"/>
  <c r="AN413" i="1"/>
  <c r="AN378" i="1"/>
  <c r="AN374" i="1"/>
  <c r="AN365" i="1"/>
  <c r="AN345" i="1"/>
  <c r="AN337" i="1"/>
  <c r="AN335" i="1"/>
  <c r="AN330" i="1"/>
  <c r="AN321" i="1"/>
  <c r="AN318" i="1"/>
  <c r="AN314" i="1"/>
  <c r="AN412" i="1"/>
  <c r="AN383" i="1"/>
  <c r="AN364" i="1"/>
  <c r="AN325" i="1"/>
  <c r="AN432" i="1"/>
  <c r="AN377" i="1"/>
  <c r="AN373" i="1"/>
  <c r="AN363" i="1"/>
  <c r="AN346" i="1"/>
  <c r="AN315" i="1"/>
  <c r="AN307" i="1"/>
  <c r="AN290" i="1"/>
  <c r="AN380" i="1"/>
  <c r="AN376" i="1"/>
  <c r="AN372" i="1"/>
  <c r="AN338" i="1"/>
  <c r="AN324" i="1"/>
  <c r="AN322" i="1"/>
  <c r="AN319" i="1"/>
  <c r="AN311" i="1"/>
  <c r="AN420" i="1"/>
  <c r="AN406" i="1"/>
  <c r="AN389" i="1"/>
  <c r="AN343" i="1"/>
  <c r="AN331" i="1"/>
  <c r="AN403" i="1"/>
  <c r="AN398" i="1"/>
  <c r="AN317" i="1"/>
  <c r="AN312" i="1"/>
  <c r="AN302" i="1"/>
  <c r="AN285" i="1"/>
  <c r="AN283" i="1"/>
  <c r="AN280" i="1"/>
  <c r="AN267" i="1"/>
  <c r="AN264" i="1"/>
  <c r="AN245" i="1"/>
  <c r="AN237" i="1"/>
  <c r="AN370" i="1"/>
  <c r="AN344" i="1"/>
  <c r="AN309" i="1"/>
  <c r="AN303" i="1"/>
  <c r="AN270" i="1"/>
  <c r="AN251" i="1"/>
  <c r="AN243" i="1"/>
  <c r="AN229" i="1"/>
  <c r="AN226" i="1"/>
  <c r="AN375" i="1"/>
  <c r="AN351" i="1"/>
  <c r="AN326" i="1"/>
  <c r="AN304" i="1"/>
  <c r="AN301" i="1"/>
  <c r="AN282" i="1"/>
  <c r="AN247" i="1"/>
  <c r="AN240" i="1"/>
  <c r="AN362" i="1"/>
  <c r="AN354" i="1"/>
  <c r="AN348" i="1"/>
  <c r="AN327" i="1"/>
  <c r="AN305" i="1"/>
  <c r="AN299" i="1"/>
  <c r="AN295" i="1"/>
  <c r="AN279" i="1"/>
  <c r="AN277" i="1"/>
  <c r="AN266" i="1"/>
  <c r="AN261" i="1"/>
  <c r="AN256" i="1"/>
  <c r="AN254" i="1"/>
  <c r="AN415" i="1"/>
  <c r="AN332" i="1"/>
  <c r="AN306" i="1"/>
  <c r="AN269" i="1"/>
  <c r="AN352" i="1"/>
  <c r="AN342" i="1"/>
  <c r="AN334" i="1"/>
  <c r="AN297" i="1"/>
  <c r="AN296" i="1"/>
  <c r="AN294" i="1"/>
  <c r="AN293" i="1"/>
  <c r="AN292" i="1"/>
  <c r="AN281" i="1"/>
  <c r="AN272" i="1"/>
  <c r="AN271" i="1"/>
  <c r="AN268" i="1"/>
  <c r="AN246" i="1"/>
  <c r="AN239" i="1"/>
  <c r="AN223" i="1"/>
  <c r="AN284" i="1"/>
  <c r="AN275" i="1"/>
  <c r="AN274" i="1"/>
  <c r="AN273" i="1"/>
  <c r="AN262" i="1"/>
  <c r="AN244" i="1"/>
  <c r="AN227" i="1"/>
  <c r="AN379" i="1"/>
  <c r="AN242" i="1"/>
  <c r="AN224" i="1"/>
  <c r="AN211" i="1"/>
  <c r="AN207" i="1"/>
  <c r="AN193" i="1"/>
  <c r="AN186" i="1"/>
  <c r="AN173" i="1"/>
  <c r="AN172" i="1"/>
  <c r="AN218" i="1"/>
  <c r="AN214" i="1"/>
  <c r="AN195" i="1"/>
  <c r="AN178" i="1"/>
  <c r="AN171" i="1"/>
  <c r="AN161" i="1"/>
  <c r="AN155" i="1"/>
  <c r="AN140" i="1"/>
  <c r="AN219" i="1"/>
  <c r="AN197" i="1"/>
  <c r="AN175" i="1"/>
  <c r="AN153" i="1"/>
  <c r="AN151" i="1"/>
  <c r="AN146" i="1"/>
  <c r="AN142" i="1"/>
  <c r="AN137" i="1"/>
  <c r="AN135" i="1"/>
  <c r="AN127" i="1"/>
  <c r="AN221" i="1"/>
  <c r="AN206" i="1"/>
  <c r="AN203" i="1"/>
  <c r="AN202" i="1"/>
  <c r="AN192" i="1"/>
  <c r="AN182" i="1"/>
  <c r="AN170" i="1"/>
  <c r="AN132" i="1"/>
  <c r="AN286" i="1"/>
  <c r="AN278" i="1"/>
  <c r="AN255" i="1"/>
  <c r="AN212" i="1"/>
  <c r="AN205" i="1"/>
  <c r="AN196" i="1"/>
  <c r="AN194" i="1"/>
  <c r="AN183" i="1"/>
  <c r="AN177" i="1"/>
  <c r="AN154" i="1"/>
  <c r="AN150" i="1"/>
  <c r="AN145" i="1"/>
  <c r="AN134" i="1"/>
  <c r="AN130" i="1"/>
  <c r="AN129" i="1"/>
  <c r="AN233" i="1"/>
  <c r="AN220" i="1"/>
  <c r="AN216" i="1"/>
  <c r="AN185" i="1"/>
  <c r="AN184" i="1"/>
  <c r="AN169" i="1"/>
  <c r="AN166" i="1"/>
  <c r="AN165" i="1"/>
  <c r="AN158" i="1"/>
  <c r="AN156" i="1"/>
  <c r="AN147" i="1"/>
  <c r="AN143" i="1"/>
  <c r="AN141" i="1"/>
  <c r="AN367" i="1"/>
  <c r="AN241" i="1"/>
  <c r="AN236" i="1"/>
  <c r="AN228" i="1"/>
  <c r="AN179" i="1"/>
  <c r="AN85" i="1"/>
  <c r="AN84" i="1"/>
  <c r="AN79" i="1"/>
  <c r="AN70" i="1"/>
  <c r="AN61" i="1"/>
  <c r="AN180" i="1"/>
  <c r="AN124" i="1"/>
  <c r="AN119" i="1"/>
  <c r="AN110" i="1"/>
  <c r="AN106" i="1"/>
  <c r="AN105" i="1"/>
  <c r="AN104" i="1"/>
  <c r="AN98" i="1"/>
  <c r="AN96" i="1"/>
  <c r="AN94" i="1"/>
  <c r="AN87" i="1"/>
  <c r="AN72" i="1"/>
  <c r="AN69" i="1"/>
  <c r="AN63" i="1"/>
  <c r="AN144" i="1"/>
  <c r="AN133" i="1"/>
  <c r="AN81" i="1"/>
  <c r="AN225" i="1"/>
  <c r="AN174" i="1"/>
  <c r="AN167" i="1"/>
  <c r="AN164" i="1"/>
  <c r="AN160" i="1"/>
  <c r="AN148" i="1"/>
  <c r="AN139" i="1"/>
  <c r="AN115" i="1"/>
  <c r="AN86" i="1"/>
  <c r="AN80" i="1"/>
  <c r="AN64" i="1"/>
  <c r="AN57" i="1"/>
  <c r="AN209" i="1"/>
  <c r="AN204" i="1"/>
  <c r="AN138" i="1"/>
  <c r="AN125" i="1"/>
  <c r="AN120" i="1"/>
  <c r="AN107" i="1"/>
  <c r="AN99" i="1"/>
  <c r="AN93" i="1"/>
  <c r="AN90" i="1"/>
  <c r="AN88" i="1"/>
  <c r="AN83" i="1"/>
  <c r="AN77" i="1"/>
  <c r="AN157" i="1"/>
  <c r="AN136" i="1"/>
  <c r="AN123" i="1"/>
  <c r="AN109" i="1"/>
  <c r="AN108" i="1"/>
  <c r="AN103" i="1"/>
  <c r="AN100" i="1"/>
  <c r="AN73" i="1"/>
  <c r="AN58" i="1"/>
  <c r="AN52" i="1"/>
  <c r="AN35" i="1"/>
  <c r="AN32" i="1"/>
  <c r="AN27" i="1"/>
  <c r="AN16" i="1"/>
  <c r="AN12" i="1"/>
  <c r="AN8" i="1"/>
  <c r="AN188" i="1"/>
  <c r="AN152" i="1"/>
  <c r="AN122" i="1"/>
  <c r="AN118" i="1"/>
  <c r="AN67" i="1"/>
  <c r="AN60" i="1"/>
  <c r="AN59" i="1"/>
  <c r="AN46" i="1"/>
  <c r="AN42" i="1"/>
  <c r="AN37" i="1"/>
  <c r="AN25" i="1"/>
  <c r="AN21" i="1"/>
  <c r="AN176" i="1"/>
  <c r="AN131" i="1"/>
  <c r="AN111" i="1"/>
  <c r="AN55" i="1"/>
  <c r="AN49" i="1"/>
  <c r="AN45" i="1"/>
  <c r="AN39" i="1"/>
  <c r="AN29" i="1"/>
  <c r="AN18" i="1"/>
  <c r="AN5" i="1"/>
  <c r="AN250" i="1"/>
  <c r="AN82" i="1"/>
  <c r="AN56" i="1"/>
  <c r="AN53" i="1"/>
  <c r="AN44" i="1"/>
  <c r="AN31" i="1"/>
  <c r="AN10" i="1"/>
  <c r="AN213" i="1"/>
  <c r="AN168" i="1"/>
  <c r="AN114" i="1"/>
  <c r="AN71" i="1"/>
  <c r="AN68" i="1"/>
  <c r="AN65" i="1"/>
  <c r="AN41" i="1"/>
  <c r="AN23" i="1"/>
  <c r="AN20" i="1"/>
  <c r="AN15" i="1"/>
  <c r="AN9" i="1"/>
  <c r="AN7" i="1"/>
  <c r="AN162" i="1"/>
  <c r="AN95" i="1"/>
  <c r="AN92" i="1"/>
  <c r="AN48" i="1"/>
  <c r="AN34" i="1"/>
  <c r="AN33" i="1"/>
  <c r="AN28" i="1"/>
  <c r="AN17" i="1"/>
  <c r="AN265" i="1"/>
  <c r="AN235" i="1"/>
  <c r="AN78" i="1"/>
  <c r="AN66" i="1"/>
  <c r="AN54" i="1"/>
  <c r="AN47" i="1"/>
  <c r="AN43" i="1"/>
  <c r="AN24" i="1"/>
  <c r="AN6" i="1"/>
  <c r="AN101" i="1"/>
  <c r="AN62" i="1"/>
  <c r="AN128" i="1"/>
  <c r="AN40" i="1"/>
  <c r="AN3" i="1"/>
  <c r="AN149" i="1"/>
  <c r="AN30" i="1"/>
  <c r="AN74" i="1"/>
  <c r="AN19"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AT450" i="1" l="1"/>
  <c r="AB450" i="1"/>
  <c r="AM450" i="1" s="1"/>
  <c r="AC49" i="39"/>
  <c r="AC61" i="39"/>
  <c r="AC52" i="39"/>
  <c r="AC68" i="39"/>
  <c r="W75" i="39"/>
  <c r="AT464" i="1"/>
  <c r="AB464" i="1"/>
  <c r="AM464" i="1" s="1"/>
  <c r="U133" i="39"/>
  <c r="AC73" i="39"/>
  <c r="U152" i="39"/>
  <c r="AC112" i="39"/>
  <c r="U97" i="39"/>
  <c r="U140" i="39"/>
  <c r="AC86" i="39"/>
  <c r="AC130" i="39"/>
  <c r="U118" i="39"/>
  <c r="W139" i="39"/>
  <c r="U124" i="39"/>
  <c r="AC118" i="39"/>
  <c r="AC66" i="39"/>
  <c r="AC56" i="39"/>
  <c r="U131" i="39"/>
  <c r="AC127" i="39"/>
  <c r="W111" i="39"/>
  <c r="W115" i="39"/>
  <c r="AE111" i="39"/>
  <c r="U114" i="39"/>
  <c r="U96" i="39"/>
  <c r="AC102" i="39"/>
  <c r="W100" i="39"/>
  <c r="W83" i="39"/>
  <c r="AC69" i="39"/>
  <c r="AC87" i="39"/>
  <c r="AC50" i="39"/>
  <c r="AC76" i="39"/>
  <c r="AC121" i="39"/>
  <c r="AC77" i="39"/>
  <c r="AC81" i="39"/>
  <c r="AT126" i="1"/>
  <c r="AT451" i="1"/>
  <c r="AT252" i="1"/>
  <c r="AT384" i="1"/>
  <c r="AT238" i="1"/>
  <c r="AT249" i="1"/>
  <c r="AT358" i="1"/>
  <c r="AT263" i="1"/>
  <c r="AT276" i="1"/>
  <c r="AT359" i="1"/>
  <c r="AT356" i="1"/>
  <c r="AT248" i="1"/>
  <c r="AT181" i="1"/>
  <c r="W104" i="39"/>
  <c r="U132" i="39"/>
  <c r="AE119" i="39"/>
  <c r="AC94" i="39"/>
  <c r="W133" i="39"/>
  <c r="U110" i="39"/>
  <c r="AC106" i="39"/>
  <c r="AC129" i="39"/>
  <c r="U117" i="39"/>
  <c r="AE112" i="39"/>
  <c r="AC97" i="39"/>
  <c r="W98" i="39"/>
  <c r="W88" i="39"/>
  <c r="AC92" i="39"/>
  <c r="AC107" i="39"/>
  <c r="W80" i="39"/>
  <c r="AC65" i="39"/>
  <c r="U105" i="39"/>
  <c r="AC51" i="39"/>
  <c r="AE149" i="39"/>
  <c r="AE127" i="39"/>
  <c r="W123" i="39"/>
  <c r="AC110" i="39"/>
  <c r="U106" i="39"/>
  <c r="W95" i="39"/>
  <c r="AE113" i="39"/>
  <c r="AC98" i="39"/>
  <c r="W138" i="39"/>
  <c r="AE128" i="39"/>
  <c r="AC122" i="39"/>
  <c r="AE116" i="39"/>
  <c r="W108" i="39"/>
  <c r="U113" i="39"/>
  <c r="AC84" i="39"/>
  <c r="AE106" i="39"/>
  <c r="AC104" i="39"/>
  <c r="AC99" i="39"/>
  <c r="AC57" i="39"/>
  <c r="W79" i="39"/>
  <c r="AC101" i="39"/>
  <c r="AC79" i="39"/>
  <c r="F12" i="31"/>
  <c r="AC148" i="39"/>
  <c r="U108" i="39"/>
  <c r="AC89" i="39"/>
  <c r="AE120" i="39"/>
  <c r="AT215" i="1"/>
  <c r="AE115" i="39"/>
  <c r="AC74" i="39"/>
  <c r="AT467" i="1"/>
  <c r="AC53" i="39"/>
  <c r="W168" i="39"/>
  <c r="U164" i="39"/>
  <c r="U176" i="39"/>
  <c r="AC114" i="39"/>
  <c r="W93" i="39"/>
  <c r="U98" i="39"/>
  <c r="AC82" i="39"/>
  <c r="W87" i="39"/>
  <c r="AC72" i="39"/>
  <c r="W153" i="39"/>
  <c r="AC131" i="39"/>
  <c r="W132" i="39"/>
  <c r="W105" i="39"/>
  <c r="U100" i="39"/>
  <c r="AC119" i="39"/>
  <c r="AC95" i="39"/>
  <c r="W102" i="39"/>
  <c r="AE165" i="39"/>
  <c r="U107" i="39"/>
  <c r="AE136" i="39"/>
  <c r="AC126" i="39"/>
  <c r="W109" i="39"/>
  <c r="AE118" i="39"/>
  <c r="W144" i="39"/>
  <c r="AC54" i="39"/>
  <c r="W99" i="39"/>
  <c r="AT159" i="1"/>
  <c r="AT191" i="1"/>
  <c r="AT320" i="1"/>
  <c r="AC117" i="39"/>
  <c r="AC179" i="39"/>
  <c r="W77" i="39"/>
  <c r="W103" i="39"/>
  <c r="AE107" i="39"/>
  <c r="AC135" i="39"/>
  <c r="AC75" i="39"/>
  <c r="W82" i="39"/>
  <c r="AC55" i="39"/>
  <c r="W74" i="39"/>
  <c r="W78" i="39"/>
  <c r="W130" i="39"/>
  <c r="W96" i="39"/>
  <c r="W114"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100" i="39"/>
  <c r="AC142" i="39"/>
  <c r="AC109" i="39"/>
  <c r="AC134" i="39"/>
  <c r="AC120" i="39"/>
  <c r="AC162" i="39"/>
  <c r="AC190" i="39"/>
  <c r="AC157" i="39"/>
  <c r="AC176" i="39"/>
  <c r="AC185" i="39"/>
  <c r="AC147" i="39"/>
  <c r="AC175" i="39"/>
  <c r="AC199" i="39"/>
  <c r="AC80" i="39"/>
  <c r="AC116" i="39"/>
  <c r="AC158" i="39"/>
  <c r="AC125" i="39"/>
  <c r="AC144" i="39"/>
  <c r="AC186" i="39"/>
  <c r="AC153" i="39"/>
  <c r="AC204" i="39"/>
  <c r="AC115" i="39"/>
  <c r="AC143" i="39"/>
  <c r="AC203" i="39"/>
  <c r="AC78" i="39"/>
  <c r="AC167" i="39"/>
  <c r="AC195" i="39"/>
  <c r="AC70" i="39"/>
  <c r="AC59" i="39"/>
  <c r="AC93" i="39"/>
  <c r="AC154" i="39"/>
  <c r="AC172" i="39"/>
  <c r="AC181" i="39"/>
  <c r="AC200" i="39"/>
  <c r="AC111" i="39"/>
  <c r="AC171" i="39"/>
  <c r="AC163" i="39"/>
  <c r="AC19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71" i="39"/>
  <c r="AC155" i="39"/>
  <c r="AC183" i="39"/>
  <c r="AC58" i="39"/>
  <c r="AC60" i="39"/>
  <c r="AC85" i="39"/>
  <c r="AC146" i="39"/>
  <c r="AC113" i="39"/>
  <c r="AC164" i="39"/>
  <c r="AC206" i="39"/>
  <c r="AC173" i="39"/>
  <c r="AT394"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02" i="39"/>
  <c r="U165" i="39"/>
  <c r="AE150" i="39"/>
  <c r="U153" i="39"/>
  <c r="U137" i="39"/>
  <c r="AE126" i="39"/>
  <c r="W128" i="39"/>
  <c r="AE148" i="39"/>
  <c r="AE137" i="39"/>
  <c r="U143" i="39"/>
  <c r="AE132" i="39"/>
  <c r="W135" i="39"/>
  <c r="W119" i="39"/>
  <c r="AE108" i="39"/>
  <c r="W202" i="39"/>
  <c r="W189" i="39"/>
  <c r="AE152" i="39"/>
  <c r="U146" i="39"/>
  <c r="W141" i="39"/>
  <c r="W137" i="39"/>
  <c r="W129" i="39"/>
  <c r="W125" i="39"/>
  <c r="W173" i="39"/>
  <c r="W124" i="39"/>
  <c r="U144" i="39"/>
  <c r="AE133" i="39"/>
  <c r="U139" i="39"/>
  <c r="W147" i="39"/>
  <c r="W122" i="39"/>
  <c r="W156" i="39"/>
  <c r="U115" i="39"/>
  <c r="W206" i="39"/>
  <c r="AE172" i="39"/>
  <c r="W121" i="39"/>
  <c r="U129" i="39"/>
  <c r="U149" i="39"/>
  <c r="W120" i="39"/>
  <c r="AE129" i="39"/>
  <c r="U135" i="39"/>
  <c r="AE124" i="39"/>
  <c r="U111" i="39"/>
  <c r="U156" i="39"/>
  <c r="AE135" i="39"/>
  <c r="U148" i="39"/>
  <c r="AE146" i="39"/>
  <c r="U136" i="39"/>
  <c r="W146" i="39"/>
  <c r="U183" i="39"/>
  <c r="U128" i="39"/>
  <c r="U119" i="39"/>
  <c r="W164" i="39"/>
  <c r="W151" i="39"/>
  <c r="AE139" i="39"/>
  <c r="AE131" i="39"/>
  <c r="AE123" i="39"/>
  <c r="AE142" i="39"/>
  <c r="AE154" i="39"/>
  <c r="U127" i="39"/>
  <c r="W142" i="39"/>
  <c r="U150" i="39"/>
  <c r="U103" i="39"/>
  <c r="AE169" i="39"/>
  <c r="W155" i="39"/>
  <c r="AE138" i="39"/>
  <c r="W152" i="39"/>
  <c r="W140" i="39"/>
  <c r="AE144" i="39"/>
  <c r="W107" i="39"/>
  <c r="U99" i="39"/>
  <c r="W118" i="39"/>
  <c r="W94" i="39"/>
  <c r="U112" i="39"/>
  <c r="AE125" i="39"/>
  <c r="W113" i="39"/>
  <c r="AE110" i="39"/>
  <c r="W86" i="39"/>
  <c r="W91" i="39"/>
  <c r="AT323" i="1"/>
  <c r="AT189" i="1"/>
  <c r="AT201" i="1"/>
  <c r="AB1" i="1"/>
  <c r="W85" i="39"/>
  <c r="W110" i="39"/>
  <c r="U116" i="39"/>
  <c r="U120" i="39"/>
  <c r="W97"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6" i="1"/>
  <c r="AT455" i="1"/>
  <c r="AT448" i="1"/>
  <c r="AT430" i="1"/>
  <c r="AT425" i="1"/>
  <c r="AT462" i="1"/>
  <c r="AT459" i="1"/>
  <c r="AT458" i="1"/>
  <c r="AT461" i="1"/>
  <c r="AT434" i="1"/>
  <c r="AT428" i="1"/>
  <c r="AT420" i="1"/>
  <c r="AT456" i="1"/>
  <c r="AT444" i="1"/>
  <c r="AT431" i="1"/>
  <c r="AT426" i="1"/>
  <c r="AT465" i="1"/>
  <c r="AT454" i="1"/>
  <c r="AT429" i="1"/>
  <c r="AT413" i="1"/>
  <c r="AT370" i="1"/>
  <c r="AT357" i="1"/>
  <c r="AT463" i="1"/>
  <c r="AT416" i="1"/>
  <c r="AT400" i="1"/>
  <c r="AT396" i="1"/>
  <c r="AT391" i="1"/>
  <c r="AT383" i="1"/>
  <c r="AT381" i="1"/>
  <c r="AT378" i="1"/>
  <c r="AT376" i="1"/>
  <c r="AT374" i="1"/>
  <c r="AT372" i="1"/>
  <c r="AT365" i="1"/>
  <c r="AT362" i="1"/>
  <c r="AT343" i="1"/>
  <c r="AT410" i="1"/>
  <c r="AT405" i="1"/>
  <c r="AT361" i="1"/>
  <c r="AT409" i="1"/>
  <c r="AT392" i="1"/>
  <c r="AT379" i="1"/>
  <c r="AT377" i="1"/>
  <c r="AT375" i="1"/>
  <c r="AT373" i="1"/>
  <c r="AT371" i="1"/>
  <c r="AT367" i="1"/>
  <c r="AT355" i="1"/>
  <c r="AT354" i="1"/>
  <c r="AT347" i="1"/>
  <c r="AT341" i="1"/>
  <c r="AT388" i="1"/>
  <c r="AT382" i="1"/>
  <c r="AT424" i="1"/>
  <c r="AT412" i="1"/>
  <c r="AT364" i="1"/>
  <c r="AT346" i="1"/>
  <c r="AT317" i="1"/>
  <c r="AT306" i="1"/>
  <c r="AT363" i="1"/>
  <c r="AT352" i="1"/>
  <c r="AT350" i="1"/>
  <c r="AT342" i="1"/>
  <c r="AT408" i="1"/>
  <c r="AT348" i="1"/>
  <c r="AT333" i="1"/>
  <c r="AT331" i="1"/>
  <c r="AT316" i="1"/>
  <c r="AT380" i="1"/>
  <c r="AT339" i="1"/>
  <c r="AT337" i="1"/>
  <c r="AT326" i="1"/>
  <c r="AT321" i="1"/>
  <c r="AT312" i="1"/>
  <c r="AT309" i="1"/>
  <c r="AT305" i="1"/>
  <c r="AT301" i="1"/>
  <c r="AT406" i="1"/>
  <c r="AT335" i="1"/>
  <c r="AT330" i="1"/>
  <c r="AT460" i="1"/>
  <c r="AT402" i="1"/>
  <c r="AT386" i="1"/>
  <c r="AT369" i="1"/>
  <c r="AT366" i="1"/>
  <c r="AT360" i="1"/>
  <c r="AT349" i="1"/>
  <c r="AT345" i="1"/>
  <c r="AT334" i="1"/>
  <c r="AT332" i="1"/>
  <c r="AT325" i="1"/>
  <c r="AT385" i="1"/>
  <c r="AT344" i="1"/>
  <c r="AT293" i="1"/>
  <c r="AT269" i="1"/>
  <c r="AT259" i="1"/>
  <c r="AT242" i="1"/>
  <c r="AT232" i="1"/>
  <c r="AT225" i="1"/>
  <c r="AT351" i="1"/>
  <c r="AT307" i="1"/>
  <c r="AT299" i="1"/>
  <c r="AT296" i="1"/>
  <c r="AT281" i="1"/>
  <c r="AT278" i="1"/>
  <c r="AT275" i="1"/>
  <c r="AT271" i="1"/>
  <c r="AT265" i="1"/>
  <c r="AT246" i="1"/>
  <c r="AT230" i="1"/>
  <c r="AT457" i="1"/>
  <c r="AT297" i="1"/>
  <c r="AT294" i="1"/>
  <c r="AT258" i="1"/>
  <c r="AT255" i="1"/>
  <c r="AT235" i="1"/>
  <c r="AT227" i="1"/>
  <c r="AT404" i="1"/>
  <c r="AT399" i="1"/>
  <c r="AT319" i="1"/>
  <c r="AT313" i="1"/>
  <c r="AT308" i="1"/>
  <c r="AT302" i="1"/>
  <c r="AT290" i="1"/>
  <c r="AT285" i="1"/>
  <c r="AT270" i="1"/>
  <c r="AT241" i="1"/>
  <c r="AT303" i="1"/>
  <c r="AT298" i="1"/>
  <c r="AT286" i="1"/>
  <c r="AT283" i="1"/>
  <c r="AT280" i="1"/>
  <c r="AT407" i="1"/>
  <c r="AT328" i="1"/>
  <c r="AT322" i="1"/>
  <c r="AT279" i="1"/>
  <c r="AT267" i="1"/>
  <c r="AT261" i="1"/>
  <c r="AT251" i="1"/>
  <c r="AT243" i="1"/>
  <c r="AT229" i="1"/>
  <c r="AT226" i="1"/>
  <c r="AT219" i="1"/>
  <c r="AT315" i="1"/>
  <c r="AT304" i="1"/>
  <c r="AT282" i="1"/>
  <c r="AT277" i="1"/>
  <c r="AT254" i="1"/>
  <c r="AT247" i="1"/>
  <c r="AT236" i="1"/>
  <c r="AT221" i="1"/>
  <c r="AT209" i="1"/>
  <c r="AT272" i="1"/>
  <c r="AT205" i="1"/>
  <c r="AT194" i="1"/>
  <c r="AT147" i="1"/>
  <c r="AT134" i="1"/>
  <c r="AT264" i="1"/>
  <c r="AT216" i="1"/>
  <c r="AT185" i="1"/>
  <c r="AT168" i="1"/>
  <c r="AT156" i="1"/>
  <c r="AT149" i="1"/>
  <c r="AT133" i="1"/>
  <c r="AT245" i="1"/>
  <c r="AT237" i="1"/>
  <c r="AT220" i="1"/>
  <c r="AT204" i="1"/>
  <c r="AT179" i="1"/>
  <c r="AT176" i="1"/>
  <c r="AT171" i="1"/>
  <c r="AT162" i="1"/>
  <c r="AT161" i="1"/>
  <c r="AT138" i="1"/>
  <c r="AT128" i="1"/>
  <c r="AT240" i="1"/>
  <c r="AT214" i="1"/>
  <c r="AT203" i="1"/>
  <c r="AT192" i="1"/>
  <c r="AT187" i="1"/>
  <c r="AT155" i="1"/>
  <c r="AT151" i="1"/>
  <c r="AT146" i="1"/>
  <c r="AT140" i="1"/>
  <c r="AT132" i="1"/>
  <c r="AT324" i="1"/>
  <c r="AT224" i="1"/>
  <c r="AT200" i="1"/>
  <c r="AT197" i="1"/>
  <c r="AT180" i="1"/>
  <c r="AT167" i="1"/>
  <c r="AT160" i="1"/>
  <c r="AT148" i="1"/>
  <c r="AT137" i="1"/>
  <c r="AT239" i="1"/>
  <c r="AT234" i="1"/>
  <c r="AT218" i="1"/>
  <c r="AT207" i="1"/>
  <c r="AT206" i="1"/>
  <c r="AT142" i="1"/>
  <c r="AT123" i="1"/>
  <c r="AT100" i="1"/>
  <c r="AT90" i="1"/>
  <c r="AT74" i="1"/>
  <c r="AT68" i="1"/>
  <c r="AT65" i="1"/>
  <c r="AT62" i="1"/>
  <c r="AT173" i="1"/>
  <c r="AT121" i="1"/>
  <c r="AT80" i="1"/>
  <c r="AT76" i="1"/>
  <c r="AT71" i="1"/>
  <c r="AT196" i="1"/>
  <c r="AT141" i="1"/>
  <c r="AT107" i="1"/>
  <c r="AT88" i="1"/>
  <c r="AT124" i="1"/>
  <c r="AT112" i="1"/>
  <c r="AT106" i="1"/>
  <c r="AT98" i="1"/>
  <c r="AT89" i="1"/>
  <c r="AT72" i="1"/>
  <c r="AT157" i="1"/>
  <c r="AT135" i="1"/>
  <c r="AT117" i="1"/>
  <c r="AT116" i="1"/>
  <c r="AT103" i="1"/>
  <c r="AT57" i="1"/>
  <c r="AT43" i="1"/>
  <c r="AT20" i="1"/>
  <c r="AT353" i="1"/>
  <c r="AT111" i="1"/>
  <c r="AT48" i="1"/>
  <c r="AT40" i="1"/>
  <c r="AT28" i="1"/>
  <c r="AT22" i="1"/>
  <c r="AT17" i="1"/>
  <c r="AT79" i="1"/>
  <c r="AT52" i="1"/>
  <c r="AT47" i="1"/>
  <c r="AT12" i="1"/>
  <c r="AT202" i="1"/>
  <c r="AT199" i="1"/>
  <c r="AT42" i="1"/>
  <c r="AT38" i="1"/>
  <c r="AT25" i="1"/>
  <c r="AT19" i="1"/>
  <c r="AT13" i="1"/>
  <c r="AT8" i="1"/>
  <c r="AT193" i="1"/>
  <c r="AT78" i="1"/>
  <c r="AT66" i="1"/>
  <c r="AT49" i="1"/>
  <c r="AT39" i="1"/>
  <c r="AT32" i="1"/>
  <c r="AT27" i="1"/>
  <c r="AT16" i="1"/>
  <c r="AT233" i="1"/>
  <c r="AT177" i="1"/>
  <c r="AT158" i="1"/>
  <c r="AT127" i="1"/>
  <c r="AT125" i="1"/>
  <c r="AT70" i="1"/>
  <c r="AT59" i="1"/>
  <c r="AT53" i="1"/>
  <c r="AT51" i="1"/>
  <c r="AT46" i="1"/>
  <c r="AT37" i="1"/>
  <c r="AT21" i="1"/>
  <c r="AT101" i="1"/>
  <c r="AT96" i="1"/>
  <c r="AT85" i="1"/>
  <c r="AT67" i="1"/>
  <c r="AT45" i="1"/>
  <c r="AT41" i="1"/>
  <c r="AT29" i="1"/>
  <c r="AT18" i="1"/>
  <c r="AT7" i="1"/>
  <c r="AT5" i="1"/>
  <c r="AT10" i="1"/>
  <c r="AT56" i="1"/>
  <c r="AT122" i="1"/>
  <c r="AT139" i="1"/>
  <c r="AT77" i="1"/>
  <c r="AT44" i="1"/>
  <c r="AT31" i="1"/>
  <c r="W136" i="39"/>
  <c r="AE117" i="39"/>
  <c r="W186" i="39"/>
  <c r="W143" i="39"/>
  <c r="AE200" i="39"/>
  <c r="U163" i="39"/>
  <c r="U175" i="39"/>
  <c r="U177" i="39"/>
  <c r="U126" i="39"/>
  <c r="U201" i="39"/>
  <c r="AE202" i="39"/>
  <c r="W197" i="39"/>
  <c r="W180" i="39"/>
  <c r="U181" i="39"/>
  <c r="W176" i="39"/>
  <c r="W112" i="39"/>
  <c r="W127" i="39"/>
  <c r="AE184" i="39"/>
  <c r="AE157" i="39"/>
  <c r="U168" i="39"/>
  <c r="AE180" i="39"/>
  <c r="AE186" i="39"/>
  <c r="AE122" i="39"/>
  <c r="W183" i="39"/>
  <c r="W158" i="39"/>
  <c r="AE176" i="39"/>
  <c r="W117" i="39"/>
  <c r="W195" i="39"/>
  <c r="W148" i="39"/>
  <c r="U203" i="39"/>
  <c r="U202" i="39"/>
  <c r="U138" i="39"/>
  <c r="U160" i="39"/>
  <c r="U151" i="39"/>
  <c r="AE198" i="39"/>
  <c r="U188"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60" i="39"/>
  <c r="AE197" i="39"/>
  <c r="AE177" i="39"/>
  <c r="AE159" i="39"/>
  <c r="AE161" i="39"/>
  <c r="AE170" i="39"/>
  <c r="AE208" i="39"/>
  <c r="AE201" i="39"/>
  <c r="AE181" i="39"/>
  <c r="AE182" i="39"/>
  <c r="AE163" i="39"/>
  <c r="AE109" i="39"/>
  <c r="AE190" i="39"/>
  <c r="AE207" i="39"/>
  <c r="AE167" i="39"/>
  <c r="AE173" i="39"/>
  <c r="S20" i="2"/>
  <c r="AT1" i="1"/>
  <c r="BQ1" i="1"/>
  <c r="U199" i="39"/>
  <c r="U205" i="39"/>
  <c r="U180" i="39"/>
  <c r="U190" i="39"/>
  <c r="U167" i="39"/>
  <c r="U197" i="39"/>
  <c r="U187" i="39"/>
  <c r="U171" i="39"/>
  <c r="U161" i="39"/>
  <c r="U169" i="39"/>
  <c r="U184" i="39"/>
  <c r="U166" i="39"/>
  <c r="U157" i="39"/>
  <c r="U125" i="39"/>
  <c r="U155" i="39"/>
  <c r="U101" i="39"/>
  <c r="U198" i="39"/>
  <c r="W190" i="39"/>
  <c r="W126" i="39"/>
  <c r="W171" i="39"/>
  <c r="W172" i="39"/>
  <c r="W81" i="39"/>
  <c r="W208"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6" i="39"/>
  <c r="W177"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T1" i="38"/>
  <c r="T2" i="38"/>
  <c r="BJ263" i="1" l="1"/>
  <c r="BJ384" i="1"/>
  <c r="BJ382" i="1"/>
  <c r="BJ90" i="1"/>
  <c r="BJ383" i="1"/>
  <c r="BJ160" i="1"/>
  <c r="BJ53" i="1"/>
  <c r="BJ182" i="1"/>
  <c r="BJ328" i="1"/>
  <c r="BJ218" i="1"/>
  <c r="BJ52" i="1"/>
  <c r="BJ259" i="1"/>
  <c r="BJ405" i="1"/>
  <c r="BJ261" i="1"/>
  <c r="BJ258"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BL450" i="1" l="1"/>
  <c r="BM450" i="1"/>
  <c r="BL464" i="1"/>
  <c r="BM464" i="1"/>
  <c r="BL252" i="1"/>
  <c r="BM126" i="1"/>
  <c r="BM238" i="1"/>
  <c r="BM451" i="1"/>
  <c r="BM384" i="1"/>
  <c r="BM252" i="1"/>
  <c r="BL384" i="1"/>
  <c r="BL451" i="1"/>
  <c r="BL238" i="1"/>
  <c r="BL126" i="1"/>
  <c r="BL249" i="1"/>
  <c r="BM249" i="1"/>
  <c r="BL276" i="1"/>
  <c r="BM356" i="1"/>
  <c r="BM248" i="1"/>
  <c r="BM358" i="1"/>
  <c r="BM263" i="1"/>
  <c r="BM359" i="1"/>
  <c r="BM276" i="1"/>
  <c r="BL359" i="1"/>
  <c r="BL263" i="1"/>
  <c r="BL358" i="1"/>
  <c r="BL248" i="1"/>
  <c r="BL356" i="1"/>
  <c r="BL181" i="1"/>
  <c r="BM181" i="1"/>
  <c r="BL215" i="1"/>
  <c r="BM215" i="1"/>
  <c r="BL467" i="1"/>
  <c r="BM467" i="1"/>
  <c r="BL159" i="1"/>
  <c r="BM159" i="1"/>
  <c r="BL191" i="1"/>
  <c r="BM191" i="1"/>
  <c r="BL320" i="1"/>
  <c r="BM320" i="1"/>
  <c r="BL394" i="1"/>
  <c r="BM394" i="1"/>
  <c r="BL323" i="1"/>
  <c r="BM323" i="1"/>
  <c r="BL189" i="1"/>
  <c r="BM189" i="1"/>
  <c r="BL201" i="1"/>
  <c r="BM201" i="1"/>
  <c r="BL58" i="1"/>
  <c r="BL16" i="1"/>
  <c r="BL106" i="1"/>
  <c r="BL37" i="1"/>
  <c r="BL40" i="1"/>
  <c r="BL75" i="1"/>
  <c r="BL68" i="1"/>
  <c r="BL78" i="1"/>
  <c r="BL71" i="1"/>
  <c r="BL62" i="1"/>
  <c r="BL80" i="1"/>
  <c r="BL118" i="1"/>
  <c r="BL86" i="1"/>
  <c r="BL101" i="1"/>
  <c r="BL148" i="1"/>
  <c r="BL120" i="1"/>
  <c r="BL149" i="1"/>
  <c r="BL166" i="1"/>
  <c r="BL183" i="1"/>
  <c r="BL136" i="1"/>
  <c r="BL178" i="1"/>
  <c r="BL262" i="1"/>
  <c r="BL199" i="1"/>
  <c r="BL180" i="1"/>
  <c r="BL204" i="1"/>
  <c r="BL235" i="1"/>
  <c r="BL232" i="1"/>
  <c r="BL221" i="1"/>
  <c r="BL217" i="1"/>
  <c r="BL267" i="1"/>
  <c r="BL260" i="1"/>
  <c r="BL261" i="1"/>
  <c r="BL294" i="1"/>
  <c r="BL306" i="1"/>
  <c r="BL304" i="1"/>
  <c r="BL298" i="1"/>
  <c r="BL330" i="1"/>
  <c r="BL316" i="1"/>
  <c r="BL331" i="1"/>
  <c r="BL348" i="1"/>
  <c r="BL370" i="1"/>
  <c r="BL347" i="1"/>
  <c r="BL367" i="1"/>
  <c r="BL362" i="1"/>
  <c r="BL380" i="1"/>
  <c r="BL374" i="1"/>
  <c r="BL399" i="1"/>
  <c r="BL407" i="1"/>
  <c r="BL410" i="1"/>
  <c r="BL415" i="1"/>
  <c r="BL468" i="1"/>
  <c r="BL438" i="1"/>
  <c r="BL439" i="1"/>
  <c r="BL442" i="1"/>
  <c r="BL36" i="1"/>
  <c r="BL6" i="1"/>
  <c r="BL18" i="1"/>
  <c r="BL5" i="1"/>
  <c r="BL4" i="1"/>
  <c r="BL41" i="1"/>
  <c r="BL53" i="1"/>
  <c r="BL72" i="1"/>
  <c r="BL82" i="1"/>
  <c r="BL63" i="1"/>
  <c r="BL87" i="1"/>
  <c r="BL129" i="1"/>
  <c r="BL93" i="1"/>
  <c r="BL102" i="1"/>
  <c r="BL107" i="1"/>
  <c r="BL109" i="1"/>
  <c r="BL153" i="1"/>
  <c r="BL167" i="1"/>
  <c r="BL162" i="1"/>
  <c r="BL198" i="1"/>
  <c r="BL186" i="1"/>
  <c r="BL150" i="1"/>
  <c r="BL195" i="1"/>
  <c r="BL192" i="1"/>
  <c r="BL207" i="1"/>
  <c r="BL182" i="1"/>
  <c r="BL212" i="1"/>
  <c r="BL251" i="1"/>
  <c r="BL236" i="1"/>
  <c r="BL224" i="1"/>
  <c r="BL218" i="1"/>
  <c r="BL269" i="1"/>
  <c r="BL285" i="1"/>
  <c r="BL271" i="1"/>
  <c r="BL313" i="1"/>
  <c r="BL266" i="1"/>
  <c r="BL301" i="1"/>
  <c r="BL333" i="1"/>
  <c r="BL325" i="1"/>
  <c r="BL335" i="1"/>
  <c r="BL352" i="1"/>
  <c r="BL398" i="1"/>
  <c r="BL354" i="1"/>
  <c r="BL386" i="1"/>
  <c r="BL389" i="1"/>
  <c r="BL375" i="1"/>
  <c r="BL424" i="1"/>
  <c r="BL408" i="1"/>
  <c r="BL411" i="1"/>
  <c r="BL412" i="1"/>
  <c r="BL429" i="1"/>
  <c r="BL453" i="1"/>
  <c r="BL445" i="1"/>
  <c r="BL446" i="1"/>
  <c r="BL444" i="1"/>
  <c r="BL59" i="1"/>
  <c r="BL7" i="1"/>
  <c r="BL24" i="1"/>
  <c r="BL9" i="1"/>
  <c r="BL20" i="1"/>
  <c r="BL42" i="1"/>
  <c r="BL57" i="1"/>
  <c r="BL84" i="1"/>
  <c r="BL91" i="1"/>
  <c r="BL66" i="1"/>
  <c r="BL89" i="1"/>
  <c r="BL131" i="1"/>
  <c r="BL95" i="1"/>
  <c r="BL117" i="1"/>
  <c r="BL108" i="1"/>
  <c r="BL113" i="1"/>
  <c r="BL154" i="1"/>
  <c r="BL171" i="1"/>
  <c r="BL175" i="1"/>
  <c r="BL250" i="1"/>
  <c r="BL123" i="1"/>
  <c r="BL152" i="1"/>
  <c r="BL187" i="1"/>
  <c r="BL190" i="1"/>
  <c r="BL210" i="1"/>
  <c r="BL184" i="1"/>
  <c r="BL237" i="1"/>
  <c r="BL253" i="1"/>
  <c r="BL241" i="1"/>
  <c r="BL234" i="1"/>
  <c r="BL219" i="1"/>
  <c r="BL223" i="1"/>
  <c r="BL299" i="1"/>
  <c r="BL288" i="1"/>
  <c r="BL272" i="1"/>
  <c r="BL309" i="1"/>
  <c r="BL303" i="1"/>
  <c r="BL302" i="1"/>
  <c r="BL307" i="1"/>
  <c r="BL355" i="1"/>
  <c r="BL336" i="1"/>
  <c r="BL361" i="1"/>
  <c r="BL392" i="1"/>
  <c r="BL364" i="1"/>
  <c r="BL387" i="1"/>
  <c r="BL376" i="1"/>
  <c r="BL395" i="1"/>
  <c r="BL413" i="1"/>
  <c r="BL416" i="1"/>
  <c r="BL426" i="1"/>
  <c r="BL425" i="1"/>
  <c r="BL458" i="1"/>
  <c r="BL465" i="1"/>
  <c r="BL452" i="1"/>
  <c r="BM462" i="1"/>
  <c r="BM454" i="1"/>
  <c r="BM452" i="1"/>
  <c r="BM444" i="1"/>
  <c r="BM455" i="1"/>
  <c r="BM463" i="1"/>
  <c r="BM456" i="1"/>
  <c r="BM447" i="1"/>
  <c r="BM448" i="1"/>
  <c r="BM465" i="1"/>
  <c r="BM446" i="1"/>
  <c r="BM442" i="1"/>
  <c r="BM437" i="1"/>
  <c r="BM468" i="1"/>
  <c r="BM457" i="1"/>
  <c r="BM453" i="1"/>
  <c r="BM449" i="1"/>
  <c r="BM441" i="1"/>
  <c r="BM459" i="1"/>
  <c r="BM443" i="1"/>
  <c r="BM458" i="1"/>
  <c r="BM425" i="1"/>
  <c r="BM422" i="1"/>
  <c r="BM460" i="1"/>
  <c r="BM438" i="1"/>
  <c r="BM423" i="1"/>
  <c r="BM421" i="1"/>
  <c r="BM419" i="1"/>
  <c r="BM461" i="1"/>
  <c r="BM440" i="1"/>
  <c r="BM439" i="1"/>
  <c r="BM427" i="1"/>
  <c r="BM426" i="1"/>
  <c r="BM415" i="1"/>
  <c r="BM429" i="1"/>
  <c r="BM466" i="1"/>
  <c r="BM434" i="1"/>
  <c r="BM428" i="1"/>
  <c r="BM424" i="1"/>
  <c r="BM420" i="1"/>
  <c r="BM418" i="1"/>
  <c r="BM414" i="1"/>
  <c r="BM411" i="1"/>
  <c r="BM435" i="1"/>
  <c r="BM432" i="1"/>
  <c r="BM417" i="1"/>
  <c r="BM413" i="1"/>
  <c r="BM410" i="1"/>
  <c r="BM405" i="1"/>
  <c r="BM406" i="1"/>
  <c r="BM400" i="1"/>
  <c r="BM445" i="1"/>
  <c r="BM436" i="1"/>
  <c r="BM408" i="1"/>
  <c r="BM407" i="1"/>
  <c r="BM401" i="1"/>
  <c r="BM433" i="1"/>
  <c r="BM430" i="1"/>
  <c r="BM416" i="1"/>
  <c r="BM395" i="1"/>
  <c r="BM409" i="1"/>
  <c r="BM403" i="1"/>
  <c r="BM402" i="1"/>
  <c r="BM398" i="1"/>
  <c r="BM397" i="1"/>
  <c r="BM404" i="1"/>
  <c r="BM396" i="1"/>
  <c r="BM392" i="1"/>
  <c r="BM389" i="1"/>
  <c r="BM431" i="1"/>
  <c r="BM393" i="1"/>
  <c r="BM387" i="1"/>
  <c r="BM367" i="1"/>
  <c r="BM380" i="1"/>
  <c r="BM391" i="1"/>
  <c r="BM385" i="1"/>
  <c r="BM381" i="1"/>
  <c r="BM382" i="1"/>
  <c r="BM368" i="1"/>
  <c r="BM364" i="1"/>
  <c r="BM412" i="1"/>
  <c r="BM383" i="1"/>
  <c r="BM369" i="1"/>
  <c r="BM399" i="1"/>
  <c r="BM370" i="1"/>
  <c r="BM365" i="1"/>
  <c r="BM379" i="1"/>
  <c r="BM378" i="1"/>
  <c r="BM377" i="1"/>
  <c r="BM376" i="1"/>
  <c r="BM375" i="1"/>
  <c r="BM374" i="1"/>
  <c r="BM373" i="1"/>
  <c r="BM372" i="1"/>
  <c r="BM371" i="1"/>
  <c r="BM366" i="1"/>
  <c r="BM363" i="1"/>
  <c r="BM386" i="1"/>
  <c r="BM344" i="1"/>
  <c r="BM361" i="1"/>
  <c r="BM354" i="1"/>
  <c r="BM347" i="1"/>
  <c r="BM357" i="1"/>
  <c r="BM351" i="1"/>
  <c r="BM345" i="1"/>
  <c r="BM335" i="1"/>
  <c r="BM360" i="1"/>
  <c r="BM355" i="1"/>
  <c r="BM352" i="1"/>
  <c r="BM348" i="1"/>
  <c r="BM342" i="1"/>
  <c r="BM388" i="1"/>
  <c r="BM362" i="1"/>
  <c r="BM343" i="1"/>
  <c r="BM333" i="1"/>
  <c r="BM332" i="1"/>
  <c r="BM353" i="1"/>
  <c r="BM350" i="1"/>
  <c r="BM349" i="1"/>
  <c r="BM338" i="1"/>
  <c r="BM331" i="1"/>
  <c r="BM328" i="1"/>
  <c r="BM324" i="1"/>
  <c r="BM336" i="1"/>
  <c r="BM327" i="1"/>
  <c r="BM390" i="1"/>
  <c r="BM346" i="1"/>
  <c r="BM341" i="1"/>
  <c r="BM314" i="1"/>
  <c r="BM337" i="1"/>
  <c r="BM325" i="1"/>
  <c r="BM316" i="1"/>
  <c r="BM315" i="1"/>
  <c r="BM312" i="1"/>
  <c r="BM311" i="1"/>
  <c r="BM310" i="1"/>
  <c r="BM308" i="1"/>
  <c r="BM303" i="1"/>
  <c r="BM313" i="1"/>
  <c r="BM304" i="1"/>
  <c r="BM299" i="1"/>
  <c r="BM340" i="1"/>
  <c r="BM307" i="1"/>
  <c r="BM305" i="1"/>
  <c r="BM286" i="1"/>
  <c r="BM300" i="1"/>
  <c r="BM297" i="1"/>
  <c r="BM289" i="1"/>
  <c r="BM274" i="1"/>
  <c r="BM267" i="1"/>
  <c r="BM329" i="1"/>
  <c r="BM306" i="1"/>
  <c r="BM291" i="1"/>
  <c r="BM290" i="1"/>
  <c r="BM284" i="1"/>
  <c r="BM282" i="1"/>
  <c r="BM330" i="1"/>
  <c r="BM326" i="1"/>
  <c r="BM288" i="1"/>
  <c r="BM278" i="1"/>
  <c r="BM277" i="1"/>
  <c r="BM275" i="1"/>
  <c r="BM339" i="1"/>
  <c r="BM322" i="1"/>
  <c r="BM321" i="1"/>
  <c r="BM319" i="1"/>
  <c r="BM318" i="1"/>
  <c r="BM317" i="1"/>
  <c r="BM294" i="1"/>
  <c r="BM293" i="1"/>
  <c r="BM292" i="1"/>
  <c r="BM283" i="1"/>
  <c r="BM279" i="1"/>
  <c r="BM334" i="1"/>
  <c r="BM309" i="1"/>
  <c r="BM285" i="1"/>
  <c r="BM280" i="1"/>
  <c r="BM273" i="1"/>
  <c r="BM301" i="1"/>
  <c r="BM260" i="1"/>
  <c r="BM257" i="1"/>
  <c r="BM256" i="1"/>
  <c r="BM246" i="1"/>
  <c r="BM240" i="1"/>
  <c r="BM226" i="1"/>
  <c r="BM223" i="1"/>
  <c r="BM272" i="1"/>
  <c r="BM269" i="1"/>
  <c r="BM268" i="1"/>
  <c r="BM265" i="1"/>
  <c r="BM264" i="1"/>
  <c r="BM247" i="1"/>
  <c r="BM243" i="1"/>
  <c r="BM230" i="1"/>
  <c r="BM219" i="1"/>
  <c r="BM218" i="1"/>
  <c r="BM217" i="1"/>
  <c r="BM298" i="1"/>
  <c r="BM287" i="1"/>
  <c r="BM281" i="1"/>
  <c r="BM259" i="1"/>
  <c r="BM258" i="1"/>
  <c r="BM234" i="1"/>
  <c r="BM224" i="1"/>
  <c r="BM221" i="1"/>
  <c r="BM220" i="1"/>
  <c r="BM302" i="1"/>
  <c r="BM296" i="1"/>
  <c r="BM266" i="1"/>
  <c r="BM241" i="1"/>
  <c r="BM236" i="1"/>
  <c r="BM232" i="1"/>
  <c r="BM227" i="1"/>
  <c r="BM222" i="1"/>
  <c r="BM255" i="1"/>
  <c r="BM254" i="1"/>
  <c r="BM253" i="1"/>
  <c r="BM251" i="1"/>
  <c r="BM235" i="1"/>
  <c r="BM231" i="1"/>
  <c r="BM213" i="1"/>
  <c r="BM295" i="1"/>
  <c r="BM262" i="1"/>
  <c r="BM250" i="1"/>
  <c r="BM271" i="1"/>
  <c r="BM261" i="1"/>
  <c r="BM245" i="1"/>
  <c r="BM239" i="1"/>
  <c r="BM233" i="1"/>
  <c r="BM229" i="1"/>
  <c r="BM216" i="1"/>
  <c r="BM244" i="1"/>
  <c r="BM212" i="1"/>
  <c r="BM209" i="1"/>
  <c r="BM185" i="1"/>
  <c r="BM184" i="1"/>
  <c r="BM182" i="1"/>
  <c r="BM180" i="1"/>
  <c r="BM214" i="1"/>
  <c r="BM206" i="1"/>
  <c r="BM205" i="1"/>
  <c r="BM200" i="1"/>
  <c r="BM237" i="1"/>
  <c r="BM210" i="1"/>
  <c r="BM207" i="1"/>
  <c r="BM199" i="1"/>
  <c r="BM197" i="1"/>
  <c r="BM225" i="1"/>
  <c r="BM211" i="1"/>
  <c r="BM190" i="1"/>
  <c r="BM270" i="1"/>
  <c r="BM192" i="1"/>
  <c r="BM183" i="1"/>
  <c r="BM228" i="1"/>
  <c r="BM208" i="1"/>
  <c r="BM203" i="1"/>
  <c r="BM202" i="1"/>
  <c r="BM242" i="1"/>
  <c r="BM198" i="1"/>
  <c r="BM195" i="1"/>
  <c r="BM194" i="1"/>
  <c r="BM161" i="1"/>
  <c r="BM151" i="1"/>
  <c r="BM137" i="1"/>
  <c r="BM123" i="1"/>
  <c r="BM186" i="1"/>
  <c r="BM170" i="1"/>
  <c r="BM156" i="1"/>
  <c r="BM143" i="1"/>
  <c r="BM138" i="1"/>
  <c r="BM135" i="1"/>
  <c r="BM128" i="1"/>
  <c r="BM196" i="1"/>
  <c r="BM179" i="1"/>
  <c r="BM174" i="1"/>
  <c r="BM165" i="1"/>
  <c r="BM157" i="1"/>
  <c r="BM144" i="1"/>
  <c r="BM139" i="1"/>
  <c r="BM175" i="1"/>
  <c r="BM162" i="1"/>
  <c r="BM146" i="1"/>
  <c r="BM145" i="1"/>
  <c r="BM142" i="1"/>
  <c r="BM141" i="1"/>
  <c r="BM140" i="1"/>
  <c r="BM131" i="1"/>
  <c r="BM130" i="1"/>
  <c r="BM124" i="1"/>
  <c r="BM204" i="1"/>
  <c r="BM171" i="1"/>
  <c r="BM167" i="1"/>
  <c r="BM166" i="1"/>
  <c r="BM193" i="1"/>
  <c r="BM188" i="1"/>
  <c r="BM177" i="1"/>
  <c r="BM176" i="1"/>
  <c r="BM164" i="1"/>
  <c r="BM158" i="1"/>
  <c r="BM148" i="1"/>
  <c r="BM147" i="1"/>
  <c r="BM133" i="1"/>
  <c r="BM129" i="1"/>
  <c r="BM178" i="1"/>
  <c r="BM173" i="1"/>
  <c r="BM172" i="1"/>
  <c r="BM169" i="1"/>
  <c r="BM163" i="1"/>
  <c r="BM155" i="1"/>
  <c r="BM152" i="1"/>
  <c r="BM150" i="1"/>
  <c r="BM160" i="1"/>
  <c r="BM136" i="1"/>
  <c r="BM120" i="1"/>
  <c r="BM111" i="1"/>
  <c r="BM115" i="1"/>
  <c r="BM114" i="1"/>
  <c r="BM108" i="1"/>
  <c r="BM107" i="1"/>
  <c r="BM168" i="1"/>
  <c r="BM132" i="1"/>
  <c r="BM122" i="1"/>
  <c r="BM100" i="1"/>
  <c r="BM94" i="1"/>
  <c r="BM127" i="1"/>
  <c r="BM117" i="1"/>
  <c r="BM102" i="1"/>
  <c r="BM101" i="1"/>
  <c r="BM91" i="1"/>
  <c r="BM84" i="1"/>
  <c r="BM81" i="1"/>
  <c r="BM187" i="1"/>
  <c r="BM105" i="1"/>
  <c r="BM103" i="1"/>
  <c r="BM97" i="1"/>
  <c r="BM95" i="1"/>
  <c r="BM93" i="1"/>
  <c r="BM153" i="1"/>
  <c r="BM149" i="1"/>
  <c r="BM134" i="1"/>
  <c r="BM118" i="1"/>
  <c r="BM110" i="1"/>
  <c r="BM98" i="1"/>
  <c r="BM96" i="1"/>
  <c r="BM92" i="1"/>
  <c r="BM90" i="1"/>
  <c r="BM89" i="1"/>
  <c r="BM87" i="1"/>
  <c r="BM80" i="1"/>
  <c r="BM125" i="1"/>
  <c r="BM119" i="1"/>
  <c r="BM112" i="1"/>
  <c r="BM88" i="1"/>
  <c r="BM121" i="1"/>
  <c r="BM71" i="1"/>
  <c r="BM67" i="1"/>
  <c r="BM59" i="1"/>
  <c r="BM58" i="1"/>
  <c r="BM154" i="1"/>
  <c r="BM116" i="1"/>
  <c r="BM77" i="1"/>
  <c r="BM70" i="1"/>
  <c r="BM82" i="1"/>
  <c r="BM78" i="1"/>
  <c r="BM73" i="1"/>
  <c r="BM55" i="1"/>
  <c r="BM35" i="1"/>
  <c r="BM33" i="1"/>
  <c r="BM113" i="1"/>
  <c r="BM72" i="1"/>
  <c r="BM68" i="1"/>
  <c r="BM56" i="1"/>
  <c r="BM47" i="1"/>
  <c r="BM30" i="1"/>
  <c r="BM104" i="1"/>
  <c r="BM86" i="1"/>
  <c r="BM85" i="1"/>
  <c r="BM79" i="1"/>
  <c r="BM65" i="1"/>
  <c r="BM64" i="1"/>
  <c r="BM57" i="1"/>
  <c r="BM53" i="1"/>
  <c r="BM75" i="1"/>
  <c r="BM54" i="1"/>
  <c r="BM52" i="1"/>
  <c r="BM106" i="1"/>
  <c r="BM76" i="1"/>
  <c r="BM61" i="1"/>
  <c r="BM60" i="1"/>
  <c r="BM51" i="1"/>
  <c r="BM37" i="1"/>
  <c r="BM44" i="1"/>
  <c r="BM27" i="1"/>
  <c r="BM15" i="1"/>
  <c r="BM14" i="1"/>
  <c r="BM13" i="1"/>
  <c r="BM11" i="1"/>
  <c r="BM9" i="1"/>
  <c r="BM5" i="1"/>
  <c r="BM42" i="1"/>
  <c r="BM38" i="1"/>
  <c r="BM29" i="1"/>
  <c r="BM28" i="1"/>
  <c r="BM25" i="1"/>
  <c r="BM24" i="1"/>
  <c r="BM18" i="1"/>
  <c r="BM109" i="1"/>
  <c r="BM66" i="1"/>
  <c r="BM46" i="1"/>
  <c r="BM34" i="1"/>
  <c r="BM31" i="1"/>
  <c r="BM23" i="1"/>
  <c r="BM21" i="1"/>
  <c r="BM12" i="1"/>
  <c r="BM8" i="1"/>
  <c r="BM7" i="1"/>
  <c r="BM6" i="1"/>
  <c r="BM83" i="1"/>
  <c r="BM74" i="1"/>
  <c r="BM43" i="1"/>
  <c r="BM39" i="1"/>
  <c r="BM16" i="1"/>
  <c r="BM49" i="1"/>
  <c r="BM32" i="1"/>
  <c r="BM22" i="1"/>
  <c r="BM19" i="1"/>
  <c r="BM10" i="1"/>
  <c r="BM3" i="1"/>
  <c r="BM69" i="1"/>
  <c r="BM45" i="1"/>
  <c r="BM40" i="1"/>
  <c r="BM36" i="1"/>
  <c r="BM99" i="1"/>
  <c r="BM63" i="1"/>
  <c r="BM50" i="1"/>
  <c r="BM17" i="1"/>
  <c r="BM62" i="1"/>
  <c r="BM48" i="1"/>
  <c r="BM41" i="1"/>
  <c r="BM26" i="1"/>
  <c r="BM20" i="1"/>
  <c r="BM4" i="1"/>
  <c r="BL3" i="1"/>
  <c r="BL8" i="1"/>
  <c r="BL25" i="1"/>
  <c r="BL11" i="1"/>
  <c r="BL26" i="1"/>
  <c r="BL43" i="1"/>
  <c r="BL64" i="1"/>
  <c r="BL119" i="1"/>
  <c r="BL45" i="1"/>
  <c r="BL112" i="1"/>
  <c r="BL69" i="1"/>
  <c r="BL90" i="1"/>
  <c r="BL134" i="1"/>
  <c r="BL97" i="1"/>
  <c r="BL124" i="1"/>
  <c r="BL114" i="1"/>
  <c r="BL116" i="1"/>
  <c r="BL160" i="1"/>
  <c r="BL140" i="1"/>
  <c r="BL139" i="1"/>
  <c r="BL135" i="1"/>
  <c r="BL137" i="1"/>
  <c r="BL155" i="1"/>
  <c r="BL188" i="1"/>
  <c r="BL211" i="1"/>
  <c r="BL200" i="1"/>
  <c r="BL185" i="1"/>
  <c r="BL242" i="1"/>
  <c r="BL254" i="1"/>
  <c r="BL274" i="1"/>
  <c r="BL258" i="1"/>
  <c r="BL230" i="1"/>
  <c r="BL226" i="1"/>
  <c r="BL216" i="1"/>
  <c r="BL268" i="1"/>
  <c r="BL326" i="1"/>
  <c r="BL329" i="1"/>
  <c r="BL281" i="1"/>
  <c r="BL317" i="1"/>
  <c r="BL308" i="1"/>
  <c r="BL314" i="1"/>
  <c r="BL340" i="1"/>
  <c r="BL360" i="1"/>
  <c r="BL337" i="1"/>
  <c r="BL363" i="1"/>
  <c r="BL402" i="1"/>
  <c r="BL368" i="1"/>
  <c r="BL393" i="1"/>
  <c r="BL377" i="1"/>
  <c r="BL434" i="1"/>
  <c r="BL400" i="1"/>
  <c r="BL428" i="1"/>
  <c r="BL430" i="1"/>
  <c r="BL427" i="1"/>
  <c r="BL417" i="1"/>
  <c r="BL448" i="1"/>
  <c r="BL454" i="1"/>
  <c r="BL10" i="1"/>
  <c r="BL12" i="1"/>
  <c r="BL28" i="1"/>
  <c r="BL13" i="1"/>
  <c r="BL61" i="1"/>
  <c r="BL48" i="1"/>
  <c r="BL65" i="1"/>
  <c r="BL33" i="1"/>
  <c r="BL46" i="1"/>
  <c r="BL32" i="1"/>
  <c r="BL74" i="1"/>
  <c r="BL92" i="1"/>
  <c r="BL158" i="1"/>
  <c r="BL103" i="1"/>
  <c r="BL79" i="1"/>
  <c r="BL115" i="1"/>
  <c r="BL121" i="1"/>
  <c r="BL168" i="1"/>
  <c r="BL141" i="1"/>
  <c r="BL144" i="1"/>
  <c r="BL138" i="1"/>
  <c r="BL151" i="1"/>
  <c r="BL163" i="1"/>
  <c r="BL202" i="1"/>
  <c r="BL225" i="1"/>
  <c r="BL205" i="1"/>
  <c r="BL209" i="1"/>
  <c r="BL244" i="1"/>
  <c r="BL255" i="1"/>
  <c r="BL277" i="1"/>
  <c r="BL259" i="1"/>
  <c r="BL243" i="1"/>
  <c r="BL240" i="1"/>
  <c r="BL229" i="1"/>
  <c r="BL279" i="1"/>
  <c r="BL282" i="1"/>
  <c r="BL343" i="1"/>
  <c r="BL286" i="1"/>
  <c r="BL318" i="1"/>
  <c r="BL310" i="1"/>
  <c r="BL332" i="1"/>
  <c r="BL346" i="1"/>
  <c r="BL345" i="1"/>
  <c r="BL338" i="1"/>
  <c r="BL344" i="1"/>
  <c r="BL369" i="1"/>
  <c r="BL382" i="1"/>
  <c r="BL366" i="1"/>
  <c r="BL378" i="1"/>
  <c r="BL385" i="1"/>
  <c r="BL406" i="1"/>
  <c r="BL457" i="1"/>
  <c r="BL431" i="1"/>
  <c r="BL440" i="1"/>
  <c r="BL432" i="1"/>
  <c r="BL447" i="1"/>
  <c r="BL462" i="1"/>
  <c r="BL19" i="1"/>
  <c r="BL21" i="1"/>
  <c r="BL29" i="1"/>
  <c r="BL14" i="1"/>
  <c r="BL31" i="1"/>
  <c r="BL50" i="1"/>
  <c r="BL81" i="1"/>
  <c r="BL35" i="1"/>
  <c r="BL70" i="1"/>
  <c r="BL34" i="1"/>
  <c r="BL83" i="1"/>
  <c r="BL96" i="1"/>
  <c r="BL76" i="1"/>
  <c r="BL105" i="1"/>
  <c r="BL147" i="1"/>
  <c r="BL128" i="1"/>
  <c r="BL194" i="1"/>
  <c r="BL142" i="1"/>
  <c r="BL157" i="1"/>
  <c r="BL143" i="1"/>
  <c r="BL161" i="1"/>
  <c r="BL169" i="1"/>
  <c r="BL203" i="1"/>
  <c r="BL206" i="1"/>
  <c r="BL179" i="1"/>
  <c r="BL270" i="1"/>
  <c r="BL275" i="1"/>
  <c r="BL296" i="1"/>
  <c r="BL273" i="1"/>
  <c r="BL247" i="1"/>
  <c r="BL246" i="1"/>
  <c r="BL233" i="1"/>
  <c r="BL283" i="1"/>
  <c r="BL284" i="1"/>
  <c r="BL289" i="1"/>
  <c r="BL305" i="1"/>
  <c r="BL319" i="1"/>
  <c r="BL311" i="1"/>
  <c r="BL327" i="1"/>
  <c r="BL365" i="1"/>
  <c r="BL351" i="1"/>
  <c r="BL339" i="1"/>
  <c r="BL349" i="1"/>
  <c r="BL383" i="1"/>
  <c r="BL396" i="1"/>
  <c r="BL371" i="1"/>
  <c r="BL379" i="1"/>
  <c r="BL422" i="1"/>
  <c r="BL420" i="1"/>
  <c r="BL433" i="1"/>
  <c r="BL419" i="1"/>
  <c r="BL435" i="1"/>
  <c r="BL460" i="1"/>
  <c r="BL456" i="1"/>
  <c r="BL443" i="1"/>
  <c r="BL22" i="1"/>
  <c r="BL23" i="1"/>
  <c r="BL15" i="1"/>
  <c r="BL38" i="1"/>
  <c r="BL52" i="1"/>
  <c r="BL47" i="1"/>
  <c r="BL55" i="1"/>
  <c r="BL88" i="1"/>
  <c r="BL44" i="1"/>
  <c r="BL99" i="1"/>
  <c r="BL98" i="1"/>
  <c r="BL77" i="1"/>
  <c r="BL130" i="1"/>
  <c r="BL94" i="1"/>
  <c r="BL104" i="1"/>
  <c r="BL133" i="1"/>
  <c r="BL125" i="1"/>
  <c r="BL145" i="1"/>
  <c r="BL165" i="1"/>
  <c r="BL156" i="1"/>
  <c r="BL122" i="1"/>
  <c r="BL172" i="1"/>
  <c r="BL208" i="1"/>
  <c r="BL213" i="1"/>
  <c r="BL193" i="1"/>
  <c r="BL280" i="1"/>
  <c r="BL222" i="1"/>
  <c r="BL334" i="1"/>
  <c r="BL278" i="1"/>
  <c r="BL264" i="1"/>
  <c r="BL256" i="1"/>
  <c r="BL239" i="1"/>
  <c r="BL292" i="1"/>
  <c r="BL290" i="1"/>
  <c r="BL297" i="1"/>
  <c r="BL287" i="1"/>
  <c r="BL321" i="1"/>
  <c r="BL312" i="1"/>
  <c r="BL324" i="1"/>
  <c r="BL403" i="1"/>
  <c r="BL357" i="1"/>
  <c r="BL350" i="1"/>
  <c r="BL381" i="1"/>
  <c r="BL372" i="1"/>
  <c r="BL397" i="1"/>
  <c r="BL390" i="1"/>
  <c r="BL388" i="1"/>
  <c r="BL404" i="1"/>
  <c r="BL436" i="1"/>
  <c r="BL421" i="1"/>
  <c r="BL437" i="1"/>
  <c r="BL461" i="1"/>
  <c r="BL463" i="1"/>
  <c r="BL459" i="1"/>
  <c r="BL17" i="1"/>
  <c r="BL51" i="1"/>
  <c r="BL30" i="1"/>
  <c r="BL60" i="1"/>
  <c r="BL27" i="1"/>
  <c r="BL39" i="1"/>
  <c r="BL54" i="1"/>
  <c r="BL56" i="1"/>
  <c r="BL73" i="1"/>
  <c r="BL67" i="1"/>
  <c r="BL49" i="1"/>
  <c r="BL176" i="1"/>
  <c r="BL110" i="1"/>
  <c r="BL85" i="1"/>
  <c r="BL164" i="1"/>
  <c r="BL100" i="1"/>
  <c r="BL111" i="1"/>
  <c r="BL177" i="1"/>
  <c r="BL132" i="1"/>
  <c r="BL146" i="1"/>
  <c r="BL174" i="1"/>
  <c r="BL170" i="1"/>
  <c r="BL127" i="1"/>
  <c r="BL173" i="1"/>
  <c r="BL228" i="1"/>
  <c r="BL197" i="1"/>
  <c r="BL214" i="1"/>
  <c r="BL196" i="1"/>
  <c r="BL231" i="1"/>
  <c r="BL227" i="1"/>
  <c r="BL220" i="1"/>
  <c r="BL265" i="1"/>
  <c r="BL257" i="1"/>
  <c r="BL245" i="1"/>
  <c r="BL293" i="1"/>
  <c r="BL291" i="1"/>
  <c r="BL300" i="1"/>
  <c r="BL295" i="1"/>
  <c r="BL322" i="1"/>
  <c r="BL315" i="1"/>
  <c r="BL328" i="1"/>
  <c r="BL342" i="1"/>
  <c r="BL341" i="1"/>
  <c r="BL353" i="1"/>
  <c r="BL409" i="1"/>
  <c r="BL391" i="1"/>
  <c r="BL373" i="1"/>
  <c r="BL418" i="1"/>
  <c r="BL401" i="1"/>
  <c r="BL405" i="1"/>
  <c r="BL414" i="1"/>
  <c r="BL449" i="1"/>
  <c r="BL423" i="1"/>
  <c r="BL441" i="1"/>
  <c r="BL466" i="1"/>
  <c r="BL455"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S450" i="1" l="1"/>
  <c r="BP450" i="1"/>
  <c r="BT450" i="1"/>
  <c r="BR450" i="1"/>
  <c r="BQ450" i="1"/>
  <c r="BN450" i="1"/>
  <c r="BO450" i="1"/>
  <c r="BQ464" i="1"/>
  <c r="BP464" i="1"/>
  <c r="BS464" i="1"/>
  <c r="BT464" i="1"/>
  <c r="BR464" i="1"/>
  <c r="BO464" i="1"/>
  <c r="BN464" i="1"/>
  <c r="BT451" i="1"/>
  <c r="BT238" i="1"/>
  <c r="BT252" i="1"/>
  <c r="BT384" i="1"/>
  <c r="BR451" i="1"/>
  <c r="BQ252" i="1"/>
  <c r="BQ451" i="1"/>
  <c r="BS451" i="1"/>
  <c r="BQ238" i="1"/>
  <c r="BQ126" i="1"/>
  <c r="BS384" i="1"/>
  <c r="BS126" i="1"/>
  <c r="BP451" i="1"/>
  <c r="BR126" i="1"/>
  <c r="BR384" i="1"/>
  <c r="BP384" i="1"/>
  <c r="BT126" i="1"/>
  <c r="BP238" i="1"/>
  <c r="BP126" i="1"/>
  <c r="BQ384" i="1"/>
  <c r="BS252" i="1"/>
  <c r="BS238" i="1"/>
  <c r="BR238" i="1"/>
  <c r="BR252" i="1"/>
  <c r="BP252" i="1"/>
  <c r="BO252" i="1"/>
  <c r="BN126" i="1"/>
  <c r="BN384" i="1"/>
  <c r="BN238" i="1"/>
  <c r="BO238" i="1"/>
  <c r="BO126" i="1"/>
  <c r="BN451" i="1"/>
  <c r="BN252" i="1"/>
  <c r="BO451" i="1"/>
  <c r="BO384" i="1"/>
  <c r="BS249" i="1"/>
  <c r="BT249" i="1"/>
  <c r="BR249" i="1"/>
  <c r="BQ249" i="1"/>
  <c r="BP249" i="1"/>
  <c r="BN249" i="1"/>
  <c r="BO249" i="1"/>
  <c r="BP358" i="1"/>
  <c r="BR248" i="1"/>
  <c r="BR356" i="1"/>
  <c r="BP248" i="1"/>
  <c r="BS263" i="1"/>
  <c r="BS358" i="1"/>
  <c r="BT248" i="1"/>
  <c r="BP276" i="1"/>
  <c r="BQ358" i="1"/>
  <c r="BQ248" i="1"/>
  <c r="BR359" i="1"/>
  <c r="BS359" i="1"/>
  <c r="BP263" i="1"/>
  <c r="BS356" i="1"/>
  <c r="BT276" i="1"/>
  <c r="BR358" i="1"/>
  <c r="BT358" i="1"/>
  <c r="BQ276" i="1"/>
  <c r="BR263" i="1"/>
  <c r="BP356" i="1"/>
  <c r="BR276" i="1"/>
  <c r="BT356" i="1"/>
  <c r="BQ263" i="1"/>
  <c r="BS248" i="1"/>
  <c r="BS276" i="1"/>
  <c r="BP359" i="1"/>
  <c r="BT359" i="1"/>
  <c r="BT263" i="1"/>
  <c r="BQ356" i="1"/>
  <c r="BQ359" i="1"/>
  <c r="BO356" i="1"/>
  <c r="BN356" i="1"/>
  <c r="BN358" i="1"/>
  <c r="BO358" i="1"/>
  <c r="BO248" i="1"/>
  <c r="BN248" i="1"/>
  <c r="BN276" i="1"/>
  <c r="BO263" i="1"/>
  <c r="BO276" i="1"/>
  <c r="BO359" i="1"/>
  <c r="BN263" i="1"/>
  <c r="BN359" i="1"/>
  <c r="BR181" i="1"/>
  <c r="BT181" i="1"/>
  <c r="BP181" i="1"/>
  <c r="BS181" i="1"/>
  <c r="BQ181" i="1"/>
  <c r="BN181" i="1"/>
  <c r="BO181" i="1"/>
  <c r="BS215" i="1"/>
  <c r="BR215" i="1"/>
  <c r="BQ215" i="1"/>
  <c r="BP215" i="1"/>
  <c r="BT215" i="1"/>
  <c r="BO215" i="1"/>
  <c r="BN215" i="1"/>
  <c r="BR467" i="1"/>
  <c r="BQ467" i="1"/>
  <c r="BS467" i="1"/>
  <c r="BT467" i="1"/>
  <c r="BP467" i="1"/>
  <c r="BN467" i="1"/>
  <c r="BO467" i="1"/>
  <c r="BP159" i="1"/>
  <c r="BS159" i="1"/>
  <c r="BT159" i="1"/>
  <c r="BR159" i="1"/>
  <c r="BQ159" i="1"/>
  <c r="BO159" i="1"/>
  <c r="BN159" i="1"/>
  <c r="BP191" i="1"/>
  <c r="BT191" i="1"/>
  <c r="BS191" i="1"/>
  <c r="BQ191" i="1"/>
  <c r="BR191" i="1"/>
  <c r="BO191" i="1"/>
  <c r="BN191" i="1"/>
  <c r="BR320" i="1"/>
  <c r="BQ320" i="1"/>
  <c r="BT320" i="1"/>
  <c r="BP320" i="1"/>
  <c r="BS320" i="1"/>
  <c r="BN320" i="1"/>
  <c r="BO320" i="1"/>
  <c r="BR394" i="1"/>
  <c r="BQ394" i="1"/>
  <c r="BT394" i="1"/>
  <c r="BP394" i="1"/>
  <c r="BS394" i="1"/>
  <c r="BN394" i="1"/>
  <c r="BO394" i="1"/>
  <c r="BR323" i="1"/>
  <c r="BT323" i="1"/>
  <c r="BS323" i="1"/>
  <c r="BQ323" i="1"/>
  <c r="BP323" i="1"/>
  <c r="BN323" i="1"/>
  <c r="BO323" i="1"/>
  <c r="BT189" i="1"/>
  <c r="BP189" i="1"/>
  <c r="BS189" i="1"/>
  <c r="BR189" i="1"/>
  <c r="BQ189" i="1"/>
  <c r="BO189" i="1"/>
  <c r="BN189" i="1"/>
  <c r="R20" i="2"/>
  <c r="Q20" i="2"/>
  <c r="P20" i="2"/>
  <c r="O20" i="2"/>
  <c r="N20" i="2"/>
  <c r="M20" i="2"/>
  <c r="G20" i="2"/>
  <c r="F20" i="2"/>
  <c r="E20" i="2"/>
  <c r="D20" i="2"/>
  <c r="C20" i="2"/>
  <c r="BT201" i="1" l="1"/>
  <c r="BP201" i="1"/>
  <c r="BN201" i="1"/>
  <c r="BO201" i="1"/>
  <c r="BQ201" i="1"/>
  <c r="BR201" i="1"/>
  <c r="BS201" i="1"/>
  <c r="BO463" i="1"/>
  <c r="BO22" i="1"/>
  <c r="BP9" i="1"/>
  <c r="BP453" i="1"/>
  <c r="BO368" i="1"/>
  <c r="BO174" i="1"/>
  <c r="BT174" i="1"/>
  <c r="BS174" i="1"/>
  <c r="BO445" i="1"/>
  <c r="BP362" i="1"/>
  <c r="BP374" i="1"/>
  <c r="BP412" i="1"/>
  <c r="BP287" i="1"/>
  <c r="BS12" i="1"/>
  <c r="BO366" i="1"/>
  <c r="BS341" i="1"/>
  <c r="BN433" i="1"/>
  <c r="BN341" i="1"/>
  <c r="BN338" i="1"/>
  <c r="BN217" i="1"/>
  <c r="BN166" i="1"/>
  <c r="BN118" i="1"/>
  <c r="BT137" i="1"/>
  <c r="BT117" i="1"/>
  <c r="BP337" i="1"/>
  <c r="BP119" i="1"/>
  <c r="BP25" i="1"/>
  <c r="BP22" i="1"/>
  <c r="BP116" i="1"/>
  <c r="BP392" i="1"/>
  <c r="BS95" i="1"/>
  <c r="BP228" i="1"/>
  <c r="BP236" i="1"/>
  <c r="BN402" i="1"/>
  <c r="BN342" i="1"/>
  <c r="BN292" i="1"/>
  <c r="BN255" i="1"/>
  <c r="BN198" i="1"/>
  <c r="BN108" i="1"/>
  <c r="BN107" i="1"/>
  <c r="BN23" i="1"/>
  <c r="BS176" i="1"/>
  <c r="BT80" i="1"/>
  <c r="BT39" i="1"/>
  <c r="BP232" i="1"/>
  <c r="BP131" i="1"/>
  <c r="BP81" i="1"/>
  <c r="BP128" i="1"/>
  <c r="BP167" i="1"/>
  <c r="BP442" i="1"/>
  <c r="BS84" i="1"/>
  <c r="BP200" i="1"/>
  <c r="BP187" i="1"/>
  <c r="BN442" i="1"/>
  <c r="BN379" i="1"/>
  <c r="BN312" i="1"/>
  <c r="BN275" i="1"/>
  <c r="BN170" i="1"/>
  <c r="BN127" i="1"/>
  <c r="BN68" i="1"/>
  <c r="BN43" i="1"/>
  <c r="BS142" i="1"/>
  <c r="BT63" i="1"/>
  <c r="BT27" i="1"/>
  <c r="BT459" i="1"/>
  <c r="BP324" i="1"/>
  <c r="BP105" i="1"/>
  <c r="BP57" i="1"/>
  <c r="BP80" i="1"/>
  <c r="BP74" i="1"/>
  <c r="BP461" i="1"/>
  <c r="BP122" i="1"/>
  <c r="BP192" i="1"/>
  <c r="BP284" i="1"/>
  <c r="BS229" i="1"/>
  <c r="BN456" i="1"/>
  <c r="BN413" i="1"/>
  <c r="BN377" i="1"/>
  <c r="BN290" i="1"/>
  <c r="BN227" i="1"/>
  <c r="BN203" i="1"/>
  <c r="BN147" i="1"/>
  <c r="BS41" i="1"/>
  <c r="BT185" i="1"/>
  <c r="BT145" i="1"/>
  <c r="BP269" i="1"/>
  <c r="BP209" i="1"/>
  <c r="BP75" i="1"/>
  <c r="BP135" i="1"/>
  <c r="BP164" i="1"/>
  <c r="BP64" i="1"/>
  <c r="BP50" i="1"/>
  <c r="BP173" i="1"/>
  <c r="BP210" i="1"/>
  <c r="BS271" i="1"/>
  <c r="BN453" i="1"/>
  <c r="BN390" i="1"/>
  <c r="BN343" i="1"/>
  <c r="BN319" i="1"/>
  <c r="BN253" i="1"/>
  <c r="BN194" i="1"/>
  <c r="BN134" i="1"/>
  <c r="BS5" i="1"/>
  <c r="BT125" i="1"/>
  <c r="BP101" i="1"/>
  <c r="BP373" i="1"/>
  <c r="BP274" i="1"/>
  <c r="BP400" i="1"/>
  <c r="BP176" i="1"/>
  <c r="BS109" i="1"/>
  <c r="BS33" i="1"/>
  <c r="BP11" i="1"/>
  <c r="BN354" i="1"/>
  <c r="BN258" i="1"/>
  <c r="BN199" i="1"/>
  <c r="BN164" i="1"/>
  <c r="BN169" i="1"/>
  <c r="BN51" i="1"/>
  <c r="BN5" i="1"/>
  <c r="BS127" i="1"/>
  <c r="BT73" i="1"/>
  <c r="BT37" i="1"/>
  <c r="BS70" i="1"/>
  <c r="BP60" i="1"/>
  <c r="BP360" i="1"/>
  <c r="BP466" i="1"/>
  <c r="BO146" i="1"/>
  <c r="BS199" i="1"/>
  <c r="BS69" i="1"/>
  <c r="BP378" i="1"/>
  <c r="BN294" i="1"/>
  <c r="BN277" i="1"/>
  <c r="BN193" i="1"/>
  <c r="BN115" i="1"/>
  <c r="BN82" i="1"/>
  <c r="BN35" i="1"/>
  <c r="BP352" i="1"/>
  <c r="BS265" i="1"/>
  <c r="BT446" i="1"/>
  <c r="BO144" i="1"/>
  <c r="BS222" i="1"/>
  <c r="BP203" i="1"/>
  <c r="BP109" i="1"/>
  <c r="BP171" i="1"/>
  <c r="BP143" i="1"/>
  <c r="BO15" i="1"/>
  <c r="BO121" i="1"/>
  <c r="BS255" i="1"/>
  <c r="BS88" i="1"/>
  <c r="BN125" i="1"/>
  <c r="BN98" i="1"/>
  <c r="BN69" i="1"/>
  <c r="BN14" i="1"/>
  <c r="BN435" i="1"/>
  <c r="BN300" i="1"/>
  <c r="BP204" i="1"/>
  <c r="BT363" i="1"/>
  <c r="BT296" i="1"/>
  <c r="BT186" i="1"/>
  <c r="BT81" i="1"/>
  <c r="BT26" i="1"/>
  <c r="BS402" i="1"/>
  <c r="BS468" i="1"/>
  <c r="BS453" i="1"/>
  <c r="BO50" i="1"/>
  <c r="BO348" i="1"/>
  <c r="BO392" i="1"/>
  <c r="BO69" i="1"/>
  <c r="BO409" i="1"/>
  <c r="BS136" i="1"/>
  <c r="BS20" i="1"/>
  <c r="BQ209" i="1"/>
  <c r="BQ151" i="1"/>
  <c r="BT98" i="1"/>
  <c r="BT22" i="1"/>
  <c r="BT405" i="1"/>
  <c r="BT344" i="1"/>
  <c r="BT317" i="1"/>
  <c r="BS226" i="1"/>
  <c r="BS414" i="1"/>
  <c r="BS421" i="1"/>
  <c r="BO282" i="1"/>
  <c r="BO466" i="1"/>
  <c r="BO251" i="1"/>
  <c r="BO307" i="1"/>
  <c r="BO314" i="1"/>
  <c r="BS183" i="1"/>
  <c r="BQ62" i="1"/>
  <c r="BQ41" i="1"/>
  <c r="BT314" i="1"/>
  <c r="BT292" i="1"/>
  <c r="BT242" i="1"/>
  <c r="BT151" i="1"/>
  <c r="BS395" i="1"/>
  <c r="BS303" i="1"/>
  <c r="BO94" i="1"/>
  <c r="BO108" i="1"/>
  <c r="BO389" i="1"/>
  <c r="BO115" i="1"/>
  <c r="BO171" i="1"/>
  <c r="BQ383" i="1"/>
  <c r="BT272" i="1"/>
  <c r="BT178" i="1"/>
  <c r="BT129" i="1"/>
  <c r="BT32" i="1"/>
  <c r="BS465" i="1"/>
  <c r="BS397" i="1"/>
  <c r="BS328" i="1"/>
  <c r="BO219" i="1"/>
  <c r="BO114" i="1"/>
  <c r="BO62" i="1"/>
  <c r="BO147" i="1"/>
  <c r="BO88" i="1"/>
  <c r="BS112" i="1"/>
  <c r="BS10" i="1"/>
  <c r="BQ257" i="1"/>
  <c r="BQ205" i="1"/>
  <c r="BT46" i="1"/>
  <c r="BT461" i="1"/>
  <c r="BT377" i="1"/>
  <c r="BT334" i="1"/>
  <c r="BT300" i="1"/>
  <c r="BS232" i="1"/>
  <c r="BS391" i="1"/>
  <c r="BS405" i="1"/>
  <c r="BO418" i="1"/>
  <c r="BO184" i="1"/>
  <c r="BO148" i="1"/>
  <c r="BO439" i="1"/>
  <c r="BO71" i="1"/>
  <c r="BO170" i="1"/>
  <c r="BS205" i="1"/>
  <c r="BQ30" i="1"/>
  <c r="BQ465" i="1"/>
  <c r="BQ426" i="1"/>
  <c r="BQ355" i="1"/>
  <c r="BQ293" i="1"/>
  <c r="BQ270" i="1"/>
  <c r="BQ221" i="1"/>
  <c r="BT121" i="1"/>
  <c r="BT31" i="1"/>
  <c r="BT460" i="1"/>
  <c r="BT449" i="1"/>
  <c r="BT355" i="1"/>
  <c r="BS308" i="1"/>
  <c r="BS459" i="1"/>
  <c r="BO424" i="1"/>
  <c r="BO193" i="1"/>
  <c r="BO260" i="1"/>
  <c r="BO431" i="1"/>
  <c r="BP36" i="1"/>
  <c r="BS336" i="1"/>
  <c r="BS146" i="1"/>
  <c r="BQ75" i="1"/>
  <c r="BQ55" i="1"/>
  <c r="BQ16" i="1"/>
  <c r="BQ415" i="1"/>
  <c r="BQ352" i="1"/>
  <c r="BQ312" i="1"/>
  <c r="BQ261" i="1"/>
  <c r="BT207" i="1"/>
  <c r="BT96" i="1"/>
  <c r="BT60" i="1"/>
  <c r="BT447" i="1"/>
  <c r="BT413" i="1"/>
  <c r="BS407" i="1"/>
  <c r="BS409" i="1"/>
  <c r="BO442" i="1"/>
  <c r="BO222" i="1"/>
  <c r="BO296" i="1"/>
  <c r="BO423" i="1"/>
  <c r="BO79" i="1"/>
  <c r="BS198" i="1"/>
  <c r="BS85" i="1"/>
  <c r="BQ161" i="1"/>
  <c r="BQ131" i="1"/>
  <c r="BT38" i="1"/>
  <c r="BT431" i="1"/>
  <c r="BT391" i="1"/>
  <c r="BT318" i="1"/>
  <c r="BT240" i="1"/>
  <c r="BS460" i="1"/>
  <c r="BS372" i="1"/>
  <c r="BO127" i="1"/>
  <c r="BO380" i="1"/>
  <c r="BO360" i="1"/>
  <c r="BO140" i="1"/>
  <c r="BP330" i="1"/>
  <c r="BP393" i="1"/>
  <c r="BS241" i="1"/>
  <c r="BQ50" i="1"/>
  <c r="BQ448" i="1"/>
  <c r="BQ418" i="1"/>
  <c r="BQ313" i="1"/>
  <c r="BQ290" i="1"/>
  <c r="BQ232" i="1"/>
  <c r="BQ200" i="1"/>
  <c r="BQ294" i="1"/>
  <c r="BQ410" i="1"/>
  <c r="BQ36" i="1"/>
  <c r="BR363" i="1"/>
  <c r="BR294" i="1"/>
  <c r="BQ398" i="1"/>
  <c r="BQ45" i="1"/>
  <c r="BP368" i="1"/>
  <c r="BQ87" i="1"/>
  <c r="BR368" i="1"/>
  <c r="BS340" i="1"/>
  <c r="BP404" i="1"/>
  <c r="BP71" i="1"/>
  <c r="BP468" i="1"/>
  <c r="BP435" i="1"/>
  <c r="BP83" i="1"/>
  <c r="BP325" i="1"/>
  <c r="BS61" i="1"/>
  <c r="BP322" i="1"/>
  <c r="BP338" i="1"/>
  <c r="BN407" i="1"/>
  <c r="BN351" i="1"/>
  <c r="BN322" i="1"/>
  <c r="BN236" i="1"/>
  <c r="BN183" i="1"/>
  <c r="BN153" i="1"/>
  <c r="BN113" i="1"/>
  <c r="BN29" i="1"/>
  <c r="BS121" i="1"/>
  <c r="BT118" i="1"/>
  <c r="BT54" i="1"/>
  <c r="BS24" i="1"/>
  <c r="BP165" i="1"/>
  <c r="BP30" i="1"/>
  <c r="BP118" i="1"/>
  <c r="BP117" i="1"/>
  <c r="BP416" i="1"/>
  <c r="BS128" i="1"/>
  <c r="BS28" i="1"/>
  <c r="BO265" i="1"/>
  <c r="BN336" i="1"/>
  <c r="BN333" i="1"/>
  <c r="BN244" i="1"/>
  <c r="BN179" i="1"/>
  <c r="BN124" i="1"/>
  <c r="BN79" i="1"/>
  <c r="BN71" i="1"/>
  <c r="BT36" i="1"/>
  <c r="BT442" i="1"/>
  <c r="BS14" i="1"/>
  <c r="BP186" i="1"/>
  <c r="BP136" i="1"/>
  <c r="BP193" i="1"/>
  <c r="BO429" i="1"/>
  <c r="BS151" i="1"/>
  <c r="BS27" i="1"/>
  <c r="BO167" i="1"/>
  <c r="BN316" i="1"/>
  <c r="BN301" i="1"/>
  <c r="BN226" i="1"/>
  <c r="BN175" i="1"/>
  <c r="BN77" i="1"/>
  <c r="BN81" i="1"/>
  <c r="BN10" i="1"/>
  <c r="BO160" i="1"/>
  <c r="BS185" i="1"/>
  <c r="BT23" i="1"/>
  <c r="BT439" i="1"/>
  <c r="BT415" i="1"/>
  <c r="BO253" i="1"/>
  <c r="BP239" i="1"/>
  <c r="BP86" i="1"/>
  <c r="BP156" i="1"/>
  <c r="BP44" i="1"/>
  <c r="BS78" i="1"/>
  <c r="BO142" i="1"/>
  <c r="BO212" i="1"/>
  <c r="BN398" i="1"/>
  <c r="BN375" i="1"/>
  <c r="BN283" i="1"/>
  <c r="BN254" i="1"/>
  <c r="BN156" i="1"/>
  <c r="BN123" i="1"/>
  <c r="BN90" i="1"/>
  <c r="BS76" i="1"/>
  <c r="BT149" i="1"/>
  <c r="BT194" i="1"/>
  <c r="BO209" i="1"/>
  <c r="BP354" i="1"/>
  <c r="BP194" i="1"/>
  <c r="BP158" i="1"/>
  <c r="BP225" i="1"/>
  <c r="BP91" i="1"/>
  <c r="BS57" i="1"/>
  <c r="BO135" i="1"/>
  <c r="BO97" i="1"/>
  <c r="BN459" i="1"/>
  <c r="BN414" i="1"/>
  <c r="BN327" i="1"/>
  <c r="BN302" i="1"/>
  <c r="BN262" i="1"/>
  <c r="BN165" i="1"/>
  <c r="BN117" i="1"/>
  <c r="BN56" i="1"/>
  <c r="BS105" i="1"/>
  <c r="BT120" i="1"/>
  <c r="BT62" i="1"/>
  <c r="BS68" i="1"/>
  <c r="BP398" i="1"/>
  <c r="BP296" i="1"/>
  <c r="BP365" i="1"/>
  <c r="BP401" i="1"/>
  <c r="BO237" i="1"/>
  <c r="BS211" i="1"/>
  <c r="BS55" i="1"/>
  <c r="BP456" i="1"/>
  <c r="BN311" i="1"/>
  <c r="BN266" i="1"/>
  <c r="BN239" i="1"/>
  <c r="BN160" i="1"/>
  <c r="BN73" i="1"/>
  <c r="BN38" i="1"/>
  <c r="BN455" i="1"/>
  <c r="BP445" i="1"/>
  <c r="BS259" i="1"/>
  <c r="BT404" i="1"/>
  <c r="BS147" i="1"/>
  <c r="BP110" i="1"/>
  <c r="BP402" i="1"/>
  <c r="BP77" i="1"/>
  <c r="BP5" i="1"/>
  <c r="BP98" i="1"/>
  <c r="BS290" i="1"/>
  <c r="BS140" i="1"/>
  <c r="BS63" i="1"/>
  <c r="BN214" i="1"/>
  <c r="BN128" i="1"/>
  <c r="BN178" i="1"/>
  <c r="BN104" i="1"/>
  <c r="BN22" i="1"/>
  <c r="BN439" i="1"/>
  <c r="BN399" i="1"/>
  <c r="BO321" i="1"/>
  <c r="BT458" i="1"/>
  <c r="BT373" i="1"/>
  <c r="BP97" i="1"/>
  <c r="BS299" i="1"/>
  <c r="BP231" i="1"/>
  <c r="BP149" i="1"/>
  <c r="BP300" i="1"/>
  <c r="BP169" i="1"/>
  <c r="BO444" i="1"/>
  <c r="BP67" i="1"/>
  <c r="BS334" i="1"/>
  <c r="BS139" i="1"/>
  <c r="BN106" i="1"/>
  <c r="BN32" i="1"/>
  <c r="BN441" i="1"/>
  <c r="BN417" i="1"/>
  <c r="BN374" i="1"/>
  <c r="BN317" i="1"/>
  <c r="BN308" i="1"/>
  <c r="BO158" i="1"/>
  <c r="BT309" i="1"/>
  <c r="BT219" i="1"/>
  <c r="BT150" i="1"/>
  <c r="BT44" i="1"/>
  <c r="BT24" i="1"/>
  <c r="BT453" i="1"/>
  <c r="BT387" i="1"/>
  <c r="BS306" i="1"/>
  <c r="BS376" i="1"/>
  <c r="BS373" i="1"/>
  <c r="BO112" i="1"/>
  <c r="BO381" i="1"/>
  <c r="BO407" i="1"/>
  <c r="BO106" i="1"/>
  <c r="BP421" i="1"/>
  <c r="BS268" i="1"/>
  <c r="BS122" i="1"/>
  <c r="BQ145" i="1"/>
  <c r="BQ84" i="1"/>
  <c r="BT28" i="1"/>
  <c r="BT408" i="1"/>
  <c r="BT339" i="1"/>
  <c r="BT301" i="1"/>
  <c r="BT234" i="1"/>
  <c r="BS447" i="1"/>
  <c r="BS370" i="1"/>
  <c r="BO289" i="1"/>
  <c r="BO9" i="1"/>
  <c r="BO375" i="1"/>
  <c r="BO304" i="1"/>
  <c r="BP205" i="1"/>
  <c r="BP241" i="1"/>
  <c r="BS240" i="1"/>
  <c r="BQ42" i="1"/>
  <c r="BQ432" i="1"/>
  <c r="BT351" i="1"/>
  <c r="BT257" i="1"/>
  <c r="BT193" i="1"/>
  <c r="BT162" i="1"/>
  <c r="BT103" i="1"/>
  <c r="BS445" i="1"/>
  <c r="BO31" i="1"/>
  <c r="BO192" i="1"/>
  <c r="BO137" i="1"/>
  <c r="BO26" i="1"/>
  <c r="BO421" i="1"/>
  <c r="BP34" i="1"/>
  <c r="BP96" i="1"/>
  <c r="BQ378" i="1"/>
  <c r="BT285" i="1"/>
  <c r="BT100" i="1"/>
  <c r="BT68" i="1"/>
  <c r="BT6" i="1"/>
  <c r="BT412" i="1"/>
  <c r="BS361" i="1"/>
  <c r="BS427" i="1"/>
  <c r="BS440" i="1"/>
  <c r="BO286" i="1"/>
  <c r="BO52" i="1"/>
  <c r="BO82" i="1"/>
  <c r="BO214" i="1"/>
  <c r="BO259" i="1"/>
  <c r="BS212" i="1"/>
  <c r="BS45" i="1"/>
  <c r="BQ158" i="1"/>
  <c r="BQ92" i="1"/>
  <c r="BT17" i="1"/>
  <c r="BT366" i="1"/>
  <c r="BT302" i="1"/>
  <c r="BT239" i="1"/>
  <c r="BT237" i="1"/>
  <c r="BS442" i="1"/>
  <c r="BS333" i="1"/>
  <c r="BS366" i="1"/>
  <c r="BO63" i="1"/>
  <c r="BO229" i="1"/>
  <c r="BO150" i="1"/>
  <c r="BO29" i="1"/>
  <c r="BP6" i="1"/>
  <c r="BP78" i="1"/>
  <c r="BS298" i="1"/>
  <c r="BQ455" i="1"/>
  <c r="BQ392" i="1"/>
  <c r="BQ354" i="1"/>
  <c r="BQ296" i="1"/>
  <c r="BQ223" i="1"/>
  <c r="BQ197" i="1"/>
  <c r="BQ98" i="1"/>
  <c r="BT35" i="1"/>
  <c r="BT432" i="1"/>
  <c r="BT424" i="1"/>
  <c r="BT367" i="1"/>
  <c r="BT279" i="1"/>
  <c r="BS254" i="1"/>
  <c r="BS375" i="1"/>
  <c r="BS403" i="1"/>
  <c r="BO5" i="1"/>
  <c r="BO230" i="1"/>
  <c r="BO216" i="1"/>
  <c r="BO58" i="1"/>
  <c r="BO86" i="1"/>
  <c r="BS179" i="1"/>
  <c r="BQ56" i="1"/>
  <c r="BQ441" i="1"/>
  <c r="BQ397" i="1"/>
  <c r="BQ353" i="1"/>
  <c r="BQ271" i="1"/>
  <c r="BQ219" i="1"/>
  <c r="BT104" i="1"/>
  <c r="BT14" i="1"/>
  <c r="BT417" i="1"/>
  <c r="BT376" i="1"/>
  <c r="BT333" i="1"/>
  <c r="BS278" i="1"/>
  <c r="BS430" i="1"/>
  <c r="BS463" i="1"/>
  <c r="BO12" i="1"/>
  <c r="BO274" i="1"/>
  <c r="BO227" i="1"/>
  <c r="BO40" i="1"/>
  <c r="BO452" i="1"/>
  <c r="BS321" i="1"/>
  <c r="BS165" i="1"/>
  <c r="BQ102" i="1"/>
  <c r="BQ22" i="1"/>
  <c r="BT435" i="1"/>
  <c r="BT349" i="1"/>
  <c r="BT313" i="1"/>
  <c r="BT258" i="1"/>
  <c r="BT228" i="1"/>
  <c r="BS400" i="1"/>
  <c r="BS313" i="1"/>
  <c r="BS329" i="1"/>
  <c r="BO309" i="1"/>
  <c r="BO404" i="1"/>
  <c r="BO361" i="1"/>
  <c r="BO297" i="1"/>
  <c r="BO287" i="1"/>
  <c r="BS346" i="1"/>
  <c r="BQ443" i="1"/>
  <c r="BQ376" i="1"/>
  <c r="BQ334" i="1"/>
  <c r="BQ235" i="1"/>
  <c r="BQ195" i="1"/>
  <c r="BQ172" i="1"/>
  <c r="BQ73" i="1"/>
  <c r="BQ207" i="1"/>
  <c r="BQ281" i="1"/>
  <c r="BR311" i="1"/>
  <c r="BR326" i="1"/>
  <c r="BQ287" i="1"/>
  <c r="BQ408" i="1"/>
  <c r="BQ24" i="1"/>
  <c r="BQ211" i="1"/>
  <c r="BR419" i="1"/>
  <c r="BR301" i="1"/>
  <c r="BR186" i="1"/>
  <c r="BR146" i="1"/>
  <c r="BR10" i="1"/>
  <c r="BR303" i="1"/>
  <c r="BR222" i="1"/>
  <c r="BP266" i="1"/>
  <c r="BQ93" i="1"/>
  <c r="BQ129" i="1"/>
  <c r="BQ213" i="1"/>
  <c r="BR446" i="1"/>
  <c r="BR289" i="1"/>
  <c r="BR148" i="1"/>
  <c r="BR66" i="1"/>
  <c r="BR365" i="1"/>
  <c r="BR277" i="1"/>
  <c r="BR173" i="1"/>
  <c r="BP87" i="1"/>
  <c r="BN174" i="1"/>
  <c r="BT340" i="1"/>
  <c r="BP340" i="1"/>
  <c r="BS8" i="1"/>
  <c r="BP85" i="1"/>
  <c r="BP457" i="1"/>
  <c r="BP51" i="1"/>
  <c r="BP48" i="1"/>
  <c r="BP351" i="1"/>
  <c r="BS175" i="1"/>
  <c r="BS21" i="1"/>
  <c r="BN392" i="1"/>
  <c r="BN293" i="1"/>
  <c r="BN295" i="1"/>
  <c r="BN186" i="1"/>
  <c r="BN155" i="1"/>
  <c r="BN72" i="1"/>
  <c r="BN31" i="1"/>
  <c r="BO298" i="1"/>
  <c r="BS266" i="1"/>
  <c r="BT84" i="1"/>
  <c r="BT455" i="1"/>
  <c r="BS93" i="1"/>
  <c r="BP275" i="1"/>
  <c r="BP100" i="1"/>
  <c r="BP166" i="1"/>
  <c r="BP142" i="1"/>
  <c r="BS228" i="1"/>
  <c r="BS91" i="1"/>
  <c r="BP146" i="1"/>
  <c r="BN243" i="1"/>
  <c r="BN240" i="1"/>
  <c r="BN140" i="1"/>
  <c r="BN85" i="1"/>
  <c r="BN61" i="1"/>
  <c r="BN41" i="1"/>
  <c r="BN427" i="1"/>
  <c r="BP133" i="1"/>
  <c r="BS274" i="1"/>
  <c r="BT429" i="1"/>
  <c r="BT372" i="1"/>
  <c r="BS81" i="1"/>
  <c r="BP318" i="1"/>
  <c r="BP155" i="1"/>
  <c r="BP256" i="1"/>
  <c r="BP245" i="1"/>
  <c r="BP386" i="1"/>
  <c r="BS221" i="1"/>
  <c r="BP92" i="1"/>
  <c r="BN267" i="1"/>
  <c r="BN210" i="1"/>
  <c r="BN177" i="1"/>
  <c r="BN92" i="1"/>
  <c r="BN63" i="1"/>
  <c r="BN11" i="1"/>
  <c r="BN418" i="1"/>
  <c r="BP115" i="1"/>
  <c r="BS311" i="1"/>
  <c r="BT420" i="1"/>
  <c r="BT409" i="1"/>
  <c r="BT346" i="1"/>
  <c r="BP226" i="1"/>
  <c r="BP229" i="1"/>
  <c r="BP157" i="1"/>
  <c r="BP147" i="1"/>
  <c r="BP257" i="1"/>
  <c r="BP16" i="1"/>
  <c r="BS171" i="1"/>
  <c r="BP93" i="1"/>
  <c r="BP161" i="1"/>
  <c r="BN381" i="1"/>
  <c r="BN335" i="1"/>
  <c r="BN272" i="1"/>
  <c r="BN242" i="1"/>
  <c r="BN162" i="1"/>
  <c r="BN105" i="1"/>
  <c r="BN65" i="1"/>
  <c r="BN3" i="1"/>
  <c r="BS144" i="1"/>
  <c r="BT74" i="1"/>
  <c r="BT29" i="1"/>
  <c r="BP151" i="1"/>
  <c r="BP314" i="1"/>
  <c r="BP280" i="1"/>
  <c r="BP221" i="1"/>
  <c r="BP293" i="1"/>
  <c r="BP104" i="1"/>
  <c r="BS115" i="1"/>
  <c r="BP31" i="1"/>
  <c r="BP73" i="1"/>
  <c r="BN369" i="1"/>
  <c r="BN315" i="1"/>
  <c r="BN219" i="1"/>
  <c r="BN223" i="1"/>
  <c r="BN171" i="1"/>
  <c r="BN152" i="1"/>
  <c r="BN75" i="1"/>
  <c r="BN20" i="1"/>
  <c r="BS143" i="1"/>
  <c r="BT21" i="1"/>
  <c r="BS106" i="1"/>
  <c r="BP37" i="1"/>
  <c r="BP334" i="1"/>
  <c r="BP418" i="1"/>
  <c r="BP427" i="1"/>
  <c r="BP162" i="1"/>
  <c r="BS244" i="1"/>
  <c r="BS158" i="1"/>
  <c r="BS35" i="1"/>
  <c r="BN231" i="1"/>
  <c r="BN196" i="1"/>
  <c r="BN111" i="1"/>
  <c r="BN6" i="1"/>
  <c r="BN444" i="1"/>
  <c r="BN403" i="1"/>
  <c r="BO379" i="1"/>
  <c r="BT465" i="1"/>
  <c r="BT399" i="1"/>
  <c r="BO250" i="1"/>
  <c r="BS197" i="1"/>
  <c r="BP152" i="1"/>
  <c r="BP46" i="1"/>
  <c r="BP121" i="1"/>
  <c r="BP61" i="1"/>
  <c r="BO65" i="1"/>
  <c r="BO200" i="1"/>
  <c r="BS182" i="1"/>
  <c r="BS75" i="1"/>
  <c r="BN142" i="1"/>
  <c r="BN93" i="1"/>
  <c r="BN48" i="1"/>
  <c r="BN17" i="1"/>
  <c r="BN412" i="1"/>
  <c r="BN367" i="1"/>
  <c r="BN329" i="1"/>
  <c r="BP254" i="1"/>
  <c r="BT380" i="1"/>
  <c r="BT316" i="1"/>
  <c r="BO33" i="1"/>
  <c r="BP385" i="1"/>
  <c r="BP277" i="1"/>
  <c r="BP223" i="1"/>
  <c r="BP307" i="1"/>
  <c r="BP179" i="1"/>
  <c r="BP407" i="1"/>
  <c r="BO44" i="1"/>
  <c r="BO16" i="1"/>
  <c r="BS186" i="1"/>
  <c r="BN21" i="1"/>
  <c r="BN445" i="1"/>
  <c r="BN405" i="1"/>
  <c r="BN366" i="1"/>
  <c r="BN296" i="1"/>
  <c r="BN228" i="1"/>
  <c r="BN138" i="1"/>
  <c r="BP58" i="1"/>
  <c r="BT224" i="1"/>
  <c r="BT187" i="1"/>
  <c r="BT93" i="1"/>
  <c r="BT8" i="1"/>
  <c r="BT430" i="1"/>
  <c r="BT303" i="1"/>
  <c r="BS216" i="1"/>
  <c r="BS426" i="1"/>
  <c r="BS432" i="1"/>
  <c r="BO124" i="1"/>
  <c r="BO383" i="1"/>
  <c r="BO385" i="1"/>
  <c r="BO205" i="1"/>
  <c r="BO291" i="1"/>
  <c r="BO411" i="1"/>
  <c r="BS150" i="1"/>
  <c r="BQ60" i="1"/>
  <c r="BQ15" i="1"/>
  <c r="BT433" i="1"/>
  <c r="BT345" i="1"/>
  <c r="BT305" i="1"/>
  <c r="BT251" i="1"/>
  <c r="BT163" i="1"/>
  <c r="BS378" i="1"/>
  <c r="BS282" i="1"/>
  <c r="BS286" i="1"/>
  <c r="BO256" i="1"/>
  <c r="BO107" i="1"/>
  <c r="BO465" i="1"/>
  <c r="BO316" i="1"/>
  <c r="BO153" i="1"/>
  <c r="BO268" i="1"/>
  <c r="BQ458" i="1"/>
  <c r="BQ396" i="1"/>
  <c r="BT418" i="1"/>
  <c r="BT260" i="1"/>
  <c r="BT197" i="1"/>
  <c r="BT171" i="1"/>
  <c r="BT89" i="1"/>
  <c r="BT4" i="1"/>
  <c r="BS390" i="1"/>
  <c r="BO99" i="1"/>
  <c r="BO388" i="1"/>
  <c r="BO178" i="1"/>
  <c r="BO134" i="1"/>
  <c r="BO448" i="1"/>
  <c r="BS90" i="1"/>
  <c r="BO64" i="1"/>
  <c r="BQ324" i="1"/>
  <c r="BQ250" i="1"/>
  <c r="BT142" i="1"/>
  <c r="BT57" i="1"/>
  <c r="BT462" i="1"/>
  <c r="BT388" i="1"/>
  <c r="BT354" i="1"/>
  <c r="BS270" i="1"/>
  <c r="BS458" i="1"/>
  <c r="BS350" i="1"/>
  <c r="BO288" i="1"/>
  <c r="BO48" i="1"/>
  <c r="BO54" i="1"/>
  <c r="BO293" i="1"/>
  <c r="BP178" i="1"/>
  <c r="BS288" i="1"/>
  <c r="BS119" i="1"/>
  <c r="BQ106" i="1"/>
  <c r="BQ49" i="1"/>
  <c r="BT379" i="1"/>
  <c r="BT321" i="1"/>
  <c r="BT256" i="1"/>
  <c r="BT205" i="1"/>
  <c r="BS362" i="1"/>
  <c r="BS257" i="1"/>
  <c r="BO55" i="1"/>
  <c r="BO335" i="1"/>
  <c r="BO198" i="1"/>
  <c r="BO166" i="1"/>
  <c r="BO66" i="1"/>
  <c r="BP430" i="1"/>
  <c r="BO7" i="1"/>
  <c r="BQ447" i="1"/>
  <c r="BQ377" i="1"/>
  <c r="BQ335" i="1"/>
  <c r="BQ267" i="1"/>
  <c r="BQ241" i="1"/>
  <c r="BQ190" i="1"/>
  <c r="BQ124" i="1"/>
  <c r="BQ63" i="1"/>
  <c r="BT440" i="1"/>
  <c r="BT392" i="1"/>
  <c r="BT310" i="1"/>
  <c r="BT246" i="1"/>
  <c r="BT209" i="1"/>
  <c r="BS424" i="1"/>
  <c r="BS300" i="1"/>
  <c r="BS309" i="1"/>
  <c r="BO175" i="1"/>
  <c r="BO220" i="1"/>
  <c r="BO187" i="1"/>
  <c r="BO75" i="1"/>
  <c r="BO416" i="1"/>
  <c r="BP13" i="1"/>
  <c r="BS302" i="1"/>
  <c r="BQ428" i="1"/>
  <c r="BQ421" i="1"/>
  <c r="BQ332" i="1"/>
  <c r="BQ299" i="1"/>
  <c r="BQ236" i="1"/>
  <c r="BQ176" i="1"/>
  <c r="BQ119" i="1"/>
  <c r="BT52" i="1"/>
  <c r="BT438" i="1"/>
  <c r="BT382" i="1"/>
  <c r="BT308" i="1"/>
  <c r="BT233" i="1"/>
  <c r="BS204" i="1"/>
  <c r="BS380" i="1"/>
  <c r="BS386" i="1"/>
  <c r="BO283" i="1"/>
  <c r="BO302" i="1"/>
  <c r="BO119" i="1"/>
  <c r="BP391" i="1"/>
  <c r="BS231" i="1"/>
  <c r="BQ27" i="1"/>
  <c r="BT402" i="1"/>
  <c r="BT282" i="1"/>
  <c r="BT241" i="1"/>
  <c r="BT169" i="1"/>
  <c r="BT130" i="1"/>
  <c r="BS330" i="1"/>
  <c r="BS293" i="1"/>
  <c r="BO301" i="1"/>
  <c r="BO4" i="1"/>
  <c r="BO415" i="1"/>
  <c r="BO338" i="1"/>
  <c r="BO328" i="1"/>
  <c r="BP267" i="1"/>
  <c r="BP361" i="1"/>
  <c r="BQ404" i="1"/>
  <c r="BQ362" i="1"/>
  <c r="BQ174" i="1"/>
  <c r="BQ368" i="1"/>
  <c r="BR174" i="1"/>
  <c r="BS87" i="1"/>
  <c r="BS60" i="1"/>
  <c r="BP182" i="1"/>
  <c r="BP27" i="1"/>
  <c r="BP113" i="1"/>
  <c r="BP89" i="1"/>
  <c r="BS213" i="1"/>
  <c r="BS97" i="1"/>
  <c r="BP270" i="1"/>
  <c r="BN310" i="1"/>
  <c r="BN270" i="1"/>
  <c r="BN182" i="1"/>
  <c r="BN172" i="1"/>
  <c r="BN89" i="1"/>
  <c r="BN19" i="1"/>
  <c r="BP220" i="1"/>
  <c r="BS275" i="1"/>
  <c r="BT423" i="1"/>
  <c r="BS347" i="1"/>
  <c r="BS188" i="1"/>
  <c r="BP309" i="1"/>
  <c r="BP150" i="1"/>
  <c r="BP217" i="1"/>
  <c r="BP198" i="1"/>
  <c r="BO391" i="1"/>
  <c r="BS351" i="1"/>
  <c r="BS161" i="1"/>
  <c r="BS40" i="1"/>
  <c r="BN211" i="1"/>
  <c r="BN184" i="1"/>
  <c r="BN88" i="1"/>
  <c r="BN66" i="1"/>
  <c r="BN446" i="1"/>
  <c r="BN419" i="1"/>
  <c r="BN361" i="1"/>
  <c r="BO96" i="1"/>
  <c r="BT428" i="1"/>
  <c r="BT383" i="1"/>
  <c r="BS137" i="1"/>
  <c r="BP388" i="1"/>
  <c r="BP202" i="1"/>
  <c r="BP305" i="1"/>
  <c r="BP227" i="1"/>
  <c r="BO350" i="1"/>
  <c r="BO414" i="1"/>
  <c r="BS169" i="1"/>
  <c r="BS39" i="1"/>
  <c r="BN188" i="1"/>
  <c r="BN209" i="1"/>
  <c r="BN83" i="1"/>
  <c r="BN461" i="1"/>
  <c r="BN409" i="1"/>
  <c r="BO60" i="1"/>
  <c r="BT406" i="1"/>
  <c r="BT341" i="1"/>
  <c r="BT330" i="1"/>
  <c r="BT275" i="1"/>
  <c r="BS32" i="1"/>
  <c r="BP278" i="1"/>
  <c r="BP148" i="1"/>
  <c r="BP244" i="1"/>
  <c r="BP251" i="1"/>
  <c r="BO372" i="1"/>
  <c r="BS163" i="1"/>
  <c r="BS17" i="1"/>
  <c r="BO113" i="1"/>
  <c r="BN326" i="1"/>
  <c r="BN230" i="1"/>
  <c r="BN207" i="1"/>
  <c r="BN131" i="1"/>
  <c r="BN173" i="1"/>
  <c r="BN60" i="1"/>
  <c r="BN26" i="1"/>
  <c r="BO35" i="1"/>
  <c r="BS195" i="1"/>
  <c r="BT58" i="1"/>
  <c r="BT421" i="1"/>
  <c r="BS53" i="1"/>
  <c r="BP315" i="1"/>
  <c r="BP224" i="1"/>
  <c r="BP317" i="1"/>
  <c r="BP341" i="1"/>
  <c r="BO327" i="1"/>
  <c r="BS149" i="1"/>
  <c r="BS64" i="1"/>
  <c r="BO6" i="1"/>
  <c r="BN297" i="1"/>
  <c r="BN259" i="1"/>
  <c r="BN245" i="1"/>
  <c r="BN176" i="1"/>
  <c r="BN121" i="1"/>
  <c r="BN62" i="1"/>
  <c r="BN9" i="1"/>
  <c r="BO49" i="1"/>
  <c r="BS292" i="1"/>
  <c r="BO322" i="1"/>
  <c r="BS192" i="1"/>
  <c r="BP84" i="1"/>
  <c r="BP397" i="1"/>
  <c r="BP446" i="1"/>
  <c r="BO163" i="1"/>
  <c r="BO272" i="1"/>
  <c r="BS207" i="1"/>
  <c r="BS58" i="1"/>
  <c r="BN139" i="1"/>
  <c r="BN91" i="1"/>
  <c r="BN36" i="1"/>
  <c r="BN55" i="1"/>
  <c r="BN424" i="1"/>
  <c r="BN396" i="1"/>
  <c r="BN325" i="1"/>
  <c r="BP310" i="1"/>
  <c r="BT374" i="1"/>
  <c r="BT324" i="1"/>
  <c r="BP206" i="1"/>
  <c r="BS284" i="1"/>
  <c r="BP282" i="1"/>
  <c r="BP153" i="1"/>
  <c r="BP47" i="1"/>
  <c r="BP10" i="1"/>
  <c r="BP112" i="1"/>
  <c r="BS325" i="1"/>
  <c r="BS141" i="1"/>
  <c r="BN119" i="1"/>
  <c r="BN74" i="1"/>
  <c r="BN448" i="1"/>
  <c r="BN406" i="1"/>
  <c r="BN360" i="1"/>
  <c r="BN282" i="1"/>
  <c r="BN278" i="1"/>
  <c r="BO240" i="1"/>
  <c r="BT297" i="1"/>
  <c r="BT223" i="1"/>
  <c r="BP410" i="1"/>
  <c r="BP299" i="1"/>
  <c r="BP347" i="1"/>
  <c r="BP345" i="1"/>
  <c r="BP190" i="1"/>
  <c r="BS48" i="1"/>
  <c r="BO458" i="1"/>
  <c r="BS307" i="1"/>
  <c r="BN415" i="1"/>
  <c r="BN370" i="1"/>
  <c r="BN313" i="1"/>
  <c r="BN268" i="1"/>
  <c r="BN205" i="1"/>
  <c r="BN146" i="1"/>
  <c r="BN97" i="1"/>
  <c r="BS73" i="1"/>
  <c r="BT155" i="1"/>
  <c r="BT134" i="1"/>
  <c r="BT15" i="1"/>
  <c r="BT410" i="1"/>
  <c r="BT397" i="1"/>
  <c r="BT299" i="1"/>
  <c r="BT243" i="1"/>
  <c r="BS462" i="1"/>
  <c r="BS369" i="1"/>
  <c r="BS381" i="1"/>
  <c r="BO226" i="1"/>
  <c r="BO420" i="1"/>
  <c r="BO441" i="1"/>
  <c r="BO239" i="1"/>
  <c r="BP250" i="1"/>
  <c r="BP339" i="1"/>
  <c r="BS280" i="1"/>
  <c r="BQ54" i="1"/>
  <c r="BQ424" i="1"/>
  <c r="BT361" i="1"/>
  <c r="BT261" i="1"/>
  <c r="BT244" i="1"/>
  <c r="BT138" i="1"/>
  <c r="BT164" i="1"/>
  <c r="BS331" i="1"/>
  <c r="BS194" i="1"/>
  <c r="BO173" i="1"/>
  <c r="BO21" i="1"/>
  <c r="BO402" i="1"/>
  <c r="BO376" i="1"/>
  <c r="BP111" i="1"/>
  <c r="BQ369" i="1"/>
  <c r="BQ345" i="1"/>
  <c r="BT287" i="1"/>
  <c r="BT192" i="1"/>
  <c r="BT113" i="1"/>
  <c r="BT75" i="1"/>
  <c r="BT9" i="1"/>
  <c r="BS441" i="1"/>
  <c r="BS408" i="1"/>
  <c r="BS318" i="1"/>
  <c r="BO177" i="1"/>
  <c r="BO455" i="1"/>
  <c r="BO397" i="1"/>
  <c r="BO74" i="1"/>
  <c r="BO17" i="1"/>
  <c r="BS111" i="1"/>
  <c r="BP3" i="1"/>
  <c r="BQ245" i="1"/>
  <c r="BQ185" i="1"/>
  <c r="BT49" i="1"/>
  <c r="BT463" i="1"/>
  <c r="BT385" i="1"/>
  <c r="BT360" i="1"/>
  <c r="BT298" i="1"/>
  <c r="BS234" i="1"/>
  <c r="BS401" i="1"/>
  <c r="BS417" i="1"/>
  <c r="BO401" i="1"/>
  <c r="BO83" i="1"/>
  <c r="BO104" i="1"/>
  <c r="BO365" i="1"/>
  <c r="BO138" i="1"/>
  <c r="BO195" i="1"/>
  <c r="BQ77" i="1"/>
  <c r="BQ38" i="1"/>
  <c r="BT312" i="1"/>
  <c r="BT280" i="1"/>
  <c r="BT154" i="1"/>
  <c r="BT66" i="1"/>
  <c r="BS312" i="1"/>
  <c r="BS457" i="1"/>
  <c r="BO165" i="1"/>
  <c r="BO346" i="1"/>
  <c r="BO299" i="1"/>
  <c r="BO180" i="1"/>
  <c r="BO57" i="1"/>
  <c r="BS42" i="1"/>
  <c r="BO447" i="1"/>
  <c r="BQ364" i="1"/>
  <c r="BQ253" i="1"/>
  <c r="BQ269" i="1"/>
  <c r="BQ178" i="1"/>
  <c r="BQ120" i="1"/>
  <c r="BQ71" i="1"/>
  <c r="BQ6" i="1"/>
  <c r="BT371" i="1"/>
  <c r="BT264" i="1"/>
  <c r="BT166" i="1"/>
  <c r="BS354" i="1"/>
  <c r="BS264" i="1"/>
  <c r="BO168" i="1"/>
  <c r="BO373" i="1"/>
  <c r="BO273" i="1"/>
  <c r="BO264" i="1"/>
  <c r="BO89" i="1"/>
  <c r="BP357" i="1"/>
  <c r="BP463" i="1"/>
  <c r="BQ390" i="1"/>
  <c r="BQ305" i="1"/>
  <c r="BQ251" i="1"/>
  <c r="BQ272" i="1"/>
  <c r="BQ173" i="1"/>
  <c r="BQ113" i="1"/>
  <c r="BQ67" i="1"/>
  <c r="BT466" i="1"/>
  <c r="BT369" i="1"/>
  <c r="BT319" i="1"/>
  <c r="BT247" i="1"/>
  <c r="BT200" i="1"/>
  <c r="BS396" i="1"/>
  <c r="BS296" i="1"/>
  <c r="BS348" i="1"/>
  <c r="BO279" i="1"/>
  <c r="BO354" i="1"/>
  <c r="BO221" i="1"/>
  <c r="BO117" i="1"/>
  <c r="BO333" i="1"/>
  <c r="BO454" i="1"/>
  <c r="BS322" i="1"/>
  <c r="BQ435" i="1"/>
  <c r="BT266" i="1"/>
  <c r="BN368" i="1"/>
  <c r="BO340" i="1"/>
  <c r="BR340" i="1"/>
  <c r="BS162" i="1"/>
  <c r="BP242" i="1"/>
  <c r="BP79" i="1"/>
  <c r="BP163" i="1"/>
  <c r="BP137" i="1"/>
  <c r="BO456" i="1"/>
  <c r="BS324" i="1"/>
  <c r="BS135" i="1"/>
  <c r="BS29" i="1"/>
  <c r="BN216" i="1"/>
  <c r="BN141" i="1"/>
  <c r="BN96" i="1"/>
  <c r="BN76" i="1"/>
  <c r="BN13" i="1"/>
  <c r="BN437" i="1"/>
  <c r="BN383" i="1"/>
  <c r="BO139" i="1"/>
  <c r="BT457" i="1"/>
  <c r="BT362" i="1"/>
  <c r="BO61" i="1"/>
  <c r="BS225" i="1"/>
  <c r="BP364" i="1"/>
  <c r="BP246" i="1"/>
  <c r="BP294" i="1"/>
  <c r="BP214" i="1"/>
  <c r="BP348" i="1"/>
  <c r="BP429" i="1"/>
  <c r="BS224" i="1"/>
  <c r="BS101" i="1"/>
  <c r="BN161" i="1"/>
  <c r="BN99" i="1"/>
  <c r="BN24" i="1"/>
  <c r="BN466" i="1"/>
  <c r="BN387" i="1"/>
  <c r="BN346" i="1"/>
  <c r="BP52" i="1"/>
  <c r="BT347" i="1"/>
  <c r="BT281" i="1"/>
  <c r="BP458" i="1"/>
  <c r="BS220" i="1"/>
  <c r="BP438" i="1"/>
  <c r="BP283" i="1"/>
  <c r="BP363" i="1"/>
  <c r="BP319" i="1"/>
  <c r="BP301" i="1"/>
  <c r="BP372" i="1"/>
  <c r="BS243" i="1"/>
  <c r="BS94" i="1"/>
  <c r="BN100" i="1"/>
  <c r="BN46" i="1"/>
  <c r="BN8" i="1"/>
  <c r="BN454" i="1"/>
  <c r="BN404" i="1"/>
  <c r="BN334" i="1"/>
  <c r="BN285" i="1"/>
  <c r="BP18" i="1"/>
  <c r="BT336" i="1"/>
  <c r="BT291" i="1"/>
  <c r="BT218" i="1"/>
  <c r="BT180" i="1"/>
  <c r="BS166" i="1"/>
  <c r="BP370" i="1"/>
  <c r="BP208" i="1"/>
  <c r="BP292" i="1"/>
  <c r="BP298" i="1"/>
  <c r="BP306" i="1"/>
  <c r="BS230" i="1"/>
  <c r="BS125" i="1"/>
  <c r="BP63" i="1"/>
  <c r="BN273" i="1"/>
  <c r="BN190" i="1"/>
  <c r="BN168" i="1"/>
  <c r="BN137" i="1"/>
  <c r="BN42" i="1"/>
  <c r="BN468" i="1"/>
  <c r="BN425" i="1"/>
  <c r="BP19" i="1"/>
  <c r="BS317" i="1"/>
  <c r="BT400" i="1"/>
  <c r="BT403" i="1"/>
  <c r="BS114" i="1"/>
  <c r="BP454" i="1"/>
  <c r="BP291" i="1"/>
  <c r="BP367" i="1"/>
  <c r="BP376" i="1"/>
  <c r="BP237" i="1"/>
  <c r="BS260" i="1"/>
  <c r="BS113" i="1"/>
  <c r="BS34" i="1"/>
  <c r="BN286" i="1"/>
  <c r="BN187" i="1"/>
  <c r="BN150" i="1"/>
  <c r="BN78" i="1"/>
  <c r="BN460" i="1"/>
  <c r="BN408" i="1"/>
  <c r="BO438" i="1"/>
  <c r="BT444" i="1"/>
  <c r="BT434" i="1"/>
  <c r="BP262" i="1"/>
  <c r="BS242" i="1"/>
  <c r="BP127" i="1"/>
  <c r="BP32" i="1"/>
  <c r="BP82" i="1"/>
  <c r="BP4" i="1"/>
  <c r="BP114" i="1"/>
  <c r="BP130" i="1"/>
  <c r="BS310" i="1"/>
  <c r="BS164" i="1"/>
  <c r="BN110" i="1"/>
  <c r="BN50" i="1"/>
  <c r="BN15" i="1"/>
  <c r="BN416" i="1"/>
  <c r="BN363" i="1"/>
  <c r="BN324" i="1"/>
  <c r="BN281" i="1"/>
  <c r="BO280" i="1"/>
  <c r="BT325" i="1"/>
  <c r="BT216" i="1"/>
  <c r="BO154" i="1"/>
  <c r="BP279" i="1"/>
  <c r="BP230" i="1"/>
  <c r="BP180" i="1"/>
  <c r="BP261" i="1"/>
  <c r="BP170" i="1"/>
  <c r="BP441" i="1"/>
  <c r="BO85" i="1"/>
  <c r="BO73" i="1"/>
  <c r="BS184" i="1"/>
  <c r="BN28" i="1"/>
  <c r="BN449" i="1"/>
  <c r="BN393" i="1"/>
  <c r="BN378" i="1"/>
  <c r="BN309" i="1"/>
  <c r="BN251" i="1"/>
  <c r="BN261" i="1"/>
  <c r="BP129" i="1"/>
  <c r="BT230" i="1"/>
  <c r="BT262" i="1"/>
  <c r="BP465" i="1"/>
  <c r="BP389" i="1"/>
  <c r="BP335" i="1"/>
  <c r="BP443" i="1"/>
  <c r="BP222" i="1"/>
  <c r="BS66" i="1"/>
  <c r="BP383" i="1"/>
  <c r="BP399" i="1"/>
  <c r="BN422" i="1"/>
  <c r="BN347" i="1"/>
  <c r="BN306" i="1"/>
  <c r="BN234" i="1"/>
  <c r="BN197" i="1"/>
  <c r="BN158" i="1"/>
  <c r="BN163" i="1"/>
  <c r="BN44" i="1"/>
  <c r="BS104" i="1"/>
  <c r="BT97" i="1"/>
  <c r="BT65" i="1"/>
  <c r="BT419" i="1"/>
  <c r="BT326" i="1"/>
  <c r="BT236" i="1"/>
  <c r="BT202" i="1"/>
  <c r="BS398" i="1"/>
  <c r="BS289" i="1"/>
  <c r="BS287" i="1"/>
  <c r="BO446" i="1"/>
  <c r="BO412" i="1"/>
  <c r="BO232" i="1"/>
  <c r="BO257" i="1"/>
  <c r="BO271" i="1"/>
  <c r="BQ453" i="1"/>
  <c r="BQ402" i="1"/>
  <c r="BT468" i="1"/>
  <c r="BT294" i="1"/>
  <c r="BT225" i="1"/>
  <c r="BT175" i="1"/>
  <c r="BT76" i="1"/>
  <c r="BT41" i="1"/>
  <c r="BS223" i="1"/>
  <c r="BS412" i="1"/>
  <c r="BO47" i="1"/>
  <c r="BO305" i="1"/>
  <c r="BO68" i="1"/>
  <c r="BO59" i="1"/>
  <c r="BO399" i="1"/>
  <c r="BS52" i="1"/>
  <c r="BO155" i="1"/>
  <c r="BQ317" i="1"/>
  <c r="BQ254" i="1"/>
  <c r="BT273" i="1"/>
  <c r="BT148" i="1"/>
  <c r="BT177" i="1"/>
  <c r="BT18" i="1"/>
  <c r="BS371" i="1"/>
  <c r="BS423" i="1"/>
  <c r="BO196" i="1"/>
  <c r="BO25" i="1"/>
  <c r="BO3" i="1"/>
  <c r="BO182" i="1"/>
  <c r="BO353" i="1"/>
  <c r="BS168" i="1"/>
  <c r="BS110" i="1"/>
  <c r="BQ171" i="1"/>
  <c r="BQ157" i="1"/>
  <c r="BT30" i="1"/>
  <c r="BT378" i="1"/>
  <c r="BT307" i="1"/>
  <c r="BT283" i="1"/>
  <c r="BT235" i="1"/>
  <c r="BS425" i="1"/>
  <c r="BS319" i="1"/>
  <c r="BS337" i="1"/>
  <c r="BO398" i="1"/>
  <c r="BO136" i="1"/>
  <c r="BO53" i="1"/>
  <c r="BO428" i="1"/>
  <c r="BP38" i="1"/>
  <c r="BP197" i="1"/>
  <c r="BS304" i="1"/>
  <c r="BQ445" i="1"/>
  <c r="BT353" i="1"/>
  <c r="BT217" i="1"/>
  <c r="BT173" i="1"/>
  <c r="BT109" i="1"/>
  <c r="BT71" i="1"/>
  <c r="BT51" i="1"/>
  <c r="BS448" i="1"/>
  <c r="BS374" i="1"/>
  <c r="BO243" i="1"/>
  <c r="BO76" i="1"/>
  <c r="BO300" i="1"/>
  <c r="BO245" i="1"/>
  <c r="BO151" i="1"/>
  <c r="BS67" i="1"/>
  <c r="BP425" i="1"/>
  <c r="BQ285" i="1"/>
  <c r="BQ239" i="1"/>
  <c r="BQ204" i="1"/>
  <c r="BQ94" i="1"/>
  <c r="BQ47" i="1"/>
  <c r="BQ457" i="1"/>
  <c r="BR396" i="1"/>
  <c r="BT322" i="1"/>
  <c r="BT267" i="1"/>
  <c r="BT208" i="1"/>
  <c r="BT147" i="1"/>
  <c r="BT67" i="1"/>
  <c r="BS291" i="1"/>
  <c r="BS416" i="1"/>
  <c r="BO213" i="1"/>
  <c r="BO425" i="1"/>
  <c r="BO278" i="1"/>
  <c r="BO190" i="1"/>
  <c r="BO152" i="1"/>
  <c r="BS92" i="1"/>
  <c r="BO437" i="1"/>
  <c r="BQ343" i="1"/>
  <c r="BQ308" i="1"/>
  <c r="BQ228" i="1"/>
  <c r="BQ196" i="1"/>
  <c r="BQ136" i="1"/>
  <c r="BQ107" i="1"/>
  <c r="BQ117" i="1"/>
  <c r="BR457" i="1"/>
  <c r="BT398" i="1"/>
  <c r="BT332" i="1"/>
  <c r="BT259" i="1"/>
  <c r="BT203" i="1"/>
  <c r="BT153" i="1"/>
  <c r="BS357" i="1"/>
  <c r="BS272" i="1"/>
  <c r="BO197" i="1"/>
  <c r="BO426" i="1"/>
  <c r="BO341" i="1"/>
  <c r="BO294" i="1"/>
  <c r="BP303" i="1"/>
  <c r="BP379" i="1"/>
  <c r="BQ403" i="1"/>
  <c r="BT342" i="1"/>
  <c r="BT277" i="1"/>
  <c r="BT139" i="1"/>
  <c r="BT133" i="1"/>
  <c r="BT82" i="1"/>
  <c r="BS461" i="1"/>
  <c r="BS438" i="1"/>
  <c r="BS353" i="1"/>
  <c r="BO430" i="1"/>
  <c r="BO262" i="1"/>
  <c r="BO172" i="1"/>
  <c r="BO434" i="1"/>
  <c r="BO87" i="1"/>
  <c r="BN340" i="1"/>
  <c r="BT368" i="1"/>
  <c r="BO98" i="1"/>
  <c r="BS196" i="1"/>
  <c r="BP289" i="1"/>
  <c r="BP132" i="1"/>
  <c r="BP260" i="1"/>
  <c r="BP185" i="1"/>
  <c r="BP437" i="1"/>
  <c r="BO8" i="1"/>
  <c r="BS262" i="1"/>
  <c r="BS103" i="1"/>
  <c r="BN212" i="1"/>
  <c r="BN112" i="1"/>
  <c r="BN120" i="1"/>
  <c r="BN465" i="1"/>
  <c r="BN395" i="1"/>
  <c r="BN355" i="1"/>
  <c r="BN330" i="1"/>
  <c r="BP207" i="1"/>
  <c r="BT389" i="1"/>
  <c r="BT295" i="1"/>
  <c r="BP7" i="1"/>
  <c r="BS345" i="1"/>
  <c r="BP382" i="1"/>
  <c r="BP328" i="1"/>
  <c r="BP343" i="1"/>
  <c r="BP327" i="1"/>
  <c r="BO319" i="1"/>
  <c r="BO406" i="1"/>
  <c r="BO432" i="1"/>
  <c r="BS208" i="1"/>
  <c r="BN47" i="1"/>
  <c r="BN12" i="1"/>
  <c r="BN380" i="1"/>
  <c r="BN337" i="1"/>
  <c r="BN225" i="1"/>
  <c r="BP428" i="1"/>
  <c r="BT289" i="1"/>
  <c r="BT222" i="1"/>
  <c r="BO422" i="1"/>
  <c r="BP45" i="1"/>
  <c r="BP460" i="1"/>
  <c r="BP380" i="1"/>
  <c r="BP349" i="1"/>
  <c r="BO225" i="1"/>
  <c r="BO344" i="1"/>
  <c r="BO357" i="1"/>
  <c r="BS172" i="1"/>
  <c r="BN57" i="1"/>
  <c r="BN33" i="1"/>
  <c r="BN434" i="1"/>
  <c r="BN299" i="1"/>
  <c r="BN264" i="1"/>
  <c r="BN256" i="1"/>
  <c r="BP366" i="1"/>
  <c r="BT288" i="1"/>
  <c r="BT183" i="1"/>
  <c r="BO440" i="1"/>
  <c r="BS155" i="1"/>
  <c r="BP444" i="1"/>
  <c r="BP273" i="1"/>
  <c r="BP344" i="1"/>
  <c r="BP336" i="1"/>
  <c r="BO258" i="1"/>
  <c r="BO364" i="1"/>
  <c r="BS153" i="1"/>
  <c r="BS65" i="1"/>
  <c r="BN204" i="1"/>
  <c r="BN151" i="1"/>
  <c r="BN45" i="1"/>
  <c r="BN18" i="1"/>
  <c r="BN452" i="1"/>
  <c r="BN386" i="1"/>
  <c r="BN352" i="1"/>
  <c r="BP449" i="1"/>
  <c r="BT441" i="1"/>
  <c r="BO386" i="1"/>
  <c r="BS134" i="1"/>
  <c r="BP15" i="1"/>
  <c r="BP403" i="1"/>
  <c r="BP396" i="1"/>
  <c r="BO203" i="1"/>
  <c r="BO275" i="1"/>
  <c r="BS235" i="1"/>
  <c r="BN135" i="1"/>
  <c r="BN94" i="1"/>
  <c r="BN136" i="1"/>
  <c r="BN7" i="1"/>
  <c r="BN440" i="1"/>
  <c r="BN389" i="1"/>
  <c r="BN349" i="1"/>
  <c r="BP408" i="1"/>
  <c r="BT395" i="1"/>
  <c r="BT348" i="1"/>
  <c r="BP240" i="1"/>
  <c r="BP103" i="1"/>
  <c r="BP145" i="1"/>
  <c r="BP43" i="1"/>
  <c r="BO51" i="1"/>
  <c r="BO156" i="1"/>
  <c r="BO176" i="1"/>
  <c r="BS210" i="1"/>
  <c r="BN34" i="1"/>
  <c r="BN447" i="1"/>
  <c r="BN432" i="1"/>
  <c r="BN373" i="1"/>
  <c r="BN318" i="1"/>
  <c r="BN222" i="1"/>
  <c r="BN202" i="1"/>
  <c r="BP199" i="1"/>
  <c r="BT226" i="1"/>
  <c r="BT210" i="1"/>
  <c r="BP120" i="1"/>
  <c r="BP329" i="1"/>
  <c r="BP243" i="1"/>
  <c r="BP233" i="1"/>
  <c r="BP302" i="1"/>
  <c r="BP154" i="1"/>
  <c r="BS30" i="1"/>
  <c r="BP26" i="1"/>
  <c r="BP35" i="1"/>
  <c r="BS295" i="1"/>
  <c r="BN443" i="1"/>
  <c r="BN410" i="1"/>
  <c r="BN314" i="1"/>
  <c r="BN260" i="1"/>
  <c r="BN157" i="1"/>
  <c r="BN102" i="1"/>
  <c r="BS43" i="1"/>
  <c r="BT188" i="1"/>
  <c r="BT111" i="1"/>
  <c r="BS44" i="1"/>
  <c r="BP28" i="1"/>
  <c r="BP405" i="1"/>
  <c r="BP417" i="1"/>
  <c r="BP53" i="1"/>
  <c r="BP285" i="1"/>
  <c r="BS131" i="1"/>
  <c r="BS54" i="1"/>
  <c r="BO339" i="1"/>
  <c r="BN348" i="1"/>
  <c r="BN288" i="1"/>
  <c r="BN274" i="1"/>
  <c r="BN229" i="1"/>
  <c r="BN114" i="1"/>
  <c r="BN133" i="1"/>
  <c r="BN37" i="1"/>
  <c r="BS160" i="1"/>
  <c r="BT40" i="1"/>
  <c r="BT350" i="1"/>
  <c r="BT293" i="1"/>
  <c r="BT253" i="1"/>
  <c r="BT161" i="1"/>
  <c r="BT108" i="1"/>
  <c r="BS355" i="1"/>
  <c r="BS250" i="1"/>
  <c r="BO342" i="1"/>
  <c r="BO100" i="1"/>
  <c r="BO468" i="1"/>
  <c r="BO433" i="1"/>
  <c r="BO317" i="1"/>
  <c r="BP177" i="1"/>
  <c r="BP212" i="1"/>
  <c r="BQ388" i="1"/>
  <c r="BQ381" i="1"/>
  <c r="BT315" i="1"/>
  <c r="BT199" i="1"/>
  <c r="BT168" i="1"/>
  <c r="BT90" i="1"/>
  <c r="BT20" i="1"/>
  <c r="BS456" i="1"/>
  <c r="BS392" i="1"/>
  <c r="BS363" i="1"/>
  <c r="BO78" i="1"/>
  <c r="BO390" i="1"/>
  <c r="BO267" i="1"/>
  <c r="BO10" i="1"/>
  <c r="BS82" i="1"/>
  <c r="BP108" i="1"/>
  <c r="BQ242" i="1"/>
  <c r="BQ224" i="1"/>
  <c r="BT157" i="1"/>
  <c r="BT33" i="1"/>
  <c r="BT19" i="1"/>
  <c r="BT416" i="1"/>
  <c r="BT393" i="1"/>
  <c r="BS326" i="1"/>
  <c r="BS364" i="1"/>
  <c r="BS383" i="1"/>
  <c r="BO233" i="1"/>
  <c r="BO18" i="1"/>
  <c r="BO28" i="1"/>
  <c r="BO247" i="1"/>
  <c r="BP218" i="1"/>
  <c r="BS239" i="1"/>
  <c r="BS120" i="1"/>
  <c r="BQ112" i="1"/>
  <c r="BQ51" i="1"/>
  <c r="BT411" i="1"/>
  <c r="BT311" i="1"/>
  <c r="BT245" i="1"/>
  <c r="BT179" i="1"/>
  <c r="BT135" i="1"/>
  <c r="BS382" i="1"/>
  <c r="BS245" i="1"/>
  <c r="BO56" i="1"/>
  <c r="BO242" i="1"/>
  <c r="BO122" i="1"/>
  <c r="BO109" i="1"/>
  <c r="BO449" i="1"/>
  <c r="BO45" i="1"/>
  <c r="BO116" i="1"/>
  <c r="BQ434" i="1"/>
  <c r="BQ407" i="1"/>
  <c r="BT290" i="1"/>
  <c r="BT136" i="1"/>
  <c r="BT94" i="1"/>
  <c r="BT119" i="1"/>
  <c r="BT59" i="1"/>
  <c r="BS419" i="1"/>
  <c r="BS377" i="1"/>
  <c r="BS314" i="1"/>
  <c r="BO324" i="1"/>
  <c r="BO77" i="1"/>
  <c r="BO80" i="1"/>
  <c r="BO210" i="1"/>
  <c r="BO149" i="1"/>
  <c r="BS177" i="1"/>
  <c r="BS62" i="1"/>
  <c r="BQ264" i="1"/>
  <c r="BQ167" i="1"/>
  <c r="BQ65" i="1"/>
  <c r="BQ40" i="1"/>
  <c r="BQ452" i="1"/>
  <c r="BQ405" i="1"/>
  <c r="BT370" i="1"/>
  <c r="BT269" i="1"/>
  <c r="BT127" i="1"/>
  <c r="BT115" i="1"/>
  <c r="BT83" i="1"/>
  <c r="BT16" i="1"/>
  <c r="BS433" i="1"/>
  <c r="BS399" i="1"/>
  <c r="BO292" i="1"/>
  <c r="BO110" i="1"/>
  <c r="BO128" i="1"/>
  <c r="BO284" i="1"/>
  <c r="BO179" i="1"/>
  <c r="BS118" i="1"/>
  <c r="BP387" i="1"/>
  <c r="BQ301" i="1"/>
  <c r="BQ256" i="1"/>
  <c r="BQ184" i="1"/>
  <c r="BQ64" i="1"/>
  <c r="BQ52" i="1"/>
  <c r="BR453" i="1"/>
  <c r="BT329" i="1"/>
  <c r="BT254" i="1"/>
  <c r="BT172" i="1"/>
  <c r="BT114" i="1"/>
  <c r="BS277" i="1"/>
  <c r="BS446" i="1"/>
  <c r="BO334" i="1"/>
  <c r="BO38" i="1"/>
  <c r="BO374" i="1"/>
  <c r="BO269" i="1"/>
  <c r="BO188" i="1"/>
  <c r="BS50" i="1"/>
  <c r="BO349" i="1"/>
  <c r="BQ344" i="1"/>
  <c r="BQ280" i="1"/>
  <c r="BT270" i="1"/>
  <c r="BT141" i="1"/>
  <c r="BT92" i="1"/>
  <c r="BT43" i="1"/>
  <c r="BT448" i="1"/>
  <c r="BS406" i="1"/>
  <c r="BS452" i="1"/>
  <c r="BS455" i="1"/>
  <c r="BO24" i="1"/>
  <c r="BO306" i="1"/>
  <c r="BO408" i="1"/>
  <c r="BO332" i="1"/>
  <c r="BS156" i="1"/>
  <c r="BS11" i="1"/>
  <c r="BQ284" i="1"/>
  <c r="BQ155" i="1"/>
  <c r="BQ83" i="1"/>
  <c r="BQ34" i="1"/>
  <c r="BQ12" i="1"/>
  <c r="BQ425" i="1"/>
  <c r="BQ371" i="1"/>
  <c r="BQ140" i="1"/>
  <c r="BQ283" i="1"/>
  <c r="BQ357" i="1"/>
  <c r="BR414" i="1"/>
  <c r="BR73" i="1"/>
  <c r="BP350" i="1"/>
  <c r="BQ330" i="1"/>
  <c r="BQ439" i="1"/>
  <c r="BQ76" i="1"/>
  <c r="BR438" i="1"/>
  <c r="BR153" i="1"/>
  <c r="BR74" i="1"/>
  <c r="BR369" i="1"/>
  <c r="BR283" i="1"/>
  <c r="BR136" i="1"/>
  <c r="BR56" i="1"/>
  <c r="BS267" i="1"/>
  <c r="BQ78" i="1"/>
  <c r="BQ179" i="1"/>
  <c r="BQ311" i="1"/>
  <c r="BR443" i="1"/>
  <c r="BR11" i="1"/>
  <c r="BR330" i="1"/>
  <c r="BR254" i="1"/>
  <c r="BQ340" i="1"/>
  <c r="BN87" i="1"/>
  <c r="BT87" i="1"/>
  <c r="BP39" i="1"/>
  <c r="BS327" i="1"/>
  <c r="BP313" i="1"/>
  <c r="BP247" i="1"/>
  <c r="BP331" i="1"/>
  <c r="BP264" i="1"/>
  <c r="BO378" i="1"/>
  <c r="BO457" i="1"/>
  <c r="BS338" i="1"/>
  <c r="BS138" i="1"/>
  <c r="BN70" i="1"/>
  <c r="BN25" i="1"/>
  <c r="BN462" i="1"/>
  <c r="BN391" i="1"/>
  <c r="BN344" i="1"/>
  <c r="BN303" i="1"/>
  <c r="BN235" i="1"/>
  <c r="BO111" i="1"/>
  <c r="BT286" i="1"/>
  <c r="BT221" i="1"/>
  <c r="BP431" i="1"/>
  <c r="BP12" i="1"/>
  <c r="BP415" i="1"/>
  <c r="BP346" i="1"/>
  <c r="BP447" i="1"/>
  <c r="BP332" i="1"/>
  <c r="BP253" i="1"/>
  <c r="BP353" i="1"/>
  <c r="BP381" i="1"/>
  <c r="BS258" i="1"/>
  <c r="BN40" i="1"/>
  <c r="BN429" i="1"/>
  <c r="BN365" i="1"/>
  <c r="BN304" i="1"/>
  <c r="BN298" i="1"/>
  <c r="BN200" i="1"/>
  <c r="BN145" i="1"/>
  <c r="BS38" i="1"/>
  <c r="BT231" i="1"/>
  <c r="BT123" i="1"/>
  <c r="BP41" i="1"/>
  <c r="BP423" i="1"/>
  <c r="BP65" i="1"/>
  <c r="BP390" i="1"/>
  <c r="BP196" i="1"/>
  <c r="BP272" i="1"/>
  <c r="BP268" i="1"/>
  <c r="BS247" i="1"/>
  <c r="BN4" i="1"/>
  <c r="BN431" i="1"/>
  <c r="BN376" i="1"/>
  <c r="BN331" i="1"/>
  <c r="BN221" i="1"/>
  <c r="BN132" i="1"/>
  <c r="BS72" i="1"/>
  <c r="BT212" i="1"/>
  <c r="BT165" i="1"/>
  <c r="BT131" i="1"/>
  <c r="BP411" i="1"/>
  <c r="BS218" i="1"/>
  <c r="BP21" i="1"/>
  <c r="BP406" i="1"/>
  <c r="BP424" i="1"/>
  <c r="BP219" i="1"/>
  <c r="BP304" i="1"/>
  <c r="BS283" i="1"/>
  <c r="BS129" i="1"/>
  <c r="BN101" i="1"/>
  <c r="BN30" i="1"/>
  <c r="BN16" i="1"/>
  <c r="BN423" i="1"/>
  <c r="BN362" i="1"/>
  <c r="BN332" i="1"/>
  <c r="BN307" i="1"/>
  <c r="BO413" i="1"/>
  <c r="BT352" i="1"/>
  <c r="BT278" i="1"/>
  <c r="BS256" i="1"/>
  <c r="BP42" i="1"/>
  <c r="BP440" i="1"/>
  <c r="BP55" i="1"/>
  <c r="BP462" i="1"/>
  <c r="BP168" i="1"/>
  <c r="BP216" i="1"/>
  <c r="BS285" i="1"/>
  <c r="BS116" i="1"/>
  <c r="BN95" i="1"/>
  <c r="BN53" i="1"/>
  <c r="BN59" i="1"/>
  <c r="BN428" i="1"/>
  <c r="BN388" i="1"/>
  <c r="BN339" i="1"/>
  <c r="BN247" i="1"/>
  <c r="BO345" i="1"/>
  <c r="BT328" i="1"/>
  <c r="BT306" i="1"/>
  <c r="BP184" i="1"/>
  <c r="BP213" i="1"/>
  <c r="BP134" i="1"/>
  <c r="BP140" i="1"/>
  <c r="BP258" i="1"/>
  <c r="BP107" i="1"/>
  <c r="BP68" i="1"/>
  <c r="BP99" i="1"/>
  <c r="BS315" i="1"/>
  <c r="BN458" i="1"/>
  <c r="BN397" i="1"/>
  <c r="BN371" i="1"/>
  <c r="BN279" i="1"/>
  <c r="BN250" i="1"/>
  <c r="BN143" i="1"/>
  <c r="BN122" i="1"/>
  <c r="BS49" i="1"/>
  <c r="BT190" i="1"/>
  <c r="BT124" i="1"/>
  <c r="BO41" i="1"/>
  <c r="BP426" i="1"/>
  <c r="BP316" i="1"/>
  <c r="BP369" i="1"/>
  <c r="BP195" i="1"/>
  <c r="BS74" i="1"/>
  <c r="BP459" i="1"/>
  <c r="BP448" i="1"/>
  <c r="BN436" i="1"/>
  <c r="BN305" i="1"/>
  <c r="BN218" i="1"/>
  <c r="BN206" i="1"/>
  <c r="BN167" i="1"/>
  <c r="BN130" i="1"/>
  <c r="BN54" i="1"/>
  <c r="BS100" i="1"/>
  <c r="BT128" i="1"/>
  <c r="BT55" i="1"/>
  <c r="BS89" i="1"/>
  <c r="BP139" i="1"/>
  <c r="BP414" i="1"/>
  <c r="BP70" i="1"/>
  <c r="BP49" i="1"/>
  <c r="BO161" i="1"/>
  <c r="BS227" i="1"/>
  <c r="BS79" i="1"/>
  <c r="BP342" i="1"/>
  <c r="BN280" i="1"/>
  <c r="BN213" i="1"/>
  <c r="BN233" i="1"/>
  <c r="BN180" i="1"/>
  <c r="BN84" i="1"/>
  <c r="BP333" i="1"/>
  <c r="BS233" i="1"/>
  <c r="BT445" i="1"/>
  <c r="BT436" i="1"/>
  <c r="BT284" i="1"/>
  <c r="BT196" i="1"/>
  <c r="BT143" i="1"/>
  <c r="BT105" i="1"/>
  <c r="BT78" i="1"/>
  <c r="BS360" i="1"/>
  <c r="BS411" i="1"/>
  <c r="BO460" i="1"/>
  <c r="BO231" i="1"/>
  <c r="BO20" i="1"/>
  <c r="BO403" i="1"/>
  <c r="BO367" i="1"/>
  <c r="BS4" i="1"/>
  <c r="BO202" i="1"/>
  <c r="BQ326" i="1"/>
  <c r="BQ289" i="1"/>
  <c r="BT220" i="1"/>
  <c r="BT116" i="1"/>
  <c r="BT34" i="1"/>
  <c r="BT11" i="1"/>
  <c r="BT425" i="1"/>
  <c r="BS379" i="1"/>
  <c r="BS431" i="1"/>
  <c r="BS435" i="1"/>
  <c r="BO91" i="1"/>
  <c r="BO462" i="1"/>
  <c r="BO443" i="1"/>
  <c r="BO90" i="1"/>
  <c r="BO393" i="1"/>
  <c r="BS178" i="1"/>
  <c r="BQ206" i="1"/>
  <c r="BQ128" i="1"/>
  <c r="BT112" i="1"/>
  <c r="BT443" i="1"/>
  <c r="BT407" i="1"/>
  <c r="BT338" i="1"/>
  <c r="BS219" i="1"/>
  <c r="BS439" i="1"/>
  <c r="BS434" i="1"/>
  <c r="BO277" i="1"/>
  <c r="BO46" i="1"/>
  <c r="BO19" i="1"/>
  <c r="BO326" i="1"/>
  <c r="BO145" i="1"/>
  <c r="BO266" i="1"/>
  <c r="BS203" i="1"/>
  <c r="BQ59" i="1"/>
  <c r="BQ48" i="1"/>
  <c r="BT327" i="1"/>
  <c r="BT265" i="1"/>
  <c r="BT206" i="1"/>
  <c r="BT167" i="1"/>
  <c r="BT176" i="1"/>
  <c r="BS269" i="1"/>
  <c r="BO118" i="1"/>
  <c r="BO281" i="1"/>
  <c r="BO130" i="1"/>
  <c r="BO72" i="1"/>
  <c r="BO13" i="1"/>
  <c r="BS3" i="1"/>
  <c r="BP66" i="1"/>
  <c r="BQ366" i="1"/>
  <c r="BQ365" i="1"/>
  <c r="BT213" i="1"/>
  <c r="BT101" i="1"/>
  <c r="BT53" i="1"/>
  <c r="BT10" i="1"/>
  <c r="BT422" i="1"/>
  <c r="BS365" i="1"/>
  <c r="BS418" i="1"/>
  <c r="BS429" i="1"/>
  <c r="BO311" i="1"/>
  <c r="BO101" i="1"/>
  <c r="BO133" i="1"/>
  <c r="BO318" i="1"/>
  <c r="BO208" i="1"/>
  <c r="BS200" i="1"/>
  <c r="BS71" i="1"/>
  <c r="BQ154" i="1"/>
  <c r="BQ88" i="1"/>
  <c r="BQ37" i="1"/>
  <c r="BQ13" i="1"/>
  <c r="BQ431" i="1"/>
  <c r="BQ386" i="1"/>
  <c r="BQ318" i="1"/>
  <c r="BT170" i="1"/>
  <c r="BT158" i="1"/>
  <c r="BT56" i="1"/>
  <c r="BT3" i="1"/>
  <c r="BS428" i="1"/>
  <c r="BS367" i="1"/>
  <c r="BO129" i="1"/>
  <c r="BO162" i="1"/>
  <c r="BO211" i="1"/>
  <c r="BS145" i="1"/>
  <c r="BS6" i="1"/>
  <c r="BQ222" i="1"/>
  <c r="BQ148" i="1"/>
  <c r="BQ90" i="1"/>
  <c r="BQ86" i="1"/>
  <c r="BQ11" i="1"/>
  <c r="BQ429" i="1"/>
  <c r="BQ414" i="1"/>
  <c r="BT357" i="1"/>
  <c r="BT255" i="1"/>
  <c r="BT156" i="1"/>
  <c r="BT47" i="1"/>
  <c r="BT61" i="1"/>
  <c r="BS422" i="1"/>
  <c r="BS413" i="1"/>
  <c r="BO336" i="1"/>
  <c r="BO157" i="1"/>
  <c r="BO84" i="1"/>
  <c r="BO363" i="1"/>
  <c r="BO235" i="1"/>
  <c r="BS77" i="1"/>
  <c r="BP295" i="1"/>
  <c r="BQ297" i="1"/>
  <c r="BQ247" i="1"/>
  <c r="BT211" i="1"/>
  <c r="BT91" i="1"/>
  <c r="BT13" i="1"/>
  <c r="BT375" i="1"/>
  <c r="BS352" i="1"/>
  <c r="BS393" i="1"/>
  <c r="BS388" i="1"/>
  <c r="BO23" i="1"/>
  <c r="BO312" i="1"/>
  <c r="BO352" i="1"/>
  <c r="BO70" i="1"/>
  <c r="BO27" i="1"/>
  <c r="BS236" i="1"/>
  <c r="BS167" i="1"/>
  <c r="BQ135" i="1"/>
  <c r="BQ35" i="1"/>
  <c r="BQ442" i="1"/>
  <c r="BQ391" i="1"/>
  <c r="BQ348" i="1"/>
  <c r="BQ427" i="1"/>
  <c r="BQ10" i="1"/>
  <c r="BQ118" i="1"/>
  <c r="BQ260" i="1"/>
  <c r="BR426" i="1"/>
  <c r="BR395" i="1"/>
  <c r="BS51" i="1"/>
  <c r="BQ291" i="1"/>
  <c r="BQ321" i="1"/>
  <c r="BQ416" i="1"/>
  <c r="BP174" i="1"/>
  <c r="BR87" i="1"/>
  <c r="BS368" i="1"/>
  <c r="BO32" i="1"/>
  <c r="BP436" i="1"/>
  <c r="BP326" i="1"/>
  <c r="BP286" i="1"/>
  <c r="BP377" i="1"/>
  <c r="BP235" i="1"/>
  <c r="BP308" i="1"/>
  <c r="BP419" i="1"/>
  <c r="BP433" i="1"/>
  <c r="BS281" i="1"/>
  <c r="BN39" i="1"/>
  <c r="BN438" i="1"/>
  <c r="BN364" i="1"/>
  <c r="BN350" i="1"/>
  <c r="BN265" i="1"/>
  <c r="BN257" i="1"/>
  <c r="BN144" i="1"/>
  <c r="BS47" i="1"/>
  <c r="BT227" i="1"/>
  <c r="BT152" i="1"/>
  <c r="BO370" i="1"/>
  <c r="BP138" i="1"/>
  <c r="BP432" i="1"/>
  <c r="BP452" i="1"/>
  <c r="BP76" i="1"/>
  <c r="BS25" i="1"/>
  <c r="BO290" i="1"/>
  <c r="BO313" i="1"/>
  <c r="BN463" i="1"/>
  <c r="BN345" i="1"/>
  <c r="BN291" i="1"/>
  <c r="BN224" i="1"/>
  <c r="BN208" i="1"/>
  <c r="BN148" i="1"/>
  <c r="BN129" i="1"/>
  <c r="BS59" i="1"/>
  <c r="BT146" i="1"/>
  <c r="BT95" i="1"/>
  <c r="BO329" i="1"/>
  <c r="BP141" i="1"/>
  <c r="BP29" i="1"/>
  <c r="BP33" i="1"/>
  <c r="BP422" i="1"/>
  <c r="BS15" i="1"/>
  <c r="BO261" i="1"/>
  <c r="BO254" i="1"/>
  <c r="BN457" i="1"/>
  <c r="BN401" i="1"/>
  <c r="BN400" i="1"/>
  <c r="BN321" i="1"/>
  <c r="BN232" i="1"/>
  <c r="BN195" i="1"/>
  <c r="BN149" i="1"/>
  <c r="BN109" i="1"/>
  <c r="BS96" i="1"/>
  <c r="BT132" i="1"/>
  <c r="BT110" i="1"/>
  <c r="BT64" i="1"/>
  <c r="BO343" i="1"/>
  <c r="BP106" i="1"/>
  <c r="BP8" i="1"/>
  <c r="BP455" i="1"/>
  <c r="BP62" i="1"/>
  <c r="BP409" i="1"/>
  <c r="BO185" i="1"/>
  <c r="BO241" i="1"/>
  <c r="BO303" i="1"/>
  <c r="BS154" i="1"/>
  <c r="BN52" i="1"/>
  <c r="BN67" i="1"/>
  <c r="BN430" i="1"/>
  <c r="BN421" i="1"/>
  <c r="BN328" i="1"/>
  <c r="BN287" i="1"/>
  <c r="BT268" i="1"/>
  <c r="BT214" i="1"/>
  <c r="BO295" i="1"/>
  <c r="BP125" i="1"/>
  <c r="BP40" i="1"/>
  <c r="BP17" i="1"/>
  <c r="BP90" i="1"/>
  <c r="BP23" i="1"/>
  <c r="BO92" i="1"/>
  <c r="BO194" i="1"/>
  <c r="BO218" i="1"/>
  <c r="BS251" i="1"/>
  <c r="BN80" i="1"/>
  <c r="BN27" i="1"/>
  <c r="BN411" i="1"/>
  <c r="BN372" i="1"/>
  <c r="BN284" i="1"/>
  <c r="BN220" i="1"/>
  <c r="BN271" i="1"/>
  <c r="BP271" i="1"/>
  <c r="BT229" i="1"/>
  <c r="BT184" i="1"/>
  <c r="BO95" i="1"/>
  <c r="BP375" i="1"/>
  <c r="BP290" i="1"/>
  <c r="BP234" i="1"/>
  <c r="BP321" i="1"/>
  <c r="BP123" i="1"/>
  <c r="BS98" i="1"/>
  <c r="BO67" i="1"/>
  <c r="BO42" i="1"/>
  <c r="BN426" i="1"/>
  <c r="BN382" i="1"/>
  <c r="BN353" i="1"/>
  <c r="BN269" i="1"/>
  <c r="BN237" i="1"/>
  <c r="BN103" i="1"/>
  <c r="BN64" i="1"/>
  <c r="BS102" i="1"/>
  <c r="BT107" i="1"/>
  <c r="BT70" i="1"/>
  <c r="BS22" i="1"/>
  <c r="BP439" i="1"/>
  <c r="BP312" i="1"/>
  <c r="BP355" i="1"/>
  <c r="BP420" i="1"/>
  <c r="BP259" i="1"/>
  <c r="BS148" i="1"/>
  <c r="BS31" i="1"/>
  <c r="BO436" i="1"/>
  <c r="BN357" i="1"/>
  <c r="BN289" i="1"/>
  <c r="BN241" i="1"/>
  <c r="BN192" i="1"/>
  <c r="BN154" i="1"/>
  <c r="BN116" i="1"/>
  <c r="BN49" i="1"/>
  <c r="BO395" i="1"/>
  <c r="BS173" i="1"/>
  <c r="BT72" i="1"/>
  <c r="BT88" i="1"/>
  <c r="BS130" i="1"/>
  <c r="BP175" i="1"/>
  <c r="BP14" i="1"/>
  <c r="BP102" i="1"/>
  <c r="BP94" i="1"/>
  <c r="BP69" i="1"/>
  <c r="BS316" i="1"/>
  <c r="BS187" i="1"/>
  <c r="BS23" i="1"/>
  <c r="BN246" i="1"/>
  <c r="BN185" i="1"/>
  <c r="BN86" i="1"/>
  <c r="BN58" i="1"/>
  <c r="BN420" i="1"/>
  <c r="BN385" i="1"/>
  <c r="BO228" i="1"/>
  <c r="BT437" i="1"/>
  <c r="BT381" i="1"/>
  <c r="BT331" i="1"/>
  <c r="BT204" i="1"/>
  <c r="BT140" i="1"/>
  <c r="BT77" i="1"/>
  <c r="BT42" i="1"/>
  <c r="BS443" i="1"/>
  <c r="BS420" i="1"/>
  <c r="BS339" i="1"/>
  <c r="BO34" i="1"/>
  <c r="BO330" i="1"/>
  <c r="BO183" i="1"/>
  <c r="BO419" i="1"/>
  <c r="BO405" i="1"/>
  <c r="BS117" i="1"/>
  <c r="BP160" i="1"/>
  <c r="BQ262" i="1"/>
  <c r="BQ188" i="1"/>
  <c r="BT198" i="1"/>
  <c r="BT45" i="1"/>
  <c r="BT7" i="1"/>
  <c r="BT426" i="1"/>
  <c r="BT364" i="1"/>
  <c r="BS342" i="1"/>
  <c r="BS387" i="1"/>
  <c r="BS385" i="1"/>
  <c r="BO131" i="1"/>
  <c r="BO461" i="1"/>
  <c r="BO362" i="1"/>
  <c r="BO132" i="1"/>
  <c r="BP281" i="1"/>
  <c r="BS294" i="1"/>
  <c r="BS107" i="1"/>
  <c r="BQ96" i="1"/>
  <c r="BQ101" i="1"/>
  <c r="BT12" i="1"/>
  <c r="BT414" i="1"/>
  <c r="BT365" i="1"/>
  <c r="BT304" i="1"/>
  <c r="BT232" i="1"/>
  <c r="BS436" i="1"/>
  <c r="BS335" i="1"/>
  <c r="BS349" i="1"/>
  <c r="BO347" i="1"/>
  <c r="BO36" i="1"/>
  <c r="BO11" i="1"/>
  <c r="BO410" i="1"/>
  <c r="BP95" i="1"/>
  <c r="BP188" i="1"/>
  <c r="BS261" i="1"/>
  <c r="BQ449" i="1"/>
  <c r="BT386" i="1"/>
  <c r="BT271" i="1"/>
  <c r="BT250" i="1"/>
  <c r="BT160" i="1"/>
  <c r="BT69" i="1"/>
  <c r="BT5" i="1"/>
  <c r="BS454" i="1"/>
  <c r="BO206" i="1"/>
  <c r="BO459" i="1"/>
  <c r="BO223" i="1"/>
  <c r="BO141" i="1"/>
  <c r="BO39" i="1"/>
  <c r="BS83" i="1"/>
  <c r="BO14" i="1"/>
  <c r="BQ310" i="1"/>
  <c r="BQ237" i="1"/>
  <c r="BT195" i="1"/>
  <c r="BT50" i="1"/>
  <c r="BT456" i="1"/>
  <c r="BT401" i="1"/>
  <c r="BT337" i="1"/>
  <c r="BS332" i="1"/>
  <c r="BS444" i="1"/>
  <c r="BS466" i="1"/>
  <c r="BO387" i="1"/>
  <c r="BO105" i="1"/>
  <c r="BO102" i="1"/>
  <c r="BO337" i="1"/>
  <c r="BP72" i="1"/>
  <c r="BS297" i="1"/>
  <c r="BS202" i="1"/>
  <c r="BQ142" i="1"/>
  <c r="BQ58" i="1"/>
  <c r="BQ23" i="1"/>
  <c r="BQ413" i="1"/>
  <c r="BQ380" i="1"/>
  <c r="BQ333" i="1"/>
  <c r="BQ244" i="1"/>
  <c r="BT182" i="1"/>
  <c r="BT86" i="1"/>
  <c r="BT48" i="1"/>
  <c r="BT454" i="1"/>
  <c r="BT390" i="1"/>
  <c r="BS344" i="1"/>
  <c r="BS389" i="1"/>
  <c r="BS410" i="1"/>
  <c r="BO396" i="1"/>
  <c r="BO204" i="1"/>
  <c r="BO207" i="1"/>
  <c r="BO377" i="1"/>
  <c r="BO169" i="1"/>
  <c r="BS209" i="1"/>
  <c r="BS37" i="1"/>
  <c r="BQ163" i="1"/>
  <c r="BQ99" i="1"/>
  <c r="BQ44" i="1"/>
  <c r="BQ28" i="1"/>
  <c r="BQ437" i="1"/>
  <c r="BQ372" i="1"/>
  <c r="BQ328" i="1"/>
  <c r="BT335" i="1"/>
  <c r="BT144" i="1"/>
  <c r="BT85" i="1"/>
  <c r="BT99" i="1"/>
  <c r="BT452" i="1"/>
  <c r="BS404" i="1"/>
  <c r="BO435" i="1"/>
  <c r="BO199" i="1"/>
  <c r="BO244" i="1"/>
  <c r="BO355" i="1"/>
  <c r="BO270" i="1"/>
  <c r="BS157" i="1"/>
  <c r="BQ202" i="1"/>
  <c r="BQ153" i="1"/>
  <c r="BT102" i="1"/>
  <c r="BT25" i="1"/>
  <c r="BT427" i="1"/>
  <c r="BT396" i="1"/>
  <c r="BT343" i="1"/>
  <c r="BS237" i="1"/>
  <c r="BS437" i="1"/>
  <c r="BS449" i="1"/>
  <c r="BO125" i="1"/>
  <c r="BO310" i="1"/>
  <c r="BO315" i="1"/>
  <c r="BO93" i="1"/>
  <c r="BO371" i="1"/>
  <c r="BS170" i="1"/>
  <c r="BQ17" i="1"/>
  <c r="BQ466" i="1"/>
  <c r="BQ423" i="1"/>
  <c r="BQ341" i="1"/>
  <c r="BQ338" i="1"/>
  <c r="BQ273" i="1"/>
  <c r="BQ411" i="1"/>
  <c r="BQ26" i="1"/>
  <c r="BQ169" i="1"/>
  <c r="BR417" i="1"/>
  <c r="BR306" i="1"/>
  <c r="BS214" i="1"/>
  <c r="BQ130" i="1"/>
  <c r="BQ217" i="1"/>
  <c r="BQ329" i="1"/>
  <c r="BR461" i="1"/>
  <c r="BR26" i="1"/>
  <c r="BR355" i="1"/>
  <c r="BR268" i="1"/>
  <c r="BR116" i="1"/>
  <c r="BR29" i="1"/>
  <c r="BR317" i="1"/>
  <c r="BP371" i="1"/>
  <c r="BQ274" i="1"/>
  <c r="BQ374" i="1"/>
  <c r="BQ8" i="1"/>
  <c r="BS343" i="1"/>
  <c r="BR242" i="1"/>
  <c r="BR92" i="1"/>
  <c r="BR182" i="1"/>
  <c r="BR30" i="1"/>
  <c r="BS80" i="1"/>
  <c r="BR42" i="1"/>
  <c r="BR207" i="1"/>
  <c r="BR287" i="1"/>
  <c r="BR468" i="1"/>
  <c r="BR91" i="1"/>
  <c r="BR209" i="1"/>
  <c r="BR327" i="1"/>
  <c r="BQ292" i="1"/>
  <c r="BQ180" i="1"/>
  <c r="BQ72" i="1"/>
  <c r="BO37" i="1"/>
  <c r="BR231" i="1"/>
  <c r="BR329" i="1"/>
  <c r="BR51" i="1"/>
  <c r="BR121" i="1"/>
  <c r="BR269" i="1"/>
  <c r="BR360" i="1"/>
  <c r="BR465" i="1"/>
  <c r="BQ164" i="1"/>
  <c r="BQ80" i="1"/>
  <c r="BQ433" i="1"/>
  <c r="BQ339" i="1"/>
  <c r="BO164" i="1"/>
  <c r="BR362" i="1"/>
  <c r="BR105" i="1"/>
  <c r="BR150" i="1"/>
  <c r="BR288" i="1"/>
  <c r="BR367" i="1"/>
  <c r="BR75" i="1"/>
  <c r="BR448" i="1"/>
  <c r="BQ379" i="1"/>
  <c r="BQ231" i="1"/>
  <c r="BQ133" i="1"/>
  <c r="BS253" i="1"/>
  <c r="BO308" i="1"/>
  <c r="BR43" i="1"/>
  <c r="BR180" i="1"/>
  <c r="BR364" i="1"/>
  <c r="BR437" i="1"/>
  <c r="BR101" i="1"/>
  <c r="BR195" i="1"/>
  <c r="BR392" i="1"/>
  <c r="BQ3" i="1"/>
  <c r="BQ389" i="1"/>
  <c r="BS26" i="1"/>
  <c r="BR131" i="1"/>
  <c r="BR235" i="1"/>
  <c r="BR342" i="1"/>
  <c r="BR90" i="1"/>
  <c r="BR130" i="1"/>
  <c r="BR272" i="1"/>
  <c r="BR354" i="1"/>
  <c r="BQ31" i="1"/>
  <c r="BQ349" i="1"/>
  <c r="BQ288" i="1"/>
  <c r="BQ152" i="1"/>
  <c r="BO236" i="1"/>
  <c r="BR257" i="1"/>
  <c r="BR12" i="1"/>
  <c r="BR236" i="1"/>
  <c r="BR37" i="1"/>
  <c r="BR302" i="1"/>
  <c r="BR463" i="1"/>
  <c r="BQ220" i="1"/>
  <c r="BQ183" i="1"/>
  <c r="BO325" i="1"/>
  <c r="BR160" i="1"/>
  <c r="BR179" i="1"/>
  <c r="BR280" i="1"/>
  <c r="BQ265" i="1"/>
  <c r="BQ463" i="1"/>
  <c r="BR264" i="1"/>
  <c r="BQ454" i="1"/>
  <c r="BQ9" i="1"/>
  <c r="BQ314" i="1"/>
  <c r="BP211" i="1"/>
  <c r="BO143" i="1"/>
  <c r="BR422" i="1"/>
  <c r="BR178" i="1"/>
  <c r="BR279" i="1"/>
  <c r="BR387" i="1"/>
  <c r="BR89" i="1"/>
  <c r="BS16" i="1"/>
  <c r="BR157" i="1"/>
  <c r="BR260" i="1"/>
  <c r="BR398" i="1"/>
  <c r="BR46" i="1"/>
  <c r="BR155" i="1"/>
  <c r="BR212" i="1"/>
  <c r="BR377" i="1"/>
  <c r="BQ103" i="1"/>
  <c r="BQ399" i="1"/>
  <c r="BQ316" i="1"/>
  <c r="BQ187" i="1"/>
  <c r="BP59" i="1"/>
  <c r="BR290" i="1"/>
  <c r="BR432" i="1"/>
  <c r="BR50" i="1"/>
  <c r="BR200" i="1"/>
  <c r="BR286" i="1"/>
  <c r="BR440" i="1"/>
  <c r="BR423" i="1"/>
  <c r="BQ266" i="1"/>
  <c r="BQ127" i="1"/>
  <c r="BQ74" i="1"/>
  <c r="BS305" i="1"/>
  <c r="BP265" i="1"/>
  <c r="BR8" i="1"/>
  <c r="BR104" i="1"/>
  <c r="BR253" i="1"/>
  <c r="BR322" i="1"/>
  <c r="BR9" i="1"/>
  <c r="BR118" i="1"/>
  <c r="BR409" i="1"/>
  <c r="BQ5" i="1"/>
  <c r="BQ395" i="1"/>
  <c r="BQ331" i="1"/>
  <c r="BS108" i="1"/>
  <c r="BR47" i="1"/>
  <c r="BR165" i="1"/>
  <c r="BR270" i="1"/>
  <c r="BR380" i="1"/>
  <c r="BR70" i="1"/>
  <c r="BR163" i="1"/>
  <c r="BR250" i="1"/>
  <c r="BR413" i="1"/>
  <c r="BQ282" i="1"/>
  <c r="BQ139" i="1"/>
  <c r="BQ123" i="1"/>
  <c r="BP172" i="1"/>
  <c r="BR164" i="1"/>
  <c r="BR291" i="1"/>
  <c r="BR431" i="1"/>
  <c r="BR52" i="1"/>
  <c r="BR205" i="1"/>
  <c r="BR299" i="1"/>
  <c r="BR406" i="1"/>
  <c r="BQ146" i="1"/>
  <c r="BQ387" i="1"/>
  <c r="BQ212" i="1"/>
  <c r="BP288" i="1"/>
  <c r="BR331" i="1"/>
  <c r="BR76" i="1"/>
  <c r="BR223" i="1"/>
  <c r="BR132" i="1"/>
  <c r="BR390" i="1"/>
  <c r="BR434" i="1"/>
  <c r="BQ382" i="1"/>
  <c r="BQ325" i="1"/>
  <c r="BO417" i="1"/>
  <c r="BR217" i="1"/>
  <c r="BR328" i="1"/>
  <c r="BR225" i="1"/>
  <c r="BR316" i="1"/>
  <c r="BQ168" i="1"/>
  <c r="BQ91" i="1"/>
  <c r="BR466" i="1"/>
  <c r="BQ85" i="1"/>
  <c r="BQ57" i="1"/>
  <c r="BQ166" i="1"/>
  <c r="BO234" i="1"/>
  <c r="BO382" i="1"/>
  <c r="BS7" i="1"/>
  <c r="BR83" i="1"/>
  <c r="BR258" i="1"/>
  <c r="BR321" i="1"/>
  <c r="BR5" i="1"/>
  <c r="BR135" i="1"/>
  <c r="BP395" i="1"/>
  <c r="BR198" i="1"/>
  <c r="BR318" i="1"/>
  <c r="BR21" i="1"/>
  <c r="BR120" i="1"/>
  <c r="BR255" i="1"/>
  <c r="BR357" i="1"/>
  <c r="BR418" i="1"/>
  <c r="BQ160" i="1"/>
  <c r="BQ141" i="1"/>
  <c r="BQ393" i="1"/>
  <c r="BQ306" i="1"/>
  <c r="BO120" i="1"/>
  <c r="BR361" i="1"/>
  <c r="BR68" i="1"/>
  <c r="BR143" i="1"/>
  <c r="BR216" i="1"/>
  <c r="BR389" i="1"/>
  <c r="BR32" i="1"/>
  <c r="BR403" i="1"/>
  <c r="BQ342" i="1"/>
  <c r="BQ327" i="1"/>
  <c r="BQ134" i="1"/>
  <c r="BO255" i="1"/>
  <c r="BR96" i="1"/>
  <c r="BR210" i="1"/>
  <c r="BR308" i="1"/>
  <c r="BR412" i="1"/>
  <c r="BR72" i="1"/>
  <c r="BR241" i="1"/>
  <c r="BQ110" i="1"/>
  <c r="BQ25" i="1"/>
  <c r="BQ370" i="1"/>
  <c r="BS36" i="1"/>
  <c r="BR100" i="1"/>
  <c r="BR232" i="1"/>
  <c r="BR319" i="1"/>
  <c r="BR23" i="1"/>
  <c r="BR175" i="1"/>
  <c r="BR266" i="1"/>
  <c r="BR382" i="1"/>
  <c r="BQ39" i="1"/>
  <c r="BQ216" i="1"/>
  <c r="BQ268" i="1"/>
  <c r="BO186" i="1"/>
  <c r="BR265" i="1"/>
  <c r="BR97" i="1"/>
  <c r="BR156" i="1"/>
  <c r="BR229" i="1"/>
  <c r="BR393" i="1"/>
  <c r="BQ203" i="1"/>
  <c r="BQ461" i="1"/>
  <c r="BQ363" i="1"/>
  <c r="BO351" i="1"/>
  <c r="BR378" i="1"/>
  <c r="BR166" i="1"/>
  <c r="BR332" i="1"/>
  <c r="BR185" i="1"/>
  <c r="BR102" i="1"/>
  <c r="BR425" i="1"/>
  <c r="BQ116" i="1"/>
  <c r="BQ436" i="1"/>
  <c r="BR371" i="1"/>
  <c r="BR411" i="1"/>
  <c r="BR447" i="1"/>
  <c r="BR397" i="1"/>
  <c r="BQ278" i="1"/>
  <c r="BQ147" i="1"/>
  <c r="BQ240" i="1"/>
  <c r="BQ156" i="1"/>
  <c r="BQ233" i="1"/>
  <c r="BS133" i="1"/>
  <c r="BS415" i="1"/>
  <c r="BO400" i="1"/>
  <c r="BR142" i="1"/>
  <c r="BR312" i="1"/>
  <c r="BR420" i="1"/>
  <c r="BR54" i="1"/>
  <c r="BR206" i="1"/>
  <c r="BO453" i="1"/>
  <c r="BR262" i="1"/>
  <c r="BR427" i="1"/>
  <c r="BR162" i="1"/>
  <c r="BR190" i="1"/>
  <c r="BR314" i="1"/>
  <c r="BR429" i="1"/>
  <c r="BR399" i="1"/>
  <c r="BQ277" i="1"/>
  <c r="BQ162" i="1"/>
  <c r="BQ33" i="1"/>
  <c r="BP144" i="1"/>
  <c r="BR35" i="1"/>
  <c r="BR145" i="1"/>
  <c r="BR188" i="1"/>
  <c r="BR333" i="1"/>
  <c r="BR18" i="1"/>
  <c r="BR138" i="1"/>
  <c r="BR410" i="1"/>
  <c r="BQ18" i="1"/>
  <c r="BQ373" i="1"/>
  <c r="BQ225" i="1"/>
  <c r="BS99" i="1"/>
  <c r="BR57" i="1"/>
  <c r="BR140" i="1"/>
  <c r="BR271" i="1"/>
  <c r="BR344" i="1"/>
  <c r="BR55" i="1"/>
  <c r="BR237" i="1"/>
  <c r="BR444" i="1"/>
  <c r="BQ208" i="1"/>
  <c r="BQ121" i="1"/>
  <c r="BQ14" i="1"/>
  <c r="BP56" i="1"/>
  <c r="BR154" i="1"/>
  <c r="BR274" i="1"/>
  <c r="BR400" i="1"/>
  <c r="BR38" i="1"/>
  <c r="BR220" i="1"/>
  <c r="BR315" i="1"/>
  <c r="BR462" i="1"/>
  <c r="BQ109" i="1"/>
  <c r="BQ347" i="1"/>
  <c r="BQ246" i="1"/>
  <c r="BP297" i="1"/>
  <c r="BR285" i="1"/>
  <c r="BR61" i="1"/>
  <c r="BR107" i="1"/>
  <c r="BR202" i="1"/>
  <c r="BR24" i="1"/>
  <c r="BR456" i="1"/>
  <c r="BQ303" i="1"/>
  <c r="BQ259" i="1"/>
  <c r="BQ114" i="1"/>
  <c r="BS217" i="1"/>
  <c r="BP413" i="1"/>
  <c r="BR82" i="1"/>
  <c r="BR187" i="1"/>
  <c r="BR36" i="1"/>
  <c r="BR169" i="1"/>
  <c r="BQ105" i="1"/>
  <c r="BQ298" i="1"/>
  <c r="BQ149" i="1"/>
  <c r="BR34" i="1"/>
  <c r="BR48" i="1"/>
  <c r="BR64" i="1"/>
  <c r="BR408" i="1"/>
  <c r="BQ400" i="1"/>
  <c r="BP24" i="1"/>
  <c r="BR442" i="1"/>
  <c r="BQ360" i="1"/>
  <c r="BQ95" i="1"/>
  <c r="BQ336" i="1"/>
  <c r="BS9" i="1"/>
  <c r="BP434" i="1"/>
  <c r="BR176" i="1"/>
  <c r="BR343" i="1"/>
  <c r="BR98" i="1"/>
  <c r="BR170" i="1"/>
  <c r="BR233" i="1"/>
  <c r="BO30" i="1"/>
  <c r="BR336" i="1"/>
  <c r="BR17" i="1"/>
  <c r="BR167" i="1"/>
  <c r="BR226" i="1"/>
  <c r="BR350" i="1"/>
  <c r="BR405" i="1"/>
  <c r="BQ385" i="1"/>
  <c r="BQ279" i="1"/>
  <c r="BQ150" i="1"/>
  <c r="BS206" i="1"/>
  <c r="BO246" i="1"/>
  <c r="BR44" i="1"/>
  <c r="BR177" i="1"/>
  <c r="BR292" i="1"/>
  <c r="BR370" i="1"/>
  <c r="BR40" i="1"/>
  <c r="BR221" i="1"/>
  <c r="BR391" i="1"/>
  <c r="BQ111" i="1"/>
  <c r="BQ468" i="1"/>
  <c r="BQ375" i="1"/>
  <c r="BS56" i="1"/>
  <c r="BR117" i="1"/>
  <c r="BR196" i="1"/>
  <c r="BR324" i="1"/>
  <c r="BR16" i="1"/>
  <c r="BR114" i="1"/>
  <c r="BR208" i="1"/>
  <c r="BQ4" i="1"/>
  <c r="BQ337" i="1"/>
  <c r="BQ226" i="1"/>
  <c r="BQ144" i="1"/>
  <c r="BO123" i="1"/>
  <c r="BR305" i="1"/>
  <c r="BR402" i="1"/>
  <c r="BR60" i="1"/>
  <c r="BR171" i="1"/>
  <c r="BR240" i="1"/>
  <c r="BR353" i="1"/>
  <c r="BQ186" i="1"/>
  <c r="BQ81" i="1"/>
  <c r="BQ462" i="1"/>
  <c r="BQ346" i="1"/>
  <c r="BO285" i="1"/>
  <c r="BR366" i="1"/>
  <c r="BR49" i="1"/>
  <c r="BR129" i="1"/>
  <c r="BR335" i="1"/>
  <c r="BR383" i="1"/>
  <c r="BR78" i="1"/>
  <c r="BR428" i="1"/>
  <c r="BQ409" i="1"/>
  <c r="BQ315" i="1"/>
  <c r="BQ182" i="1"/>
  <c r="BS152" i="1"/>
  <c r="BR122" i="1"/>
  <c r="BR338" i="1"/>
  <c r="BR84" i="1"/>
  <c r="BR416" i="1"/>
  <c r="BR273" i="1"/>
  <c r="BQ138" i="1"/>
  <c r="BQ419" i="1"/>
  <c r="BQ367" i="1"/>
  <c r="BR251" i="1"/>
  <c r="BR192" i="1"/>
  <c r="BR293" i="1"/>
  <c r="BR459" i="1"/>
  <c r="BQ165" i="1"/>
  <c r="BR7" i="1"/>
  <c r="BQ444" i="1"/>
  <c r="BQ459" i="1"/>
  <c r="BQ175" i="1"/>
  <c r="BQ218" i="1"/>
  <c r="BT106" i="1"/>
  <c r="BO43" i="1"/>
  <c r="BR103" i="1"/>
  <c r="BR108" i="1"/>
  <c r="BR203" i="1"/>
  <c r="BS301" i="1"/>
  <c r="BP54" i="1"/>
  <c r="BR445" i="1"/>
  <c r="BR123" i="1"/>
  <c r="BR224" i="1"/>
  <c r="BR351" i="1"/>
  <c r="BR53" i="1"/>
  <c r="BR99" i="1"/>
  <c r="BR415" i="1"/>
  <c r="BQ7" i="1"/>
  <c r="BQ350" i="1"/>
  <c r="BQ229" i="1"/>
  <c r="BS132" i="1"/>
  <c r="BR13" i="1"/>
  <c r="BR88" i="1"/>
  <c r="BR211" i="1"/>
  <c r="BR339" i="1"/>
  <c r="BR33" i="1"/>
  <c r="BR139" i="1"/>
  <c r="BR239" i="1"/>
  <c r="BR458" i="1"/>
  <c r="BQ194" i="1"/>
  <c r="BQ137" i="1"/>
  <c r="BQ29" i="1"/>
  <c r="BP20" i="1"/>
  <c r="BR172" i="1"/>
  <c r="BR244" i="1"/>
  <c r="BR386" i="1"/>
  <c r="BR63" i="1"/>
  <c r="BR147" i="1"/>
  <c r="BR282" i="1"/>
  <c r="BR421" i="1"/>
  <c r="BQ104" i="1"/>
  <c r="BQ430" i="1"/>
  <c r="BQ322" i="1"/>
  <c r="BQ243" i="1"/>
  <c r="BP124" i="1"/>
  <c r="BR325" i="1"/>
  <c r="BR3" i="1"/>
  <c r="BR141" i="1"/>
  <c r="BR267" i="1"/>
  <c r="BR300" i="1"/>
  <c r="BR6" i="1"/>
  <c r="BR424" i="1"/>
  <c r="BQ309" i="1"/>
  <c r="BQ199" i="1"/>
  <c r="BQ100" i="1"/>
  <c r="BS246" i="1"/>
  <c r="BP311" i="1"/>
  <c r="BR14" i="1"/>
  <c r="BR112" i="1"/>
  <c r="BR219" i="1"/>
  <c r="BR65" i="1"/>
  <c r="BR137" i="1"/>
  <c r="BR430" i="1"/>
  <c r="BQ46" i="1"/>
  <c r="BQ412" i="1"/>
  <c r="BS273" i="1"/>
  <c r="BR93" i="1"/>
  <c r="BR234" i="1"/>
  <c r="BR449" i="1"/>
  <c r="BR152" i="1"/>
  <c r="BR346" i="1"/>
  <c r="BQ227" i="1"/>
  <c r="BQ70" i="1"/>
  <c r="BS180" i="1"/>
  <c r="BR245" i="1"/>
  <c r="BR307" i="1"/>
  <c r="BR281" i="1"/>
  <c r="BR246" i="1"/>
  <c r="BR433" i="1"/>
  <c r="BQ32" i="1"/>
  <c r="BR127" i="1"/>
  <c r="BQ53" i="1"/>
  <c r="BQ456" i="1"/>
  <c r="BQ193" i="1"/>
  <c r="BQ295" i="1"/>
  <c r="BO224" i="1"/>
  <c r="BT79" i="1"/>
  <c r="BR95" i="1"/>
  <c r="BR379" i="1"/>
  <c r="BR62" i="1"/>
  <c r="BR133" i="1"/>
  <c r="BR345" i="1"/>
  <c r="BS193" i="1"/>
  <c r="BO103" i="1"/>
  <c r="BR58" i="1"/>
  <c r="BR168" i="1"/>
  <c r="BR304" i="1"/>
  <c r="BR374" i="1"/>
  <c r="BR69" i="1"/>
  <c r="BR197" i="1"/>
  <c r="BR441" i="1"/>
  <c r="BQ79" i="1"/>
  <c r="BQ460" i="1"/>
  <c r="BQ401" i="1"/>
  <c r="BS46" i="1"/>
  <c r="BR85" i="1"/>
  <c r="BR227" i="1"/>
  <c r="BR313" i="1"/>
  <c r="BR19" i="1"/>
  <c r="BR79" i="1"/>
  <c r="BR194" i="1"/>
  <c r="BR309" i="1"/>
  <c r="BQ97" i="1"/>
  <c r="BQ319" i="1"/>
  <c r="BQ198" i="1"/>
  <c r="BQ115" i="1"/>
  <c r="BO81" i="1"/>
  <c r="BR278" i="1"/>
  <c r="BR337" i="1"/>
  <c r="BR27" i="1"/>
  <c r="BR124" i="1"/>
  <c r="BR243" i="1"/>
  <c r="BR347" i="1"/>
  <c r="BR454" i="1"/>
  <c r="BQ234" i="1"/>
  <c r="BQ69" i="1"/>
  <c r="BQ440" i="1"/>
  <c r="BQ361" i="1"/>
  <c r="BO217" i="1"/>
  <c r="BR381" i="1"/>
  <c r="BR59" i="1"/>
  <c r="BR183" i="1"/>
  <c r="BR214" i="1"/>
  <c r="BR375" i="1"/>
  <c r="BR41" i="1"/>
  <c r="BQ438" i="1"/>
  <c r="BQ286" i="1"/>
  <c r="BQ132" i="1"/>
  <c r="BS190" i="1"/>
  <c r="BO369" i="1"/>
  <c r="BR86" i="1"/>
  <c r="BR204" i="1"/>
  <c r="BR295" i="1"/>
  <c r="BR22" i="1"/>
  <c r="BR213" i="1"/>
  <c r="BR439" i="1"/>
  <c r="BQ143" i="1"/>
  <c r="BQ68" i="1"/>
  <c r="BQ417" i="1"/>
  <c r="BS13" i="1"/>
  <c r="BR106" i="1"/>
  <c r="BR298" i="1"/>
  <c r="BR45" i="1"/>
  <c r="BR310" i="1"/>
  <c r="BR115" i="1"/>
  <c r="BR404" i="1"/>
  <c r="BQ422" i="1"/>
  <c r="BQ214" i="1"/>
  <c r="BS86" i="1"/>
  <c r="BR407" i="1"/>
  <c r="BR334" i="1"/>
  <c r="BR376" i="1"/>
  <c r="BR452" i="1"/>
  <c r="BQ125" i="1"/>
  <c r="BR125" i="1"/>
  <c r="BQ230" i="1"/>
  <c r="BQ43" i="1"/>
  <c r="BQ89" i="1"/>
  <c r="BQ255" i="1"/>
  <c r="BO331" i="1"/>
  <c r="BT122" i="1"/>
  <c r="BR193" i="1"/>
  <c r="BR15" i="1"/>
  <c r="BR119" i="1"/>
  <c r="BR230" i="1"/>
  <c r="BR341" i="1"/>
  <c r="BS124" i="1"/>
  <c r="BR25" i="1"/>
  <c r="BR109" i="1"/>
  <c r="BR218" i="1"/>
  <c r="BR348" i="1"/>
  <c r="BR4" i="1"/>
  <c r="BR110" i="1"/>
  <c r="BR256" i="1"/>
  <c r="BR455" i="1"/>
  <c r="BQ258" i="1"/>
  <c r="BQ108" i="1"/>
  <c r="BQ446" i="1"/>
  <c r="BS19" i="1"/>
  <c r="BR151" i="1"/>
  <c r="BR261" i="1"/>
  <c r="BR372" i="1"/>
  <c r="BR71" i="1"/>
  <c r="BR134" i="1"/>
  <c r="BR228" i="1"/>
  <c r="BR401" i="1"/>
  <c r="BQ420" i="1"/>
  <c r="BQ307" i="1"/>
  <c r="BQ192" i="1"/>
  <c r="BP88" i="1"/>
  <c r="BR297" i="1"/>
  <c r="BR460" i="1"/>
  <c r="BR81" i="1"/>
  <c r="BR184" i="1"/>
  <c r="BR296" i="1"/>
  <c r="BR31" i="1"/>
  <c r="BR435" i="1"/>
  <c r="BQ300" i="1"/>
  <c r="BQ177" i="1"/>
  <c r="BQ122" i="1"/>
  <c r="BS279" i="1"/>
  <c r="BP255" i="1"/>
  <c r="BR28" i="1"/>
  <c r="BR113" i="1"/>
  <c r="BR259" i="1"/>
  <c r="BR352" i="1"/>
  <c r="BR20" i="1"/>
  <c r="BR144" i="1"/>
  <c r="BQ20" i="1"/>
  <c r="BQ406" i="1"/>
  <c r="BQ302" i="1"/>
  <c r="BS123" i="1"/>
  <c r="BR77" i="1"/>
  <c r="BR161" i="1"/>
  <c r="BR275" i="1"/>
  <c r="BR373" i="1"/>
  <c r="BR80" i="1"/>
  <c r="BR149" i="1"/>
  <c r="BR284" i="1"/>
  <c r="BR436" i="1"/>
  <c r="BQ275" i="1"/>
  <c r="BQ170" i="1"/>
  <c r="BQ19" i="1"/>
  <c r="BP183" i="1"/>
  <c r="BR199" i="1"/>
  <c r="BR385" i="1"/>
  <c r="BR111" i="1"/>
  <c r="BR349" i="1"/>
  <c r="BR247" i="1"/>
  <c r="BR388" i="1"/>
  <c r="BQ66" i="1"/>
  <c r="BQ21" i="1"/>
  <c r="BS18" i="1"/>
  <c r="BR128" i="1"/>
  <c r="BR67" i="1"/>
  <c r="BR39" i="1"/>
  <c r="BR94" i="1"/>
  <c r="BQ61" i="1"/>
  <c r="BQ304" i="1"/>
  <c r="BR158" i="1"/>
  <c r="BQ82" i="1"/>
  <c r="BQ210" i="1"/>
  <c r="BQ351" i="1"/>
  <c r="BO427" i="1"/>
  <c r="BT274"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42" i="39"/>
  <c r="AA126" i="39"/>
  <c r="AA119" i="39"/>
  <c r="AA136" i="39"/>
  <c r="AA117" i="39"/>
  <c r="AA114" i="39"/>
  <c r="AA111" i="39"/>
  <c r="AA105" i="39"/>
  <c r="AA122" i="39"/>
  <c r="AA140" i="39"/>
  <c r="AA115" i="39"/>
  <c r="AA110" i="39"/>
  <c r="AA107" i="39"/>
  <c r="AA120" i="39"/>
  <c r="AA109"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BW142" i="1" l="1"/>
  <c r="BW202" i="1"/>
  <c r="N3" i="31"/>
  <c r="BW340" i="1" l="1"/>
  <c r="BW203" i="1"/>
  <c r="BW87" i="1"/>
  <c r="BW171" i="1"/>
  <c r="AL1" i="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AL252" i="1" l="1"/>
  <c r="AK451" i="1"/>
  <c r="X126" i="1"/>
  <c r="W252" i="1"/>
  <c r="AE252" i="1"/>
  <c r="V252" i="1"/>
  <c r="Z384" i="1"/>
  <c r="Y126" i="1"/>
  <c r="AD126" i="1"/>
  <c r="AG238" i="1"/>
  <c r="AB252" i="1"/>
  <c r="AJ451" i="1"/>
  <c r="AK238" i="1"/>
  <c r="X238" i="1"/>
  <c r="AA238" i="1"/>
  <c r="AI252" i="1"/>
  <c r="AF384" i="1"/>
  <c r="AD238" i="1"/>
  <c r="AG384" i="1"/>
  <c r="AH252" i="1"/>
  <c r="AC238" i="1"/>
  <c r="AB451" i="1"/>
  <c r="AL451" i="1"/>
  <c r="AL238" i="1"/>
  <c r="W384" i="1"/>
  <c r="AE384" i="1"/>
  <c r="X252" i="1"/>
  <c r="Y384" i="1"/>
  <c r="AF126" i="1"/>
  <c r="AD384" i="1"/>
  <c r="V238" i="1"/>
  <c r="Z126" i="1"/>
  <c r="AB238" i="1"/>
  <c r="AJ126" i="1"/>
  <c r="AK384" i="1"/>
  <c r="W238" i="1"/>
  <c r="AI384" i="1"/>
  <c r="AI451" i="1"/>
  <c r="AC384" i="1"/>
  <c r="Y252" i="1"/>
  <c r="AH126" i="1"/>
  <c r="AG252" i="1"/>
  <c r="AH384" i="1"/>
  <c r="AB126" i="1"/>
  <c r="AK126" i="1"/>
  <c r="AJ238" i="1"/>
  <c r="AA384" i="1"/>
  <c r="AE126" i="1"/>
  <c r="X384" i="1"/>
  <c r="Z238" i="1"/>
  <c r="AG451" i="1"/>
  <c r="V126" i="1"/>
  <c r="AC126" i="1"/>
  <c r="V384" i="1"/>
  <c r="AB384" i="1"/>
  <c r="AJ384" i="1"/>
  <c r="AL384" i="1"/>
  <c r="AE451" i="1"/>
  <c r="AI126" i="1"/>
  <c r="W451" i="1"/>
  <c r="AD252" i="1"/>
  <c r="Z252" i="1"/>
  <c r="Y238" i="1"/>
  <c r="AH238" i="1"/>
  <c r="AF238" i="1"/>
  <c r="AK252" i="1"/>
  <c r="AL126" i="1"/>
  <c r="AA126" i="1"/>
  <c r="X451" i="1"/>
  <c r="AA252" i="1"/>
  <c r="AF451" i="1"/>
  <c r="AD451" i="1"/>
  <c r="AG126" i="1"/>
  <c r="V451" i="1"/>
  <c r="AC451" i="1"/>
  <c r="AJ252" i="1"/>
  <c r="AA451" i="1"/>
  <c r="AE238" i="1"/>
  <c r="W126" i="1"/>
  <c r="AI238" i="1"/>
  <c r="Y451" i="1"/>
  <c r="AH451" i="1"/>
  <c r="AC252" i="1"/>
  <c r="AF252" i="1"/>
  <c r="Z451" i="1"/>
  <c r="AL249" i="1"/>
  <c r="AK249" i="1"/>
  <c r="AJ249" i="1"/>
  <c r="AD249" i="1"/>
  <c r="Z249" i="1"/>
  <c r="V249" i="1"/>
  <c r="AC249" i="1"/>
  <c r="AH249" i="1"/>
  <c r="AE249" i="1"/>
  <c r="Y249" i="1"/>
  <c r="W249" i="1"/>
  <c r="AI249" i="1"/>
  <c r="AF249" i="1"/>
  <c r="AA249" i="1"/>
  <c r="X249" i="1"/>
  <c r="AG249" i="1"/>
  <c r="AB249" i="1"/>
  <c r="AK358" i="1"/>
  <c r="AL248" i="1"/>
  <c r="AL359" i="1"/>
  <c r="V276" i="1"/>
  <c r="Y358" i="1"/>
  <c r="AH276" i="1"/>
  <c r="AG359" i="1"/>
  <c r="AI356" i="1"/>
  <c r="V248" i="1"/>
  <c r="X356" i="1"/>
  <c r="AE248" i="1"/>
  <c r="Z356" i="1"/>
  <c r="AB248" i="1"/>
  <c r="AJ358" i="1"/>
  <c r="AJ248" i="1"/>
  <c r="AJ359" i="1"/>
  <c r="X359" i="1"/>
  <c r="X263" i="1"/>
  <c r="AE358" i="1"/>
  <c r="AC248" i="1"/>
  <c r="AA358" i="1"/>
  <c r="Y263" i="1"/>
  <c r="AG248" i="1"/>
  <c r="AI276" i="1"/>
  <c r="W263" i="1"/>
  <c r="AB356" i="1"/>
  <c r="AK356" i="1"/>
  <c r="AL276" i="1"/>
  <c r="X358" i="1"/>
  <c r="AC276" i="1"/>
  <c r="AG358" i="1"/>
  <c r="AI248" i="1"/>
  <c r="Z358" i="1"/>
  <c r="Y276" i="1"/>
  <c r="AG263" i="1"/>
  <c r="AC356" i="1"/>
  <c r="AA248" i="1"/>
  <c r="AF248" i="1"/>
  <c r="AB359" i="1"/>
  <c r="AJ276" i="1"/>
  <c r="AL356" i="1"/>
  <c r="AC358" i="1"/>
  <c r="W359" i="1"/>
  <c r="AC263" i="1"/>
  <c r="AA359" i="1"/>
  <c r="W276" i="1"/>
  <c r="AG276" i="1"/>
  <c r="Z359" i="1"/>
  <c r="Z248" i="1"/>
  <c r="V263" i="1"/>
  <c r="AD358" i="1"/>
  <c r="AB358" i="1"/>
  <c r="AK276" i="1"/>
  <c r="AK263" i="1"/>
  <c r="W356" i="1"/>
  <c r="AD263" i="1"/>
  <c r="Z263" i="1"/>
  <c r="V358" i="1"/>
  <c r="AF358" i="1"/>
  <c r="Z276" i="1"/>
  <c r="AF276" i="1"/>
  <c r="W248" i="1"/>
  <c r="Y248" i="1"/>
  <c r="AH359" i="1"/>
  <c r="AB263" i="1"/>
  <c r="AL263" i="1"/>
  <c r="AL358" i="1"/>
  <c r="AD248" i="1"/>
  <c r="AE359" i="1"/>
  <c r="W358" i="1"/>
  <c r="V359" i="1"/>
  <c r="AD359" i="1"/>
  <c r="AF359" i="1"/>
  <c r="AH263" i="1"/>
  <c r="AF263" i="1"/>
  <c r="X248" i="1"/>
  <c r="AE263" i="1"/>
  <c r="AB276" i="1"/>
  <c r="AJ263" i="1"/>
  <c r="AJ356" i="1"/>
  <c r="AE356" i="1"/>
  <c r="AA356" i="1"/>
  <c r="AF356" i="1"/>
  <c r="Y359" i="1"/>
  <c r="AH358" i="1"/>
  <c r="AH248" i="1"/>
  <c r="AI359" i="1"/>
  <c r="AD276" i="1"/>
  <c r="AG356" i="1"/>
  <c r="AI358" i="1"/>
  <c r="AK248" i="1"/>
  <c r="AK359" i="1"/>
  <c r="AA263" i="1"/>
  <c r="V356" i="1"/>
  <c r="AD356" i="1"/>
  <c r="X276" i="1"/>
  <c r="AE276" i="1"/>
  <c r="AI263" i="1"/>
  <c r="Y356" i="1"/>
  <c r="AH356" i="1"/>
  <c r="AC359" i="1"/>
  <c r="AA276" i="1"/>
  <c r="AK181" i="1"/>
  <c r="AD181" i="1"/>
  <c r="AB181" i="1"/>
  <c r="AJ181" i="1"/>
  <c r="AE181" i="1"/>
  <c r="AL181" i="1"/>
  <c r="AC181" i="1"/>
  <c r="Z181" i="1"/>
  <c r="AH181" i="1"/>
  <c r="W181" i="1"/>
  <c r="AI181" i="1"/>
  <c r="X181" i="1"/>
  <c r="Y181" i="1"/>
  <c r="AG181" i="1"/>
  <c r="V181" i="1"/>
  <c r="AA181" i="1"/>
  <c r="AF181" i="1"/>
  <c r="AL215" i="1"/>
  <c r="AK159" i="1"/>
  <c r="AJ467" i="1"/>
  <c r="AL159" i="1"/>
  <c r="AK215" i="1"/>
  <c r="AJ215" i="1"/>
  <c r="AL467" i="1"/>
  <c r="AJ159" i="1"/>
  <c r="AK467" i="1"/>
  <c r="AI159" i="1"/>
  <c r="W159" i="1"/>
  <c r="AG159" i="1"/>
  <c r="AD215" i="1"/>
  <c r="AI215" i="1"/>
  <c r="Y215" i="1"/>
  <c r="AH215" i="1"/>
  <c r="AD467" i="1"/>
  <c r="AE467" i="1"/>
  <c r="AF467" i="1"/>
  <c r="AD159" i="1"/>
  <c r="V159" i="1"/>
  <c r="X159" i="1"/>
  <c r="Z159" i="1"/>
  <c r="W215" i="1"/>
  <c r="X215" i="1"/>
  <c r="AC215" i="1"/>
  <c r="AG467" i="1"/>
  <c r="AH467" i="1"/>
  <c r="AI467" i="1"/>
  <c r="Y467" i="1"/>
  <c r="AH159" i="1"/>
  <c r="AF159" i="1"/>
  <c r="Y159" i="1"/>
  <c r="AA215" i="1"/>
  <c r="AF215" i="1"/>
  <c r="Z215" i="1"/>
  <c r="Z467" i="1"/>
  <c r="V467" i="1"/>
  <c r="X467" i="1"/>
  <c r="AE159" i="1"/>
  <c r="AC159" i="1"/>
  <c r="AA159" i="1"/>
  <c r="AE215" i="1"/>
  <c r="V215" i="1"/>
  <c r="AG215" i="1"/>
  <c r="AA467" i="1"/>
  <c r="W467" i="1"/>
  <c r="AC467" i="1"/>
  <c r="AB159" i="1"/>
  <c r="AB215" i="1"/>
  <c r="AB467" i="1"/>
  <c r="AL191" i="1"/>
  <c r="AJ191" i="1"/>
  <c r="AK191" i="1"/>
  <c r="AL320" i="1"/>
  <c r="AJ320" i="1"/>
  <c r="AK320" i="1"/>
  <c r="AG191" i="1"/>
  <c r="AH191" i="1"/>
  <c r="AI191" i="1"/>
  <c r="AC191" i="1"/>
  <c r="Z320" i="1"/>
  <c r="AH320" i="1"/>
  <c r="X320" i="1"/>
  <c r="AD191" i="1"/>
  <c r="W191" i="1"/>
  <c r="V191" i="1"/>
  <c r="AF320" i="1"/>
  <c r="W320" i="1"/>
  <c r="AE320" i="1"/>
  <c r="AC320" i="1"/>
  <c r="Y191" i="1"/>
  <c r="AA191" i="1"/>
  <c r="X191" i="1"/>
  <c r="Y320" i="1"/>
  <c r="AA320" i="1"/>
  <c r="AI320" i="1"/>
  <c r="Z191" i="1"/>
  <c r="AE191" i="1"/>
  <c r="AF191" i="1"/>
  <c r="AG320" i="1"/>
  <c r="AD320" i="1"/>
  <c r="V320" i="1"/>
  <c r="AB191" i="1"/>
  <c r="AB320" i="1"/>
  <c r="AK394" i="1"/>
  <c r="AL394" i="1"/>
  <c r="AG394" i="1"/>
  <c r="AA394" i="1"/>
  <c r="AJ394" i="1"/>
  <c r="Z394" i="1"/>
  <c r="AD394" i="1"/>
  <c r="AE394" i="1"/>
  <c r="AF394" i="1"/>
  <c r="V394" i="1"/>
  <c r="AH394" i="1"/>
  <c r="AI394" i="1"/>
  <c r="Y394" i="1"/>
  <c r="W394" i="1"/>
  <c r="X394" i="1"/>
  <c r="AC394" i="1"/>
  <c r="AB394" i="1"/>
  <c r="AK189" i="1"/>
  <c r="AL323" i="1"/>
  <c r="AL189" i="1"/>
  <c r="AK323" i="1"/>
  <c r="Z323" i="1"/>
  <c r="X323" i="1"/>
  <c r="AE323" i="1"/>
  <c r="AF189" i="1"/>
  <c r="W189" i="1"/>
  <c r="AI189" i="1"/>
  <c r="Y189" i="1"/>
  <c r="AI323" i="1"/>
  <c r="AA323" i="1"/>
  <c r="AF323" i="1"/>
  <c r="Y323" i="1"/>
  <c r="AD189" i="1"/>
  <c r="AA189" i="1"/>
  <c r="V189" i="1"/>
  <c r="AG189" i="1"/>
  <c r="AD323" i="1"/>
  <c r="AJ323" i="1"/>
  <c r="AC323" i="1"/>
  <c r="AG323" i="1"/>
  <c r="AH189" i="1"/>
  <c r="AJ189" i="1"/>
  <c r="X189" i="1"/>
  <c r="AH323" i="1"/>
  <c r="V323" i="1"/>
  <c r="W323" i="1"/>
  <c r="Z189" i="1"/>
  <c r="AE189" i="1"/>
  <c r="AC189" i="1"/>
  <c r="AB323" i="1"/>
  <c r="AB189" i="1"/>
  <c r="AK201" i="1"/>
  <c r="AL201" i="1"/>
  <c r="W201" i="1"/>
  <c r="AF201" i="1"/>
  <c r="Z201" i="1"/>
  <c r="AA201" i="1"/>
  <c r="AE201" i="1"/>
  <c r="AG201" i="1"/>
  <c r="AD201" i="1"/>
  <c r="AI201" i="1"/>
  <c r="Y201" i="1"/>
  <c r="X201" i="1"/>
  <c r="V201" i="1"/>
  <c r="AH201" i="1"/>
  <c r="AJ201" i="1"/>
  <c r="AC201" i="1"/>
  <c r="AB201" i="1"/>
  <c r="L6" i="31"/>
  <c r="L7" i="31" s="1"/>
  <c r="AM252" i="1" l="1"/>
  <c r="AM384" i="1"/>
  <c r="AM238" i="1"/>
  <c r="AM451" i="1"/>
  <c r="AM126" i="1"/>
  <c r="AM249" i="1"/>
  <c r="AM359" i="1"/>
  <c r="AM356" i="1"/>
  <c r="AM276" i="1"/>
  <c r="AM358" i="1"/>
  <c r="AM263" i="1"/>
  <c r="AM248" i="1"/>
  <c r="AM181" i="1"/>
  <c r="AM215" i="1"/>
  <c r="AM159" i="1"/>
  <c r="AM467" i="1"/>
  <c r="AM320" i="1"/>
  <c r="AM191" i="1"/>
  <c r="AM394" i="1"/>
  <c r="AM189" i="1"/>
  <c r="AM323" i="1"/>
  <c r="AM201" i="1"/>
  <c r="BX464" i="1" l="1"/>
  <c r="BX450" i="1"/>
  <c r="BX249" i="1"/>
  <c r="BX451" i="1"/>
  <c r="BX384" i="1"/>
  <c r="BX252" i="1"/>
  <c r="BX126" i="1"/>
  <c r="BX238" i="1"/>
  <c r="BX358" i="1"/>
  <c r="BX263" i="1"/>
  <c r="BX359" i="1"/>
  <c r="BX276" i="1"/>
  <c r="BX356" i="1"/>
  <c r="BX248" i="1"/>
  <c r="BX215" i="1"/>
  <c r="BX181" i="1"/>
  <c r="BX159" i="1"/>
  <c r="BX467" i="1"/>
  <c r="BX320" i="1"/>
  <c r="BX191" i="1"/>
  <c r="BX323" i="1"/>
  <c r="BX394" i="1"/>
  <c r="BX201" i="1"/>
  <c r="BX189" i="1"/>
  <c r="BX448" i="1"/>
  <c r="BX465" i="1"/>
  <c r="BX446" i="1"/>
  <c r="BX442" i="1"/>
  <c r="BX468" i="1"/>
  <c r="BX457" i="1"/>
  <c r="BX453" i="1"/>
  <c r="BX449" i="1"/>
  <c r="BX441" i="1"/>
  <c r="BX466" i="1"/>
  <c r="BX461" i="1"/>
  <c r="BX460" i="1"/>
  <c r="BX458" i="1"/>
  <c r="BX445" i="1"/>
  <c r="BX459" i="1"/>
  <c r="BX443" i="1"/>
  <c r="BX462" i="1"/>
  <c r="BX454" i="1"/>
  <c r="BX452" i="1"/>
  <c r="BX444" i="1"/>
  <c r="BX463" i="1"/>
  <c r="BX456" i="1"/>
  <c r="BX447" i="1"/>
  <c r="BX427" i="1"/>
  <c r="BX426" i="1"/>
  <c r="BX438" i="1"/>
  <c r="BX429" i="1"/>
  <c r="BX434" i="1"/>
  <c r="BX428" i="1"/>
  <c r="BX424" i="1"/>
  <c r="BX420" i="1"/>
  <c r="BX418" i="1"/>
  <c r="BX414" i="1"/>
  <c r="BX439" i="1"/>
  <c r="BX436" i="1"/>
  <c r="BX433" i="1"/>
  <c r="BX431" i="1"/>
  <c r="BX430" i="1"/>
  <c r="BX416" i="1"/>
  <c r="BX412" i="1"/>
  <c r="BX440" i="1"/>
  <c r="BX435" i="1"/>
  <c r="BX432" i="1"/>
  <c r="BX417" i="1"/>
  <c r="BX425" i="1"/>
  <c r="BX422" i="1"/>
  <c r="BX437" i="1"/>
  <c r="BX423" i="1"/>
  <c r="BX421" i="1"/>
  <c r="BX419" i="1"/>
  <c r="BX411" i="1"/>
  <c r="BX395" i="1"/>
  <c r="BX415" i="1"/>
  <c r="BX409" i="1"/>
  <c r="BX403" i="1"/>
  <c r="BX402" i="1"/>
  <c r="BX398" i="1"/>
  <c r="BX397" i="1"/>
  <c r="BX393" i="1"/>
  <c r="BX413" i="1"/>
  <c r="BX399" i="1"/>
  <c r="BX404" i="1"/>
  <c r="BX396" i="1"/>
  <c r="BX392" i="1"/>
  <c r="BX389" i="1"/>
  <c r="BX410" i="1"/>
  <c r="BX405" i="1"/>
  <c r="BX408" i="1"/>
  <c r="BX407" i="1"/>
  <c r="BX401" i="1"/>
  <c r="BX390" i="1"/>
  <c r="BX385" i="1"/>
  <c r="BX382" i="1"/>
  <c r="BX368" i="1"/>
  <c r="BX369" i="1"/>
  <c r="BX383" i="1"/>
  <c r="BX370" i="1"/>
  <c r="BX365" i="1"/>
  <c r="BX455" i="1"/>
  <c r="BX400" i="1"/>
  <c r="BX379" i="1"/>
  <c r="BX378" i="1"/>
  <c r="BX377" i="1"/>
  <c r="BX376" i="1"/>
  <c r="BX375" i="1"/>
  <c r="BX374" i="1"/>
  <c r="BX373" i="1"/>
  <c r="BX372" i="1"/>
  <c r="BX371" i="1"/>
  <c r="BX366" i="1"/>
  <c r="BX363" i="1"/>
  <c r="BX391" i="1"/>
  <c r="BX388" i="1"/>
  <c r="BX386" i="1"/>
  <c r="BX367" i="1"/>
  <c r="BX387" i="1"/>
  <c r="BX381" i="1"/>
  <c r="BX357" i="1"/>
  <c r="BX351" i="1"/>
  <c r="BX345" i="1"/>
  <c r="BX335" i="1"/>
  <c r="BX360" i="1"/>
  <c r="BX355" i="1"/>
  <c r="BX352" i="1"/>
  <c r="BX348" i="1"/>
  <c r="BX380" i="1"/>
  <c r="BX343" i="1"/>
  <c r="BX346" i="1"/>
  <c r="BX340" i="1"/>
  <c r="BX364" i="1"/>
  <c r="BX353" i="1"/>
  <c r="BX350" i="1"/>
  <c r="BX349" i="1"/>
  <c r="BX362" i="1"/>
  <c r="BX344" i="1"/>
  <c r="BX334" i="1"/>
  <c r="BX361" i="1"/>
  <c r="BX339" i="1"/>
  <c r="BX338" i="1"/>
  <c r="BX337" i="1"/>
  <c r="BX336" i="1"/>
  <c r="BX325" i="1"/>
  <c r="BX316" i="1"/>
  <c r="BX315" i="1"/>
  <c r="BX312" i="1"/>
  <c r="BX311" i="1"/>
  <c r="BX310" i="1"/>
  <c r="BX308" i="1"/>
  <c r="BX313" i="1"/>
  <c r="BX304" i="1"/>
  <c r="BX342" i="1"/>
  <c r="BX329" i="1"/>
  <c r="BX326" i="1"/>
  <c r="BX332" i="1"/>
  <c r="BX330" i="1"/>
  <c r="BX322" i="1"/>
  <c r="BX321" i="1"/>
  <c r="BX319" i="1"/>
  <c r="BX318" i="1"/>
  <c r="BX317" i="1"/>
  <c r="BX309" i="1"/>
  <c r="BX306" i="1"/>
  <c r="BX406" i="1"/>
  <c r="BX307" i="1"/>
  <c r="BX298" i="1"/>
  <c r="BX341" i="1"/>
  <c r="BX333" i="1"/>
  <c r="BX331" i="1"/>
  <c r="BX314" i="1"/>
  <c r="BX324" i="1"/>
  <c r="BX300" i="1"/>
  <c r="BX288" i="1"/>
  <c r="BX294" i="1"/>
  <c r="BX293" i="1"/>
  <c r="BX292" i="1"/>
  <c r="BX283" i="1"/>
  <c r="BX279" i="1"/>
  <c r="BX268" i="1"/>
  <c r="BX305" i="1"/>
  <c r="BX285" i="1"/>
  <c r="BX354" i="1"/>
  <c r="BX328" i="1"/>
  <c r="BX296" i="1"/>
  <c r="BX347" i="1"/>
  <c r="BX303" i="1"/>
  <c r="BX295" i="1"/>
  <c r="BX287" i="1"/>
  <c r="BX327" i="1"/>
  <c r="BX302" i="1"/>
  <c r="BX286" i="1"/>
  <c r="BX281" i="1"/>
  <c r="BX272" i="1"/>
  <c r="BX266" i="1"/>
  <c r="BX299" i="1"/>
  <c r="BX241" i="1"/>
  <c r="BX236" i="1"/>
  <c r="BX232" i="1"/>
  <c r="BX227" i="1"/>
  <c r="BX222" i="1"/>
  <c r="BX269" i="1"/>
  <c r="BX267" i="1"/>
  <c r="BX255" i="1"/>
  <c r="BX254" i="1"/>
  <c r="BX253" i="1"/>
  <c r="BX251" i="1"/>
  <c r="BX235" i="1"/>
  <c r="BX231" i="1"/>
  <c r="BX213" i="1"/>
  <c r="BX280" i="1"/>
  <c r="BX273" i="1"/>
  <c r="BX262" i="1"/>
  <c r="BX250" i="1"/>
  <c r="BX228" i="1"/>
  <c r="BX225" i="1"/>
  <c r="BX214" i="1"/>
  <c r="BX282" i="1"/>
  <c r="BX244" i="1"/>
  <c r="BX242" i="1"/>
  <c r="BX237" i="1"/>
  <c r="BX212" i="1"/>
  <c r="BX297" i="1"/>
  <c r="BX274" i="1"/>
  <c r="BX261" i="1"/>
  <c r="BX245" i="1"/>
  <c r="BX239" i="1"/>
  <c r="BX233" i="1"/>
  <c r="BX229" i="1"/>
  <c r="BX216" i="1"/>
  <c r="BX284" i="1"/>
  <c r="BX278" i="1"/>
  <c r="BX277" i="1"/>
  <c r="BX260" i="1"/>
  <c r="BX257" i="1"/>
  <c r="BX256" i="1"/>
  <c r="BX246" i="1"/>
  <c r="BX240" i="1"/>
  <c r="BX301" i="1"/>
  <c r="BX290" i="1"/>
  <c r="BX271" i="1"/>
  <c r="BX259" i="1"/>
  <c r="BX258" i="1"/>
  <c r="BX234" i="1"/>
  <c r="BX224" i="1"/>
  <c r="BX221" i="1"/>
  <c r="BX220" i="1"/>
  <c r="BX275" i="1"/>
  <c r="BX247" i="1"/>
  <c r="BX243" i="1"/>
  <c r="BX217" i="1"/>
  <c r="BX190" i="1"/>
  <c r="BX264" i="1"/>
  <c r="BX226" i="1"/>
  <c r="BX211" i="1"/>
  <c r="BX192" i="1"/>
  <c r="BX183" i="1"/>
  <c r="BX208" i="1"/>
  <c r="BX203" i="1"/>
  <c r="BX202" i="1"/>
  <c r="BX188" i="1"/>
  <c r="BX187" i="1"/>
  <c r="BX270" i="1"/>
  <c r="BX265" i="1"/>
  <c r="BX198" i="1"/>
  <c r="BX195" i="1"/>
  <c r="BX194" i="1"/>
  <c r="BX186" i="1"/>
  <c r="BX230" i="1"/>
  <c r="BX204" i="1"/>
  <c r="BX196" i="1"/>
  <c r="BX193" i="1"/>
  <c r="BX179" i="1"/>
  <c r="BX209" i="1"/>
  <c r="BX291" i="1"/>
  <c r="BX219" i="1"/>
  <c r="BX206" i="1"/>
  <c r="BX205" i="1"/>
  <c r="BX200" i="1"/>
  <c r="BX199" i="1"/>
  <c r="BX180" i="1"/>
  <c r="BX175" i="1"/>
  <c r="BX162" i="1"/>
  <c r="BX146" i="1"/>
  <c r="BX145" i="1"/>
  <c r="BX142" i="1"/>
  <c r="BX141" i="1"/>
  <c r="BX140" i="1"/>
  <c r="BX131" i="1"/>
  <c r="BX130" i="1"/>
  <c r="BX124" i="1"/>
  <c r="BX210" i="1"/>
  <c r="BX171" i="1"/>
  <c r="BX167" i="1"/>
  <c r="BX166" i="1"/>
  <c r="BX132" i="1"/>
  <c r="BX125" i="1"/>
  <c r="BX177" i="1"/>
  <c r="BX176" i="1"/>
  <c r="BX164" i="1"/>
  <c r="BX158" i="1"/>
  <c r="BX148" i="1"/>
  <c r="BX147" i="1"/>
  <c r="BX133" i="1"/>
  <c r="BX168" i="1"/>
  <c r="BX160" i="1"/>
  <c r="BX154" i="1"/>
  <c r="BX153" i="1"/>
  <c r="BX149" i="1"/>
  <c r="BX134" i="1"/>
  <c r="BX197" i="1"/>
  <c r="BX178" i="1"/>
  <c r="BX173" i="1"/>
  <c r="BX172" i="1"/>
  <c r="BX169" i="1"/>
  <c r="BX163" i="1"/>
  <c r="BX155" i="1"/>
  <c r="BX152" i="1"/>
  <c r="BX150" i="1"/>
  <c r="BX223" i="1"/>
  <c r="BX218" i="1"/>
  <c r="BX207" i="1"/>
  <c r="BX185" i="1"/>
  <c r="BX182" i="1"/>
  <c r="BX161" i="1"/>
  <c r="BX151" i="1"/>
  <c r="BX137" i="1"/>
  <c r="BX123" i="1"/>
  <c r="BX184" i="1"/>
  <c r="BX174" i="1"/>
  <c r="BX165" i="1"/>
  <c r="BX157" i="1"/>
  <c r="BX144" i="1"/>
  <c r="BX170" i="1"/>
  <c r="BX143" i="1"/>
  <c r="BX139" i="1"/>
  <c r="BX138" i="1"/>
  <c r="BX135" i="1"/>
  <c r="BX129" i="1"/>
  <c r="BX117" i="1"/>
  <c r="BX105" i="1"/>
  <c r="BX103" i="1"/>
  <c r="BX97" i="1"/>
  <c r="BX95" i="1"/>
  <c r="BX93" i="1"/>
  <c r="BX86" i="1"/>
  <c r="BX128" i="1"/>
  <c r="BX122" i="1"/>
  <c r="BX118" i="1"/>
  <c r="BX110" i="1"/>
  <c r="BX98" i="1"/>
  <c r="BX96" i="1"/>
  <c r="BX92" i="1"/>
  <c r="BX90" i="1"/>
  <c r="BX89" i="1"/>
  <c r="BX136" i="1"/>
  <c r="BX119" i="1"/>
  <c r="BX112" i="1"/>
  <c r="BX88" i="1"/>
  <c r="BX116" i="1"/>
  <c r="BX113" i="1"/>
  <c r="BX109" i="1"/>
  <c r="BX106" i="1"/>
  <c r="BX99" i="1"/>
  <c r="BX156" i="1"/>
  <c r="BX127" i="1"/>
  <c r="BX121" i="1"/>
  <c r="BX120" i="1"/>
  <c r="BX111" i="1"/>
  <c r="BX104" i="1"/>
  <c r="BX74" i="1"/>
  <c r="BX289" i="1"/>
  <c r="BX115" i="1"/>
  <c r="BX114" i="1"/>
  <c r="BX108" i="1"/>
  <c r="BX107" i="1"/>
  <c r="BX82" i="1"/>
  <c r="BX75" i="1"/>
  <c r="BX72" i="1"/>
  <c r="BX101" i="1"/>
  <c r="BX94" i="1"/>
  <c r="BX80" i="1"/>
  <c r="BX68" i="1"/>
  <c r="BX56" i="1"/>
  <c r="BX47" i="1"/>
  <c r="BX87" i="1"/>
  <c r="BX83" i="1"/>
  <c r="BX77" i="1"/>
  <c r="BX54" i="1"/>
  <c r="BX52" i="1"/>
  <c r="BX50" i="1"/>
  <c r="BX48" i="1"/>
  <c r="BX43" i="1"/>
  <c r="BX42" i="1"/>
  <c r="BX41" i="1"/>
  <c r="BX40" i="1"/>
  <c r="BX39" i="1"/>
  <c r="BX38" i="1"/>
  <c r="BX31" i="1"/>
  <c r="BX73" i="1"/>
  <c r="BX61" i="1"/>
  <c r="BX60" i="1"/>
  <c r="BX51" i="1"/>
  <c r="BX37" i="1"/>
  <c r="BX84" i="1"/>
  <c r="BX79" i="1"/>
  <c r="BX78" i="1"/>
  <c r="BX69" i="1"/>
  <c r="BX66" i="1"/>
  <c r="BX63" i="1"/>
  <c r="BX62" i="1"/>
  <c r="BX49" i="1"/>
  <c r="BX85" i="1"/>
  <c r="BX81" i="1"/>
  <c r="BX76" i="1"/>
  <c r="BX71" i="1"/>
  <c r="BX67" i="1"/>
  <c r="BX59" i="1"/>
  <c r="BX58" i="1"/>
  <c r="BX70" i="1"/>
  <c r="BX46" i="1"/>
  <c r="BX45" i="1"/>
  <c r="BX64" i="1"/>
  <c r="BX55" i="1"/>
  <c r="BX36" i="1"/>
  <c r="BX16" i="1"/>
  <c r="BX57" i="1"/>
  <c r="BX22" i="1"/>
  <c r="BX19" i="1"/>
  <c r="BX10" i="1"/>
  <c r="BX3" i="1"/>
  <c r="BX44" i="1"/>
  <c r="BX102" i="1"/>
  <c r="BX30" i="1"/>
  <c r="BX17" i="1"/>
  <c r="BX100" i="1"/>
  <c r="BX35" i="1"/>
  <c r="BX34" i="1"/>
  <c r="BX26" i="1"/>
  <c r="BX20" i="1"/>
  <c r="BX4" i="1"/>
  <c r="BX91" i="1"/>
  <c r="BX53" i="1"/>
  <c r="BX33" i="1"/>
  <c r="BX27" i="1"/>
  <c r="BX15" i="1"/>
  <c r="BX14" i="1"/>
  <c r="BX13" i="1"/>
  <c r="BX11" i="1"/>
  <c r="BX9" i="1"/>
  <c r="BX5" i="1"/>
  <c r="BX32" i="1"/>
  <c r="BX28" i="1"/>
  <c r="BX25" i="1"/>
  <c r="BX24" i="1"/>
  <c r="BX18" i="1"/>
  <c r="BX65" i="1"/>
  <c r="BX29" i="1"/>
  <c r="BX23" i="1"/>
  <c r="BX21" i="1"/>
  <c r="BX12" i="1"/>
  <c r="BX8" i="1"/>
  <c r="BX7" i="1"/>
  <c r="BX6" i="1"/>
  <c r="BX2" i="1"/>
  <c r="BK450" i="1" l="1"/>
  <c r="BK464" i="1"/>
  <c r="BK384" i="1"/>
  <c r="BK252" i="1"/>
  <c r="BK126" i="1"/>
  <c r="BK238" i="1"/>
  <c r="BK451" i="1"/>
  <c r="BK249" i="1"/>
  <c r="BK181" i="1"/>
  <c r="BK359" i="1"/>
  <c r="BK276" i="1"/>
  <c r="BK356" i="1"/>
  <c r="BK248" i="1"/>
  <c r="BK358" i="1"/>
  <c r="BK263" i="1"/>
  <c r="BK215" i="1"/>
  <c r="BK467" i="1"/>
  <c r="BK159" i="1"/>
  <c r="BK191" i="1"/>
  <c r="BK320" i="1"/>
  <c r="BK394" i="1"/>
  <c r="BK323" i="1"/>
  <c r="BK189" i="1"/>
  <c r="BK201" i="1"/>
  <c r="BK466" i="1"/>
  <c r="BK461" i="1"/>
  <c r="BK460" i="1"/>
  <c r="BK458" i="1"/>
  <c r="BK445" i="1"/>
  <c r="BK459" i="1"/>
  <c r="BK443" i="1"/>
  <c r="BK462" i="1"/>
  <c r="BK454" i="1"/>
  <c r="BK452" i="1"/>
  <c r="BK444" i="1"/>
  <c r="BK455" i="1"/>
  <c r="BK463" i="1"/>
  <c r="BK456" i="1"/>
  <c r="BK447" i="1"/>
  <c r="BK448" i="1"/>
  <c r="BK468" i="1"/>
  <c r="BK457" i="1"/>
  <c r="BK453" i="1"/>
  <c r="BK449" i="1"/>
  <c r="BK441" i="1"/>
  <c r="BK436" i="1"/>
  <c r="BK433" i="1"/>
  <c r="BK431" i="1"/>
  <c r="BK430" i="1"/>
  <c r="BK416" i="1"/>
  <c r="BK437" i="1"/>
  <c r="BK435" i="1"/>
  <c r="BK432" i="1"/>
  <c r="BK425" i="1"/>
  <c r="BK422" i="1"/>
  <c r="BK465" i="1"/>
  <c r="BK438" i="1"/>
  <c r="BK439" i="1"/>
  <c r="BK423" i="1"/>
  <c r="BK421" i="1"/>
  <c r="BK419" i="1"/>
  <c r="BK446" i="1"/>
  <c r="BK440" i="1"/>
  <c r="BK427" i="1"/>
  <c r="BK426" i="1"/>
  <c r="BK415" i="1"/>
  <c r="BK442" i="1"/>
  <c r="BK434" i="1"/>
  <c r="BK428" i="1"/>
  <c r="BK424" i="1"/>
  <c r="BK420" i="1"/>
  <c r="BK418" i="1"/>
  <c r="BK414" i="1"/>
  <c r="BK404" i="1"/>
  <c r="BK396" i="1"/>
  <c r="BK392" i="1"/>
  <c r="BK389" i="1"/>
  <c r="BK429" i="1"/>
  <c r="BK413" i="1"/>
  <c r="BK411" i="1"/>
  <c r="BK410" i="1"/>
  <c r="BK405" i="1"/>
  <c r="BK417" i="1"/>
  <c r="BK406" i="1"/>
  <c r="BK400" i="1"/>
  <c r="BK408" i="1"/>
  <c r="BK407" i="1"/>
  <c r="BK401" i="1"/>
  <c r="BK390" i="1"/>
  <c r="BK412" i="1"/>
  <c r="BK409" i="1"/>
  <c r="BK403" i="1"/>
  <c r="BK402" i="1"/>
  <c r="BK398" i="1"/>
  <c r="BK397" i="1"/>
  <c r="BK393" i="1"/>
  <c r="BK391" i="1"/>
  <c r="BK386" i="1"/>
  <c r="BK379" i="1"/>
  <c r="BK378" i="1"/>
  <c r="BK377" i="1"/>
  <c r="BK376" i="1"/>
  <c r="BK375" i="1"/>
  <c r="BK374" i="1"/>
  <c r="BK373" i="1"/>
  <c r="BK372" i="1"/>
  <c r="BK371" i="1"/>
  <c r="BK387" i="1"/>
  <c r="BK367" i="1"/>
  <c r="BK385" i="1"/>
  <c r="BK380" i="1"/>
  <c r="BK395" i="1"/>
  <c r="BK381" i="1"/>
  <c r="BK382" i="1"/>
  <c r="BK368" i="1"/>
  <c r="BK364" i="1"/>
  <c r="BK388" i="1"/>
  <c r="BK370" i="1"/>
  <c r="BK365" i="1"/>
  <c r="BK399" i="1"/>
  <c r="BK366" i="1"/>
  <c r="BK346" i="1"/>
  <c r="BK340" i="1"/>
  <c r="BK383" i="1"/>
  <c r="BK353" i="1"/>
  <c r="BK350" i="1"/>
  <c r="BK349" i="1"/>
  <c r="BK369" i="1"/>
  <c r="BK344" i="1"/>
  <c r="BK363" i="1"/>
  <c r="BK361" i="1"/>
  <c r="BK354" i="1"/>
  <c r="BK347" i="1"/>
  <c r="BK341" i="1"/>
  <c r="BK339" i="1"/>
  <c r="BK338" i="1"/>
  <c r="BK357" i="1"/>
  <c r="BK351" i="1"/>
  <c r="BK345" i="1"/>
  <c r="BK335" i="1"/>
  <c r="BK343" i="1"/>
  <c r="BK333" i="1"/>
  <c r="BK330" i="1"/>
  <c r="BK322" i="1"/>
  <c r="BK321" i="1"/>
  <c r="BK319" i="1"/>
  <c r="BK318" i="1"/>
  <c r="BK317" i="1"/>
  <c r="BK309" i="1"/>
  <c r="BK306" i="1"/>
  <c r="BK352" i="1"/>
  <c r="BK307" i="1"/>
  <c r="BK355" i="1"/>
  <c r="BK336" i="1"/>
  <c r="BK331" i="1"/>
  <c r="BK328" i="1"/>
  <c r="BK324" i="1"/>
  <c r="BK327" i="1"/>
  <c r="BK301" i="1"/>
  <c r="BK300" i="1"/>
  <c r="BK348" i="1"/>
  <c r="BK337" i="1"/>
  <c r="BK332" i="1"/>
  <c r="BK314" i="1"/>
  <c r="BK302" i="1"/>
  <c r="BK334" i="1"/>
  <c r="BK329" i="1"/>
  <c r="BK326" i="1"/>
  <c r="BK299" i="1"/>
  <c r="BK296" i="1"/>
  <c r="BK298" i="1"/>
  <c r="BK295" i="1"/>
  <c r="BK287" i="1"/>
  <c r="BK270" i="1"/>
  <c r="BK269" i="1"/>
  <c r="BK362" i="1"/>
  <c r="BK305" i="1"/>
  <c r="BK286" i="1"/>
  <c r="BK311" i="1"/>
  <c r="BK304" i="1"/>
  <c r="BK297" i="1"/>
  <c r="BK289" i="1"/>
  <c r="BK325" i="1"/>
  <c r="BK316" i="1"/>
  <c r="BK313" i="1"/>
  <c r="BK291" i="1"/>
  <c r="BK290" i="1"/>
  <c r="BK284" i="1"/>
  <c r="BK282" i="1"/>
  <c r="BK303" i="1"/>
  <c r="BK288" i="1"/>
  <c r="BK278" i="1"/>
  <c r="BK277" i="1"/>
  <c r="BK275" i="1"/>
  <c r="BK271" i="1"/>
  <c r="BK360" i="1"/>
  <c r="BK342" i="1"/>
  <c r="BK310" i="1"/>
  <c r="BK308" i="1"/>
  <c r="BK280" i="1"/>
  <c r="BK244" i="1"/>
  <c r="BK242" i="1"/>
  <c r="BK237" i="1"/>
  <c r="BK292" i="1"/>
  <c r="BK261" i="1"/>
  <c r="BK245" i="1"/>
  <c r="BK239" i="1"/>
  <c r="BK233" i="1"/>
  <c r="BK229" i="1"/>
  <c r="BK216" i="1"/>
  <c r="BK285" i="1"/>
  <c r="BK272" i="1"/>
  <c r="BK268" i="1"/>
  <c r="BK260" i="1"/>
  <c r="BK257" i="1"/>
  <c r="BK256" i="1"/>
  <c r="BK246" i="1"/>
  <c r="BK240" i="1"/>
  <c r="BK226" i="1"/>
  <c r="BK223" i="1"/>
  <c r="BK281" i="1"/>
  <c r="BK267" i="1"/>
  <c r="BK265" i="1"/>
  <c r="BK264" i="1"/>
  <c r="BK247" i="1"/>
  <c r="BK243" i="1"/>
  <c r="BK230" i="1"/>
  <c r="BK219" i="1"/>
  <c r="BK218" i="1"/>
  <c r="BK217" i="1"/>
  <c r="BK273" i="1"/>
  <c r="BK266" i="1"/>
  <c r="BK259" i="1"/>
  <c r="BK258" i="1"/>
  <c r="BK234" i="1"/>
  <c r="BK224" i="1"/>
  <c r="BK221" i="1"/>
  <c r="BK220" i="1"/>
  <c r="BK312" i="1"/>
  <c r="BK294" i="1"/>
  <c r="BK283" i="1"/>
  <c r="BK279" i="1"/>
  <c r="BK274" i="1"/>
  <c r="BK241" i="1"/>
  <c r="BK236" i="1"/>
  <c r="BK232" i="1"/>
  <c r="BK315" i="1"/>
  <c r="BK293" i="1"/>
  <c r="BK262" i="1"/>
  <c r="BK250" i="1"/>
  <c r="BK228" i="1"/>
  <c r="BK225" i="1"/>
  <c r="BK214" i="1"/>
  <c r="BK253" i="1"/>
  <c r="BK198" i="1"/>
  <c r="BK195" i="1"/>
  <c r="BK194" i="1"/>
  <c r="BK186" i="1"/>
  <c r="BK254" i="1"/>
  <c r="BK231" i="1"/>
  <c r="BK212" i="1"/>
  <c r="BK204" i="1"/>
  <c r="BK196" i="1"/>
  <c r="BK193" i="1"/>
  <c r="BK179" i="1"/>
  <c r="BK255" i="1"/>
  <c r="BK209" i="1"/>
  <c r="BK185" i="1"/>
  <c r="BK184" i="1"/>
  <c r="BK182" i="1"/>
  <c r="BK213" i="1"/>
  <c r="BK206" i="1"/>
  <c r="BK205" i="1"/>
  <c r="BK200" i="1"/>
  <c r="BK210" i="1"/>
  <c r="BK207" i="1"/>
  <c r="BK199" i="1"/>
  <c r="BK197" i="1"/>
  <c r="BK227" i="1"/>
  <c r="BK222" i="1"/>
  <c r="BK211" i="1"/>
  <c r="BK192" i="1"/>
  <c r="BK202" i="1"/>
  <c r="BK168" i="1"/>
  <c r="BK160" i="1"/>
  <c r="BK154" i="1"/>
  <c r="BK153" i="1"/>
  <c r="BK149" i="1"/>
  <c r="BK134" i="1"/>
  <c r="BK203" i="1"/>
  <c r="BK178" i="1"/>
  <c r="BK173" i="1"/>
  <c r="BK172" i="1"/>
  <c r="BK169" i="1"/>
  <c r="BK163" i="1"/>
  <c r="BK155" i="1"/>
  <c r="BK152" i="1"/>
  <c r="BK150" i="1"/>
  <c r="BK136" i="1"/>
  <c r="BK127" i="1"/>
  <c r="BK161" i="1"/>
  <c r="BK151" i="1"/>
  <c r="BK137" i="1"/>
  <c r="BK208" i="1"/>
  <c r="BK190" i="1"/>
  <c r="BK170" i="1"/>
  <c r="BK156" i="1"/>
  <c r="BK143" i="1"/>
  <c r="BK138" i="1"/>
  <c r="BK135" i="1"/>
  <c r="BK128" i="1"/>
  <c r="BK183" i="1"/>
  <c r="BK174" i="1"/>
  <c r="BK165" i="1"/>
  <c r="BK157" i="1"/>
  <c r="BK144" i="1"/>
  <c r="BK139" i="1"/>
  <c r="BK251" i="1"/>
  <c r="BK235" i="1"/>
  <c r="BK175" i="1"/>
  <c r="BK162" i="1"/>
  <c r="BK146" i="1"/>
  <c r="BK145" i="1"/>
  <c r="BK142" i="1"/>
  <c r="BK141" i="1"/>
  <c r="BK140" i="1"/>
  <c r="BK131" i="1"/>
  <c r="BK130" i="1"/>
  <c r="BK124" i="1"/>
  <c r="BK187" i="1"/>
  <c r="BK180" i="1"/>
  <c r="BK177" i="1"/>
  <c r="BK176" i="1"/>
  <c r="BK164" i="1"/>
  <c r="BK158" i="1"/>
  <c r="BK148" i="1"/>
  <c r="BK147" i="1"/>
  <c r="BK119" i="1"/>
  <c r="BK112" i="1"/>
  <c r="BK133" i="1"/>
  <c r="BK121" i="1"/>
  <c r="BK116" i="1"/>
  <c r="BK113" i="1"/>
  <c r="BK109" i="1"/>
  <c r="BK106" i="1"/>
  <c r="BK99" i="1"/>
  <c r="BK123" i="1"/>
  <c r="BK120" i="1"/>
  <c r="BK111" i="1"/>
  <c r="BK104" i="1"/>
  <c r="BK132" i="1"/>
  <c r="BK122" i="1"/>
  <c r="BK115" i="1"/>
  <c r="BK114" i="1"/>
  <c r="BK108" i="1"/>
  <c r="BK107" i="1"/>
  <c r="BK82" i="1"/>
  <c r="BK100" i="1"/>
  <c r="BK94" i="1"/>
  <c r="BK117" i="1"/>
  <c r="BK102" i="1"/>
  <c r="BK101" i="1"/>
  <c r="BK91" i="1"/>
  <c r="BK84" i="1"/>
  <c r="BK81" i="1"/>
  <c r="BK171" i="1"/>
  <c r="BK166" i="1"/>
  <c r="BK105" i="1"/>
  <c r="BK103" i="1"/>
  <c r="BK97" i="1"/>
  <c r="BK95" i="1"/>
  <c r="BK93" i="1"/>
  <c r="BK86" i="1"/>
  <c r="BK85" i="1"/>
  <c r="BK77" i="1"/>
  <c r="BK76" i="1"/>
  <c r="BK188" i="1"/>
  <c r="BK61" i="1"/>
  <c r="BK60" i="1"/>
  <c r="BK51" i="1"/>
  <c r="BK37" i="1"/>
  <c r="BK92" i="1"/>
  <c r="BK90" i="1"/>
  <c r="BK83" i="1"/>
  <c r="BK74" i="1"/>
  <c r="BK69" i="1"/>
  <c r="BK66" i="1"/>
  <c r="BK118" i="1"/>
  <c r="BK71" i="1"/>
  <c r="BK67" i="1"/>
  <c r="BK59" i="1"/>
  <c r="BK58" i="1"/>
  <c r="BK96" i="1"/>
  <c r="BK88" i="1"/>
  <c r="BK70" i="1"/>
  <c r="BK46" i="1"/>
  <c r="BK45" i="1"/>
  <c r="BK167" i="1"/>
  <c r="BK78" i="1"/>
  <c r="BK73" i="1"/>
  <c r="BK55" i="1"/>
  <c r="BK89" i="1"/>
  <c r="BK79" i="1"/>
  <c r="BK72" i="1"/>
  <c r="BK68" i="1"/>
  <c r="BK56" i="1"/>
  <c r="BK129" i="1"/>
  <c r="BK65" i="1"/>
  <c r="BK64" i="1"/>
  <c r="BK57" i="1"/>
  <c r="BK53" i="1"/>
  <c r="BK36" i="1"/>
  <c r="BK62" i="1"/>
  <c r="BK48" i="1"/>
  <c r="BK41" i="1"/>
  <c r="BK17" i="1"/>
  <c r="BK98" i="1"/>
  <c r="BK80" i="1"/>
  <c r="BK44" i="1"/>
  <c r="BK26" i="1"/>
  <c r="BK20" i="1"/>
  <c r="BK4" i="1"/>
  <c r="BK52" i="1"/>
  <c r="BK47" i="1"/>
  <c r="BK42" i="1"/>
  <c r="BK38" i="1"/>
  <c r="BK35" i="1"/>
  <c r="BK27" i="1"/>
  <c r="BK15" i="1"/>
  <c r="BK14" i="1"/>
  <c r="BK13" i="1"/>
  <c r="BK11" i="1"/>
  <c r="BK9" i="1"/>
  <c r="BK5" i="1"/>
  <c r="BK110" i="1"/>
  <c r="BK34" i="1"/>
  <c r="BK33" i="1"/>
  <c r="BK31" i="1"/>
  <c r="BK29" i="1"/>
  <c r="BK28" i="1"/>
  <c r="BK25" i="1"/>
  <c r="BK24" i="1"/>
  <c r="BK18" i="1"/>
  <c r="BK125" i="1"/>
  <c r="BK87" i="1"/>
  <c r="BK43" i="1"/>
  <c r="BK39" i="1"/>
  <c r="BK30" i="1"/>
  <c r="BK23" i="1"/>
  <c r="BK21" i="1"/>
  <c r="BK12" i="1"/>
  <c r="BK8" i="1"/>
  <c r="BK7" i="1"/>
  <c r="BK6" i="1"/>
  <c r="BK49" i="1"/>
  <c r="BK32" i="1"/>
  <c r="BK16" i="1"/>
  <c r="BK75" i="1"/>
  <c r="BK40" i="1"/>
  <c r="BK22" i="1"/>
  <c r="BK19" i="1"/>
  <c r="BK10" i="1"/>
  <c r="BK3" i="1"/>
  <c r="BK63" i="1"/>
  <c r="BK54" i="1"/>
  <c r="BK50" i="1"/>
  <c r="BK2" i="1"/>
  <c r="BV450" i="1" l="1"/>
  <c r="BV464" i="1"/>
  <c r="BV126" i="1"/>
  <c r="BV238" i="1"/>
  <c r="BV451" i="1"/>
  <c r="BV384" i="1"/>
  <c r="BV252" i="1"/>
  <c r="BV249" i="1"/>
  <c r="BV248" i="1"/>
  <c r="BV358" i="1"/>
  <c r="BV263" i="1"/>
  <c r="BV359" i="1"/>
  <c r="BV276" i="1"/>
  <c r="BV356" i="1"/>
  <c r="BV181" i="1"/>
  <c r="BV215" i="1"/>
  <c r="BV467" i="1"/>
  <c r="BV159" i="1"/>
  <c r="BV191" i="1"/>
  <c r="BV320" i="1"/>
  <c r="BV394" i="1"/>
  <c r="BV323" i="1"/>
  <c r="BV189" i="1"/>
  <c r="BV201" i="1"/>
  <c r="BV455" i="1"/>
  <c r="BV463" i="1"/>
  <c r="BV456" i="1"/>
  <c r="BV447" i="1"/>
  <c r="BV448" i="1"/>
  <c r="BV465" i="1"/>
  <c r="BV446" i="1"/>
  <c r="BV468" i="1"/>
  <c r="BV457" i="1"/>
  <c r="BV453" i="1"/>
  <c r="BV449" i="1"/>
  <c r="BV441" i="1"/>
  <c r="BV466" i="1"/>
  <c r="BV461" i="1"/>
  <c r="BV460" i="1"/>
  <c r="BV458" i="1"/>
  <c r="BV445" i="1"/>
  <c r="BV462" i="1"/>
  <c r="BV454" i="1"/>
  <c r="BV452" i="1"/>
  <c r="BV444" i="1"/>
  <c r="BV437" i="1"/>
  <c r="BV423" i="1"/>
  <c r="BV438" i="1"/>
  <c r="BV427" i="1"/>
  <c r="BV426" i="1"/>
  <c r="BV415" i="1"/>
  <c r="BV429" i="1"/>
  <c r="BV442" i="1"/>
  <c r="BV439" i="1"/>
  <c r="BV434" i="1"/>
  <c r="BV428" i="1"/>
  <c r="BV424" i="1"/>
  <c r="BV420" i="1"/>
  <c r="BV418" i="1"/>
  <c r="BV440" i="1"/>
  <c r="BV436" i="1"/>
  <c r="BV433" i="1"/>
  <c r="BV431" i="1"/>
  <c r="BV430" i="1"/>
  <c r="BV416" i="1"/>
  <c r="BV412" i="1"/>
  <c r="BV459" i="1"/>
  <c r="BV425" i="1"/>
  <c r="BV422" i="1"/>
  <c r="BV435" i="1"/>
  <c r="BV417" i="1"/>
  <c r="BV406" i="1"/>
  <c r="BV432" i="1"/>
  <c r="BV408" i="1"/>
  <c r="BV407" i="1"/>
  <c r="BV401" i="1"/>
  <c r="BV390" i="1"/>
  <c r="BV411" i="1"/>
  <c r="BV414" i="1"/>
  <c r="BV395" i="1"/>
  <c r="BV421" i="1"/>
  <c r="BV413" i="1"/>
  <c r="BV409" i="1"/>
  <c r="BV403" i="1"/>
  <c r="BV402" i="1"/>
  <c r="BV398" i="1"/>
  <c r="BV397" i="1"/>
  <c r="BV393" i="1"/>
  <c r="BV391" i="1"/>
  <c r="BV387" i="1"/>
  <c r="BV386" i="1"/>
  <c r="BV443" i="1"/>
  <c r="BV399" i="1"/>
  <c r="BV419" i="1"/>
  <c r="BV410" i="1"/>
  <c r="BV405" i="1"/>
  <c r="BV404" i="1"/>
  <c r="BV380" i="1"/>
  <c r="BV396" i="1"/>
  <c r="BV381" i="1"/>
  <c r="BV385" i="1"/>
  <c r="BV382" i="1"/>
  <c r="BV368" i="1"/>
  <c r="BV364" i="1"/>
  <c r="BV362" i="1"/>
  <c r="BV392" i="1"/>
  <c r="BV369" i="1"/>
  <c r="BV400" i="1"/>
  <c r="BV383" i="1"/>
  <c r="BV370" i="1"/>
  <c r="BV365" i="1"/>
  <c r="BV389" i="1"/>
  <c r="BV388" i="1"/>
  <c r="BV367" i="1"/>
  <c r="BV376" i="1"/>
  <c r="BV372" i="1"/>
  <c r="BV354" i="1"/>
  <c r="BV347" i="1"/>
  <c r="BV341" i="1"/>
  <c r="BV361" i="1"/>
  <c r="BV377" i="1"/>
  <c r="BV373" i="1"/>
  <c r="BV357" i="1"/>
  <c r="BV351" i="1"/>
  <c r="BV345" i="1"/>
  <c r="BV360" i="1"/>
  <c r="BV355" i="1"/>
  <c r="BV352" i="1"/>
  <c r="BV348" i="1"/>
  <c r="BV342" i="1"/>
  <c r="BV378" i="1"/>
  <c r="BV374" i="1"/>
  <c r="BV343" i="1"/>
  <c r="BV366" i="1"/>
  <c r="BV363" i="1"/>
  <c r="BV346" i="1"/>
  <c r="BV340" i="1"/>
  <c r="BV344" i="1"/>
  <c r="BV334" i="1"/>
  <c r="BV375" i="1"/>
  <c r="BV333" i="1"/>
  <c r="BV331" i="1"/>
  <c r="BV327" i="1"/>
  <c r="BV371" i="1"/>
  <c r="BV350" i="1"/>
  <c r="BV314" i="1"/>
  <c r="BV353" i="1"/>
  <c r="BV339" i="1"/>
  <c r="BV325" i="1"/>
  <c r="BV316" i="1"/>
  <c r="BV315" i="1"/>
  <c r="BV313" i="1"/>
  <c r="BV304" i="1"/>
  <c r="BV299" i="1"/>
  <c r="BV338" i="1"/>
  <c r="BV336" i="1"/>
  <c r="BV335" i="1"/>
  <c r="BV332" i="1"/>
  <c r="BV329" i="1"/>
  <c r="BV326" i="1"/>
  <c r="BV305" i="1"/>
  <c r="BV379" i="1"/>
  <c r="BV349" i="1"/>
  <c r="BV337" i="1"/>
  <c r="BV328" i="1"/>
  <c r="BV324" i="1"/>
  <c r="BV330" i="1"/>
  <c r="BV301" i="1"/>
  <c r="BV298" i="1"/>
  <c r="BV289" i="1"/>
  <c r="BV322" i="1"/>
  <c r="BV321" i="1"/>
  <c r="BV319" i="1"/>
  <c r="BV318" i="1"/>
  <c r="BV317" i="1"/>
  <c r="BV309" i="1"/>
  <c r="BV297" i="1"/>
  <c r="BV291" i="1"/>
  <c r="BV290" i="1"/>
  <c r="BV284" i="1"/>
  <c r="BV282" i="1"/>
  <c r="BV312" i="1"/>
  <c r="BV300" i="1"/>
  <c r="BV288" i="1"/>
  <c r="BV310" i="1"/>
  <c r="BV308" i="1"/>
  <c r="BV294" i="1"/>
  <c r="BV293" i="1"/>
  <c r="BV292" i="1"/>
  <c r="BV283" i="1"/>
  <c r="BV279" i="1"/>
  <c r="BV307" i="1"/>
  <c r="BV285" i="1"/>
  <c r="BV280" i="1"/>
  <c r="BV306" i="1"/>
  <c r="BV296" i="1"/>
  <c r="BV311" i="1"/>
  <c r="BV302" i="1"/>
  <c r="BV271" i="1"/>
  <c r="BV265" i="1"/>
  <c r="BV264" i="1"/>
  <c r="BV247" i="1"/>
  <c r="BV243" i="1"/>
  <c r="BV230" i="1"/>
  <c r="BV219" i="1"/>
  <c r="BV218" i="1"/>
  <c r="BV217" i="1"/>
  <c r="BV286" i="1"/>
  <c r="BV259" i="1"/>
  <c r="BV258" i="1"/>
  <c r="BV234" i="1"/>
  <c r="BV224" i="1"/>
  <c r="BV221" i="1"/>
  <c r="BV220" i="1"/>
  <c r="BV295" i="1"/>
  <c r="BV272" i="1"/>
  <c r="BV269" i="1"/>
  <c r="BV268" i="1"/>
  <c r="BV241" i="1"/>
  <c r="BV236" i="1"/>
  <c r="BV232" i="1"/>
  <c r="BV227" i="1"/>
  <c r="BV222" i="1"/>
  <c r="BV267" i="1"/>
  <c r="BV255" i="1"/>
  <c r="BV254" i="1"/>
  <c r="BV253" i="1"/>
  <c r="BV251" i="1"/>
  <c r="BV235" i="1"/>
  <c r="BV231" i="1"/>
  <c r="BV213" i="1"/>
  <c r="BV273" i="1"/>
  <c r="BV266" i="1"/>
  <c r="BV262" i="1"/>
  <c r="BV250" i="1"/>
  <c r="BV228" i="1"/>
  <c r="BV225" i="1"/>
  <c r="BV214" i="1"/>
  <c r="BV303" i="1"/>
  <c r="BV281" i="1"/>
  <c r="BV244" i="1"/>
  <c r="BV242" i="1"/>
  <c r="BV237" i="1"/>
  <c r="BV287" i="1"/>
  <c r="BV275" i="1"/>
  <c r="BV270" i="1"/>
  <c r="BV260" i="1"/>
  <c r="BV257" i="1"/>
  <c r="BV256" i="1"/>
  <c r="BV246" i="1"/>
  <c r="BV240" i="1"/>
  <c r="BV226" i="1"/>
  <c r="BV223" i="1"/>
  <c r="BV206" i="1"/>
  <c r="BV205" i="1"/>
  <c r="BV200" i="1"/>
  <c r="BV210" i="1"/>
  <c r="BV207" i="1"/>
  <c r="BV199" i="1"/>
  <c r="BV197" i="1"/>
  <c r="BV277" i="1"/>
  <c r="BV245" i="1"/>
  <c r="BV190" i="1"/>
  <c r="BV229" i="1"/>
  <c r="BV212" i="1"/>
  <c r="BV211" i="1"/>
  <c r="BV192" i="1"/>
  <c r="BV183" i="1"/>
  <c r="BV239" i="1"/>
  <c r="BV208" i="1"/>
  <c r="BV203" i="1"/>
  <c r="BV202" i="1"/>
  <c r="BV188" i="1"/>
  <c r="BV187" i="1"/>
  <c r="BV278" i="1"/>
  <c r="BV274" i="1"/>
  <c r="BV261" i="1"/>
  <c r="BV198" i="1"/>
  <c r="BV195" i="1"/>
  <c r="BV194" i="1"/>
  <c r="BV233" i="1"/>
  <c r="BV204" i="1"/>
  <c r="BV196" i="1"/>
  <c r="BV193" i="1"/>
  <c r="BV170" i="1"/>
  <c r="BV156" i="1"/>
  <c r="BV143" i="1"/>
  <c r="BV138" i="1"/>
  <c r="BV135" i="1"/>
  <c r="BV128" i="1"/>
  <c r="BV184" i="1"/>
  <c r="BV174" i="1"/>
  <c r="BV165" i="1"/>
  <c r="BV157" i="1"/>
  <c r="BV144" i="1"/>
  <c r="BV139" i="1"/>
  <c r="BV180" i="1"/>
  <c r="BV175" i="1"/>
  <c r="BV162" i="1"/>
  <c r="BV146" i="1"/>
  <c r="BV145" i="1"/>
  <c r="BV142" i="1"/>
  <c r="BV141" i="1"/>
  <c r="BV140" i="1"/>
  <c r="BV131" i="1"/>
  <c r="BV171" i="1"/>
  <c r="BV167" i="1"/>
  <c r="BV166" i="1"/>
  <c r="BV132" i="1"/>
  <c r="BV125" i="1"/>
  <c r="BV209" i="1"/>
  <c r="BV177" i="1"/>
  <c r="BV176" i="1"/>
  <c r="BV164" i="1"/>
  <c r="BV158" i="1"/>
  <c r="BV148" i="1"/>
  <c r="BV147" i="1"/>
  <c r="BV216" i="1"/>
  <c r="BV179" i="1"/>
  <c r="BV168" i="1"/>
  <c r="BV160" i="1"/>
  <c r="BV154" i="1"/>
  <c r="BV153" i="1"/>
  <c r="BV149" i="1"/>
  <c r="BV134" i="1"/>
  <c r="BV121" i="1"/>
  <c r="BV185" i="1"/>
  <c r="BV182" i="1"/>
  <c r="BV161" i="1"/>
  <c r="BV151" i="1"/>
  <c r="BV130" i="1"/>
  <c r="BV115" i="1"/>
  <c r="BV114" i="1"/>
  <c r="BV108" i="1"/>
  <c r="BV155" i="1"/>
  <c r="BV129" i="1"/>
  <c r="BV100" i="1"/>
  <c r="BV94" i="1"/>
  <c r="BV186" i="1"/>
  <c r="BV178" i="1"/>
  <c r="BV172" i="1"/>
  <c r="BV117" i="1"/>
  <c r="BV102" i="1"/>
  <c r="BV101" i="1"/>
  <c r="BV91" i="1"/>
  <c r="BV152" i="1"/>
  <c r="BV137" i="1"/>
  <c r="BV122" i="1"/>
  <c r="BV105" i="1"/>
  <c r="BV103" i="1"/>
  <c r="BV97" i="1"/>
  <c r="BV95" i="1"/>
  <c r="BV93" i="1"/>
  <c r="BV86" i="1"/>
  <c r="BV85" i="1"/>
  <c r="BV77" i="1"/>
  <c r="BV173" i="1"/>
  <c r="BV169" i="1"/>
  <c r="BV163" i="1"/>
  <c r="BV136" i="1"/>
  <c r="BV133" i="1"/>
  <c r="BV123" i="1"/>
  <c r="BV118" i="1"/>
  <c r="BV110" i="1"/>
  <c r="BV98" i="1"/>
  <c r="BV96" i="1"/>
  <c r="BV92" i="1"/>
  <c r="BV119" i="1"/>
  <c r="BV112" i="1"/>
  <c r="BV88" i="1"/>
  <c r="BV127" i="1"/>
  <c r="BV116" i="1"/>
  <c r="BV113" i="1"/>
  <c r="BV109" i="1"/>
  <c r="BV106" i="1"/>
  <c r="BV99" i="1"/>
  <c r="BV83" i="1"/>
  <c r="BV78" i="1"/>
  <c r="BV73" i="1"/>
  <c r="BV111" i="1"/>
  <c r="BV74" i="1"/>
  <c r="BV70" i="1"/>
  <c r="BV46" i="1"/>
  <c r="BV45" i="1"/>
  <c r="BV104" i="1"/>
  <c r="BV89" i="1"/>
  <c r="BV80" i="1"/>
  <c r="BV87" i="1"/>
  <c r="BV68" i="1"/>
  <c r="BV56" i="1"/>
  <c r="BV47" i="1"/>
  <c r="BV30" i="1"/>
  <c r="BV150" i="1"/>
  <c r="BV124" i="1"/>
  <c r="BV65" i="1"/>
  <c r="BV64" i="1"/>
  <c r="BV57" i="1"/>
  <c r="BV53" i="1"/>
  <c r="BV36" i="1"/>
  <c r="BV82" i="1"/>
  <c r="BV72" i="1"/>
  <c r="BV54" i="1"/>
  <c r="BV52" i="1"/>
  <c r="BV50" i="1"/>
  <c r="BV48" i="1"/>
  <c r="BV90" i="1"/>
  <c r="BV61" i="1"/>
  <c r="BV60" i="1"/>
  <c r="BV51" i="1"/>
  <c r="BV120" i="1"/>
  <c r="BV107" i="1"/>
  <c r="BV84" i="1"/>
  <c r="BV79" i="1"/>
  <c r="BV75" i="1"/>
  <c r="BV69" i="1"/>
  <c r="BV66" i="1"/>
  <c r="BV63" i="1"/>
  <c r="BV62" i="1"/>
  <c r="BV49" i="1"/>
  <c r="BV44" i="1"/>
  <c r="BV34" i="1"/>
  <c r="BV32" i="1"/>
  <c r="BV40" i="1"/>
  <c r="BV28" i="1"/>
  <c r="BV25" i="1"/>
  <c r="BV24" i="1"/>
  <c r="BV18" i="1"/>
  <c r="BV81" i="1"/>
  <c r="BV71" i="1"/>
  <c r="BV55" i="1"/>
  <c r="BV29" i="1"/>
  <c r="BV23" i="1"/>
  <c r="BV21" i="1"/>
  <c r="BV12" i="1"/>
  <c r="BV8" i="1"/>
  <c r="BV7" i="1"/>
  <c r="BV6" i="1"/>
  <c r="BV76" i="1"/>
  <c r="BV41" i="1"/>
  <c r="BV16" i="1"/>
  <c r="BV59" i="1"/>
  <c r="BV22" i="1"/>
  <c r="BV19" i="1"/>
  <c r="BV10" i="1"/>
  <c r="BV3" i="1"/>
  <c r="BV67" i="1"/>
  <c r="BV58" i="1"/>
  <c r="BV42" i="1"/>
  <c r="BV38" i="1"/>
  <c r="BV37" i="1"/>
  <c r="BV31" i="1"/>
  <c r="BV35" i="1"/>
  <c r="BV17" i="1"/>
  <c r="BV43" i="1"/>
  <c r="BV39" i="1"/>
  <c r="BV33" i="1"/>
  <c r="BV26" i="1"/>
  <c r="BV20" i="1"/>
  <c r="BV4" i="1"/>
  <c r="BV27" i="1"/>
  <c r="BV15" i="1"/>
  <c r="BV14" i="1"/>
  <c r="BV13" i="1"/>
  <c r="BV11" i="1"/>
  <c r="BV9" i="1"/>
  <c r="BV5" i="1"/>
  <c r="BV2" i="1"/>
  <c r="BY450" i="1" l="1"/>
  <c r="BY464" i="1"/>
  <c r="BY451" i="1"/>
  <c r="BY384" i="1"/>
  <c r="BY252" i="1"/>
  <c r="BY126" i="1"/>
  <c r="BY238" i="1"/>
  <c r="BY249" i="1"/>
  <c r="BY263" i="1"/>
  <c r="BY359" i="1"/>
  <c r="BY276" i="1"/>
  <c r="BY356" i="1"/>
  <c r="BY248" i="1"/>
  <c r="BY358" i="1"/>
  <c r="BY181" i="1"/>
  <c r="BY215" i="1"/>
  <c r="BY467" i="1"/>
  <c r="BY159" i="1"/>
  <c r="BY191" i="1"/>
  <c r="BY320" i="1"/>
  <c r="BY394" i="1"/>
  <c r="BY323" i="1"/>
  <c r="BY189" i="1"/>
  <c r="BY201" i="1"/>
  <c r="BY468" i="1"/>
  <c r="BY457" i="1"/>
  <c r="BY453" i="1"/>
  <c r="BY449" i="1"/>
  <c r="BY441" i="1"/>
  <c r="BY466" i="1"/>
  <c r="BY461" i="1"/>
  <c r="BY460" i="1"/>
  <c r="BY458" i="1"/>
  <c r="BY445" i="1"/>
  <c r="BY459" i="1"/>
  <c r="BY443" i="1"/>
  <c r="BY462" i="1"/>
  <c r="BY454" i="1"/>
  <c r="BY452" i="1"/>
  <c r="BY455" i="1"/>
  <c r="BY440" i="1"/>
  <c r="BY438" i="1"/>
  <c r="BY463" i="1"/>
  <c r="BY456" i="1"/>
  <c r="BY447" i="1"/>
  <c r="BY465" i="1"/>
  <c r="BY446" i="1"/>
  <c r="BY442" i="1"/>
  <c r="BY437" i="1"/>
  <c r="BY434" i="1"/>
  <c r="BY428" i="1"/>
  <c r="BY424" i="1"/>
  <c r="BY420" i="1"/>
  <c r="BY418" i="1"/>
  <c r="BY439" i="1"/>
  <c r="BY436" i="1"/>
  <c r="BY433" i="1"/>
  <c r="BY431" i="1"/>
  <c r="BY430" i="1"/>
  <c r="BY435" i="1"/>
  <c r="BY432" i="1"/>
  <c r="BY417" i="1"/>
  <c r="BY413" i="1"/>
  <c r="BY425" i="1"/>
  <c r="BY422" i="1"/>
  <c r="BY448" i="1"/>
  <c r="BY444" i="1"/>
  <c r="BY423" i="1"/>
  <c r="BY421" i="1"/>
  <c r="BY419" i="1"/>
  <c r="BY429" i="1"/>
  <c r="BY409" i="1"/>
  <c r="BY403" i="1"/>
  <c r="BY415" i="1"/>
  <c r="BY414" i="1"/>
  <c r="BY399" i="1"/>
  <c r="BY404" i="1"/>
  <c r="BY396" i="1"/>
  <c r="BY392" i="1"/>
  <c r="BY426" i="1"/>
  <c r="BY410" i="1"/>
  <c r="BY405" i="1"/>
  <c r="BY427" i="1"/>
  <c r="BY406" i="1"/>
  <c r="BY400" i="1"/>
  <c r="BY408" i="1"/>
  <c r="BY407" i="1"/>
  <c r="BY401" i="1"/>
  <c r="BY416" i="1"/>
  <c r="BY412" i="1"/>
  <c r="BY395" i="1"/>
  <c r="BY411" i="1"/>
  <c r="BY370" i="1"/>
  <c r="BY365" i="1"/>
  <c r="BY383" i="1"/>
  <c r="BY379" i="1"/>
  <c r="BY378" i="1"/>
  <c r="BY377" i="1"/>
  <c r="BY376" i="1"/>
  <c r="BY375" i="1"/>
  <c r="BY374" i="1"/>
  <c r="BY373" i="1"/>
  <c r="BY372" i="1"/>
  <c r="BY371" i="1"/>
  <c r="BY366" i="1"/>
  <c r="BY363" i="1"/>
  <c r="BY398" i="1"/>
  <c r="BY389" i="1"/>
  <c r="BY386" i="1"/>
  <c r="BY367" i="1"/>
  <c r="BY402" i="1"/>
  <c r="BY393" i="1"/>
  <c r="BY391" i="1"/>
  <c r="BY388" i="1"/>
  <c r="BY380" i="1"/>
  <c r="BY397" i="1"/>
  <c r="BY387" i="1"/>
  <c r="BY381" i="1"/>
  <c r="BY390" i="1"/>
  <c r="BY369" i="1"/>
  <c r="BY343" i="1"/>
  <c r="BY346" i="1"/>
  <c r="BY353" i="1"/>
  <c r="BY350" i="1"/>
  <c r="BY349" i="1"/>
  <c r="BY385" i="1"/>
  <c r="BY364" i="1"/>
  <c r="BY362" i="1"/>
  <c r="BY344" i="1"/>
  <c r="BY334" i="1"/>
  <c r="BY354" i="1"/>
  <c r="BY347" i="1"/>
  <c r="BY341" i="1"/>
  <c r="BY361" i="1"/>
  <c r="BY339" i="1"/>
  <c r="BY338" i="1"/>
  <c r="BY337" i="1"/>
  <c r="BY336" i="1"/>
  <c r="BY360" i="1"/>
  <c r="BY355" i="1"/>
  <c r="BY352" i="1"/>
  <c r="BY348" i="1"/>
  <c r="BY342" i="1"/>
  <c r="BY357" i="1"/>
  <c r="BY329" i="1"/>
  <c r="BY326" i="1"/>
  <c r="BY305" i="1"/>
  <c r="BY332" i="1"/>
  <c r="BY330" i="1"/>
  <c r="BY322" i="1"/>
  <c r="BY321" i="1"/>
  <c r="BY319" i="1"/>
  <c r="BY318" i="1"/>
  <c r="BY317" i="1"/>
  <c r="BY309" i="1"/>
  <c r="BY306" i="1"/>
  <c r="BY368" i="1"/>
  <c r="BY335" i="1"/>
  <c r="BY328" i="1"/>
  <c r="BY324" i="1"/>
  <c r="BY345" i="1"/>
  <c r="BY340" i="1"/>
  <c r="BY327" i="1"/>
  <c r="BY301" i="1"/>
  <c r="BY300" i="1"/>
  <c r="BY313" i="1"/>
  <c r="BY285" i="1"/>
  <c r="BY325" i="1"/>
  <c r="BY316" i="1"/>
  <c r="BY312" i="1"/>
  <c r="BY304" i="1"/>
  <c r="BY296" i="1"/>
  <c r="BY333" i="1"/>
  <c r="BY331" i="1"/>
  <c r="BY310" i="1"/>
  <c r="BY308" i="1"/>
  <c r="BY307" i="1"/>
  <c r="BY303" i="1"/>
  <c r="BY295" i="1"/>
  <c r="BY287" i="1"/>
  <c r="BY382" i="1"/>
  <c r="BY315" i="1"/>
  <c r="BY314" i="1"/>
  <c r="BY302" i="1"/>
  <c r="BY286" i="1"/>
  <c r="BY281" i="1"/>
  <c r="BY289" i="1"/>
  <c r="BY351" i="1"/>
  <c r="BY299" i="1"/>
  <c r="BY297" i="1"/>
  <c r="BY291" i="1"/>
  <c r="BY290" i="1"/>
  <c r="BY284" i="1"/>
  <c r="BY282" i="1"/>
  <c r="BY288" i="1"/>
  <c r="BY283" i="1"/>
  <c r="BY267" i="1"/>
  <c r="BY262" i="1"/>
  <c r="BY250" i="1"/>
  <c r="BY228" i="1"/>
  <c r="BY225" i="1"/>
  <c r="BY214" i="1"/>
  <c r="BY280" i="1"/>
  <c r="BY273" i="1"/>
  <c r="BY266" i="1"/>
  <c r="BY244" i="1"/>
  <c r="BY242" i="1"/>
  <c r="BY237" i="1"/>
  <c r="BY212" i="1"/>
  <c r="BY294" i="1"/>
  <c r="BY261" i="1"/>
  <c r="BY245" i="1"/>
  <c r="BY239" i="1"/>
  <c r="BY233" i="1"/>
  <c r="BY229" i="1"/>
  <c r="BY216" i="1"/>
  <c r="BY311" i="1"/>
  <c r="BY278" i="1"/>
  <c r="BY277" i="1"/>
  <c r="BY274" i="1"/>
  <c r="BY260" i="1"/>
  <c r="BY257" i="1"/>
  <c r="BY256" i="1"/>
  <c r="BY246" i="1"/>
  <c r="BY240" i="1"/>
  <c r="BY226" i="1"/>
  <c r="BY223" i="1"/>
  <c r="BY211" i="1"/>
  <c r="BY293" i="1"/>
  <c r="BY275" i="1"/>
  <c r="BY270" i="1"/>
  <c r="BY265" i="1"/>
  <c r="BY264" i="1"/>
  <c r="BY247" i="1"/>
  <c r="BY243" i="1"/>
  <c r="BY230" i="1"/>
  <c r="BY219" i="1"/>
  <c r="BY218" i="1"/>
  <c r="BY217" i="1"/>
  <c r="BY271" i="1"/>
  <c r="BY259" i="1"/>
  <c r="BY258" i="1"/>
  <c r="BY234" i="1"/>
  <c r="BY298" i="1"/>
  <c r="BY272" i="1"/>
  <c r="BY269" i="1"/>
  <c r="BY268" i="1"/>
  <c r="BY255" i="1"/>
  <c r="BY254" i="1"/>
  <c r="BY253" i="1"/>
  <c r="BY251" i="1"/>
  <c r="BY235" i="1"/>
  <c r="BY231" i="1"/>
  <c r="BY213" i="1"/>
  <c r="BY279" i="1"/>
  <c r="BY232" i="1"/>
  <c r="BY224" i="1"/>
  <c r="BY208" i="1"/>
  <c r="BY203" i="1"/>
  <c r="BY202" i="1"/>
  <c r="BY188" i="1"/>
  <c r="BY187" i="1"/>
  <c r="BY198" i="1"/>
  <c r="BY195" i="1"/>
  <c r="BY194" i="1"/>
  <c r="BY186" i="1"/>
  <c r="BY241" i="1"/>
  <c r="BY227" i="1"/>
  <c r="BY222" i="1"/>
  <c r="BY221" i="1"/>
  <c r="BY204" i="1"/>
  <c r="BY196" i="1"/>
  <c r="BY193" i="1"/>
  <c r="BY292" i="1"/>
  <c r="BY209" i="1"/>
  <c r="BY185" i="1"/>
  <c r="BY184" i="1"/>
  <c r="BY182" i="1"/>
  <c r="BY180" i="1"/>
  <c r="BY220" i="1"/>
  <c r="BY206" i="1"/>
  <c r="BY205" i="1"/>
  <c r="BY200" i="1"/>
  <c r="BY210" i="1"/>
  <c r="BY207" i="1"/>
  <c r="BY199" i="1"/>
  <c r="BY197" i="1"/>
  <c r="BY236" i="1"/>
  <c r="BY190" i="1"/>
  <c r="BY177" i="1"/>
  <c r="BY176" i="1"/>
  <c r="BY164" i="1"/>
  <c r="BY158" i="1"/>
  <c r="BY148" i="1"/>
  <c r="BY147" i="1"/>
  <c r="BY133" i="1"/>
  <c r="BY129" i="1"/>
  <c r="BY192" i="1"/>
  <c r="BY168" i="1"/>
  <c r="BY160" i="1"/>
  <c r="BY154" i="1"/>
  <c r="BY153" i="1"/>
  <c r="BY149" i="1"/>
  <c r="BY134" i="1"/>
  <c r="BY178" i="1"/>
  <c r="BY173" i="1"/>
  <c r="BY172" i="1"/>
  <c r="BY169" i="1"/>
  <c r="BY163" i="1"/>
  <c r="BY155" i="1"/>
  <c r="BY152" i="1"/>
  <c r="BY150" i="1"/>
  <c r="BY136" i="1"/>
  <c r="BY179" i="1"/>
  <c r="BY161" i="1"/>
  <c r="BY151" i="1"/>
  <c r="BY137" i="1"/>
  <c r="BY170" i="1"/>
  <c r="BY156" i="1"/>
  <c r="BY143" i="1"/>
  <c r="BY174" i="1"/>
  <c r="BY165" i="1"/>
  <c r="BY157" i="1"/>
  <c r="BY144" i="1"/>
  <c r="BY139" i="1"/>
  <c r="BY183" i="1"/>
  <c r="BY171" i="1"/>
  <c r="BY167" i="1"/>
  <c r="BY166" i="1"/>
  <c r="BY125" i="1"/>
  <c r="BY122" i="1"/>
  <c r="BY118" i="1"/>
  <c r="BY110" i="1"/>
  <c r="BY131" i="1"/>
  <c r="BY128" i="1"/>
  <c r="BY123" i="1"/>
  <c r="BY119" i="1"/>
  <c r="BY112" i="1"/>
  <c r="BY88" i="1"/>
  <c r="BY175" i="1"/>
  <c r="BY142" i="1"/>
  <c r="BY116" i="1"/>
  <c r="BY113" i="1"/>
  <c r="BY109" i="1"/>
  <c r="BY106" i="1"/>
  <c r="BY99" i="1"/>
  <c r="BY121" i="1"/>
  <c r="BY120" i="1"/>
  <c r="BY111" i="1"/>
  <c r="BY104" i="1"/>
  <c r="BY145" i="1"/>
  <c r="BY141" i="1"/>
  <c r="BY127" i="1"/>
  <c r="BY115" i="1"/>
  <c r="BY114" i="1"/>
  <c r="BY108" i="1"/>
  <c r="BY107" i="1"/>
  <c r="BY146" i="1"/>
  <c r="BY124" i="1"/>
  <c r="BY100" i="1"/>
  <c r="BY94" i="1"/>
  <c r="BY79" i="1"/>
  <c r="BY162" i="1"/>
  <c r="BY140" i="1"/>
  <c r="BY132" i="1"/>
  <c r="BY130" i="1"/>
  <c r="BY117" i="1"/>
  <c r="BY102" i="1"/>
  <c r="BY101" i="1"/>
  <c r="BY91" i="1"/>
  <c r="BY84" i="1"/>
  <c r="BY81" i="1"/>
  <c r="BY96" i="1"/>
  <c r="BY95" i="1"/>
  <c r="BY89" i="1"/>
  <c r="BY87" i="1"/>
  <c r="BY83" i="1"/>
  <c r="BY77" i="1"/>
  <c r="BY54" i="1"/>
  <c r="BY52" i="1"/>
  <c r="BY50" i="1"/>
  <c r="BY48" i="1"/>
  <c r="BY43" i="1"/>
  <c r="BY42" i="1"/>
  <c r="BY41" i="1"/>
  <c r="BY40" i="1"/>
  <c r="BY39" i="1"/>
  <c r="BY38" i="1"/>
  <c r="BY31" i="1"/>
  <c r="BY73" i="1"/>
  <c r="BY135" i="1"/>
  <c r="BY93" i="1"/>
  <c r="BY82" i="1"/>
  <c r="BY72" i="1"/>
  <c r="BY69" i="1"/>
  <c r="BY66" i="1"/>
  <c r="BY63" i="1"/>
  <c r="BY62" i="1"/>
  <c r="BY49" i="1"/>
  <c r="BY44" i="1"/>
  <c r="BY34" i="1"/>
  <c r="BY32" i="1"/>
  <c r="BY138" i="1"/>
  <c r="BY105" i="1"/>
  <c r="BY85" i="1"/>
  <c r="BY78" i="1"/>
  <c r="BY76" i="1"/>
  <c r="BY71" i="1"/>
  <c r="BY67" i="1"/>
  <c r="BY59" i="1"/>
  <c r="BY58" i="1"/>
  <c r="BY98" i="1"/>
  <c r="BY97" i="1"/>
  <c r="BY90" i="1"/>
  <c r="BY86" i="1"/>
  <c r="BY75" i="1"/>
  <c r="BY70" i="1"/>
  <c r="BY46" i="1"/>
  <c r="BY45" i="1"/>
  <c r="BY103" i="1"/>
  <c r="BY55" i="1"/>
  <c r="BY92" i="1"/>
  <c r="BY80" i="1"/>
  <c r="BY74" i="1"/>
  <c r="BY68" i="1"/>
  <c r="BY56" i="1"/>
  <c r="BY47" i="1"/>
  <c r="BY57" i="1"/>
  <c r="BY30" i="1"/>
  <c r="BY17" i="1"/>
  <c r="BY51" i="1"/>
  <c r="BY37" i="1"/>
  <c r="BY26" i="1"/>
  <c r="BY20" i="1"/>
  <c r="BY4" i="1"/>
  <c r="BY35" i="1"/>
  <c r="BY27" i="1"/>
  <c r="BY15" i="1"/>
  <c r="BY14" i="1"/>
  <c r="BY13" i="1"/>
  <c r="BY11" i="1"/>
  <c r="BY9" i="1"/>
  <c r="BY5" i="1"/>
  <c r="BY53" i="1"/>
  <c r="BY33" i="1"/>
  <c r="BY28" i="1"/>
  <c r="BY25" i="1"/>
  <c r="BY24" i="1"/>
  <c r="BY18" i="1"/>
  <c r="BY61" i="1"/>
  <c r="BY29" i="1"/>
  <c r="BY23" i="1"/>
  <c r="BY21" i="1"/>
  <c r="BY12" i="1"/>
  <c r="BY8" i="1"/>
  <c r="BY7" i="1"/>
  <c r="BY6" i="1"/>
  <c r="BY65" i="1"/>
  <c r="BY16" i="1"/>
  <c r="BY64" i="1"/>
  <c r="BY60" i="1"/>
  <c r="BY36" i="1"/>
  <c r="BY22" i="1"/>
  <c r="BY19" i="1"/>
  <c r="BY10"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59" i="1" l="1"/>
  <c r="BJ464" i="1"/>
  <c r="BJ15" i="1"/>
  <c r="BJ444" i="1"/>
  <c r="BJ415" i="1"/>
  <c r="BJ333" i="1"/>
  <c r="BJ292" i="1"/>
  <c r="BJ188" i="1"/>
  <c r="BJ155" i="1"/>
  <c r="BJ132" i="1"/>
  <c r="BJ63" i="1"/>
  <c r="BJ95" i="1"/>
  <c r="BJ468" i="1"/>
  <c r="BJ436" i="1"/>
  <c r="BJ399" i="1"/>
  <c r="BJ311" i="1"/>
  <c r="BJ245" i="1"/>
  <c r="BJ211" i="1"/>
  <c r="BJ150" i="1"/>
  <c r="BJ115" i="1"/>
  <c r="BJ62" i="1"/>
  <c r="BJ23" i="1"/>
  <c r="BJ441" i="1"/>
  <c r="BJ433" i="1"/>
  <c r="BJ291" i="1"/>
  <c r="BJ239" i="1"/>
  <c r="BJ177" i="1"/>
  <c r="BJ136" i="1"/>
  <c r="BJ114" i="1"/>
  <c r="BJ67" i="1"/>
  <c r="BJ431" i="1"/>
  <c r="BJ290" i="1"/>
  <c r="BJ164" i="1"/>
  <c r="BJ130" i="1"/>
  <c r="BJ30" i="1"/>
  <c r="BJ28" i="1"/>
  <c r="BJ5" i="1"/>
  <c r="BJ27" i="1"/>
  <c r="BJ445" i="1"/>
  <c r="BJ401" i="1"/>
  <c r="BJ246" i="1"/>
  <c r="BJ143" i="1"/>
  <c r="BJ61" i="1"/>
  <c r="BJ29" i="1"/>
  <c r="BJ438" i="1"/>
  <c r="BJ435" i="1"/>
  <c r="BJ397" i="1"/>
  <c r="BJ314" i="1"/>
  <c r="BJ223" i="1"/>
  <c r="BJ133" i="1"/>
  <c r="BJ157" i="1"/>
  <c r="BJ84" i="1"/>
  <c r="BJ82" i="1"/>
  <c r="BJ35" i="1"/>
  <c r="BJ447" i="1"/>
  <c r="BJ413" i="1"/>
  <c r="BJ389" i="1"/>
  <c r="BJ262" i="1"/>
  <c r="BJ247" i="1"/>
  <c r="BJ154" i="1"/>
  <c r="BJ110" i="1"/>
  <c r="BJ81" i="1"/>
  <c r="BJ86" i="1"/>
  <c r="BJ446" i="1"/>
  <c r="BJ421" i="1"/>
  <c r="BJ398" i="1"/>
  <c r="BJ244" i="1"/>
  <c r="BJ266" i="1"/>
  <c r="BJ134" i="1"/>
  <c r="BJ109" i="1"/>
  <c r="BJ131" i="1"/>
  <c r="BJ73" i="1"/>
  <c r="BJ60" i="1"/>
  <c r="BJ437" i="1"/>
  <c r="BJ412" i="1"/>
  <c r="BJ427" i="1"/>
  <c r="BJ212" i="1"/>
  <c r="BJ220" i="1"/>
  <c r="BJ169" i="1"/>
  <c r="BJ175" i="1"/>
  <c r="BJ83" i="1"/>
  <c r="BJ56"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W464" i="1" l="1"/>
  <c r="BW450" i="1"/>
  <c r="BW249" i="1"/>
  <c r="BW238" i="1"/>
  <c r="BW126" i="1"/>
  <c r="BW451" i="1"/>
  <c r="BW384" i="1"/>
  <c r="BW252" i="1"/>
  <c r="BW356" i="1"/>
  <c r="BW248" i="1"/>
  <c r="BW358" i="1"/>
  <c r="BW263" i="1"/>
  <c r="BW276" i="1"/>
  <c r="BW359" i="1"/>
  <c r="BW215" i="1"/>
  <c r="BW181" i="1"/>
  <c r="BW159" i="1"/>
  <c r="BW467" i="1"/>
  <c r="BW320" i="1"/>
  <c r="BW191" i="1"/>
  <c r="BW323" i="1"/>
  <c r="BW394" i="1"/>
  <c r="BW201" i="1"/>
  <c r="BW189" i="1"/>
  <c r="BW69" i="1"/>
  <c r="BW281" i="1"/>
  <c r="BW463" i="1"/>
  <c r="BW16" i="1"/>
  <c r="BW141" i="1"/>
  <c r="BW331" i="1"/>
  <c r="BW128" i="1"/>
  <c r="BW194" i="1"/>
  <c r="BW36" i="1"/>
  <c r="BW90" i="1"/>
  <c r="BW195" i="1"/>
  <c r="BW162" i="1"/>
  <c r="BW363" i="1"/>
  <c r="BW256" i="1"/>
  <c r="BW303" i="1"/>
  <c r="BW206" i="1"/>
  <c r="BW343" i="1"/>
  <c r="BW302" i="1"/>
  <c r="BW393" i="1"/>
  <c r="BW43" i="1"/>
  <c r="BW355" i="1"/>
  <c r="BW116" i="1"/>
  <c r="BW449" i="1"/>
  <c r="BW123" i="1"/>
  <c r="BW396" i="1"/>
  <c r="BW160" i="1"/>
  <c r="BW58" i="1"/>
  <c r="BW166" i="1"/>
  <c r="BW455" i="1"/>
  <c r="BW258" i="1"/>
  <c r="BW297" i="1"/>
  <c r="BW48" i="1"/>
  <c r="BW33" i="1"/>
  <c r="BW309" i="1"/>
  <c r="BW37" i="1"/>
  <c r="BW50" i="1"/>
  <c r="BW418" i="1"/>
  <c r="BW102" i="1"/>
  <c r="BW317" i="1"/>
  <c r="BW178" i="1"/>
  <c r="BW213" i="1"/>
  <c r="BW182" i="1"/>
  <c r="BW324" i="1"/>
  <c r="BW233" i="1"/>
  <c r="BW149" i="1"/>
  <c r="BW287" i="1"/>
  <c r="BW5" i="1"/>
  <c r="BW452" i="1"/>
  <c r="BW88" i="1"/>
  <c r="BW190" i="1"/>
  <c r="BW453" i="1"/>
  <c r="BW305" i="1"/>
  <c r="BW325" i="1"/>
  <c r="BW8" i="1"/>
  <c r="BW410" i="1"/>
  <c r="BW443" i="1"/>
  <c r="BW379" i="1"/>
  <c r="BW385" i="1"/>
  <c r="BW425" i="1"/>
  <c r="BW45" i="1"/>
  <c r="BW435" i="1"/>
  <c r="BW421" i="1"/>
  <c r="BW288" i="1"/>
  <c r="BW369" i="1"/>
  <c r="BW65" i="1"/>
  <c r="BW232" i="1"/>
  <c r="BW161" i="1"/>
  <c r="BW183" i="1"/>
  <c r="BW52" i="1"/>
  <c r="BW231" i="1"/>
  <c r="BW180" i="1"/>
  <c r="BW89" i="1"/>
  <c r="BW223" i="1"/>
  <c r="BW342" i="1"/>
  <c r="BW219" i="1"/>
  <c r="BW271" i="1"/>
  <c r="BW109" i="1"/>
  <c r="BW239" i="1"/>
  <c r="BW78" i="1"/>
  <c r="BW59" i="1"/>
  <c r="BW444" i="1"/>
  <c r="BW179" i="1"/>
  <c r="BW264" i="1"/>
  <c r="BW295" i="1"/>
  <c r="BW457" i="1"/>
  <c r="BW208" i="1"/>
  <c r="BW304" i="1"/>
  <c r="BW314" i="1"/>
  <c r="BW148" i="1"/>
  <c r="BW267" i="1"/>
  <c r="BW368" i="1"/>
  <c r="BW426" i="1"/>
  <c r="BW212" i="1"/>
  <c r="BW53" i="1"/>
  <c r="BW129" i="1"/>
  <c r="BW198" i="1"/>
  <c r="BW125" i="1"/>
  <c r="BW205" i="1"/>
  <c r="BW124" i="1"/>
  <c r="BW362" i="1"/>
  <c r="BW200" i="1"/>
  <c r="BW228" i="1"/>
  <c r="BW31" i="1"/>
  <c r="BW216" i="1"/>
  <c r="BW282" i="1"/>
  <c r="BW41" i="1"/>
  <c r="BW352" i="1"/>
  <c r="BW4" i="1"/>
  <c r="BW353" i="1"/>
  <c r="BW441" i="1"/>
  <c r="BW307" i="1"/>
  <c r="BW456" i="1"/>
  <c r="BW390" i="1"/>
  <c r="BW25" i="1"/>
  <c r="BW386" i="1"/>
  <c r="BW3" i="1"/>
  <c r="BW423" i="1"/>
  <c r="BW66" i="1"/>
  <c r="BW38" i="1"/>
  <c r="BW6" i="1"/>
  <c r="BW80" i="1"/>
  <c r="BW407" i="1"/>
  <c r="BW133" i="1"/>
  <c r="BW27" i="1"/>
  <c r="BW115" i="1"/>
  <c r="BW20" i="1"/>
  <c r="BW408" i="1"/>
  <c r="BW134" i="1"/>
  <c r="BW360" i="1"/>
  <c r="BW47" i="1"/>
  <c r="BW127" i="1"/>
  <c r="BW135" i="1"/>
  <c r="BW34" i="1"/>
  <c r="BW290" i="1"/>
  <c r="BW454" i="1"/>
  <c r="BW11" i="1"/>
  <c r="BW280" i="1"/>
  <c r="BW283" i="1"/>
  <c r="BW308" i="1"/>
  <c r="BW210" i="1"/>
  <c r="BW465" i="1"/>
  <c r="BW334" i="1"/>
  <c r="BW432" i="1"/>
  <c r="BW354" i="1"/>
  <c r="BW75" i="1"/>
  <c r="BW389" i="1"/>
  <c r="BW387" i="1"/>
  <c r="BW106" i="1"/>
  <c r="BW424" i="1"/>
  <c r="BW71" i="1"/>
  <c r="BW371" i="1"/>
  <c r="BW46" i="1"/>
  <c r="BW321" i="1"/>
  <c r="BW433" i="1"/>
  <c r="BW104" i="1"/>
  <c r="BW339" i="1"/>
  <c r="BW372" i="1"/>
  <c r="BW250" i="1"/>
  <c r="BW376" i="1"/>
  <c r="BW139" i="1"/>
  <c r="BW392" i="1"/>
  <c r="BW261" i="1"/>
  <c r="BW361" i="1"/>
  <c r="BW266" i="1"/>
  <c r="BW168" i="1"/>
  <c r="BW422" i="1"/>
  <c r="BW445" i="1"/>
  <c r="BW76" i="1"/>
  <c r="BW400" i="1"/>
  <c r="BW79" i="1"/>
  <c r="BW10" i="1"/>
  <c r="BW74" i="1"/>
  <c r="BW438" i="1"/>
  <c r="BW121" i="1"/>
  <c r="BW401" i="1"/>
  <c r="BW172" i="1"/>
  <c r="BW311" i="1"/>
  <c r="BW460" i="1"/>
  <c r="BW428" i="1"/>
  <c r="BW268" i="1"/>
  <c r="BW375" i="1"/>
  <c r="BW29" i="1"/>
  <c r="BW313" i="1"/>
  <c r="BW272" i="1"/>
  <c r="BW204" i="1"/>
  <c r="BW312" i="1"/>
  <c r="BW136" i="1"/>
  <c r="BW388" i="1"/>
  <c r="BW144" i="1"/>
  <c r="BW330" i="1"/>
  <c r="BW186" i="1"/>
  <c r="BW112" i="1"/>
  <c r="BW285" i="1"/>
  <c r="BW63" i="1"/>
  <c r="BW292" i="1"/>
  <c r="BW447" i="1"/>
  <c r="BW167" i="1"/>
  <c r="BW98" i="1"/>
  <c r="BW348" i="1"/>
  <c r="BW346" i="1"/>
  <c r="BW9" i="1"/>
  <c r="BW176" i="1"/>
  <c r="BW398" i="1"/>
  <c r="BW406" i="1"/>
  <c r="BW108" i="1"/>
  <c r="BW257" i="1"/>
  <c r="BW458" i="1"/>
  <c r="BW230" i="1"/>
  <c r="BW279" i="1"/>
  <c r="BW155" i="1"/>
  <c r="BW301" i="1"/>
  <c r="BW111" i="1"/>
  <c r="BW322" i="1"/>
  <c r="BW138" i="1"/>
  <c r="BW220" i="1"/>
  <c r="BW82" i="1"/>
  <c r="BW197" i="1"/>
  <c r="BW274" i="1"/>
  <c r="BW147" i="1"/>
  <c r="BW273" i="1"/>
  <c r="BW413" i="1"/>
  <c r="BW137" i="1"/>
  <c r="BW293" i="1"/>
  <c r="BW299" i="1"/>
  <c r="BW242" i="1"/>
  <c r="BW417" i="1"/>
  <c r="BW345" i="1"/>
  <c r="BW110" i="1"/>
  <c r="BW402" i="1"/>
  <c r="BW84" i="1"/>
  <c r="BW415" i="1"/>
  <c r="BW131" i="1"/>
  <c r="BW440" i="1"/>
  <c r="BW55" i="1"/>
  <c r="BW461" i="1"/>
  <c r="BW217" i="1"/>
  <c r="BW151" i="1"/>
  <c r="BW49" i="1"/>
  <c r="BW286" i="1"/>
  <c r="BW120" i="1"/>
  <c r="BW218" i="1"/>
  <c r="BW344" i="1"/>
  <c r="BW294" i="1"/>
  <c r="BW154" i="1"/>
  <c r="BW462" i="1"/>
  <c r="BW91" i="1"/>
  <c r="BW278" i="1"/>
  <c r="BW306" i="1"/>
  <c r="BW296" i="1"/>
  <c r="BW207" i="1"/>
  <c r="BW255" i="1"/>
  <c r="BW96" i="1"/>
  <c r="BW244" i="1"/>
  <c r="BW434" i="1"/>
  <c r="BW329" i="1"/>
  <c r="BW225" i="1"/>
  <c r="BW341" i="1"/>
  <c r="BW94" i="1"/>
  <c r="BW177" i="1"/>
  <c r="BW327" i="1"/>
  <c r="BW35" i="1"/>
  <c r="BW12" i="1"/>
  <c r="BW32" i="1"/>
  <c r="BW193" i="1"/>
  <c r="BW62" i="1"/>
  <c r="BW251" i="1"/>
  <c r="BW28" i="1"/>
  <c r="BW240" i="1"/>
  <c r="BW409" i="1"/>
  <c r="BW150" i="1"/>
  <c r="BW284" i="1"/>
  <c r="BW335" i="1"/>
  <c r="BW351" i="1"/>
  <c r="BW132" i="1"/>
  <c r="BW85" i="1"/>
  <c r="BW103" i="1"/>
  <c r="BW196" i="1"/>
  <c r="BW236" i="1"/>
  <c r="BW175" i="1"/>
  <c r="BW431" i="1"/>
  <c r="BW214" i="1"/>
  <c r="BW430" i="1"/>
  <c r="BW211" i="1"/>
  <c r="BW269" i="1"/>
  <c r="BW260" i="1"/>
  <c r="BW222" i="1"/>
  <c r="BW265" i="1"/>
  <c r="BW395" i="1"/>
  <c r="BW397" i="1"/>
  <c r="BW333" i="1"/>
  <c r="BW380" i="1"/>
  <c r="BW130" i="1"/>
  <c r="BW391" i="1"/>
  <c r="BW338" i="1"/>
  <c r="BW262" i="1"/>
  <c r="BW366" i="1"/>
  <c r="BW448" i="1"/>
  <c r="BW247" i="1"/>
  <c r="BW15" i="1"/>
  <c r="BW277" i="1"/>
  <c r="BW436" i="1"/>
  <c r="BW42" i="1"/>
  <c r="BW152" i="1"/>
  <c r="BW51" i="1"/>
  <c r="BW459" i="1"/>
  <c r="BW234" i="1"/>
  <c r="BW140" i="1"/>
  <c r="BW328" i="1"/>
  <c r="BW364" i="1"/>
  <c r="BW259" i="1"/>
  <c r="BW427" i="1"/>
  <c r="BW237" i="1"/>
  <c r="BW81" i="1"/>
  <c r="BW68" i="1"/>
  <c r="BW446" i="1"/>
  <c r="BW370" i="1"/>
  <c r="BW153" i="1"/>
  <c r="BW373" i="1"/>
  <c r="BW419" i="1"/>
  <c r="BW310" i="1"/>
  <c r="BW57" i="1"/>
  <c r="BW187" i="1"/>
  <c r="BW254" i="1"/>
  <c r="BW164" i="1"/>
  <c r="BW337" i="1"/>
  <c r="BW56" i="1"/>
  <c r="BW67" i="1"/>
  <c r="BW226" i="1"/>
  <c r="BW157" i="1"/>
  <c r="BW86" i="1"/>
  <c r="BW420" i="1"/>
  <c r="BW411" i="1"/>
  <c r="BW21" i="1"/>
  <c r="BW318" i="1"/>
  <c r="BW44" i="1"/>
  <c r="BW270" i="1"/>
  <c r="BW170" i="1"/>
  <c r="BW60" i="1"/>
  <c r="BW95" i="1"/>
  <c r="BW114" i="1"/>
  <c r="BW146" i="1"/>
  <c r="BW350" i="1"/>
  <c r="BW224" i="1"/>
  <c r="BW72" i="1"/>
  <c r="BW209" i="1"/>
  <c r="BW298" i="1"/>
  <c r="BW101" i="1"/>
  <c r="BW174" i="1"/>
  <c r="BW349" i="1"/>
  <c r="BW64" i="1"/>
  <c r="BW246" i="1"/>
  <c r="BW326" i="1"/>
  <c r="BW439" i="1"/>
  <c r="BW243" i="1"/>
  <c r="BW145" i="1"/>
  <c r="BW143" i="1"/>
  <c r="BW332" i="1"/>
  <c r="BW229" i="1"/>
  <c r="BW18" i="1"/>
  <c r="BW192" i="1"/>
  <c r="BW99" i="1"/>
  <c r="BW382" i="1"/>
  <c r="BW22" i="1"/>
  <c r="BW156" i="1"/>
  <c r="BW412" i="1"/>
  <c r="BW77" i="1"/>
  <c r="BW107" i="1"/>
  <c r="BW40" i="1"/>
  <c r="BW291" i="1"/>
  <c r="BW100" i="1"/>
  <c r="BW70" i="1"/>
  <c r="BW23" i="1"/>
  <c r="BW83" i="1"/>
  <c r="BW405" i="1"/>
  <c r="BW275" i="1"/>
  <c r="BW378" i="1"/>
  <c r="BW289" i="1"/>
  <c r="BW113" i="1"/>
  <c r="BW399" i="1"/>
  <c r="BW199" i="1"/>
  <c r="BW416" i="1"/>
  <c r="BW466" i="1"/>
  <c r="BW316" i="1"/>
  <c r="BW97" i="1"/>
  <c r="BW54" i="1"/>
  <c r="BW158" i="1"/>
  <c r="BW319" i="1"/>
  <c r="BW122" i="1"/>
  <c r="BW241" i="1"/>
  <c r="BW14" i="1"/>
  <c r="BW365" i="1"/>
  <c r="BW185" i="1"/>
  <c r="BW468" i="1"/>
  <c r="BW24" i="1"/>
  <c r="BW19" i="1"/>
  <c r="BW245" i="1"/>
  <c r="BW118" i="1"/>
  <c r="BW39" i="1"/>
  <c r="BW357" i="1"/>
  <c r="BW374" i="1"/>
  <c r="BW184" i="1"/>
  <c r="BW92" i="1"/>
  <c r="BW383" i="1"/>
  <c r="BW437" i="1"/>
  <c r="BW442" i="1"/>
  <c r="BW367" i="1"/>
  <c r="BW163" i="1"/>
  <c r="BW93" i="1"/>
  <c r="BW381" i="1"/>
  <c r="BW221" i="1"/>
  <c r="BW169" i="1"/>
  <c r="BW300" i="1"/>
  <c r="BW165" i="1"/>
  <c r="BW173" i="1"/>
  <c r="BW17" i="1"/>
  <c r="BW414" i="1"/>
  <c r="BW119" i="1"/>
  <c r="BW336" i="1"/>
  <c r="BW61" i="1"/>
  <c r="BW404" i="1"/>
  <c r="BW188" i="1"/>
  <c r="BW403" i="1"/>
  <c r="BW7" i="1"/>
  <c r="BW253" i="1"/>
  <c r="BW73" i="1"/>
  <c r="BW429" i="1"/>
  <c r="BW105" i="1"/>
  <c r="BW13" i="1"/>
  <c r="BW26" i="1"/>
  <c r="BW347" i="1"/>
  <c r="BW30" i="1"/>
  <c r="BW377" i="1"/>
  <c r="BW117" i="1"/>
  <c r="BW227" i="1"/>
  <c r="BW315" i="1"/>
  <c r="BW235" i="1"/>
  <c r="BW2" i="1"/>
  <c r="BI76" i="1" l="1"/>
  <c r="BI213" i="1"/>
  <c r="BI103" i="1"/>
  <c r="BI50" i="1"/>
  <c r="BI300" i="1"/>
  <c r="BI284" i="1"/>
  <c r="BI151" i="1"/>
  <c r="BI367" i="1"/>
  <c r="BI112" i="1"/>
  <c r="BI318" i="1"/>
  <c r="BI51" i="1"/>
  <c r="BI273" i="1"/>
  <c r="BI258" i="1"/>
  <c r="BI297" i="1"/>
  <c r="BI357" i="1"/>
  <c r="BI294" i="1"/>
  <c r="BI310" i="1"/>
  <c r="BI250" i="1"/>
  <c r="BI257" i="1"/>
  <c r="BI278" i="1"/>
  <c r="BI236" i="1"/>
  <c r="BI231" i="1"/>
  <c r="BI274" i="1"/>
  <c r="BI26" i="1"/>
  <c r="BI279" i="1"/>
  <c r="D279" i="1" s="1"/>
  <c r="AE279" i="1" s="1"/>
  <c r="BI336" i="1"/>
  <c r="BI264" i="1"/>
  <c r="D264" i="1" s="1"/>
  <c r="AE264" i="1" s="1"/>
  <c r="BI11" i="1"/>
  <c r="S12" i="39" s="1"/>
  <c r="BI91" i="1"/>
  <c r="BI13" i="1"/>
  <c r="BI4" i="1"/>
  <c r="BI387" i="1"/>
  <c r="BI163" i="1"/>
  <c r="AC20" i="39" s="1"/>
  <c r="BI55" i="1"/>
  <c r="C13" i="39" s="1"/>
  <c r="BI149" i="1"/>
  <c r="D149" i="1" s="1"/>
  <c r="AE149" i="1" s="1"/>
  <c r="BI116" i="1"/>
  <c r="BI351" i="1"/>
  <c r="BI392" i="1"/>
  <c r="BI328" i="1"/>
  <c r="BI234" i="1"/>
  <c r="BI296" i="1"/>
  <c r="BI364" i="1"/>
  <c r="D364" i="1" s="1"/>
  <c r="AE364" i="1" s="1"/>
  <c r="BI97" i="1"/>
  <c r="AC18" i="39" s="1"/>
  <c r="BI354" i="1"/>
  <c r="BI165" i="1"/>
  <c r="BI70" i="1"/>
  <c r="D70" i="1" s="1"/>
  <c r="AE70" i="1" s="1"/>
  <c r="BI419" i="1"/>
  <c r="AG115" i="39" s="1"/>
  <c r="BI82" i="1"/>
  <c r="D82" i="1" s="1"/>
  <c r="AE82" i="1" s="1"/>
  <c r="BI403" i="1"/>
  <c r="BI414" i="1"/>
  <c r="AG112" i="39" s="1"/>
  <c r="BI418" i="1"/>
  <c r="AG114" i="39" s="1"/>
  <c r="BI117" i="1"/>
  <c r="BI390" i="1"/>
  <c r="BI268" i="1"/>
  <c r="BI52" i="1"/>
  <c r="BI313" i="1"/>
  <c r="BI363" i="1"/>
  <c r="BI152" i="1"/>
  <c r="BI433" i="1"/>
  <c r="BI282" i="1"/>
  <c r="BI147" i="1"/>
  <c r="BI260" i="1"/>
  <c r="BI224" i="1"/>
  <c r="D224" i="1" s="1"/>
  <c r="AE224" i="1" s="1"/>
  <c r="BI174" i="1"/>
  <c r="BI365" i="1"/>
  <c r="BI261" i="1"/>
  <c r="BI7" i="1"/>
  <c r="W10" i="39" s="1"/>
  <c r="BI308" i="1"/>
  <c r="BI53" i="1"/>
  <c r="BI395" i="1"/>
  <c r="AG109" i="39" s="1"/>
  <c r="BI366" i="1"/>
  <c r="D366" i="1" s="1"/>
  <c r="AE366" i="1" s="1"/>
  <c r="BI89" i="1"/>
  <c r="BI100" i="1"/>
  <c r="BI237" i="1"/>
  <c r="D237" i="1" s="1"/>
  <c r="AE237" i="1" s="1"/>
  <c r="BI290" i="1"/>
  <c r="D290" i="1" s="1"/>
  <c r="AE290" i="1" s="1"/>
  <c r="BI109" i="1"/>
  <c r="D109" i="1" s="1"/>
  <c r="AE109" i="1" s="1"/>
  <c r="BI337" i="1"/>
  <c r="BI206" i="1"/>
  <c r="BI200" i="1"/>
  <c r="BI288" i="1"/>
  <c r="BI289" i="1"/>
  <c r="BI393" i="1"/>
  <c r="AG108" i="39" s="1"/>
  <c r="BI352" i="1"/>
  <c r="BI360" i="1"/>
  <c r="D360" i="1" s="1"/>
  <c r="AE360" i="1" s="1"/>
  <c r="BI267" i="1"/>
  <c r="D267" i="1" s="1"/>
  <c r="AE267" i="1" s="1"/>
  <c r="BI8" i="1"/>
  <c r="BI230" i="1"/>
  <c r="BI187" i="1"/>
  <c r="AC21" i="39" s="1"/>
  <c r="BI145" i="1"/>
  <c r="BI198" i="1"/>
  <c r="BI120" i="1"/>
  <c r="D120" i="1" s="1"/>
  <c r="AE120" i="1" s="1"/>
  <c r="BI118" i="1"/>
  <c r="Q45" i="39" s="1"/>
  <c r="BI6" i="1"/>
  <c r="G8" i="39" s="1"/>
  <c r="BI102" i="1"/>
  <c r="BI253" i="1"/>
  <c r="BI184" i="1"/>
  <c r="BI286" i="1"/>
  <c r="BI58" i="1"/>
  <c r="E14" i="39" s="1"/>
  <c r="BI194" i="1"/>
  <c r="BI210" i="1"/>
  <c r="BI170" i="1"/>
  <c r="BI92" i="1"/>
  <c r="BI146" i="1"/>
  <c r="D146" i="1" s="1"/>
  <c r="AE146" i="1" s="1"/>
  <c r="BI108" i="1"/>
  <c r="Q40" i="39" s="1"/>
  <c r="BI144" i="1"/>
  <c r="BI47" i="1"/>
  <c r="BI452" i="1"/>
  <c r="AG124" i="39" s="1"/>
  <c r="BI188" i="1"/>
  <c r="D188" i="1" s="1"/>
  <c r="AE188" i="1" s="1"/>
  <c r="BI329" i="1"/>
  <c r="BI185" i="1"/>
  <c r="BI54" i="1"/>
  <c r="BI94" i="1"/>
  <c r="AC17" i="39" s="1"/>
  <c r="BI113" i="1"/>
  <c r="AC19" i="39" s="1"/>
  <c r="BI75" i="1"/>
  <c r="BI166" i="1"/>
  <c r="W39" i="39" s="1"/>
  <c r="BI190" i="1"/>
  <c r="AE31" i="39" s="1"/>
  <c r="BI437" i="1"/>
  <c r="AG120" i="39" s="1"/>
  <c r="BI186" i="1"/>
  <c r="K44" i="39" s="1"/>
  <c r="BI173" i="1"/>
  <c r="BI401" i="1"/>
  <c r="AG110" i="39" s="1"/>
  <c r="BI316" i="1"/>
  <c r="BI64" i="1"/>
  <c r="BI171" i="1"/>
  <c r="BI101" i="1"/>
  <c r="D101" i="1" s="1"/>
  <c r="AE101" i="1" s="1"/>
  <c r="BI183" i="1"/>
  <c r="Q65" i="39" s="1"/>
  <c r="BI301" i="1"/>
  <c r="BI41" i="1"/>
  <c r="BI106" i="1"/>
  <c r="D106" i="1" s="1"/>
  <c r="AE106" i="1" s="1"/>
  <c r="BI417" i="1"/>
  <c r="AG113" i="39" s="1"/>
  <c r="BI217" i="1"/>
  <c r="BI440" i="1"/>
  <c r="AG121" i="39" s="1"/>
  <c r="BI24" i="1"/>
  <c r="BI36" i="1"/>
  <c r="BI338" i="1"/>
  <c r="BI60" i="1"/>
  <c r="D60" i="1" s="1"/>
  <c r="AE60" i="1" s="1"/>
  <c r="BI121" i="1"/>
  <c r="BI131" i="1"/>
  <c r="D131" i="1" s="1"/>
  <c r="AE131" i="1" s="1"/>
  <c r="BI347" i="1"/>
  <c r="D347" i="1" s="1"/>
  <c r="AE347" i="1" s="1"/>
  <c r="BI3" i="1"/>
  <c r="O8" i="39" s="1"/>
  <c r="BI22" i="1"/>
  <c r="D22" i="1" s="1"/>
  <c r="BI232" i="1"/>
  <c r="AC30" i="39" s="1"/>
  <c r="BI71" i="1"/>
  <c r="Q29" i="39" s="1"/>
  <c r="BI87" i="1"/>
  <c r="D87" i="1" s="1"/>
  <c r="BI81" i="1"/>
  <c r="D81" i="1" s="1"/>
  <c r="AE81" i="1" s="1"/>
  <c r="BI299" i="1"/>
  <c r="BI235" i="1"/>
  <c r="BI209" i="1"/>
  <c r="D209" i="1" s="1"/>
  <c r="AE209" i="1" s="1"/>
  <c r="BI283" i="1"/>
  <c r="BI428" i="1"/>
  <c r="D428" i="1" s="1"/>
  <c r="AE428" i="1" s="1"/>
  <c r="BI77" i="1"/>
  <c r="D77" i="1" s="1"/>
  <c r="AE77" i="1" s="1"/>
  <c r="BI199" i="1"/>
  <c r="BI34" i="1"/>
  <c r="BI162" i="1"/>
  <c r="D162" i="1" s="1"/>
  <c r="AE162" i="1" s="1"/>
  <c r="BI43" i="1"/>
  <c r="D43" i="1" s="1"/>
  <c r="AE43" i="1" s="1"/>
  <c r="BI45" i="1"/>
  <c r="BI115" i="1"/>
  <c r="BI61" i="1"/>
  <c r="D61" i="1" s="1"/>
  <c r="AE61" i="1" s="1"/>
  <c r="BI241" i="1"/>
  <c r="D241" i="1" s="1"/>
  <c r="AE241" i="1" s="1"/>
  <c r="BI35" i="1"/>
  <c r="BI40" i="1"/>
  <c r="BI207" i="1"/>
  <c r="D207" i="1" s="1"/>
  <c r="AE207" i="1" s="1"/>
  <c r="BI398" i="1"/>
  <c r="BI205" i="1"/>
  <c r="BI443" i="1"/>
  <c r="AG123" i="39" s="1"/>
  <c r="BI182" i="1"/>
  <c r="BI14" i="1"/>
  <c r="W11" i="39" s="1"/>
  <c r="BI129" i="1"/>
  <c r="W29" i="39" s="1"/>
  <c r="BI233" i="1"/>
  <c r="BI93" i="1"/>
  <c r="BI69" i="1"/>
  <c r="BI178" i="1"/>
  <c r="W43" i="39" s="1"/>
  <c r="BI222" i="1"/>
  <c r="BI9" i="1"/>
  <c r="BI125" i="1"/>
  <c r="D125" i="1" s="1"/>
  <c r="AE125" i="1" s="1"/>
  <c r="BI44" i="1"/>
  <c r="BI57" i="1"/>
  <c r="BI96" i="1"/>
  <c r="W22" i="39" s="1"/>
  <c r="BI435" i="1"/>
  <c r="AG118" i="39" s="1"/>
  <c r="BI389" i="1"/>
  <c r="BI38" i="1"/>
  <c r="BI259" i="1"/>
  <c r="BI327" i="1"/>
  <c r="BI280" i="1"/>
  <c r="D280" i="1" s="1"/>
  <c r="AE280" i="1" s="1"/>
  <c r="BI136" i="1"/>
  <c r="BI314" i="1"/>
  <c r="D314" i="1" s="1"/>
  <c r="AE314" i="1" s="1"/>
  <c r="BI95" i="1"/>
  <c r="D95" i="1" s="1"/>
  <c r="AE95" i="1" s="1"/>
  <c r="BI287" i="1"/>
  <c r="BI434" i="1"/>
  <c r="AG117" i="39" s="1"/>
  <c r="BI227" i="1"/>
  <c r="D227" i="1" s="1"/>
  <c r="AE227" i="1" s="1"/>
  <c r="BI195" i="1"/>
  <c r="BI404" i="1"/>
  <c r="D404" i="1" s="1"/>
  <c r="AE404" i="1" s="1"/>
  <c r="BI154" i="1"/>
  <c r="D154" i="1" s="1"/>
  <c r="AE154" i="1" s="1"/>
  <c r="BI311" i="1"/>
  <c r="S87" i="39" s="1"/>
  <c r="BI255" i="1"/>
  <c r="BI56" i="1"/>
  <c r="D56" i="1" s="1"/>
  <c r="AE56" i="1" s="1"/>
  <c r="BI202" i="1"/>
  <c r="D202" i="1" s="1"/>
  <c r="BI153" i="1"/>
  <c r="D153" i="1" s="1"/>
  <c r="AE153" i="1" s="1"/>
  <c r="BI256" i="1"/>
  <c r="D256" i="1" s="1"/>
  <c r="BI436" i="1"/>
  <c r="BI164" i="1"/>
  <c r="S55" i="39" s="1"/>
  <c r="BI135" i="1"/>
  <c r="D135" i="1" s="1"/>
  <c r="AE135" i="1" s="1"/>
  <c r="BI80" i="1"/>
  <c r="D80" i="1" s="1"/>
  <c r="AE80" i="1" s="1"/>
  <c r="BI110" i="1"/>
  <c r="BI78" i="1"/>
  <c r="D78" i="1" s="1"/>
  <c r="AE78" i="1" s="1"/>
  <c r="BI221" i="1"/>
  <c r="BI239" i="1"/>
  <c r="D239" i="1" s="1"/>
  <c r="AE239" i="1" s="1"/>
  <c r="BI122" i="1"/>
  <c r="D122" i="1" s="1"/>
  <c r="AE122" i="1" s="1"/>
  <c r="BI98" i="1"/>
  <c r="D98" i="1" s="1"/>
  <c r="AE98" i="1" s="1"/>
  <c r="BI246" i="1"/>
  <c r="D246" i="1" s="1"/>
  <c r="AE246" i="1" s="1"/>
  <c r="BI32" i="1"/>
  <c r="D32" i="1" s="1"/>
  <c r="BI123" i="1"/>
  <c r="D123" i="1" s="1"/>
  <c r="AE123" i="1" s="1"/>
  <c r="BI172" i="1"/>
  <c r="BI155" i="1"/>
  <c r="D155" i="1" s="1"/>
  <c r="AE155" i="1" s="1"/>
  <c r="BI67" i="1"/>
  <c r="D67" i="1" s="1"/>
  <c r="AE67" i="1" s="1"/>
  <c r="BI242" i="1"/>
  <c r="D242" i="1" s="1"/>
  <c r="AE242" i="1" s="1"/>
  <c r="BI411" i="1"/>
  <c r="AG111" i="39" s="1"/>
  <c r="BI372" i="1"/>
  <c r="BI138" i="1"/>
  <c r="D138" i="1" s="1"/>
  <c r="AE138" i="1" s="1"/>
  <c r="BI447" i="1"/>
  <c r="D447" i="1" s="1"/>
  <c r="AE447" i="1" s="1"/>
  <c r="BI331" i="1"/>
  <c r="BI315" i="1"/>
  <c r="D315" i="1" s="1"/>
  <c r="AE315" i="1" s="1"/>
  <c r="BI381" i="1"/>
  <c r="D381" i="1" s="1"/>
  <c r="AE381" i="1" s="1"/>
  <c r="BI73" i="1"/>
  <c r="S29" i="39" s="1"/>
  <c r="BI156" i="1"/>
  <c r="D156" i="1" s="1"/>
  <c r="AE156" i="1" s="1"/>
  <c r="BI42" i="1"/>
  <c r="BI405" i="1"/>
  <c r="D405" i="1" s="1"/>
  <c r="AE405" i="1" s="1"/>
  <c r="BI304" i="1"/>
  <c r="D304" i="1" s="1"/>
  <c r="AE304" i="1" s="1"/>
  <c r="BI269" i="1"/>
  <c r="D269" i="1" s="1"/>
  <c r="AE269" i="1" s="1"/>
  <c r="BI355" i="1"/>
  <c r="D355" i="1" s="1"/>
  <c r="AE355" i="1" s="1"/>
  <c r="BI422" i="1"/>
  <c r="BI66" i="1"/>
  <c r="D66" i="1" s="1"/>
  <c r="AE66" i="1" s="1"/>
  <c r="BI88" i="1"/>
  <c r="D88" i="1" s="1"/>
  <c r="AE88" i="1" s="1"/>
  <c r="BI23" i="1"/>
  <c r="D23" i="1" s="1"/>
  <c r="BI325" i="1"/>
  <c r="D325" i="1" s="1"/>
  <c r="AE325" i="1" s="1"/>
  <c r="BI114" i="1"/>
  <c r="D114" i="1" s="1"/>
  <c r="BI211" i="1"/>
  <c r="D211" i="1" s="1"/>
  <c r="AE211" i="1" s="1"/>
  <c r="BI266" i="1"/>
  <c r="BI399" i="1"/>
  <c r="D399" i="1" s="1"/>
  <c r="AE399" i="1" s="1"/>
  <c r="BI441" i="1"/>
  <c r="BI65" i="1"/>
  <c r="D65" i="1" s="1"/>
  <c r="AE65" i="1" s="1"/>
  <c r="BI427" i="1"/>
  <c r="D427" i="1" s="1"/>
  <c r="AE427" i="1" s="1"/>
  <c r="BI99" i="1"/>
  <c r="BI445" i="1"/>
  <c r="D445" i="1" s="1"/>
  <c r="AE445" i="1" s="1"/>
  <c r="BI377" i="1"/>
  <c r="D377" i="1" s="1"/>
  <c r="AE377" i="1" s="1"/>
  <c r="BI350" i="1"/>
  <c r="D350" i="1" s="1"/>
  <c r="AE350" i="1" s="1"/>
  <c r="BI431" i="1"/>
  <c r="D431" i="1" s="1"/>
  <c r="AE431" i="1" s="1"/>
  <c r="BI130" i="1"/>
  <c r="D130" i="1" s="1"/>
  <c r="AE130" i="1" s="1"/>
  <c r="BI196" i="1"/>
  <c r="D196" i="1" s="1"/>
  <c r="AE196" i="1" s="1"/>
  <c r="BI192" i="1"/>
  <c r="BI346" i="1"/>
  <c r="D346" i="1" s="1"/>
  <c r="AE346" i="1" s="1"/>
  <c r="BI307" i="1"/>
  <c r="D307" i="1" s="1"/>
  <c r="AE307" i="1" s="1"/>
  <c r="BI463" i="1"/>
  <c r="D463" i="1" s="1"/>
  <c r="AE463" i="1" s="1"/>
  <c r="BI291" i="1"/>
  <c r="D291" i="1" s="1"/>
  <c r="AE291" i="1" s="1"/>
  <c r="BI349" i="1"/>
  <c r="D349" i="1" s="1"/>
  <c r="AE349" i="1" s="1"/>
  <c r="BI335" i="1"/>
  <c r="D335" i="1" s="1"/>
  <c r="AE335" i="1" s="1"/>
  <c r="BI204" i="1"/>
  <c r="D204" i="1" s="1"/>
  <c r="AE204" i="1" s="1"/>
  <c r="BI220" i="1"/>
  <c r="D220" i="1" s="1"/>
  <c r="AE220" i="1" s="1"/>
  <c r="BI158" i="1"/>
  <c r="D158" i="1" s="1"/>
  <c r="AE158" i="1" s="1"/>
  <c r="BI244" i="1"/>
  <c r="D244" i="1" s="1"/>
  <c r="AE244" i="1" s="1"/>
  <c r="BI216" i="1"/>
  <c r="D216" i="1" s="1"/>
  <c r="AE216" i="1" s="1"/>
  <c r="BI341" i="1"/>
  <c r="D341" i="1" s="1"/>
  <c r="AE341" i="1" s="1"/>
  <c r="BI39" i="1"/>
  <c r="D39" i="1" s="1"/>
  <c r="AE39" i="1" s="1"/>
  <c r="BI132" i="1"/>
  <c r="D132" i="1" s="1"/>
  <c r="AE132" i="1" s="1"/>
  <c r="BI353" i="1"/>
  <c r="D353" i="1" s="1"/>
  <c r="AE353" i="1" s="1"/>
  <c r="BI150" i="1"/>
  <c r="D150" i="1" s="1"/>
  <c r="AE150" i="1" s="1"/>
  <c r="BI167" i="1"/>
  <c r="D167" i="1" s="1"/>
  <c r="AE167" i="1" s="1"/>
  <c r="BI169" i="1"/>
  <c r="BI148" i="1"/>
  <c r="D148" i="1" s="1"/>
  <c r="AE148" i="1" s="1"/>
  <c r="BI85" i="1"/>
  <c r="D85" i="1" s="1"/>
  <c r="AE85" i="1" s="1"/>
  <c r="BI432" i="1"/>
  <c r="S98" i="39" s="1"/>
  <c r="BI382" i="1"/>
  <c r="D382" i="1" s="1"/>
  <c r="AE382" i="1" s="1"/>
  <c r="BI400" i="1"/>
  <c r="D400" i="1" s="1"/>
  <c r="AE400" i="1" s="1"/>
  <c r="BI161" i="1"/>
  <c r="D161" i="1" s="1"/>
  <c r="AE161" i="1" s="1"/>
  <c r="BI225" i="1"/>
  <c r="D225" i="1" s="1"/>
  <c r="AE225" i="1" s="1"/>
  <c r="BI334" i="1"/>
  <c r="D334" i="1" s="1"/>
  <c r="AE334" i="1" s="1"/>
  <c r="BI303" i="1"/>
  <c r="D303" i="1" s="1"/>
  <c r="AE303" i="1" s="1"/>
  <c r="BI292" i="1"/>
  <c r="D292" i="1" s="1"/>
  <c r="AE292" i="1" s="1"/>
  <c r="BI262" i="1"/>
  <c r="BI361" i="1"/>
  <c r="BI229" i="1"/>
  <c r="D229" i="1" s="1"/>
  <c r="AE229" i="1" s="1"/>
  <c r="BI460" i="1"/>
  <c r="BI312" i="1"/>
  <c r="D312" i="1" s="1"/>
  <c r="AE312" i="1" s="1"/>
  <c r="BI421" i="1"/>
  <c r="D421" i="1" s="1"/>
  <c r="AE421" i="1" s="1"/>
  <c r="BI31" i="1"/>
  <c r="D31" i="1" s="1"/>
  <c r="BI275" i="1"/>
  <c r="D275" i="1" s="1"/>
  <c r="AE275" i="1" s="1"/>
  <c r="BI63" i="1"/>
  <c r="D63" i="1" s="1"/>
  <c r="AE63" i="1" s="1"/>
  <c r="BI285" i="1"/>
  <c r="BI271" i="1"/>
  <c r="D271" i="1" s="1"/>
  <c r="BI330" i="1"/>
  <c r="D330" i="1" s="1"/>
  <c r="AE330" i="1" s="1"/>
  <c r="BI15" i="1"/>
  <c r="D15" i="1" s="1"/>
  <c r="BI140" i="1"/>
  <c r="D140" i="1" s="1"/>
  <c r="AE140" i="1" s="1"/>
  <c r="BI62" i="1"/>
  <c r="D62" i="1" s="1"/>
  <c r="AE62" i="1" s="1"/>
  <c r="BI46" i="1"/>
  <c r="D46" i="1" s="1"/>
  <c r="BI317" i="1"/>
  <c r="D317" i="1" s="1"/>
  <c r="AE317" i="1" s="1"/>
  <c r="BI446" i="1"/>
  <c r="D446" i="1" s="1"/>
  <c r="AE446" i="1" s="1"/>
  <c r="BI83" i="1"/>
  <c r="BI37" i="1"/>
  <c r="D37" i="1" s="1"/>
  <c r="AE37" i="1" s="1"/>
  <c r="BI212" i="1"/>
  <c r="D212" i="1" s="1"/>
  <c r="AE212" i="1" s="1"/>
  <c r="BI157" i="1"/>
  <c r="D157" i="1" s="1"/>
  <c r="AE157" i="1" s="1"/>
  <c r="BI272" i="1"/>
  <c r="BI27" i="1"/>
  <c r="D27" i="1" s="1"/>
  <c r="BI302" i="1"/>
  <c r="D302" i="1" s="1"/>
  <c r="AE302" i="1" s="1"/>
  <c r="BI344" i="1"/>
  <c r="D344" i="1" s="1"/>
  <c r="AE344" i="1" s="1"/>
  <c r="BI247" i="1"/>
  <c r="D247" i="1" s="1"/>
  <c r="AE247" i="1" s="1"/>
  <c r="BI208" i="1"/>
  <c r="AC24" i="39" s="1"/>
  <c r="BI391" i="1"/>
  <c r="D391" i="1" s="1"/>
  <c r="AE391" i="1" s="1"/>
  <c r="BI385" i="1"/>
  <c r="D385" i="1" s="1"/>
  <c r="AE385" i="1" s="1"/>
  <c r="BI175" i="1"/>
  <c r="D175" i="1" s="1"/>
  <c r="AE175" i="1" s="1"/>
  <c r="BI223" i="1"/>
  <c r="S71" i="39" s="1"/>
  <c r="BI86" i="1"/>
  <c r="BI340" i="1"/>
  <c r="BI193" i="1"/>
  <c r="D193" i="1" s="1"/>
  <c r="AE193" i="1" s="1"/>
  <c r="BI142" i="1"/>
  <c r="D142" i="1" s="1"/>
  <c r="AE142" i="1" s="1"/>
  <c r="BI402" i="1"/>
  <c r="D402" i="1" s="1"/>
  <c r="AE402" i="1" s="1"/>
  <c r="BI119" i="1"/>
  <c r="Q46" i="39" s="1"/>
  <c r="BI397" i="1"/>
  <c r="BI442" i="1"/>
  <c r="BI20" i="1"/>
  <c r="D20" i="1" s="1"/>
  <c r="BI348" i="1"/>
  <c r="D348" i="1" s="1"/>
  <c r="AE348" i="1" s="1"/>
  <c r="BI105" i="1"/>
  <c r="Q39" i="39" s="1"/>
  <c r="BI133" i="1"/>
  <c r="BI28" i="1"/>
  <c r="D28" i="1" s="1"/>
  <c r="BI240" i="1"/>
  <c r="D240" i="1" s="1"/>
  <c r="AE240" i="1" s="1"/>
  <c r="BI72" i="1"/>
  <c r="D72" i="1" s="1"/>
  <c r="AE72" i="1" s="1"/>
  <c r="BI388" i="1"/>
  <c r="D388" i="1" s="1"/>
  <c r="AE388" i="1" s="1"/>
  <c r="BI49" i="1"/>
  <c r="D49" i="1" s="1"/>
  <c r="AE49" i="1" s="1"/>
  <c r="BI16" i="1"/>
  <c r="D16" i="1" s="1"/>
  <c r="BI245" i="1"/>
  <c r="D245" i="1" s="1"/>
  <c r="AE245" i="1" s="1"/>
  <c r="BI298" i="1"/>
  <c r="D298" i="1" s="1"/>
  <c r="AE298" i="1" s="1"/>
  <c r="BI214" i="1"/>
  <c r="D214" i="1" s="1"/>
  <c r="AE214" i="1" s="1"/>
  <c r="BI251" i="1"/>
  <c r="D251" i="1" s="1"/>
  <c r="AE251" i="1" s="1"/>
  <c r="BI406" i="1"/>
  <c r="D406" i="1" s="1"/>
  <c r="AE406" i="1" s="1"/>
  <c r="BI17" i="1"/>
  <c r="D17" i="1" s="1"/>
  <c r="BI438" i="1"/>
  <c r="BI408" i="1"/>
  <c r="BI429" i="1"/>
  <c r="D429" i="1" s="1"/>
  <c r="AE429" i="1" s="1"/>
  <c r="BI378" i="1"/>
  <c r="D378" i="1" s="1"/>
  <c r="AE378" i="1" s="1"/>
  <c r="BI332" i="1"/>
  <c r="BI468" i="1"/>
  <c r="BI448" i="1"/>
  <c r="D448" i="1" s="1"/>
  <c r="AE448" i="1" s="1"/>
  <c r="BI444" i="1"/>
  <c r="D444" i="1" s="1"/>
  <c r="AE444" i="1" s="1"/>
  <c r="BI373" i="1"/>
  <c r="BI413" i="1"/>
  <c r="D413" i="1" s="1"/>
  <c r="AE413" i="1" s="1"/>
  <c r="D4" i="49"/>
  <c r="BI139" i="1"/>
  <c r="D139" i="1" s="1"/>
  <c r="AE139" i="1" s="1"/>
  <c r="BI465" i="1"/>
  <c r="D465" i="1" s="1"/>
  <c r="AE465" i="1" s="1"/>
  <c r="BI370" i="1"/>
  <c r="D370" i="1" s="1"/>
  <c r="AE370" i="1" s="1"/>
  <c r="BI396" i="1"/>
  <c r="D396" i="1" s="1"/>
  <c r="AE396" i="1" s="1"/>
  <c r="BI226" i="1"/>
  <c r="D226" i="1" s="1"/>
  <c r="AE226" i="1" s="1"/>
  <c r="BI423" i="1"/>
  <c r="D423" i="1" s="1"/>
  <c r="AE423" i="1" s="1"/>
  <c r="BI124" i="1"/>
  <c r="D124" i="1" s="1"/>
  <c r="AE124" i="1" s="1"/>
  <c r="BI179" i="1"/>
  <c r="D179" i="1" s="1"/>
  <c r="AE179" i="1" s="1"/>
  <c r="BI180" i="1"/>
  <c r="D180" i="1" s="1"/>
  <c r="AE180" i="1" s="1"/>
  <c r="BI345" i="1"/>
  <c r="D345" i="1" s="1"/>
  <c r="AE345" i="1" s="1"/>
  <c r="BI439" i="1"/>
  <c r="BI160" i="1"/>
  <c r="Q55" i="39" s="1"/>
  <c r="BI134" i="1"/>
  <c r="D134" i="1" s="1"/>
  <c r="AE134" i="1" s="1"/>
  <c r="BI453" i="1"/>
  <c r="AA101" i="39" s="1"/>
  <c r="BI295" i="1"/>
  <c r="BI111" i="1"/>
  <c r="D111" i="1" s="1"/>
  <c r="AE111" i="1" s="1"/>
  <c r="BI324" i="1"/>
  <c r="D324" i="1" s="1"/>
  <c r="AE324" i="1" s="1"/>
  <c r="BI281" i="1"/>
  <c r="D281" i="1" s="1"/>
  <c r="AE281" i="1" s="1"/>
  <c r="BI141" i="1"/>
  <c r="D141" i="1" s="1"/>
  <c r="AE141" i="1" s="1"/>
  <c r="BI459" i="1"/>
  <c r="BI254" i="1"/>
  <c r="D254" i="1" s="1"/>
  <c r="BI143" i="1"/>
  <c r="D143" i="1" s="1"/>
  <c r="AE143" i="1" s="1"/>
  <c r="BI218" i="1"/>
  <c r="D218" i="1" s="1"/>
  <c r="AE218" i="1" s="1"/>
  <c r="BI375" i="1"/>
  <c r="BI228" i="1"/>
  <c r="D228" i="1" s="1"/>
  <c r="AE228" i="1" s="1"/>
  <c r="BI176" i="1"/>
  <c r="D176" i="1" s="1"/>
  <c r="AE176" i="1" s="1"/>
  <c r="BI197" i="1"/>
  <c r="D197" i="1" s="1"/>
  <c r="AE197" i="1" s="1"/>
  <c r="BI369" i="1"/>
  <c r="D369" i="1" s="1"/>
  <c r="AE369" i="1" s="1"/>
  <c r="BI342" i="1"/>
  <c r="D342" i="1" s="1"/>
  <c r="AE342" i="1" s="1"/>
  <c r="BI74" i="1"/>
  <c r="D74" i="1" s="1"/>
  <c r="AE74" i="1" s="1"/>
  <c r="BI306" i="1"/>
  <c r="D306" i="1" s="1"/>
  <c r="AE306" i="1" s="1"/>
  <c r="BI21" i="1"/>
  <c r="D21" i="1" s="1"/>
  <c r="BI29" i="1"/>
  <c r="D29" i="1" s="1"/>
  <c r="BI137" i="1"/>
  <c r="D137" i="1" s="1"/>
  <c r="BI326" i="1"/>
  <c r="D326" i="1" s="1"/>
  <c r="AE326" i="1" s="1"/>
  <c r="BI343" i="1"/>
  <c r="D343" i="1" s="1"/>
  <c r="AE343" i="1" s="1"/>
  <c r="BI19" i="1"/>
  <c r="D19" i="1" s="1"/>
  <c r="BI5" i="1"/>
  <c r="D5" i="1" s="1"/>
  <c r="BI127" i="1"/>
  <c r="D127" i="1" s="1"/>
  <c r="AE127" i="1" s="1"/>
  <c r="BI415" i="1"/>
  <c r="S95" i="39" s="1"/>
  <c r="BI68" i="1"/>
  <c r="D68" i="1" s="1"/>
  <c r="AE68" i="1" s="1"/>
  <c r="BI277" i="1"/>
  <c r="D277" i="1" s="1"/>
  <c r="AE277" i="1" s="1"/>
  <c r="BI84" i="1"/>
  <c r="S33" i="39" s="1"/>
  <c r="BI243" i="1"/>
  <c r="D243" i="1" s="1"/>
  <c r="AE243" i="1" s="1"/>
  <c r="BI18" i="1"/>
  <c r="D18" i="1" s="1"/>
  <c r="BI10" i="1"/>
  <c r="D10" i="1" s="1"/>
  <c r="BI379" i="1"/>
  <c r="BI33" i="1"/>
  <c r="Q18" i="39" s="1"/>
  <c r="BI79" i="1"/>
  <c r="D79" i="1" s="1"/>
  <c r="AE79" i="1" s="1"/>
  <c r="BI339" i="1"/>
  <c r="D339" i="1" s="1"/>
  <c r="AE339" i="1" s="1"/>
  <c r="BI449" i="1"/>
  <c r="BI371" i="1"/>
  <c r="D371" i="1" s="1"/>
  <c r="AE371" i="1" s="1"/>
  <c r="BI458" i="1"/>
  <c r="D458" i="1" s="1"/>
  <c r="AE458" i="1" s="1"/>
  <c r="BI420" i="1"/>
  <c r="D420" i="1" s="1"/>
  <c r="AE420" i="1" s="1"/>
  <c r="BI104" i="1"/>
  <c r="M32" i="39" s="1"/>
  <c r="BI309" i="1"/>
  <c r="D309" i="1" s="1"/>
  <c r="AE309" i="1" s="1"/>
  <c r="BI128" i="1"/>
  <c r="D128" i="1" s="1"/>
  <c r="AE128" i="1" s="1"/>
  <c r="BI203" i="1"/>
  <c r="D203" i="1" s="1"/>
  <c r="AE203" i="1" s="1"/>
  <c r="BI466" i="1"/>
  <c r="D466" i="1" s="1"/>
  <c r="AE466" i="1" s="1"/>
  <c r="BI383" i="1"/>
  <c r="D383" i="1" s="1"/>
  <c r="AE383" i="1" s="1"/>
  <c r="BI454" i="1"/>
  <c r="D454" i="1" s="1"/>
  <c r="AE454" i="1" s="1"/>
  <c r="BI305" i="1"/>
  <c r="D305" i="1" s="1"/>
  <c r="AE305" i="1" s="1"/>
  <c r="BI430" i="1"/>
  <c r="D430" i="1" s="1"/>
  <c r="AE430" i="1" s="1"/>
  <c r="BI333" i="1"/>
  <c r="BI424" i="1"/>
  <c r="D424" i="1" s="1"/>
  <c r="AE424" i="1" s="1"/>
  <c r="BI219" i="1"/>
  <c r="BI322" i="1"/>
  <c r="D322" i="1" s="1"/>
  <c r="AE322" i="1" s="1"/>
  <c r="BI319" i="1"/>
  <c r="D319" i="1" s="1"/>
  <c r="AE319" i="1" s="1"/>
  <c r="BI374" i="1"/>
  <c r="D374" i="1" s="1"/>
  <c r="AE374" i="1" s="1"/>
  <c r="BI59" i="1"/>
  <c r="D59" i="1" s="1"/>
  <c r="AE59" i="1" s="1"/>
  <c r="BI30" i="1"/>
  <c r="D30" i="1" s="1"/>
  <c r="BI409" i="1"/>
  <c r="D409" i="1" s="1"/>
  <c r="AE409" i="1" s="1"/>
  <c r="BI90" i="1"/>
  <c r="D90" i="1" s="1"/>
  <c r="AE90" i="1" s="1"/>
  <c r="BI410" i="1"/>
  <c r="D410" i="1" s="1"/>
  <c r="AE410" i="1" s="1"/>
  <c r="BI368" i="1"/>
  <c r="BI416" i="1"/>
  <c r="D416" i="1" s="1"/>
  <c r="AE416" i="1" s="1"/>
  <c r="BI168" i="1"/>
  <c r="D168" i="1" s="1"/>
  <c r="AE168" i="1" s="1"/>
  <c r="BI412" i="1"/>
  <c r="D412" i="1" s="1"/>
  <c r="AE412" i="1" s="1"/>
  <c r="BI293" i="1"/>
  <c r="BI407" i="1"/>
  <c r="D407" i="1" s="1"/>
  <c r="AE407" i="1" s="1"/>
  <c r="BI177" i="1"/>
  <c r="D177" i="1" s="1"/>
  <c r="AE177" i="1" s="1"/>
  <c r="BI270" i="1"/>
  <c r="D270" i="1" s="1"/>
  <c r="AE270" i="1" s="1"/>
  <c r="BI107" i="1"/>
  <c r="D107" i="1" s="1"/>
  <c r="BI380" i="1"/>
  <c r="D380" i="1" s="1"/>
  <c r="AE380" i="1" s="1"/>
  <c r="BI25" i="1"/>
  <c r="BI426" i="1"/>
  <c r="D426" i="1" s="1"/>
  <c r="AE426" i="1" s="1"/>
  <c r="BI265" i="1"/>
  <c r="D265" i="1" s="1"/>
  <c r="AE265" i="1" s="1"/>
  <c r="BI376" i="1"/>
  <c r="BI362" i="1"/>
  <c r="D362" i="1" s="1"/>
  <c r="AE362" i="1" s="1"/>
  <c r="BI321" i="1"/>
  <c r="D321" i="1" s="1"/>
  <c r="AE321" i="1" s="1"/>
  <c r="BI462" i="1"/>
  <c r="D462" i="1" s="1"/>
  <c r="AE462" i="1" s="1"/>
  <c r="BI456" i="1"/>
  <c r="D456" i="1" s="1"/>
  <c r="AE456" i="1" s="1"/>
  <c r="BI461" i="1"/>
  <c r="D461" i="1" s="1"/>
  <c r="AE461" i="1" s="1"/>
  <c r="BI48" i="1"/>
  <c r="D48" i="1" s="1"/>
  <c r="AE48" i="1" s="1"/>
  <c r="BI425" i="1"/>
  <c r="D425" i="1" s="1"/>
  <c r="AE425" i="1" s="1"/>
  <c r="BI12" i="1"/>
  <c r="D12" i="1" s="1"/>
  <c r="BI455" i="1"/>
  <c r="AG102" i="39" s="1"/>
  <c r="BI457" i="1"/>
  <c r="D457" i="1" s="1"/>
  <c r="AE457" i="1" s="1"/>
  <c r="BI2" i="1"/>
  <c r="BI386" i="1"/>
  <c r="D386" i="1" s="1"/>
  <c r="AE386" i="1" s="1"/>
  <c r="D468" i="1" l="1"/>
  <c r="AE468" i="1" s="1"/>
  <c r="S115" i="39"/>
  <c r="AE114" i="1"/>
  <c r="BA114" i="1"/>
  <c r="AA12" i="39"/>
  <c r="AA16" i="39"/>
  <c r="AA99" i="39"/>
  <c r="AA100" i="39"/>
  <c r="AA97" i="39"/>
  <c r="AA98" i="39"/>
  <c r="AG84" i="39"/>
  <c r="U91" i="39"/>
  <c r="U92" i="39"/>
  <c r="AG90" i="39"/>
  <c r="AE107" i="1"/>
  <c r="AZ107" i="1"/>
  <c r="AE254" i="1"/>
  <c r="BD254" i="1"/>
  <c r="AE46" i="1"/>
  <c r="BD46" i="1"/>
  <c r="AE87" i="1"/>
  <c r="BD87" i="1"/>
  <c r="AE256" i="1"/>
  <c r="BD256" i="1"/>
  <c r="AE137" i="1"/>
  <c r="BD137" i="1"/>
  <c r="AE202" i="1"/>
  <c r="BD202" i="1"/>
  <c r="AE271" i="1"/>
  <c r="BD271" i="1"/>
  <c r="AG96" i="39"/>
  <c r="AG95" i="39"/>
  <c r="AG93" i="39"/>
  <c r="AG106" i="39"/>
  <c r="AG82" i="39"/>
  <c r="AG14" i="39"/>
  <c r="AG17" i="39"/>
  <c r="AG81" i="39"/>
  <c r="AG101" i="39"/>
  <c r="AG87" i="39"/>
  <c r="AG91" i="39"/>
  <c r="AG85" i="39"/>
  <c r="AG99" i="39"/>
  <c r="AG92" i="39"/>
  <c r="AG125" i="39"/>
  <c r="AG100" i="39"/>
  <c r="AG94" i="39"/>
  <c r="AG75" i="39"/>
  <c r="AG122" i="39"/>
  <c r="D436" i="1"/>
  <c r="AG436" i="1" s="1"/>
  <c r="AG119" i="39"/>
  <c r="AC32" i="39"/>
  <c r="AG89" i="39"/>
  <c r="Y48" i="39"/>
  <c r="AG97" i="39"/>
  <c r="D368" i="1"/>
  <c r="AC368" i="1" s="1"/>
  <c r="AG105" i="39"/>
  <c r="AG74" i="39"/>
  <c r="AG116" i="39"/>
  <c r="AG88" i="39"/>
  <c r="D390" i="1"/>
  <c r="AD390" i="1" s="1"/>
  <c r="AG107" i="39"/>
  <c r="D340" i="1"/>
  <c r="AC340" i="1" s="1"/>
  <c r="AG98" i="39"/>
  <c r="D285" i="1"/>
  <c r="AA285" i="1" s="1"/>
  <c r="AG86" i="39"/>
  <c r="AG103" i="39"/>
  <c r="D282" i="1"/>
  <c r="AE282" i="1" s="1"/>
  <c r="AG83" i="39"/>
  <c r="D273" i="1"/>
  <c r="AQ273" i="1" s="1"/>
  <c r="AG80" i="39"/>
  <c r="D455" i="1"/>
  <c r="AI455" i="1" s="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3" i="1"/>
  <c r="AC36" i="39"/>
  <c r="W69" i="39"/>
  <c r="AC40" i="39"/>
  <c r="D213" i="1"/>
  <c r="AE213" i="1" s="1"/>
  <c r="AC26" i="39"/>
  <c r="AE69" i="39"/>
  <c r="AC45" i="39"/>
  <c r="AE68" i="39"/>
  <c r="AC44" i="39"/>
  <c r="AE36" i="39"/>
  <c r="AC25" i="39"/>
  <c r="Q25" i="39"/>
  <c r="AC15" i="39"/>
  <c r="AE70" i="39"/>
  <c r="AC46" i="39"/>
  <c r="M77" i="39"/>
  <c r="AC11" i="39"/>
  <c r="D331" i="1"/>
  <c r="AE331" i="1" s="1"/>
  <c r="AC12" i="39"/>
  <c r="D293" i="1"/>
  <c r="AE293" i="1" s="1"/>
  <c r="AC10" i="39"/>
  <c r="AE8" i="39"/>
  <c r="AC8" i="39"/>
  <c r="D332" i="1"/>
  <c r="AE332" i="1" s="1"/>
  <c r="AC13" i="39"/>
  <c r="AE9" i="39"/>
  <c r="AE30" i="39"/>
  <c r="AE34" i="39"/>
  <c r="AE40" i="39"/>
  <c r="O29" i="39"/>
  <c r="AE18" i="39"/>
  <c r="D117" i="1"/>
  <c r="BA117" i="1" s="1"/>
  <c r="AE27" i="39"/>
  <c r="O42" i="39"/>
  <c r="AE26" i="39"/>
  <c r="O21" i="39"/>
  <c r="AE16" i="39"/>
  <c r="D259" i="1"/>
  <c r="BA259" i="1" s="1"/>
  <c r="AE46" i="39"/>
  <c r="C46" i="39"/>
  <c r="D199" i="1"/>
  <c r="AE199" i="1" s="1"/>
  <c r="AE33" i="39"/>
  <c r="AE60" i="39"/>
  <c r="Y60" i="39"/>
  <c r="E60" i="39"/>
  <c r="C60" i="39"/>
  <c r="S41" i="39"/>
  <c r="AE25" i="39"/>
  <c r="AE50" i="39"/>
  <c r="C50" i="39"/>
  <c r="D97" i="1"/>
  <c r="AE22" i="39"/>
  <c r="AE44" i="39"/>
  <c r="C44" i="39"/>
  <c r="Q22" i="39"/>
  <c r="AE17" i="39"/>
  <c r="W23" i="39"/>
  <c r="AE61" i="39"/>
  <c r="Y61" i="39"/>
  <c r="C61" i="39"/>
  <c r="E61" i="39"/>
  <c r="I9" i="39"/>
  <c r="Q48" i="39"/>
  <c r="AE28" i="39"/>
  <c r="AE49" i="39"/>
  <c r="C49" i="39"/>
  <c r="AG21" i="39"/>
  <c r="AE20" i="39"/>
  <c r="W35" i="39"/>
  <c r="AE55" i="39"/>
  <c r="C55" i="39"/>
  <c r="D287" i="1"/>
  <c r="AE48" i="39"/>
  <c r="C48" i="39"/>
  <c r="D222" i="1"/>
  <c r="BA222" i="1" s="1"/>
  <c r="AE38" i="39"/>
  <c r="AE64" i="39"/>
  <c r="G64" i="39"/>
  <c r="E64" i="39"/>
  <c r="C64" i="39"/>
  <c r="Y64" i="39"/>
  <c r="Q61" i="39"/>
  <c r="AE43" i="39"/>
  <c r="C43" i="39"/>
  <c r="D230" i="1"/>
  <c r="AE230" i="1" s="1"/>
  <c r="AE39" i="39"/>
  <c r="Q56" i="39"/>
  <c r="AE29" i="39"/>
  <c r="AE52" i="39"/>
  <c r="C52" i="39"/>
  <c r="D112" i="1"/>
  <c r="BA112" i="1" s="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60" i="1"/>
  <c r="BA260"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1" i="1"/>
  <c r="BA411" i="1" s="1"/>
  <c r="A59" i="39"/>
  <c r="D328" i="1"/>
  <c r="A54" i="39"/>
  <c r="A65" i="39"/>
  <c r="C39" i="39"/>
  <c r="A60" i="39"/>
  <c r="D336" i="1"/>
  <c r="BA336"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9" i="1"/>
  <c r="AE459" i="1" s="1"/>
  <c r="I69" i="39"/>
  <c r="A45" i="39"/>
  <c r="AG37" i="39"/>
  <c r="AG56" i="39"/>
  <c r="K66" i="39"/>
  <c r="AG44" i="39"/>
  <c r="K81" i="39"/>
  <c r="A53" i="39"/>
  <c r="AA51" i="39"/>
  <c r="Q144" i="39"/>
  <c r="AG72" i="39"/>
  <c r="AA85" i="39"/>
  <c r="AA66" i="39"/>
  <c r="AA76" i="39"/>
  <c r="AA67" i="39"/>
  <c r="A41" i="39"/>
  <c r="A23" i="39"/>
  <c r="AA83" i="39"/>
  <c r="A52" i="39"/>
  <c r="A44" i="39"/>
  <c r="A39" i="39"/>
  <c r="A24" i="39"/>
  <c r="A33" i="39"/>
  <c r="AD457" i="1"/>
  <c r="AC457" i="1"/>
  <c r="AD59" i="1"/>
  <c r="AC59" i="1"/>
  <c r="AD430" i="1"/>
  <c r="AC430" i="1"/>
  <c r="AD309" i="1"/>
  <c r="AC309" i="1"/>
  <c r="AD68" i="1"/>
  <c r="AC68" i="1"/>
  <c r="AD29" i="1"/>
  <c r="AC29" i="1"/>
  <c r="AD228" i="1"/>
  <c r="AC228" i="1"/>
  <c r="AC324" i="1"/>
  <c r="AD324" i="1"/>
  <c r="AC180" i="1"/>
  <c r="AD180" i="1"/>
  <c r="AC139" i="1"/>
  <c r="AD139" i="1"/>
  <c r="AD468" i="1"/>
  <c r="AC468" i="1"/>
  <c r="AD251" i="1"/>
  <c r="AC251" i="1"/>
  <c r="AD240" i="1"/>
  <c r="AC240" i="1"/>
  <c r="AD385" i="1"/>
  <c r="AC385" i="1"/>
  <c r="AC157" i="1"/>
  <c r="AD157" i="1"/>
  <c r="AC62" i="1"/>
  <c r="AD62" i="1"/>
  <c r="AC31" i="1"/>
  <c r="AD31" i="1"/>
  <c r="AC292" i="1"/>
  <c r="AD292" i="1"/>
  <c r="AD132" i="1"/>
  <c r="AC132" i="1"/>
  <c r="AD335" i="1"/>
  <c r="AC335" i="1"/>
  <c r="AD196" i="1"/>
  <c r="AC196" i="1"/>
  <c r="AD65" i="1"/>
  <c r="AC65" i="1"/>
  <c r="AD88" i="1"/>
  <c r="AC88" i="1"/>
  <c r="AC156" i="1"/>
  <c r="AD156" i="1"/>
  <c r="AC246" i="1"/>
  <c r="AD246" i="1"/>
  <c r="AD135" i="1"/>
  <c r="AC135" i="1"/>
  <c r="AC314" i="1"/>
  <c r="AD314" i="1"/>
  <c r="AD209" i="1"/>
  <c r="AC209" i="1"/>
  <c r="AD366" i="1"/>
  <c r="AC366" i="1"/>
  <c r="AC82" i="1"/>
  <c r="AD82" i="1"/>
  <c r="AD380" i="1"/>
  <c r="AC380" i="1"/>
  <c r="AD168" i="1"/>
  <c r="AC168" i="1"/>
  <c r="AD21" i="1"/>
  <c r="AC21" i="1"/>
  <c r="AD111" i="1"/>
  <c r="AC111" i="1"/>
  <c r="AC179" i="1"/>
  <c r="AD179" i="1"/>
  <c r="AD214" i="1"/>
  <c r="AC214" i="1"/>
  <c r="AD28" i="1"/>
  <c r="AC28" i="1"/>
  <c r="AD402" i="1"/>
  <c r="AC402" i="1"/>
  <c r="AD391" i="1"/>
  <c r="AC391" i="1"/>
  <c r="AC212" i="1"/>
  <c r="AD212" i="1"/>
  <c r="AD140" i="1"/>
  <c r="AC140" i="1"/>
  <c r="AD421" i="1"/>
  <c r="AC421" i="1"/>
  <c r="AC85" i="1"/>
  <c r="AD85" i="1"/>
  <c r="AD39" i="1"/>
  <c r="AC39" i="1"/>
  <c r="AD130" i="1"/>
  <c r="AC130" i="1"/>
  <c r="AC66" i="1"/>
  <c r="AD66" i="1"/>
  <c r="AD242" i="1"/>
  <c r="AC242" i="1"/>
  <c r="AC98" i="1"/>
  <c r="AD98" i="1"/>
  <c r="AD154" i="1"/>
  <c r="AC154" i="1"/>
  <c r="AD43" i="1"/>
  <c r="AC43" i="1"/>
  <c r="AD22" i="1"/>
  <c r="AC22" i="1"/>
  <c r="AD101" i="1"/>
  <c r="AC101" i="1"/>
  <c r="AD188" i="1"/>
  <c r="AC188" i="1"/>
  <c r="AD267" i="1"/>
  <c r="AC267" i="1"/>
  <c r="AD224" i="1"/>
  <c r="AC224" i="1"/>
  <c r="AC305" i="1"/>
  <c r="AD305" i="1"/>
  <c r="AD12" i="1"/>
  <c r="AC12" i="1"/>
  <c r="AD321" i="1"/>
  <c r="AC321" i="1"/>
  <c r="AC107" i="1"/>
  <c r="AD107" i="1"/>
  <c r="AD416" i="1"/>
  <c r="AC416" i="1"/>
  <c r="AD319" i="1"/>
  <c r="AC319" i="1"/>
  <c r="AD454" i="1"/>
  <c r="AC454" i="1"/>
  <c r="AC420" i="1"/>
  <c r="AD420" i="1"/>
  <c r="AD10" i="1"/>
  <c r="AC10" i="1"/>
  <c r="AD127" i="1"/>
  <c r="AC127" i="1"/>
  <c r="AD306" i="1"/>
  <c r="AC306" i="1"/>
  <c r="AD218" i="1"/>
  <c r="AC218" i="1"/>
  <c r="AC124" i="1"/>
  <c r="AD124" i="1"/>
  <c r="AD413" i="1"/>
  <c r="AC413" i="1"/>
  <c r="AC378" i="1"/>
  <c r="AD378" i="1"/>
  <c r="AD298" i="1"/>
  <c r="AC298" i="1"/>
  <c r="AD142" i="1"/>
  <c r="AC142" i="1"/>
  <c r="AD37" i="1"/>
  <c r="AC37" i="1"/>
  <c r="AC15" i="1"/>
  <c r="AD15" i="1"/>
  <c r="AD312" i="1"/>
  <c r="AC312" i="1"/>
  <c r="AD303" i="1"/>
  <c r="AC303" i="1"/>
  <c r="AC148" i="1"/>
  <c r="AD148" i="1"/>
  <c r="AD341" i="1"/>
  <c r="AC341" i="1"/>
  <c r="AD349" i="1"/>
  <c r="AC349" i="1"/>
  <c r="AD431" i="1"/>
  <c r="AC431" i="1"/>
  <c r="AD399" i="1"/>
  <c r="AC399" i="1"/>
  <c r="AD381" i="1"/>
  <c r="AC381" i="1"/>
  <c r="AD67" i="1"/>
  <c r="AC67" i="1"/>
  <c r="AD122" i="1"/>
  <c r="AC122" i="1"/>
  <c r="AD404" i="1"/>
  <c r="AC404" i="1"/>
  <c r="AD280" i="1"/>
  <c r="AC280" i="1"/>
  <c r="AD207" i="1"/>
  <c r="AC207" i="1"/>
  <c r="AD162" i="1"/>
  <c r="AC162" i="1"/>
  <c r="AD360" i="1"/>
  <c r="AC360" i="1"/>
  <c r="AC109" i="1"/>
  <c r="AD109" i="1"/>
  <c r="AC70" i="1"/>
  <c r="AD70" i="1"/>
  <c r="AC412" i="1"/>
  <c r="AD412" i="1"/>
  <c r="AD374" i="1"/>
  <c r="AC374" i="1"/>
  <c r="AD362" i="1"/>
  <c r="AC362" i="1"/>
  <c r="AD270" i="1"/>
  <c r="AC270" i="1"/>
  <c r="AD322" i="1"/>
  <c r="AC322" i="1"/>
  <c r="AD383" i="1"/>
  <c r="AC383" i="1"/>
  <c r="AD458" i="1"/>
  <c r="AC458" i="1"/>
  <c r="AD18" i="1"/>
  <c r="AC18" i="1"/>
  <c r="AD5" i="1"/>
  <c r="AC5" i="1"/>
  <c r="AD74" i="1"/>
  <c r="AC74" i="1"/>
  <c r="AD143" i="1"/>
  <c r="AC143" i="1"/>
  <c r="AD423" i="1"/>
  <c r="AC423" i="1"/>
  <c r="AD429" i="1"/>
  <c r="AC429" i="1"/>
  <c r="AD245" i="1"/>
  <c r="AC245" i="1"/>
  <c r="AD193" i="1"/>
  <c r="AC193" i="1"/>
  <c r="AC247" i="1"/>
  <c r="AD247" i="1"/>
  <c r="AD330" i="1"/>
  <c r="AC330" i="1"/>
  <c r="AD334" i="1"/>
  <c r="AC334" i="1"/>
  <c r="AD216" i="1"/>
  <c r="AC216" i="1"/>
  <c r="AC291" i="1"/>
  <c r="AD291" i="1"/>
  <c r="AD350" i="1"/>
  <c r="AC350" i="1"/>
  <c r="AC355" i="1"/>
  <c r="AD355" i="1"/>
  <c r="AD315" i="1"/>
  <c r="AC315" i="1"/>
  <c r="AD155" i="1"/>
  <c r="AC155" i="1"/>
  <c r="AD239" i="1"/>
  <c r="AC239" i="1"/>
  <c r="AD256" i="1"/>
  <c r="AC256" i="1"/>
  <c r="AC347" i="1"/>
  <c r="AD347" i="1"/>
  <c r="AC120" i="1"/>
  <c r="AD120" i="1"/>
  <c r="AD290" i="1"/>
  <c r="AC290" i="1"/>
  <c r="AD425" i="1"/>
  <c r="AC425" i="1"/>
  <c r="AD177" i="1"/>
  <c r="AC177" i="1"/>
  <c r="AD410" i="1"/>
  <c r="AC410" i="1"/>
  <c r="AD466" i="1"/>
  <c r="AC466" i="1"/>
  <c r="AD371" i="1"/>
  <c r="AC371" i="1"/>
  <c r="AD243" i="1"/>
  <c r="AC243" i="1"/>
  <c r="AC19" i="1"/>
  <c r="AD19" i="1"/>
  <c r="AD342" i="1"/>
  <c r="AC342" i="1"/>
  <c r="AD254" i="1"/>
  <c r="AC254" i="1"/>
  <c r="AD134" i="1"/>
  <c r="AC134" i="1"/>
  <c r="AD226" i="1"/>
  <c r="AC226" i="1"/>
  <c r="AD444" i="1"/>
  <c r="AC444" i="1"/>
  <c r="AD16" i="1"/>
  <c r="AC16" i="1"/>
  <c r="AD348" i="1"/>
  <c r="AC348" i="1"/>
  <c r="AD344" i="1"/>
  <c r="AC344" i="1"/>
  <c r="AD271" i="1"/>
  <c r="AC271" i="1"/>
  <c r="AD229" i="1"/>
  <c r="AC229" i="1"/>
  <c r="AD225" i="1"/>
  <c r="AC225" i="1"/>
  <c r="AD244" i="1"/>
  <c r="AC244" i="1"/>
  <c r="AD463" i="1"/>
  <c r="AC463" i="1"/>
  <c r="AD377" i="1"/>
  <c r="AC377" i="1"/>
  <c r="AD211" i="1"/>
  <c r="AC211" i="1"/>
  <c r="AD269" i="1"/>
  <c r="AC269" i="1"/>
  <c r="AD153" i="1"/>
  <c r="AC153" i="1"/>
  <c r="AD227" i="1"/>
  <c r="AC227" i="1"/>
  <c r="AD125" i="1"/>
  <c r="AC125" i="1"/>
  <c r="AC81" i="1"/>
  <c r="AD81" i="1"/>
  <c r="AD131" i="1"/>
  <c r="AC131" i="1"/>
  <c r="AC237" i="1"/>
  <c r="AD237" i="1"/>
  <c r="AD462" i="1"/>
  <c r="AC462" i="1"/>
  <c r="AD407" i="1"/>
  <c r="AC407" i="1"/>
  <c r="AC90" i="1"/>
  <c r="AD90" i="1"/>
  <c r="AD203" i="1"/>
  <c r="AC203" i="1"/>
  <c r="AD343" i="1"/>
  <c r="AC343" i="1"/>
  <c r="AD369" i="1"/>
  <c r="AC369" i="1"/>
  <c r="AD396" i="1"/>
  <c r="AC396" i="1"/>
  <c r="AD448" i="1"/>
  <c r="AC448" i="1"/>
  <c r="AD49" i="1"/>
  <c r="AC49" i="1"/>
  <c r="AD20" i="1"/>
  <c r="AC20" i="1"/>
  <c r="AD302" i="1"/>
  <c r="AC302" i="1"/>
  <c r="AD446" i="1"/>
  <c r="AC446" i="1"/>
  <c r="AD161" i="1"/>
  <c r="AC161" i="1"/>
  <c r="AD167" i="1"/>
  <c r="AC167" i="1"/>
  <c r="AD158" i="1"/>
  <c r="AC158" i="1"/>
  <c r="AD307" i="1"/>
  <c r="AC307" i="1"/>
  <c r="AD445" i="1"/>
  <c r="AC445" i="1"/>
  <c r="AD114" i="1"/>
  <c r="AC114" i="1"/>
  <c r="AD304" i="1"/>
  <c r="AC304" i="1"/>
  <c r="AD447" i="1"/>
  <c r="AC447" i="1"/>
  <c r="AC123" i="1"/>
  <c r="AD123" i="1"/>
  <c r="AD78" i="1"/>
  <c r="AC78" i="1"/>
  <c r="AD202" i="1"/>
  <c r="AC202" i="1"/>
  <c r="AD241" i="1"/>
  <c r="AC241" i="1"/>
  <c r="AD77" i="1"/>
  <c r="AC77" i="1"/>
  <c r="AC87" i="1"/>
  <c r="AD87" i="1"/>
  <c r="AD106" i="1"/>
  <c r="AC106" i="1"/>
  <c r="AD149" i="1"/>
  <c r="AC149" i="1"/>
  <c r="AD264" i="1"/>
  <c r="AC264" i="1"/>
  <c r="AD456" i="1"/>
  <c r="AC456" i="1"/>
  <c r="AD265" i="1"/>
  <c r="AC265" i="1"/>
  <c r="AD386" i="1"/>
  <c r="AC386" i="1"/>
  <c r="AD426" i="1"/>
  <c r="AC426" i="1"/>
  <c r="AD409" i="1"/>
  <c r="AC409" i="1"/>
  <c r="AD424" i="1"/>
  <c r="AC424" i="1"/>
  <c r="AD339" i="1"/>
  <c r="AC339" i="1"/>
  <c r="AD326" i="1"/>
  <c r="AC326" i="1"/>
  <c r="AC197" i="1"/>
  <c r="AD197" i="1"/>
  <c r="AD141" i="1"/>
  <c r="AC141" i="1"/>
  <c r="AC370" i="1"/>
  <c r="AD370" i="1"/>
  <c r="AD17" i="1"/>
  <c r="AC17" i="1"/>
  <c r="AC388" i="1"/>
  <c r="AD388" i="1"/>
  <c r="AC27" i="1"/>
  <c r="AD27" i="1"/>
  <c r="AD317" i="1"/>
  <c r="AC317" i="1"/>
  <c r="AD63" i="1"/>
  <c r="AC63" i="1"/>
  <c r="AD400" i="1"/>
  <c r="AC400" i="1"/>
  <c r="AD150" i="1"/>
  <c r="AC150" i="1"/>
  <c r="AD220" i="1"/>
  <c r="AC220" i="1"/>
  <c r="AC346" i="1"/>
  <c r="AD346" i="1"/>
  <c r="AD325" i="1"/>
  <c r="AC325" i="1"/>
  <c r="AD405" i="1"/>
  <c r="AC405" i="1"/>
  <c r="AD138" i="1"/>
  <c r="AC138" i="1"/>
  <c r="AD56" i="1"/>
  <c r="AC56" i="1"/>
  <c r="AD61" i="1"/>
  <c r="AC61" i="1"/>
  <c r="AC428" i="1"/>
  <c r="AD428" i="1"/>
  <c r="AD60" i="1"/>
  <c r="AC60" i="1"/>
  <c r="AD146" i="1"/>
  <c r="AC146" i="1"/>
  <c r="AC364" i="1"/>
  <c r="AD364" i="1"/>
  <c r="AD48" i="1"/>
  <c r="AC48" i="1"/>
  <c r="AD461" i="1"/>
  <c r="AC461" i="1"/>
  <c r="AD30" i="1"/>
  <c r="AC30" i="1"/>
  <c r="AD128" i="1"/>
  <c r="AC128" i="1"/>
  <c r="AD79" i="1"/>
  <c r="AC79" i="1"/>
  <c r="AD277" i="1"/>
  <c r="AC277" i="1"/>
  <c r="AD137" i="1"/>
  <c r="AC137" i="1"/>
  <c r="AD176" i="1"/>
  <c r="AC176" i="1"/>
  <c r="AD281" i="1"/>
  <c r="AC281" i="1"/>
  <c r="AD345" i="1"/>
  <c r="AC345" i="1"/>
  <c r="AC465" i="1"/>
  <c r="AD465" i="1"/>
  <c r="AD406" i="1"/>
  <c r="AC406" i="1"/>
  <c r="AD72" i="1"/>
  <c r="AC72" i="1"/>
  <c r="AD175" i="1"/>
  <c r="AC175" i="1"/>
  <c r="AC46" i="1"/>
  <c r="AD46" i="1"/>
  <c r="AD275" i="1"/>
  <c r="AC275" i="1"/>
  <c r="AD382" i="1"/>
  <c r="AC382" i="1"/>
  <c r="AD353" i="1"/>
  <c r="AC353" i="1"/>
  <c r="AC204" i="1"/>
  <c r="AD204" i="1"/>
  <c r="AD427" i="1"/>
  <c r="AC427" i="1"/>
  <c r="AC23" i="1"/>
  <c r="AD23" i="1"/>
  <c r="AD32" i="1"/>
  <c r="AC32" i="1"/>
  <c r="AC80" i="1"/>
  <c r="AD80" i="1"/>
  <c r="AD95" i="1"/>
  <c r="AC95" i="1"/>
  <c r="AD279" i="1"/>
  <c r="AC279" i="1"/>
  <c r="AB430" i="1"/>
  <c r="AA430" i="1"/>
  <c r="AB309" i="1"/>
  <c r="AA309" i="1"/>
  <c r="AB68" i="1"/>
  <c r="AA68" i="1"/>
  <c r="V29" i="1"/>
  <c r="AB29" i="1"/>
  <c r="AA29" i="1"/>
  <c r="AB228" i="1"/>
  <c r="AA228" i="1"/>
  <c r="AB324" i="1"/>
  <c r="AA324" i="1"/>
  <c r="AB180" i="1"/>
  <c r="AA180" i="1"/>
  <c r="AB139" i="1"/>
  <c r="AA139" i="1"/>
  <c r="AB468" i="1"/>
  <c r="AA468" i="1"/>
  <c r="AB251" i="1"/>
  <c r="AA251" i="1"/>
  <c r="AB240" i="1"/>
  <c r="AA240" i="1"/>
  <c r="AB385" i="1"/>
  <c r="AA385" i="1"/>
  <c r="AB157" i="1"/>
  <c r="AA157" i="1"/>
  <c r="AB62" i="1"/>
  <c r="AA62" i="1"/>
  <c r="AB31" i="1"/>
  <c r="AA31" i="1"/>
  <c r="AB292" i="1"/>
  <c r="AA292" i="1"/>
  <c r="AB132" i="1"/>
  <c r="AA132" i="1"/>
  <c r="AB335" i="1"/>
  <c r="AA335" i="1"/>
  <c r="AB196" i="1"/>
  <c r="AA196" i="1"/>
  <c r="AB65" i="1"/>
  <c r="AA65" i="1"/>
  <c r="AB88" i="1"/>
  <c r="AA88" i="1"/>
  <c r="AB156" i="1"/>
  <c r="AA156" i="1"/>
  <c r="AB246" i="1"/>
  <c r="AA246" i="1"/>
  <c r="AB135" i="1"/>
  <c r="AA135" i="1"/>
  <c r="AB314" i="1"/>
  <c r="AA314" i="1"/>
  <c r="AB209" i="1"/>
  <c r="AA209" i="1"/>
  <c r="AB366" i="1"/>
  <c r="AA366" i="1"/>
  <c r="AB82" i="1"/>
  <c r="AA82" i="1"/>
  <c r="AH456" i="1"/>
  <c r="AB456" i="1"/>
  <c r="AA456" i="1"/>
  <c r="AB168" i="1"/>
  <c r="AA168" i="1"/>
  <c r="AB305" i="1"/>
  <c r="AA305" i="1"/>
  <c r="AB21" i="1"/>
  <c r="AA21" i="1"/>
  <c r="AB111" i="1"/>
  <c r="AA111" i="1"/>
  <c r="AB179" i="1"/>
  <c r="AA179" i="1"/>
  <c r="AA214" i="1"/>
  <c r="AB214" i="1"/>
  <c r="AB28" i="1"/>
  <c r="AA28" i="1"/>
  <c r="AB402" i="1"/>
  <c r="AA402" i="1"/>
  <c r="AB391" i="1"/>
  <c r="AA391" i="1"/>
  <c r="AB212" i="1"/>
  <c r="AA212" i="1"/>
  <c r="AB140" i="1"/>
  <c r="AA140" i="1"/>
  <c r="AB421" i="1"/>
  <c r="AA421" i="1"/>
  <c r="AB85" i="1"/>
  <c r="AA85" i="1"/>
  <c r="AB39" i="1"/>
  <c r="AA39" i="1"/>
  <c r="AB130" i="1"/>
  <c r="AA130" i="1"/>
  <c r="AB66" i="1"/>
  <c r="AA66" i="1"/>
  <c r="AB242" i="1"/>
  <c r="AA242" i="1"/>
  <c r="AB98" i="1"/>
  <c r="AA98" i="1"/>
  <c r="AB154" i="1"/>
  <c r="AA154" i="1"/>
  <c r="AB43" i="1"/>
  <c r="AA43" i="1"/>
  <c r="AB22" i="1"/>
  <c r="AA22" i="1"/>
  <c r="AB101" i="1"/>
  <c r="AA101" i="1"/>
  <c r="AB188" i="1"/>
  <c r="AA188" i="1"/>
  <c r="V267" i="1"/>
  <c r="AB267" i="1"/>
  <c r="AA267" i="1"/>
  <c r="AB224" i="1"/>
  <c r="AA224" i="1"/>
  <c r="AB374" i="1"/>
  <c r="AA374" i="1"/>
  <c r="AB12" i="1"/>
  <c r="AA12" i="1"/>
  <c r="AI321" i="1"/>
  <c r="AB321" i="1"/>
  <c r="AA321" i="1"/>
  <c r="AB107" i="1"/>
  <c r="AA107" i="1"/>
  <c r="AB416" i="1"/>
  <c r="AA416" i="1"/>
  <c r="AB319" i="1"/>
  <c r="AA319" i="1"/>
  <c r="AB454" i="1"/>
  <c r="AA454" i="1"/>
  <c r="AB420" i="1"/>
  <c r="AA420" i="1"/>
  <c r="AB10" i="1"/>
  <c r="AA10" i="1"/>
  <c r="AB127" i="1"/>
  <c r="AA127" i="1"/>
  <c r="AB306" i="1"/>
  <c r="AA306" i="1"/>
  <c r="AB218" i="1"/>
  <c r="AA218" i="1"/>
  <c r="AB124" i="1"/>
  <c r="AA124" i="1"/>
  <c r="AB413" i="1"/>
  <c r="AA413" i="1"/>
  <c r="AB378" i="1"/>
  <c r="AA378" i="1"/>
  <c r="AB298" i="1"/>
  <c r="AA298" i="1"/>
  <c r="AB142" i="1"/>
  <c r="AA142" i="1"/>
  <c r="AB37" i="1"/>
  <c r="AA37" i="1"/>
  <c r="AB15" i="1"/>
  <c r="AA15" i="1"/>
  <c r="AB312" i="1"/>
  <c r="AA312" i="1"/>
  <c r="AB303" i="1"/>
  <c r="AA303" i="1"/>
  <c r="AB148" i="1"/>
  <c r="AA148" i="1"/>
  <c r="AB341" i="1"/>
  <c r="AA341" i="1"/>
  <c r="AB349" i="1"/>
  <c r="AA349" i="1"/>
  <c r="V431" i="1"/>
  <c r="AB431" i="1"/>
  <c r="AA431" i="1"/>
  <c r="AB399" i="1"/>
  <c r="AA399" i="1"/>
  <c r="AB381" i="1"/>
  <c r="AA381" i="1"/>
  <c r="AB67" i="1"/>
  <c r="AA67" i="1"/>
  <c r="AB122" i="1"/>
  <c r="AA122" i="1"/>
  <c r="AB404" i="1"/>
  <c r="AA404" i="1"/>
  <c r="AB280" i="1"/>
  <c r="AA280" i="1"/>
  <c r="AA207" i="1"/>
  <c r="AB207" i="1"/>
  <c r="AB162" i="1"/>
  <c r="AA162" i="1"/>
  <c r="AB360" i="1"/>
  <c r="AA360" i="1"/>
  <c r="AB109" i="1"/>
  <c r="AA109" i="1"/>
  <c r="AB70" i="1"/>
  <c r="AA70" i="1"/>
  <c r="AB425" i="1"/>
  <c r="AA425" i="1"/>
  <c r="AB362" i="1"/>
  <c r="AA362" i="1"/>
  <c r="AB270" i="1"/>
  <c r="AA270" i="1"/>
  <c r="Y322" i="1"/>
  <c r="AB322" i="1"/>
  <c r="AA322" i="1"/>
  <c r="Y383" i="1"/>
  <c r="AB383" i="1"/>
  <c r="AA383" i="1"/>
  <c r="V458" i="1"/>
  <c r="AB458" i="1"/>
  <c r="AA458" i="1"/>
  <c r="AB18" i="1"/>
  <c r="AA18" i="1"/>
  <c r="AB5" i="1"/>
  <c r="AA5" i="1"/>
  <c r="AB74" i="1"/>
  <c r="AA74" i="1"/>
  <c r="AB143" i="1"/>
  <c r="AA143" i="1"/>
  <c r="AB423" i="1"/>
  <c r="AA423" i="1"/>
  <c r="AF429" i="1"/>
  <c r="AB429" i="1"/>
  <c r="AA429" i="1"/>
  <c r="AB245" i="1"/>
  <c r="AA245" i="1"/>
  <c r="AB193" i="1"/>
  <c r="AA193" i="1"/>
  <c r="AB247" i="1"/>
  <c r="AA247" i="1"/>
  <c r="AB330" i="1"/>
  <c r="AA330" i="1"/>
  <c r="AB334" i="1"/>
  <c r="AA334" i="1"/>
  <c r="AB216" i="1"/>
  <c r="AA216" i="1"/>
  <c r="AB291" i="1"/>
  <c r="AA291" i="1"/>
  <c r="AB350" i="1"/>
  <c r="AA350" i="1"/>
  <c r="AB355" i="1"/>
  <c r="AA355" i="1"/>
  <c r="AB315" i="1"/>
  <c r="AA315" i="1"/>
  <c r="AB155" i="1"/>
  <c r="AA155" i="1"/>
  <c r="AB239" i="1"/>
  <c r="AA239" i="1"/>
  <c r="AB256" i="1"/>
  <c r="AA256" i="1"/>
  <c r="AB347" i="1"/>
  <c r="AA347" i="1"/>
  <c r="AB120" i="1"/>
  <c r="AA120" i="1"/>
  <c r="AB290" i="1"/>
  <c r="AA290" i="1"/>
  <c r="AB412" i="1"/>
  <c r="AA412" i="1"/>
  <c r="AB177" i="1"/>
  <c r="AA177" i="1"/>
  <c r="AB410" i="1"/>
  <c r="AA410" i="1"/>
  <c r="AB466" i="1"/>
  <c r="AA466" i="1"/>
  <c r="AB371" i="1"/>
  <c r="AA371" i="1"/>
  <c r="AB243" i="1"/>
  <c r="AA243" i="1"/>
  <c r="AB19" i="1"/>
  <c r="AA19" i="1"/>
  <c r="AB342" i="1"/>
  <c r="AA342" i="1"/>
  <c r="AB254" i="1"/>
  <c r="AA254" i="1"/>
  <c r="AB134" i="1"/>
  <c r="AA134" i="1"/>
  <c r="AB226" i="1"/>
  <c r="AA226" i="1"/>
  <c r="AB444" i="1"/>
  <c r="AA444" i="1"/>
  <c r="AB16" i="1"/>
  <c r="AA16" i="1"/>
  <c r="AB348" i="1"/>
  <c r="AA348" i="1"/>
  <c r="AB344" i="1"/>
  <c r="AA344" i="1"/>
  <c r="AB271" i="1"/>
  <c r="AA271" i="1"/>
  <c r="AB229" i="1"/>
  <c r="AA229" i="1"/>
  <c r="AB225" i="1"/>
  <c r="AA225" i="1"/>
  <c r="AB244" i="1"/>
  <c r="AA244" i="1"/>
  <c r="AB463" i="1"/>
  <c r="AA463" i="1"/>
  <c r="AB377" i="1"/>
  <c r="AA377" i="1"/>
  <c r="AB211" i="1"/>
  <c r="AA211" i="1"/>
  <c r="AB269" i="1"/>
  <c r="AA269" i="1"/>
  <c r="AB153" i="1"/>
  <c r="AA153" i="1"/>
  <c r="AA227" i="1"/>
  <c r="AB227" i="1"/>
  <c r="AB125" i="1"/>
  <c r="AA125" i="1"/>
  <c r="AB81" i="1"/>
  <c r="AA81" i="1"/>
  <c r="AB131" i="1"/>
  <c r="AA131" i="1"/>
  <c r="V237" i="1"/>
  <c r="AB237" i="1"/>
  <c r="AA237" i="1"/>
  <c r="AB457" i="1"/>
  <c r="AA457" i="1"/>
  <c r="AB59" i="1"/>
  <c r="AA59" i="1"/>
  <c r="AB265" i="1"/>
  <c r="AA265" i="1"/>
  <c r="AB407" i="1"/>
  <c r="AA407" i="1"/>
  <c r="AB90" i="1"/>
  <c r="AA90" i="1"/>
  <c r="AB203" i="1"/>
  <c r="AA203" i="1"/>
  <c r="AB343" i="1"/>
  <c r="AA343" i="1"/>
  <c r="AB369" i="1"/>
  <c r="AA369" i="1"/>
  <c r="AB396" i="1"/>
  <c r="AA396" i="1"/>
  <c r="AB448" i="1"/>
  <c r="AA448" i="1"/>
  <c r="AB49" i="1"/>
  <c r="AA49" i="1"/>
  <c r="AB20" i="1"/>
  <c r="AA20" i="1"/>
  <c r="AB302" i="1"/>
  <c r="AA302" i="1"/>
  <c r="AB446" i="1"/>
  <c r="AA446" i="1"/>
  <c r="AB161" i="1"/>
  <c r="AA161" i="1"/>
  <c r="AB167" i="1"/>
  <c r="AA167" i="1"/>
  <c r="AB158" i="1"/>
  <c r="AA158" i="1"/>
  <c r="AB307" i="1"/>
  <c r="AA307" i="1"/>
  <c r="AH445" i="1"/>
  <c r="AB445" i="1"/>
  <c r="AA445" i="1"/>
  <c r="AB114" i="1"/>
  <c r="AA114" i="1"/>
  <c r="AB304" i="1"/>
  <c r="AA304" i="1"/>
  <c r="AB447" i="1"/>
  <c r="AA447" i="1"/>
  <c r="AB123" i="1"/>
  <c r="AA123" i="1"/>
  <c r="AB78" i="1"/>
  <c r="AA78" i="1"/>
  <c r="AB202" i="1"/>
  <c r="AA202" i="1"/>
  <c r="AB241" i="1"/>
  <c r="AA241" i="1"/>
  <c r="AB77" i="1"/>
  <c r="AA77" i="1"/>
  <c r="AB87" i="1"/>
  <c r="AA87" i="1"/>
  <c r="AB106" i="1"/>
  <c r="AA106" i="1"/>
  <c r="AB149" i="1"/>
  <c r="AA149" i="1"/>
  <c r="AB264" i="1"/>
  <c r="AA264" i="1"/>
  <c r="AB380" i="1"/>
  <c r="AA380" i="1"/>
  <c r="AB48" i="1"/>
  <c r="AA48" i="1"/>
  <c r="AB386" i="1"/>
  <c r="AA386" i="1"/>
  <c r="AF426" i="1"/>
  <c r="AB426" i="1"/>
  <c r="AA426" i="1"/>
  <c r="AB409" i="1"/>
  <c r="AA409" i="1"/>
  <c r="AB424" i="1"/>
  <c r="AA424" i="1"/>
  <c r="AB339" i="1"/>
  <c r="AA339" i="1"/>
  <c r="AB326" i="1"/>
  <c r="AA326" i="1"/>
  <c r="AB197" i="1"/>
  <c r="AA197" i="1"/>
  <c r="AB141" i="1"/>
  <c r="AA141" i="1"/>
  <c r="AB370" i="1"/>
  <c r="AA370" i="1"/>
  <c r="AB17" i="1"/>
  <c r="AA17" i="1"/>
  <c r="AB388" i="1"/>
  <c r="AA388" i="1"/>
  <c r="AB27" i="1"/>
  <c r="AA27" i="1"/>
  <c r="AB317" i="1"/>
  <c r="AA317" i="1"/>
  <c r="AB63" i="1"/>
  <c r="AA63" i="1"/>
  <c r="AB400" i="1"/>
  <c r="AA400" i="1"/>
  <c r="AB150" i="1"/>
  <c r="AA150" i="1"/>
  <c r="AB220" i="1"/>
  <c r="AA220" i="1"/>
  <c r="AB346" i="1"/>
  <c r="AA346" i="1"/>
  <c r="AB325" i="1"/>
  <c r="AA325" i="1"/>
  <c r="AB405" i="1"/>
  <c r="AA405" i="1"/>
  <c r="AB138" i="1"/>
  <c r="AA138" i="1"/>
  <c r="AB56" i="1"/>
  <c r="AA56" i="1"/>
  <c r="AB61" i="1"/>
  <c r="AA61" i="1"/>
  <c r="AB428" i="1"/>
  <c r="AA428" i="1"/>
  <c r="AB60" i="1"/>
  <c r="AA60" i="1"/>
  <c r="AB146" i="1"/>
  <c r="AA146" i="1"/>
  <c r="AB364" i="1"/>
  <c r="AA364" i="1"/>
  <c r="AB462" i="1"/>
  <c r="AA462" i="1"/>
  <c r="AB461" i="1"/>
  <c r="AA461" i="1"/>
  <c r="AB30" i="1"/>
  <c r="AA30" i="1"/>
  <c r="AB128" i="1"/>
  <c r="AA128" i="1"/>
  <c r="AB79" i="1"/>
  <c r="AA79" i="1"/>
  <c r="AB277" i="1"/>
  <c r="AA277" i="1"/>
  <c r="AX137" i="1"/>
  <c r="AB137" i="1"/>
  <c r="AA137" i="1"/>
  <c r="AB176" i="1"/>
  <c r="AA176" i="1"/>
  <c r="AB281" i="1"/>
  <c r="AA281" i="1"/>
  <c r="AB345" i="1"/>
  <c r="AA345" i="1"/>
  <c r="AB465" i="1"/>
  <c r="AA465" i="1"/>
  <c r="AB406" i="1"/>
  <c r="AA406" i="1"/>
  <c r="AB72" i="1"/>
  <c r="AA72" i="1"/>
  <c r="AB175" i="1"/>
  <c r="AA175" i="1"/>
  <c r="AB46" i="1"/>
  <c r="AA46" i="1"/>
  <c r="AB275" i="1"/>
  <c r="AA275" i="1"/>
  <c r="AB382" i="1"/>
  <c r="AA382" i="1"/>
  <c r="AB353" i="1"/>
  <c r="AA353" i="1"/>
  <c r="AB204" i="1"/>
  <c r="AA204" i="1"/>
  <c r="AB427" i="1"/>
  <c r="AA427" i="1"/>
  <c r="AB23" i="1"/>
  <c r="AA23" i="1"/>
  <c r="AB32" i="1"/>
  <c r="AA32" i="1"/>
  <c r="AB80" i="1"/>
  <c r="AA80" i="1"/>
  <c r="AB95" i="1"/>
  <c r="AA95" i="1"/>
  <c r="AB279" i="1"/>
  <c r="AA279" i="1"/>
  <c r="U70" i="39"/>
  <c r="U42" i="39"/>
  <c r="U85" i="39"/>
  <c r="U86" i="39"/>
  <c r="U83" i="39"/>
  <c r="U84" i="39"/>
  <c r="U59" i="39"/>
  <c r="U74" i="39"/>
  <c r="U81" i="39"/>
  <c r="U82" i="39"/>
  <c r="U53" i="39"/>
  <c r="U62" i="39"/>
  <c r="U45" i="39"/>
  <c r="U57" i="39"/>
  <c r="U79" i="39"/>
  <c r="U80" i="39"/>
  <c r="U21" i="39"/>
  <c r="U12" i="39"/>
  <c r="V1" i="38"/>
  <c r="D1" i="55"/>
  <c r="M49" i="39"/>
  <c r="E51" i="39"/>
  <c r="AP448" i="1"/>
  <c r="AO448" i="1"/>
  <c r="AP251" i="1"/>
  <c r="AO251" i="1"/>
  <c r="I48" i="39"/>
  <c r="S108" i="39"/>
  <c r="E55" i="39"/>
  <c r="M85" i="39"/>
  <c r="D422" i="1"/>
  <c r="BD422" i="1" s="1"/>
  <c r="AG13" i="39"/>
  <c r="C12" i="39"/>
  <c r="W37" i="39"/>
  <c r="S42" i="39"/>
  <c r="S59" i="39"/>
  <c r="D2" i="1"/>
  <c r="S85" i="39"/>
  <c r="D219" i="1"/>
  <c r="AG219" i="1" s="1"/>
  <c r="Q108" i="39"/>
  <c r="Q136" i="39"/>
  <c r="Q142" i="39"/>
  <c r="K74" i="39"/>
  <c r="O104" i="39"/>
  <c r="W45" i="39"/>
  <c r="D52" i="1"/>
  <c r="D7" i="1"/>
  <c r="M35" i="39"/>
  <c r="O116" i="39"/>
  <c r="AG29" i="39"/>
  <c r="M95" i="39"/>
  <c r="Y53" i="39"/>
  <c r="S39" i="39"/>
  <c r="Q118" i="39"/>
  <c r="D185" i="1"/>
  <c r="AE185" i="1" s="1"/>
  <c r="G12" i="39"/>
  <c r="D375" i="1"/>
  <c r="AE375" i="1" s="1"/>
  <c r="A46" i="39"/>
  <c r="W73" i="39"/>
  <c r="Q67" i="39"/>
  <c r="D403" i="1"/>
  <c r="AE403" i="1" s="1"/>
  <c r="S47" i="39"/>
  <c r="D441" i="1"/>
  <c r="AE441" i="1" s="1"/>
  <c r="S13" i="39"/>
  <c r="Y11" i="39"/>
  <c r="M53" i="39"/>
  <c r="D104" i="1"/>
  <c r="O67" i="39"/>
  <c r="U69" i="39"/>
  <c r="D442" i="1"/>
  <c r="BD442" i="1" s="1"/>
  <c r="D164" i="1"/>
  <c r="AE164" i="1" s="1"/>
  <c r="D311" i="1"/>
  <c r="AE311" i="1" s="1"/>
  <c r="D44" i="1"/>
  <c r="AE44" i="1" s="1"/>
  <c r="I20" i="39"/>
  <c r="D34" i="1"/>
  <c r="AG34" i="39"/>
  <c r="D363" i="1"/>
  <c r="AE363" i="1" s="1"/>
  <c r="O115" i="39"/>
  <c r="D25" i="1"/>
  <c r="D83" i="1"/>
  <c r="AE83" i="1" s="1"/>
  <c r="S51" i="39"/>
  <c r="S52" i="39"/>
  <c r="Q8" i="39"/>
  <c r="U37" i="39"/>
  <c r="W9" i="39"/>
  <c r="M90" i="39"/>
  <c r="A43" i="39"/>
  <c r="S26" i="39"/>
  <c r="AA78" i="39"/>
  <c r="U39" i="39"/>
  <c r="A19" i="39"/>
  <c r="M34" i="39"/>
  <c r="Q72" i="39"/>
  <c r="D184" i="1"/>
  <c r="I23" i="39"/>
  <c r="D387" i="1"/>
  <c r="O98" i="39"/>
  <c r="D42" i="1"/>
  <c r="AE42" i="1" s="1"/>
  <c r="AA39" i="39"/>
  <c r="D194" i="1"/>
  <c r="K43" i="39"/>
  <c r="C20" i="39"/>
  <c r="D8" i="1"/>
  <c r="AA72" i="39"/>
  <c r="AE13" i="39"/>
  <c r="AA29" i="39"/>
  <c r="M13" i="39"/>
  <c r="M20" i="39"/>
  <c r="AI319" i="1"/>
  <c r="V319" i="1"/>
  <c r="D295" i="1"/>
  <c r="K62" i="39"/>
  <c r="D438" i="1"/>
  <c r="AQ438" i="1" s="1"/>
  <c r="D432" i="1"/>
  <c r="AE432" i="1" s="1"/>
  <c r="S97" i="39"/>
  <c r="M11" i="39"/>
  <c r="U15" i="39"/>
  <c r="AG35" i="39"/>
  <c r="C35" i="39"/>
  <c r="S30" i="39"/>
  <c r="K16" i="39"/>
  <c r="E50" i="39"/>
  <c r="S62" i="39"/>
  <c r="G34" i="39"/>
  <c r="M54" i="39"/>
  <c r="O65" i="39"/>
  <c r="K45" i="39"/>
  <c r="W49" i="39"/>
  <c r="I41" i="39"/>
  <c r="G32" i="39"/>
  <c r="Q37" i="39"/>
  <c r="W26" i="39"/>
  <c r="M57" i="39"/>
  <c r="D289" i="1"/>
  <c r="D147" i="1"/>
  <c r="AE147" i="1" s="1"/>
  <c r="W33" i="39"/>
  <c r="Q100" i="39"/>
  <c r="D38" i="1"/>
  <c r="E42" i="39"/>
  <c r="AA43" i="39"/>
  <c r="S67" i="39"/>
  <c r="M96" i="39"/>
  <c r="D57" i="1"/>
  <c r="E34" i="39"/>
  <c r="Q15" i="39"/>
  <c r="D186" i="1"/>
  <c r="AE186" i="1" s="1"/>
  <c r="M104" i="39"/>
  <c r="Q75" i="39"/>
  <c r="AG25" i="39"/>
  <c r="O60" i="39"/>
  <c r="O88" i="39"/>
  <c r="D397" i="1"/>
  <c r="AE397" i="1" s="1"/>
  <c r="D460" i="1"/>
  <c r="AE460" i="1" s="1"/>
  <c r="S27" i="39"/>
  <c r="S110" i="39"/>
  <c r="S53" i="39"/>
  <c r="D389" i="1"/>
  <c r="AE389" i="1" s="1"/>
  <c r="A30" i="39"/>
  <c r="S20" i="39"/>
  <c r="M8" i="39"/>
  <c r="M17" i="39"/>
  <c r="M14" i="39"/>
  <c r="Q68" i="39"/>
  <c r="O132" i="39"/>
  <c r="E32" i="39"/>
  <c r="W44" i="39"/>
  <c r="D6" i="1"/>
  <c r="BD6" i="1" s="1"/>
  <c r="AA44" i="39"/>
  <c r="K41" i="39"/>
  <c r="D268" i="1"/>
  <c r="S79" i="39"/>
  <c r="D333" i="1"/>
  <c r="AE333" i="1" s="1"/>
  <c r="V420" i="1"/>
  <c r="D415" i="1"/>
  <c r="AE415" i="1" s="1"/>
  <c r="D160" i="1"/>
  <c r="AE160" i="1" s="1"/>
  <c r="D105" i="1"/>
  <c r="AE105" i="1" s="1"/>
  <c r="D208" i="1"/>
  <c r="S109" i="39"/>
  <c r="S15" i="39"/>
  <c r="D73" i="1"/>
  <c r="AE73" i="1" s="1"/>
  <c r="A13" i="39"/>
  <c r="Y33" i="39"/>
  <c r="D283" i="1"/>
  <c r="G10" i="39"/>
  <c r="S64" i="39"/>
  <c r="A28" i="39"/>
  <c r="Q69" i="39"/>
  <c r="D206" i="1"/>
  <c r="AE206" i="1" s="1"/>
  <c r="D89" i="1"/>
  <c r="Y89" i="1" s="1"/>
  <c r="D354" i="1"/>
  <c r="Q13" i="39"/>
  <c r="D84" i="1"/>
  <c r="AV84" i="1" s="1"/>
  <c r="D119" i="1"/>
  <c r="AE119" i="1" s="1"/>
  <c r="D172" i="1"/>
  <c r="AE172" i="1" s="1"/>
  <c r="D195" i="1"/>
  <c r="AE195" i="1" s="1"/>
  <c r="Q20" i="39"/>
  <c r="O126" i="39"/>
  <c r="U36" i="39"/>
  <c r="U26" i="39"/>
  <c r="U55" i="39"/>
  <c r="I57" i="39"/>
  <c r="U16" i="39"/>
  <c r="E11" i="39"/>
  <c r="AA81" i="39"/>
  <c r="D301" i="1"/>
  <c r="BD301" i="1" s="1"/>
  <c r="E30" i="39"/>
  <c r="AA32" i="39"/>
  <c r="M82" i="39"/>
  <c r="M59" i="39"/>
  <c r="O73" i="39"/>
  <c r="Y34" i="39"/>
  <c r="G20" i="39"/>
  <c r="G35" i="39"/>
  <c r="D187" i="1"/>
  <c r="G51" i="39"/>
  <c r="U61" i="39"/>
  <c r="O13" i="39"/>
  <c r="U11" i="39"/>
  <c r="O99" i="39"/>
  <c r="W18" i="39"/>
  <c r="C29" i="39"/>
  <c r="O71" i="39"/>
  <c r="AG32" i="39"/>
  <c r="D13" i="1"/>
  <c r="V168" i="1"/>
  <c r="AG59" i="1"/>
  <c r="AK59" i="1"/>
  <c r="O37" i="39"/>
  <c r="AG66" i="39"/>
  <c r="Y15" i="39"/>
  <c r="D337" i="1"/>
  <c r="AE337" i="1" s="1"/>
  <c r="D365" i="1"/>
  <c r="AE365" i="1" s="1"/>
  <c r="S83" i="39"/>
  <c r="U73" i="39"/>
  <c r="Y28" i="39"/>
  <c r="I59" i="39"/>
  <c r="D257" i="1"/>
  <c r="BD257" i="1" s="1"/>
  <c r="Q21" i="39"/>
  <c r="Y18" i="39"/>
  <c r="G37" i="39"/>
  <c r="D372" i="1"/>
  <c r="AE372" i="1" s="1"/>
  <c r="M33" i="39"/>
  <c r="K42" i="39"/>
  <c r="D233" i="1"/>
  <c r="AP233" i="1" s="1"/>
  <c r="Y10" i="39"/>
  <c r="AG30" i="39"/>
  <c r="A47" i="39"/>
  <c r="A34" i="39"/>
  <c r="AG15" i="39"/>
  <c r="Q109" i="39"/>
  <c r="I68" i="39"/>
  <c r="D408" i="1"/>
  <c r="AE408" i="1" s="1"/>
  <c r="M30" i="39"/>
  <c r="AE12" i="39"/>
  <c r="Q78" i="39"/>
  <c r="M50" i="39"/>
  <c r="O61" i="39"/>
  <c r="M27" i="39"/>
  <c r="U43" i="39"/>
  <c r="O14" i="39"/>
  <c r="D35" i="1"/>
  <c r="AE35" i="1" s="1"/>
  <c r="D299" i="1"/>
  <c r="AE299" i="1" s="1"/>
  <c r="AA24" i="39"/>
  <c r="D121" i="1"/>
  <c r="BD121" i="1" s="1"/>
  <c r="D36" i="1"/>
  <c r="E33" i="39"/>
  <c r="M93" i="39"/>
  <c r="Q128" i="39"/>
  <c r="AA65" i="39"/>
  <c r="U68" i="39"/>
  <c r="S102" i="39"/>
  <c r="Y29" i="39"/>
  <c r="K29" i="39"/>
  <c r="AA19" i="39"/>
  <c r="S65" i="39"/>
  <c r="K80" i="39"/>
  <c r="I22" i="39"/>
  <c r="U33" i="39"/>
  <c r="E17" i="39"/>
  <c r="O64" i="39"/>
  <c r="D145" i="1"/>
  <c r="AE145" i="1" s="1"/>
  <c r="D395" i="1"/>
  <c r="D152" i="1"/>
  <c r="AE152" i="1" s="1"/>
  <c r="W70" i="39"/>
  <c r="G53" i="39"/>
  <c r="M45" i="39"/>
  <c r="O105" i="39"/>
  <c r="D55" i="1"/>
  <c r="AE55" i="1" s="1"/>
  <c r="K36" i="39"/>
  <c r="O84" i="39"/>
  <c r="K17" i="39"/>
  <c r="E9" i="39"/>
  <c r="C21" i="39"/>
  <c r="D266" i="1"/>
  <c r="AE266" i="1" s="1"/>
  <c r="K51" i="39"/>
  <c r="D178"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2" i="1"/>
  <c r="Q117" i="39"/>
  <c r="S68" i="39"/>
  <c r="AG65" i="39"/>
  <c r="D221" i="1"/>
  <c r="D255" i="1"/>
  <c r="AE255" i="1" s="1"/>
  <c r="S88" i="39"/>
  <c r="D327" i="1"/>
  <c r="AE327" i="1" s="1"/>
  <c r="O20" i="39"/>
  <c r="Q11" i="39"/>
  <c r="M62" i="39"/>
  <c r="I37" i="39"/>
  <c r="O32" i="39"/>
  <c r="E36" i="39"/>
  <c r="A10" i="39"/>
  <c r="E28" i="39"/>
  <c r="O123" i="39"/>
  <c r="G46" i="39"/>
  <c r="AA55" i="39"/>
  <c r="D3" i="1"/>
  <c r="O47" i="39"/>
  <c r="AA10" i="39"/>
  <c r="O19" i="39"/>
  <c r="S16" i="39"/>
  <c r="AA73" i="39"/>
  <c r="W59" i="39"/>
  <c r="D171" i="1"/>
  <c r="AE171" i="1" s="1"/>
  <c r="W46" i="39"/>
  <c r="D437" i="1"/>
  <c r="D75" i="1"/>
  <c r="Q42" i="39"/>
  <c r="O106" i="39"/>
  <c r="M55" i="39"/>
  <c r="AG70" i="39"/>
  <c r="D47" i="1"/>
  <c r="K28" i="39"/>
  <c r="M47" i="39"/>
  <c r="D210" i="1"/>
  <c r="D58" i="1"/>
  <c r="S63" i="39"/>
  <c r="O44" i="39"/>
  <c r="Q73" i="39"/>
  <c r="K35" i="39"/>
  <c r="D200" i="1"/>
  <c r="AE200" i="1" s="1"/>
  <c r="O120" i="39"/>
  <c r="K37" i="39"/>
  <c r="AG19" i="39"/>
  <c r="AG46" i="39"/>
  <c r="O103" i="39"/>
  <c r="U54" i="39"/>
  <c r="S114" i="39"/>
  <c r="W66" i="39"/>
  <c r="D136" i="1"/>
  <c r="X136" i="1" s="1"/>
  <c r="AG48" i="39"/>
  <c r="O76" i="39"/>
  <c r="S61" i="39"/>
  <c r="D93" i="1"/>
  <c r="BA93" i="1" s="1"/>
  <c r="D14" i="1"/>
  <c r="Q64" i="39"/>
  <c r="D115" i="1"/>
  <c r="Q133" i="39"/>
  <c r="D235" i="1"/>
  <c r="AE235" i="1" s="1"/>
  <c r="K63" i="39"/>
  <c r="O15" i="39"/>
  <c r="S24" i="39"/>
  <c r="Q19" i="39"/>
  <c r="D24" i="1"/>
  <c r="O16" i="39"/>
  <c r="O118" i="39"/>
  <c r="D41" i="1"/>
  <c r="X41" i="1" s="1"/>
  <c r="Y45" i="39"/>
  <c r="AG27" i="39"/>
  <c r="D329" i="1"/>
  <c r="AK329" i="1" s="1"/>
  <c r="AA45" i="39"/>
  <c r="U77" i="39"/>
  <c r="K34" i="39"/>
  <c r="D108" i="1"/>
  <c r="AE108" i="1" s="1"/>
  <c r="Q66" i="39"/>
  <c r="AA41" i="39"/>
  <c r="M31" i="39"/>
  <c r="K30" i="39"/>
  <c r="I42" i="39"/>
  <c r="D352" i="1"/>
  <c r="AE352" i="1" s="1"/>
  <c r="AG23" i="39"/>
  <c r="D53" i="1"/>
  <c r="G30" i="39"/>
  <c r="D418" i="1"/>
  <c r="U71" i="39"/>
  <c r="S31" i="39"/>
  <c r="U31" i="39"/>
  <c r="D392" i="1"/>
  <c r="AE392" i="1" s="1"/>
  <c r="K18" i="39"/>
  <c r="Y27" i="39"/>
  <c r="D51" i="1"/>
  <c r="AF319" i="1"/>
  <c r="AG41" i="39"/>
  <c r="Q63" i="39"/>
  <c r="K12" i="39"/>
  <c r="M61" i="39"/>
  <c r="W68" i="39"/>
  <c r="D113" i="1"/>
  <c r="BA113" i="1" s="1"/>
  <c r="Q70" i="39"/>
  <c r="D452" i="1"/>
  <c r="AA75" i="39"/>
  <c r="W17" i="39"/>
  <c r="W38" i="39"/>
  <c r="E13" i="39"/>
  <c r="C25" i="39"/>
  <c r="D11" i="1"/>
  <c r="BD11" i="1" s="1"/>
  <c r="D262" i="1"/>
  <c r="AE262" i="1" s="1"/>
  <c r="AA14" i="39"/>
  <c r="BC319" i="1"/>
  <c r="M91" i="39"/>
  <c r="D110" i="1"/>
  <c r="AE110"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3" i="1"/>
  <c r="I65" i="39"/>
  <c r="D419" i="1"/>
  <c r="D165" i="1"/>
  <c r="Q24" i="39"/>
  <c r="A14" i="39"/>
  <c r="D294" i="1"/>
  <c r="AE294" i="1" s="1"/>
  <c r="AH19" i="1"/>
  <c r="X19" i="1"/>
  <c r="AL19" i="1"/>
  <c r="AK19" i="1"/>
  <c r="Z19" i="1"/>
  <c r="AI19" i="1"/>
  <c r="AJ19" i="1"/>
  <c r="AO19" i="1"/>
  <c r="Y19" i="1"/>
  <c r="AF19" i="1"/>
  <c r="AP19" i="1"/>
  <c r="W19" i="1"/>
  <c r="AG19" i="1"/>
  <c r="V19" i="1"/>
  <c r="AK193" i="1"/>
  <c r="AI193" i="1"/>
  <c r="AH193" i="1"/>
  <c r="Y193" i="1"/>
  <c r="X193" i="1"/>
  <c r="AJ193" i="1"/>
  <c r="Z193" i="1"/>
  <c r="AG193" i="1"/>
  <c r="AF193" i="1"/>
  <c r="W193" i="1"/>
  <c r="AL193" i="1"/>
  <c r="AO193" i="1"/>
  <c r="AP193" i="1"/>
  <c r="V193" i="1"/>
  <c r="AG391" i="1"/>
  <c r="AP391" i="1"/>
  <c r="Z391" i="1"/>
  <c r="W391" i="1"/>
  <c r="AH391" i="1"/>
  <c r="AK391" i="1"/>
  <c r="AJ391" i="1"/>
  <c r="Y391" i="1"/>
  <c r="AL391" i="1"/>
  <c r="AF391" i="1"/>
  <c r="X391" i="1"/>
  <c r="AI391" i="1"/>
  <c r="AO391" i="1"/>
  <c r="V391" i="1"/>
  <c r="W312" i="1"/>
  <c r="AJ312" i="1"/>
  <c r="AG312" i="1"/>
  <c r="Y312" i="1"/>
  <c r="AF312" i="1"/>
  <c r="AI312" i="1"/>
  <c r="AK312" i="1"/>
  <c r="X312" i="1"/>
  <c r="Z312" i="1"/>
  <c r="AH312" i="1"/>
  <c r="AL312" i="1"/>
  <c r="V312" i="1"/>
  <c r="AZ167" i="1"/>
  <c r="AJ167" i="1"/>
  <c r="AK167" i="1"/>
  <c r="AL167" i="1"/>
  <c r="AF167" i="1"/>
  <c r="AH167" i="1"/>
  <c r="Z167" i="1"/>
  <c r="X167" i="1"/>
  <c r="AG167" i="1"/>
  <c r="Y167" i="1"/>
  <c r="AI167" i="1"/>
  <c r="W167" i="1"/>
  <c r="V167" i="1"/>
  <c r="X39" i="1"/>
  <c r="AJ39" i="1"/>
  <c r="BA39" i="1"/>
  <c r="AI39" i="1"/>
  <c r="Z39" i="1"/>
  <c r="AL39" i="1"/>
  <c r="AF39" i="1"/>
  <c r="Y39" i="1"/>
  <c r="AH39" i="1"/>
  <c r="AK39" i="1"/>
  <c r="AG39" i="1"/>
  <c r="W39" i="1"/>
  <c r="V39" i="1"/>
  <c r="AG204" i="1"/>
  <c r="BB204" i="1"/>
  <c r="AJ204" i="1"/>
  <c r="AR204" i="1"/>
  <c r="AF204" i="1"/>
  <c r="AQ204" i="1"/>
  <c r="X204" i="1"/>
  <c r="AH204" i="1"/>
  <c r="AK204" i="1"/>
  <c r="W204" i="1"/>
  <c r="Z204" i="1"/>
  <c r="AL204" i="1"/>
  <c r="AI204" i="1"/>
  <c r="Y204" i="1"/>
  <c r="V204" i="1"/>
  <c r="Z463" i="1"/>
  <c r="W463" i="1"/>
  <c r="AL463" i="1"/>
  <c r="AF463" i="1"/>
  <c r="AO463" i="1"/>
  <c r="AP463" i="1"/>
  <c r="AJ463" i="1"/>
  <c r="AI463" i="1"/>
  <c r="Y463" i="1"/>
  <c r="X463" i="1"/>
  <c r="V463" i="1"/>
  <c r="AG463" i="1"/>
  <c r="AH463" i="1"/>
  <c r="AK463" i="1"/>
  <c r="AJ325" i="1"/>
  <c r="AP325" i="1"/>
  <c r="AI325" i="1"/>
  <c r="AL325" i="1"/>
  <c r="AG325" i="1"/>
  <c r="AK325" i="1"/>
  <c r="AF325" i="1"/>
  <c r="V325" i="1"/>
  <c r="W325" i="1"/>
  <c r="AO325" i="1"/>
  <c r="X325" i="1"/>
  <c r="AH325" i="1"/>
  <c r="Z325" i="1"/>
  <c r="Y325" i="1"/>
  <c r="Z355" i="1"/>
  <c r="AO355" i="1"/>
  <c r="AP355" i="1"/>
  <c r="AJ355" i="1"/>
  <c r="AF355" i="1"/>
  <c r="X355" i="1"/>
  <c r="AH355" i="1"/>
  <c r="AG355" i="1"/>
  <c r="Y355" i="1"/>
  <c r="AK355" i="1"/>
  <c r="W355" i="1"/>
  <c r="AI355" i="1"/>
  <c r="AL355" i="1"/>
  <c r="V355" i="1"/>
  <c r="AI123" i="1"/>
  <c r="AP123" i="1"/>
  <c r="AJ123" i="1"/>
  <c r="AG123" i="1"/>
  <c r="Z123" i="1"/>
  <c r="AF123" i="1"/>
  <c r="Y123" i="1"/>
  <c r="W123" i="1"/>
  <c r="X123" i="1"/>
  <c r="AH123" i="1"/>
  <c r="AL123" i="1"/>
  <c r="V123" i="1"/>
  <c r="AO123" i="1"/>
  <c r="AK123" i="1"/>
  <c r="AF153" i="1"/>
  <c r="AX153" i="1"/>
  <c r="Z153" i="1"/>
  <c r="AZ153" i="1"/>
  <c r="AK153" i="1"/>
  <c r="AJ153" i="1"/>
  <c r="AH153" i="1"/>
  <c r="AO153" i="1"/>
  <c r="AL153" i="1"/>
  <c r="AU153" i="1"/>
  <c r="AT153" i="1"/>
  <c r="Y153" i="1"/>
  <c r="X153" i="1"/>
  <c r="AY153" i="1"/>
  <c r="AG153" i="1"/>
  <c r="AV153" i="1"/>
  <c r="AI153" i="1"/>
  <c r="W153" i="1"/>
  <c r="AR153" i="1"/>
  <c r="V153" i="1"/>
  <c r="AR143" i="1"/>
  <c r="AJ143" i="1"/>
  <c r="AV143" i="1"/>
  <c r="Z143" i="1"/>
  <c r="AS143" i="1"/>
  <c r="AH143" i="1"/>
  <c r="AG143" i="1"/>
  <c r="AK143" i="1"/>
  <c r="AQ143" i="1"/>
  <c r="V143" i="1"/>
  <c r="AT143" i="1"/>
  <c r="AI143" i="1"/>
  <c r="X143" i="1"/>
  <c r="AL143" i="1"/>
  <c r="AU143" i="1"/>
  <c r="AF143" i="1"/>
  <c r="AW143" i="1"/>
  <c r="Y143" i="1"/>
  <c r="W143" i="1"/>
  <c r="BC265" i="1"/>
  <c r="AK265" i="1"/>
  <c r="V265" i="1"/>
  <c r="Y265" i="1"/>
  <c r="W265" i="1"/>
  <c r="AI265" i="1"/>
  <c r="AJ265" i="1"/>
  <c r="AL265" i="1"/>
  <c r="AG265" i="1"/>
  <c r="X265" i="1"/>
  <c r="Z265" i="1"/>
  <c r="AF265" i="1"/>
  <c r="AH265" i="1"/>
  <c r="Y176" i="1"/>
  <c r="AL176" i="1"/>
  <c r="AI176" i="1"/>
  <c r="AH176" i="1"/>
  <c r="AG176" i="1"/>
  <c r="X176" i="1"/>
  <c r="AP176" i="1"/>
  <c r="W176" i="1"/>
  <c r="AF176" i="1"/>
  <c r="BC176" i="1"/>
  <c r="AK176" i="1"/>
  <c r="Z176" i="1"/>
  <c r="AJ176" i="1"/>
  <c r="AO176" i="1"/>
  <c r="V176" i="1"/>
  <c r="AO111" i="1"/>
  <c r="Z111" i="1"/>
  <c r="W111" i="1"/>
  <c r="AI111" i="1"/>
  <c r="Y111" i="1"/>
  <c r="AJ111" i="1"/>
  <c r="AL111" i="1"/>
  <c r="X111" i="1"/>
  <c r="AF111" i="1"/>
  <c r="AH111" i="1"/>
  <c r="AG111" i="1"/>
  <c r="AK111" i="1"/>
  <c r="AP111" i="1"/>
  <c r="V111" i="1"/>
  <c r="AK228" i="1"/>
  <c r="Z228" i="1"/>
  <c r="Y228" i="1"/>
  <c r="AT228" i="1"/>
  <c r="AF228" i="1"/>
  <c r="AH228" i="1"/>
  <c r="AJ228" i="1"/>
  <c r="X228" i="1"/>
  <c r="AG228" i="1"/>
  <c r="AV228" i="1"/>
  <c r="AU228" i="1"/>
  <c r="AL228" i="1"/>
  <c r="AI228" i="1"/>
  <c r="W228" i="1"/>
  <c r="V228" i="1"/>
  <c r="AL254" i="1"/>
  <c r="AJ254" i="1"/>
  <c r="AK254" i="1"/>
  <c r="X254" i="1"/>
  <c r="AR254" i="1"/>
  <c r="Y254" i="1"/>
  <c r="AF254" i="1"/>
  <c r="W254" i="1"/>
  <c r="AG254" i="1"/>
  <c r="Z254" i="1"/>
  <c r="V254" i="1"/>
  <c r="AI254" i="1"/>
  <c r="AH254" i="1"/>
  <c r="AG226" i="1"/>
  <c r="X226" i="1"/>
  <c r="AH226" i="1"/>
  <c r="AI226" i="1"/>
  <c r="AO226" i="1"/>
  <c r="AP226" i="1"/>
  <c r="AL226" i="1"/>
  <c r="Y226" i="1"/>
  <c r="Z226" i="1"/>
  <c r="AF226" i="1"/>
  <c r="AK226" i="1"/>
  <c r="AJ226" i="1"/>
  <c r="V226" i="1"/>
  <c r="W226" i="1"/>
  <c r="W399" i="1"/>
  <c r="AO399" i="1"/>
  <c r="AJ399" i="1"/>
  <c r="AI399" i="1"/>
  <c r="Z399" i="1"/>
  <c r="AH399" i="1"/>
  <c r="AG399" i="1"/>
  <c r="Y399" i="1"/>
  <c r="X399" i="1"/>
  <c r="AL399" i="1"/>
  <c r="AF399" i="1"/>
  <c r="AP399" i="1"/>
  <c r="AK399" i="1"/>
  <c r="V399" i="1"/>
  <c r="AP269" i="1"/>
  <c r="AO269" i="1"/>
  <c r="Z269" i="1"/>
  <c r="AG269" i="1"/>
  <c r="AK269" i="1"/>
  <c r="AH269" i="1"/>
  <c r="X269" i="1"/>
  <c r="AI269" i="1"/>
  <c r="W269" i="1"/>
  <c r="V269" i="1"/>
  <c r="AL269" i="1"/>
  <c r="AJ269" i="1"/>
  <c r="Y269" i="1"/>
  <c r="AF269" i="1"/>
  <c r="Z202" i="1"/>
  <c r="AY202" i="1"/>
  <c r="AI202" i="1"/>
  <c r="AF202" i="1"/>
  <c r="AJ202" i="1"/>
  <c r="BB202" i="1"/>
  <c r="W202" i="1"/>
  <c r="X202" i="1"/>
  <c r="AG202" i="1"/>
  <c r="AQ202" i="1"/>
  <c r="V202" i="1"/>
  <c r="AR202" i="1"/>
  <c r="AH202" i="1"/>
  <c r="AZ202" i="1"/>
  <c r="Y202" i="1"/>
  <c r="AL202" i="1"/>
  <c r="AK202" i="1"/>
  <c r="AP404" i="1"/>
  <c r="AI404" i="1"/>
  <c r="AL404" i="1"/>
  <c r="AJ404" i="1"/>
  <c r="V404" i="1"/>
  <c r="AG404" i="1"/>
  <c r="W404" i="1"/>
  <c r="AH404" i="1"/>
  <c r="AF404" i="1"/>
  <c r="Z404" i="1"/>
  <c r="BC404" i="1"/>
  <c r="X404" i="1"/>
  <c r="Y404" i="1"/>
  <c r="AO404" i="1"/>
  <c r="AK404" i="1"/>
  <c r="AL43" i="1"/>
  <c r="BA43" i="1"/>
  <c r="W43" i="1"/>
  <c r="Z43" i="1"/>
  <c r="Y43" i="1"/>
  <c r="AI43" i="1"/>
  <c r="AK43" i="1"/>
  <c r="AG43" i="1"/>
  <c r="AH43" i="1"/>
  <c r="AF43" i="1"/>
  <c r="X43" i="1"/>
  <c r="AJ43" i="1"/>
  <c r="V43" i="1"/>
  <c r="AI380" i="1"/>
  <c r="AP380" i="1"/>
  <c r="AF380" i="1"/>
  <c r="Z380" i="1"/>
  <c r="AG380" i="1"/>
  <c r="V380" i="1"/>
  <c r="AO380" i="1"/>
  <c r="AJ380" i="1"/>
  <c r="W380" i="1"/>
  <c r="AK380" i="1"/>
  <c r="Y380" i="1"/>
  <c r="AL380" i="1"/>
  <c r="AH380" i="1"/>
  <c r="X380" i="1"/>
  <c r="BB380" i="1"/>
  <c r="AH30" i="1"/>
  <c r="AP30" i="1"/>
  <c r="AV30" i="1"/>
  <c r="X30" i="1"/>
  <c r="AG30" i="1"/>
  <c r="AU30" i="1"/>
  <c r="AF30" i="1"/>
  <c r="AK30" i="1"/>
  <c r="AI30" i="1"/>
  <c r="Y30" i="1"/>
  <c r="AR30" i="1"/>
  <c r="Z30" i="1"/>
  <c r="AJ30" i="1"/>
  <c r="AT30" i="1"/>
  <c r="AL30" i="1"/>
  <c r="AQ30" i="1"/>
  <c r="AO30" i="1"/>
  <c r="AS30" i="1"/>
  <c r="V30" i="1"/>
  <c r="W30" i="1"/>
  <c r="AW30" i="1"/>
  <c r="AI430" i="1"/>
  <c r="AK430" i="1"/>
  <c r="Y430" i="1"/>
  <c r="AL430" i="1"/>
  <c r="Z430" i="1"/>
  <c r="AH430" i="1"/>
  <c r="AP430" i="1"/>
  <c r="AG430" i="1"/>
  <c r="W430" i="1"/>
  <c r="AF430" i="1"/>
  <c r="AJ430" i="1"/>
  <c r="X430" i="1"/>
  <c r="AO430" i="1"/>
  <c r="V430" i="1"/>
  <c r="W277" i="1"/>
  <c r="Y277" i="1"/>
  <c r="Z277" i="1"/>
  <c r="X277" i="1"/>
  <c r="AH277" i="1"/>
  <c r="AI277" i="1"/>
  <c r="AL277" i="1"/>
  <c r="AF277" i="1"/>
  <c r="AJ277" i="1"/>
  <c r="AG277" i="1"/>
  <c r="AP277" i="1"/>
  <c r="AK277" i="1"/>
  <c r="V277" i="1"/>
  <c r="Y461" i="1"/>
  <c r="W461" i="1"/>
  <c r="AL461" i="1"/>
  <c r="AF461" i="1"/>
  <c r="X461" i="1"/>
  <c r="AG461" i="1"/>
  <c r="AI461" i="1"/>
  <c r="AO461" i="1"/>
  <c r="AK461" i="1"/>
  <c r="AH461" i="1"/>
  <c r="AJ461" i="1"/>
  <c r="Z461" i="1"/>
  <c r="AP461" i="1"/>
  <c r="V461" i="1"/>
  <c r="AG374" i="1"/>
  <c r="V374" i="1"/>
  <c r="X374" i="1"/>
  <c r="AJ374" i="1"/>
  <c r="AI374" i="1"/>
  <c r="Y374" i="1"/>
  <c r="AV374" i="1"/>
  <c r="W374" i="1"/>
  <c r="AH374" i="1"/>
  <c r="Z374" i="1"/>
  <c r="AK374" i="1"/>
  <c r="AF374" i="1"/>
  <c r="AL374" i="1"/>
  <c r="AF454" i="1"/>
  <c r="AK454" i="1"/>
  <c r="V454" i="1"/>
  <c r="AG454" i="1"/>
  <c r="AO454" i="1"/>
  <c r="AI454" i="1"/>
  <c r="AH454" i="1"/>
  <c r="W454" i="1"/>
  <c r="Y454" i="1"/>
  <c r="AJ454" i="1"/>
  <c r="AL454" i="1"/>
  <c r="AP454" i="1"/>
  <c r="Z454" i="1"/>
  <c r="X454" i="1"/>
  <c r="AF270" i="1"/>
  <c r="W270" i="1"/>
  <c r="AL270" i="1"/>
  <c r="Z270" i="1"/>
  <c r="AH270" i="1"/>
  <c r="AJ270" i="1"/>
  <c r="AI270" i="1"/>
  <c r="BC270" i="1"/>
  <c r="V270" i="1"/>
  <c r="X270" i="1"/>
  <c r="AG270" i="1"/>
  <c r="AK270" i="1"/>
  <c r="Y270" i="1"/>
  <c r="AG410" i="1"/>
  <c r="AP410" i="1"/>
  <c r="AJ410" i="1"/>
  <c r="Z410" i="1"/>
  <c r="W410" i="1"/>
  <c r="AH410" i="1"/>
  <c r="AO410" i="1"/>
  <c r="X410" i="1"/>
  <c r="AI410" i="1"/>
  <c r="AL410" i="1"/>
  <c r="AF410" i="1"/>
  <c r="Y410" i="1"/>
  <c r="V410" i="1"/>
  <c r="AK410" i="1"/>
  <c r="AO128" i="1"/>
  <c r="W128" i="1"/>
  <c r="AI128" i="1"/>
  <c r="AG128" i="1"/>
  <c r="AH128" i="1"/>
  <c r="Y128" i="1"/>
  <c r="Z128" i="1"/>
  <c r="AJ128" i="1"/>
  <c r="AL128" i="1"/>
  <c r="BC128" i="1"/>
  <c r="AP128" i="1"/>
  <c r="AK128" i="1"/>
  <c r="AF128" i="1"/>
  <c r="X128" i="1"/>
  <c r="V128" i="1"/>
  <c r="AG79" i="1"/>
  <c r="AI79" i="1"/>
  <c r="X79" i="1"/>
  <c r="Z79" i="1"/>
  <c r="V79" i="1"/>
  <c r="AO79" i="1"/>
  <c r="Y79" i="1"/>
  <c r="W79" i="1"/>
  <c r="AH79" i="1"/>
  <c r="AK79" i="1"/>
  <c r="AF79" i="1"/>
  <c r="AL79" i="1"/>
  <c r="AJ79" i="1"/>
  <c r="AP79" i="1"/>
  <c r="AH326" i="1"/>
  <c r="AO326" i="1"/>
  <c r="AF326" i="1"/>
  <c r="AP326" i="1"/>
  <c r="AG326" i="1"/>
  <c r="AI326" i="1"/>
  <c r="AJ326" i="1"/>
  <c r="V326" i="1"/>
  <c r="Z326" i="1"/>
  <c r="AL326" i="1"/>
  <c r="X326" i="1"/>
  <c r="AK326" i="1"/>
  <c r="Y326" i="1"/>
  <c r="W326" i="1"/>
  <c r="AG74" i="1"/>
  <c r="V74" i="1"/>
  <c r="Z74" i="1"/>
  <c r="X74" i="1"/>
  <c r="AL74" i="1"/>
  <c r="AF74" i="1"/>
  <c r="AH74" i="1"/>
  <c r="AK74" i="1"/>
  <c r="AJ74" i="1"/>
  <c r="AI74" i="1"/>
  <c r="AO74" i="1"/>
  <c r="AP74" i="1"/>
  <c r="W74" i="1"/>
  <c r="Y74" i="1"/>
  <c r="AJ214" i="1"/>
  <c r="Y214" i="1"/>
  <c r="AL214" i="1"/>
  <c r="AH214" i="1"/>
  <c r="AG214" i="1"/>
  <c r="AK214" i="1"/>
  <c r="Z214" i="1"/>
  <c r="AF214" i="1"/>
  <c r="AI214" i="1"/>
  <c r="AO214" i="1"/>
  <c r="W214" i="1"/>
  <c r="X214" i="1"/>
  <c r="AP214" i="1"/>
  <c r="V214" i="1"/>
  <c r="AL72" i="1"/>
  <c r="AI72" i="1"/>
  <c r="AF72" i="1"/>
  <c r="V72" i="1"/>
  <c r="AG72" i="1"/>
  <c r="X72" i="1"/>
  <c r="AH72" i="1"/>
  <c r="AJ72" i="1"/>
  <c r="AP72" i="1"/>
  <c r="AO72" i="1"/>
  <c r="AK72" i="1"/>
  <c r="Y72" i="1"/>
  <c r="Z72" i="1"/>
  <c r="W72" i="1"/>
  <c r="AL348" i="1"/>
  <c r="AG348" i="1"/>
  <c r="W348" i="1"/>
  <c r="AO348" i="1"/>
  <c r="Z348" i="1"/>
  <c r="Y348" i="1"/>
  <c r="AH348" i="1"/>
  <c r="AF348" i="1"/>
  <c r="AP348" i="1"/>
  <c r="AI348" i="1"/>
  <c r="AK348" i="1"/>
  <c r="X348" i="1"/>
  <c r="BA348" i="1"/>
  <c r="AJ348" i="1"/>
  <c r="V348" i="1"/>
  <c r="AG140" i="1"/>
  <c r="AJ140" i="1"/>
  <c r="AF140" i="1"/>
  <c r="Y140" i="1"/>
  <c r="AH140" i="1"/>
  <c r="Z140" i="1"/>
  <c r="AL140" i="1"/>
  <c r="AK140" i="1"/>
  <c r="AP140" i="1"/>
  <c r="AO140" i="1"/>
  <c r="W140" i="1"/>
  <c r="AI140" i="1"/>
  <c r="X140" i="1"/>
  <c r="V140" i="1"/>
  <c r="W63" i="1"/>
  <c r="AR63" i="1"/>
  <c r="AT63" i="1"/>
  <c r="X63" i="1"/>
  <c r="AH63" i="1"/>
  <c r="AF63" i="1"/>
  <c r="Y63" i="1"/>
  <c r="AU63" i="1"/>
  <c r="AJ63" i="1"/>
  <c r="V63" i="1"/>
  <c r="Z63" i="1"/>
  <c r="AO63" i="1"/>
  <c r="AW63" i="1"/>
  <c r="AS63" i="1"/>
  <c r="AK63" i="1"/>
  <c r="AQ63" i="1"/>
  <c r="AI63" i="1"/>
  <c r="AL63" i="1"/>
  <c r="AG63" i="1"/>
  <c r="AV63" i="1"/>
  <c r="AP63" i="1"/>
  <c r="AO225" i="1"/>
  <c r="AP225" i="1"/>
  <c r="AF225" i="1"/>
  <c r="AK225" i="1"/>
  <c r="Y225" i="1"/>
  <c r="Z225" i="1"/>
  <c r="AI225" i="1"/>
  <c r="AG225" i="1"/>
  <c r="X225" i="1"/>
  <c r="AJ225" i="1"/>
  <c r="AH225" i="1"/>
  <c r="AL225" i="1"/>
  <c r="W225" i="1"/>
  <c r="V225" i="1"/>
  <c r="Z341" i="1"/>
  <c r="AO341" i="1"/>
  <c r="X341" i="1"/>
  <c r="AP341" i="1"/>
  <c r="BA341" i="1"/>
  <c r="AG341" i="1"/>
  <c r="Y341" i="1"/>
  <c r="AL341" i="1"/>
  <c r="AJ341" i="1"/>
  <c r="AH341" i="1"/>
  <c r="AI341" i="1"/>
  <c r="AK341" i="1"/>
  <c r="W341" i="1"/>
  <c r="AF341" i="1"/>
  <c r="V341" i="1"/>
  <c r="X335" i="1"/>
  <c r="V335" i="1"/>
  <c r="Z335" i="1"/>
  <c r="AO335" i="1"/>
  <c r="AL335" i="1"/>
  <c r="AK335" i="1"/>
  <c r="AF335" i="1"/>
  <c r="W335" i="1"/>
  <c r="AH335" i="1"/>
  <c r="AI335" i="1"/>
  <c r="AP335" i="1"/>
  <c r="AG335" i="1"/>
  <c r="AJ335" i="1"/>
  <c r="Y335" i="1"/>
  <c r="AF23" i="1"/>
  <c r="W23" i="1"/>
  <c r="AU23" i="1"/>
  <c r="AS23" i="1"/>
  <c r="AH23" i="1"/>
  <c r="X23" i="1"/>
  <c r="AJ23" i="1"/>
  <c r="AQ23" i="1"/>
  <c r="AR23" i="1"/>
  <c r="AV23" i="1"/>
  <c r="AK23" i="1"/>
  <c r="AL23" i="1"/>
  <c r="AW23" i="1"/>
  <c r="AI23" i="1"/>
  <c r="AG23" i="1"/>
  <c r="Y23" i="1"/>
  <c r="AT23" i="1"/>
  <c r="Z23" i="1"/>
  <c r="V23" i="1"/>
  <c r="X135" i="1"/>
  <c r="AI135" i="1"/>
  <c r="Y135" i="1"/>
  <c r="AG135" i="1"/>
  <c r="Z135" i="1"/>
  <c r="AJ135" i="1"/>
  <c r="BA135" i="1"/>
  <c r="AZ135" i="1"/>
  <c r="V135" i="1"/>
  <c r="AK135" i="1"/>
  <c r="AF135" i="1"/>
  <c r="AH135" i="1"/>
  <c r="AL135" i="1"/>
  <c r="W135" i="1"/>
  <c r="AG56" i="1"/>
  <c r="AK56" i="1"/>
  <c r="AL56" i="1"/>
  <c r="AH56" i="1"/>
  <c r="AP56" i="1"/>
  <c r="Z56" i="1"/>
  <c r="W56" i="1"/>
  <c r="AI56" i="1"/>
  <c r="V56" i="1"/>
  <c r="X56" i="1"/>
  <c r="AF56" i="1"/>
  <c r="Y56" i="1"/>
  <c r="AJ56" i="1"/>
  <c r="AO56" i="1"/>
  <c r="AS95" i="1"/>
  <c r="AQ95" i="1"/>
  <c r="AU95" i="1"/>
  <c r="BA95" i="1"/>
  <c r="W95" i="1"/>
  <c r="AG95" i="1"/>
  <c r="AR95" i="1"/>
  <c r="AL95" i="1"/>
  <c r="Z95" i="1"/>
  <c r="AV95" i="1"/>
  <c r="AI95" i="1"/>
  <c r="V95" i="1"/>
  <c r="AT95" i="1"/>
  <c r="AK95" i="1"/>
  <c r="AJ95" i="1"/>
  <c r="AF95" i="1"/>
  <c r="AW95" i="1"/>
  <c r="AY95" i="1"/>
  <c r="AH95" i="1"/>
  <c r="X95" i="1"/>
  <c r="Y95" i="1"/>
  <c r="AZ95" i="1"/>
  <c r="AO162" i="1"/>
  <c r="AJ162" i="1"/>
  <c r="X162" i="1"/>
  <c r="Y162" i="1"/>
  <c r="AH162" i="1"/>
  <c r="AI162" i="1"/>
  <c r="AK162" i="1"/>
  <c r="AF162" i="1"/>
  <c r="AG162" i="1"/>
  <c r="AL162" i="1"/>
  <c r="W162" i="1"/>
  <c r="AP162" i="1"/>
  <c r="Z162" i="1"/>
  <c r="V162"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3" i="1"/>
  <c r="AI423" i="1"/>
  <c r="V423" i="1"/>
  <c r="AJ423" i="1"/>
  <c r="AV423" i="1"/>
  <c r="AG423" i="1"/>
  <c r="AK423" i="1"/>
  <c r="AT423" i="1"/>
  <c r="AU423" i="1"/>
  <c r="W423" i="1"/>
  <c r="AF423" i="1"/>
  <c r="X423" i="1"/>
  <c r="AH423" i="1"/>
  <c r="Y423" i="1"/>
  <c r="Z423" i="1"/>
  <c r="AL425" i="1"/>
  <c r="AJ425" i="1"/>
  <c r="AF425" i="1"/>
  <c r="AK425" i="1"/>
  <c r="Z425" i="1"/>
  <c r="W425" i="1"/>
  <c r="V425" i="1"/>
  <c r="Y425" i="1"/>
  <c r="X425" i="1"/>
  <c r="AI425" i="1"/>
  <c r="AO425" i="1"/>
  <c r="AG425" i="1"/>
  <c r="AH425" i="1"/>
  <c r="AP425" i="1"/>
  <c r="AL424" i="1"/>
  <c r="AK424" i="1"/>
  <c r="V424" i="1"/>
  <c r="X424" i="1"/>
  <c r="AP424" i="1"/>
  <c r="AF424" i="1"/>
  <c r="W424" i="1"/>
  <c r="AH424" i="1"/>
  <c r="AO424" i="1"/>
  <c r="AG424" i="1"/>
  <c r="Z424" i="1"/>
  <c r="AJ424" i="1"/>
  <c r="AI424" i="1"/>
  <c r="Y424" i="1"/>
  <c r="AH141" i="1"/>
  <c r="V141" i="1"/>
  <c r="AG141" i="1"/>
  <c r="AJ141" i="1"/>
  <c r="Y141" i="1"/>
  <c r="X141" i="1"/>
  <c r="AL141" i="1"/>
  <c r="AI141" i="1"/>
  <c r="AF141" i="1"/>
  <c r="AK141" i="1"/>
  <c r="W141" i="1"/>
  <c r="AZ141" i="1"/>
  <c r="Z141" i="1"/>
  <c r="W413" i="1"/>
  <c r="AO413" i="1"/>
  <c r="AI413" i="1"/>
  <c r="AJ413" i="1"/>
  <c r="X413" i="1"/>
  <c r="Z413" i="1"/>
  <c r="AH413" i="1"/>
  <c r="AP413" i="1"/>
  <c r="AL413" i="1"/>
  <c r="Y413" i="1"/>
  <c r="AF413" i="1"/>
  <c r="AK413" i="1"/>
  <c r="AG413" i="1"/>
  <c r="V413" i="1"/>
  <c r="AO157" i="1"/>
  <c r="Z157" i="1"/>
  <c r="W157" i="1"/>
  <c r="AP157" i="1"/>
  <c r="X157" i="1"/>
  <c r="AL157" i="1"/>
  <c r="V157" i="1"/>
  <c r="AJ157" i="1"/>
  <c r="Y157" i="1"/>
  <c r="AG157" i="1"/>
  <c r="AF157" i="1"/>
  <c r="AI157" i="1"/>
  <c r="AK157" i="1"/>
  <c r="AH157" i="1"/>
  <c r="X275" i="1"/>
  <c r="AK275" i="1"/>
  <c r="AL275" i="1"/>
  <c r="Y275" i="1"/>
  <c r="AP275" i="1"/>
  <c r="AH275" i="1"/>
  <c r="W275" i="1"/>
  <c r="AF275" i="1"/>
  <c r="AJ275" i="1"/>
  <c r="AG275" i="1"/>
  <c r="Z275" i="1"/>
  <c r="AZ275" i="1"/>
  <c r="AI275" i="1"/>
  <c r="V275" i="1"/>
  <c r="V229" i="1"/>
  <c r="AO229" i="1"/>
  <c r="AH229" i="1"/>
  <c r="AP229" i="1"/>
  <c r="AI229" i="1"/>
  <c r="AJ229" i="1"/>
  <c r="AG229" i="1"/>
  <c r="W229" i="1"/>
  <c r="Z229" i="1"/>
  <c r="X229" i="1"/>
  <c r="Y229" i="1"/>
  <c r="AF229" i="1"/>
  <c r="AK229" i="1"/>
  <c r="AL229" i="1"/>
  <c r="AJ85" i="1"/>
  <c r="AK85" i="1"/>
  <c r="AF85" i="1"/>
  <c r="AP85" i="1"/>
  <c r="W85" i="1"/>
  <c r="AI85" i="1"/>
  <c r="Y85" i="1"/>
  <c r="Z85" i="1"/>
  <c r="X85" i="1"/>
  <c r="V85" i="1"/>
  <c r="AO85" i="1"/>
  <c r="AG85" i="1"/>
  <c r="AH85" i="1"/>
  <c r="AL85" i="1"/>
  <c r="AF216" i="1"/>
  <c r="AI216" i="1"/>
  <c r="AG216" i="1"/>
  <c r="AO216" i="1"/>
  <c r="Z216" i="1"/>
  <c r="AJ216" i="1"/>
  <c r="AH216" i="1"/>
  <c r="W216" i="1"/>
  <c r="AL216" i="1"/>
  <c r="AK216" i="1"/>
  <c r="AP216" i="1"/>
  <c r="Y216" i="1"/>
  <c r="X216" i="1"/>
  <c r="V216" i="1"/>
  <c r="V346" i="1"/>
  <c r="Z346" i="1"/>
  <c r="AF346" i="1"/>
  <c r="AO346" i="1"/>
  <c r="Y346" i="1"/>
  <c r="X346" i="1"/>
  <c r="BA346" i="1"/>
  <c r="AP346" i="1"/>
  <c r="AJ346" i="1"/>
  <c r="AI346" i="1"/>
  <c r="AG346" i="1"/>
  <c r="AH346" i="1"/>
  <c r="W346" i="1"/>
  <c r="AK346" i="1"/>
  <c r="AL346" i="1"/>
  <c r="AH350" i="1"/>
  <c r="AX350" i="1"/>
  <c r="AK350" i="1"/>
  <c r="AL350" i="1"/>
  <c r="W350" i="1"/>
  <c r="AF350" i="1"/>
  <c r="Y350" i="1"/>
  <c r="AJ350" i="1"/>
  <c r="X350" i="1"/>
  <c r="AG350" i="1"/>
  <c r="V350" i="1"/>
  <c r="AI350" i="1"/>
  <c r="Z350" i="1"/>
  <c r="Z447" i="1"/>
  <c r="AK447" i="1"/>
  <c r="AJ447" i="1"/>
  <c r="AS447" i="1"/>
  <c r="AH447" i="1"/>
  <c r="AG447" i="1"/>
  <c r="AT447" i="1"/>
  <c r="AW447" i="1"/>
  <c r="AU447" i="1"/>
  <c r="AL447" i="1"/>
  <c r="Y447" i="1"/>
  <c r="W447" i="1"/>
  <c r="AI447" i="1"/>
  <c r="AQ447" i="1"/>
  <c r="AV447" i="1"/>
  <c r="AF447" i="1"/>
  <c r="X447" i="1"/>
  <c r="AR447" i="1"/>
  <c r="V447" i="1"/>
  <c r="Y242" i="1"/>
  <c r="AI242" i="1"/>
  <c r="AG242" i="1"/>
  <c r="AK242" i="1"/>
  <c r="AF242" i="1"/>
  <c r="AP242" i="1"/>
  <c r="W242" i="1"/>
  <c r="AJ242" i="1"/>
  <c r="AO242" i="1"/>
  <c r="Z242" i="1"/>
  <c r="AH242" i="1"/>
  <c r="X242" i="1"/>
  <c r="AL242" i="1"/>
  <c r="V242" i="1"/>
  <c r="AL32" i="1"/>
  <c r="AJ32" i="1"/>
  <c r="AG32" i="1"/>
  <c r="AH32" i="1"/>
  <c r="AF32" i="1"/>
  <c r="X32" i="1"/>
  <c r="AO32" i="1"/>
  <c r="AK32" i="1"/>
  <c r="V32" i="1"/>
  <c r="Y32" i="1"/>
  <c r="Z32" i="1"/>
  <c r="W32" i="1"/>
  <c r="AP32" i="1"/>
  <c r="AI32" i="1"/>
  <c r="AJ314" i="1"/>
  <c r="AS314" i="1"/>
  <c r="AV314" i="1"/>
  <c r="AR314" i="1"/>
  <c r="AT314" i="1"/>
  <c r="Y314" i="1"/>
  <c r="AI314" i="1"/>
  <c r="AW314" i="1"/>
  <c r="AU314" i="1"/>
  <c r="AQ314" i="1"/>
  <c r="AK314" i="1"/>
  <c r="AL314" i="1"/>
  <c r="AF314" i="1"/>
  <c r="X314" i="1"/>
  <c r="Z314" i="1"/>
  <c r="W314" i="1"/>
  <c r="AG314" i="1"/>
  <c r="AH314" i="1"/>
  <c r="V314" i="1"/>
  <c r="AI241" i="1"/>
  <c r="AJ241" i="1"/>
  <c r="AG241" i="1"/>
  <c r="AO241" i="1"/>
  <c r="AF241" i="1"/>
  <c r="AK241" i="1"/>
  <c r="X241" i="1"/>
  <c r="AP241" i="1"/>
  <c r="AL241" i="1"/>
  <c r="AH241" i="1"/>
  <c r="Z241" i="1"/>
  <c r="Y241" i="1"/>
  <c r="W241" i="1"/>
  <c r="V241" i="1"/>
  <c r="BC428" i="1"/>
  <c r="Y428" i="1"/>
  <c r="AV428" i="1"/>
  <c r="AH428" i="1"/>
  <c r="V428" i="1"/>
  <c r="AJ428" i="1"/>
  <c r="AG428" i="1"/>
  <c r="AL428" i="1"/>
  <c r="Z428" i="1"/>
  <c r="W428" i="1"/>
  <c r="AI428" i="1"/>
  <c r="AK428" i="1"/>
  <c r="AF428" i="1"/>
  <c r="X428" i="1"/>
  <c r="AU428" i="1"/>
  <c r="AL87" i="1"/>
  <c r="AS87" i="1"/>
  <c r="AZ87" i="1"/>
  <c r="AV87" i="1"/>
  <c r="Z87" i="1"/>
  <c r="AT87" i="1"/>
  <c r="BB87" i="1"/>
  <c r="AI87" i="1"/>
  <c r="AR87" i="1"/>
  <c r="AF87" i="1"/>
  <c r="V87" i="1"/>
  <c r="AU87" i="1"/>
  <c r="AK87" i="1"/>
  <c r="W87" i="1"/>
  <c r="AQ87" i="1"/>
  <c r="AG87" i="1"/>
  <c r="AY87" i="1"/>
  <c r="X87" i="1"/>
  <c r="AH87" i="1"/>
  <c r="AJ87" i="1"/>
  <c r="AW87" i="1"/>
  <c r="Y87" i="1"/>
  <c r="AI416" i="1"/>
  <c r="Y416" i="1"/>
  <c r="AF416" i="1"/>
  <c r="AK416" i="1"/>
  <c r="V416" i="1"/>
  <c r="AL416" i="1"/>
  <c r="X416" i="1"/>
  <c r="AO416" i="1"/>
  <c r="AP416" i="1"/>
  <c r="W416" i="1"/>
  <c r="Z416" i="1"/>
  <c r="AH416" i="1"/>
  <c r="AG416" i="1"/>
  <c r="AJ416" i="1"/>
  <c r="AG462" i="1"/>
  <c r="V462" i="1"/>
  <c r="AH462" i="1"/>
  <c r="Z462" i="1"/>
  <c r="Y462" i="1"/>
  <c r="AI462" i="1"/>
  <c r="X462" i="1"/>
  <c r="AK462" i="1"/>
  <c r="AF462" i="1"/>
  <c r="W462" i="1"/>
  <c r="AO462" i="1"/>
  <c r="AJ462" i="1"/>
  <c r="AL462" i="1"/>
  <c r="AP462" i="1"/>
  <c r="X177" i="1"/>
  <c r="AI177" i="1"/>
  <c r="W177" i="1"/>
  <c r="AG177" i="1"/>
  <c r="AK177" i="1"/>
  <c r="AJ177" i="1"/>
  <c r="V177" i="1"/>
  <c r="AH177" i="1"/>
  <c r="BC177" i="1"/>
  <c r="Z177" i="1"/>
  <c r="AL177" i="1"/>
  <c r="AF177" i="1"/>
  <c r="Y177" i="1"/>
  <c r="BC90" i="1"/>
  <c r="AI90" i="1"/>
  <c r="AF90" i="1"/>
  <c r="AK90" i="1"/>
  <c r="Y90" i="1"/>
  <c r="AH90" i="1"/>
  <c r="V90" i="1"/>
  <c r="AL90" i="1"/>
  <c r="AJ90" i="1"/>
  <c r="AG90" i="1"/>
  <c r="W90" i="1"/>
  <c r="Z90" i="1"/>
  <c r="X90" i="1"/>
  <c r="AF466" i="1"/>
  <c r="Y466" i="1"/>
  <c r="AL466" i="1"/>
  <c r="AI466" i="1"/>
  <c r="AP466" i="1"/>
  <c r="AG466" i="1"/>
  <c r="W466" i="1"/>
  <c r="AH466" i="1"/>
  <c r="X466" i="1"/>
  <c r="V466" i="1"/>
  <c r="AJ466" i="1"/>
  <c r="AK466" i="1"/>
  <c r="AO466" i="1"/>
  <c r="Z466" i="1"/>
  <c r="AF127" i="1"/>
  <c r="AH127" i="1"/>
  <c r="AG127" i="1"/>
  <c r="AK127" i="1"/>
  <c r="AJ127" i="1"/>
  <c r="AO127" i="1"/>
  <c r="X127" i="1"/>
  <c r="Y127" i="1"/>
  <c r="AL127" i="1"/>
  <c r="W127" i="1"/>
  <c r="AP127" i="1"/>
  <c r="Z127" i="1"/>
  <c r="AI127" i="1"/>
  <c r="V127" i="1"/>
  <c r="AH446" i="1"/>
  <c r="AT446" i="1"/>
  <c r="AK446" i="1"/>
  <c r="AJ446" i="1"/>
  <c r="AV446" i="1"/>
  <c r="AQ446" i="1"/>
  <c r="Y446" i="1"/>
  <c r="AR446" i="1"/>
  <c r="X446" i="1"/>
  <c r="AU446" i="1"/>
  <c r="AS446" i="1"/>
  <c r="W446" i="1"/>
  <c r="Z446" i="1"/>
  <c r="AI446" i="1"/>
  <c r="AG446" i="1"/>
  <c r="V446" i="1"/>
  <c r="AF446" i="1"/>
  <c r="AW446" i="1"/>
  <c r="AL446" i="1"/>
  <c r="AK15" i="1"/>
  <c r="AH15" i="1"/>
  <c r="Y15" i="1"/>
  <c r="AP15" i="1"/>
  <c r="AL15" i="1"/>
  <c r="AQ15" i="1"/>
  <c r="Z15" i="1"/>
  <c r="AW15" i="1"/>
  <c r="V15" i="1"/>
  <c r="AJ15" i="1"/>
  <c r="W15" i="1"/>
  <c r="X15" i="1"/>
  <c r="AV15" i="1"/>
  <c r="AU15" i="1"/>
  <c r="AS15" i="1"/>
  <c r="AR15" i="1"/>
  <c r="AO15" i="1"/>
  <c r="AG15" i="1"/>
  <c r="AF15" i="1"/>
  <c r="AI15" i="1"/>
  <c r="AT15" i="1"/>
  <c r="AF353" i="1"/>
  <c r="AG353" i="1"/>
  <c r="AL353" i="1"/>
  <c r="Z353" i="1"/>
  <c r="AH353" i="1"/>
  <c r="AI353" i="1"/>
  <c r="AO353" i="1"/>
  <c r="AJ353" i="1"/>
  <c r="AP353" i="1"/>
  <c r="Y353" i="1"/>
  <c r="X353" i="1"/>
  <c r="W353" i="1"/>
  <c r="AK353" i="1"/>
  <c r="V353" i="1"/>
  <c r="AW244" i="1"/>
  <c r="X244" i="1"/>
  <c r="AL244" i="1"/>
  <c r="AS244" i="1"/>
  <c r="W244" i="1"/>
  <c r="AV244" i="1"/>
  <c r="AK244" i="1"/>
  <c r="AJ244" i="1"/>
  <c r="AU244" i="1"/>
  <c r="AR244" i="1"/>
  <c r="V244" i="1"/>
  <c r="AF244" i="1"/>
  <c r="AG244" i="1"/>
  <c r="AT244" i="1"/>
  <c r="AQ244" i="1"/>
  <c r="Z244" i="1"/>
  <c r="AI244" i="1"/>
  <c r="AH244" i="1"/>
  <c r="Y244" i="1"/>
  <c r="AT427" i="1"/>
  <c r="AK427" i="1"/>
  <c r="AO427" i="1"/>
  <c r="V427" i="1"/>
  <c r="AG427" i="1"/>
  <c r="AJ427" i="1"/>
  <c r="W427" i="1"/>
  <c r="AL427" i="1"/>
  <c r="AW427" i="1"/>
  <c r="AI427" i="1"/>
  <c r="AP427" i="1"/>
  <c r="AF427" i="1"/>
  <c r="AV427" i="1"/>
  <c r="Y427" i="1"/>
  <c r="X427" i="1"/>
  <c r="AQ427" i="1"/>
  <c r="AU427" i="1"/>
  <c r="AH427" i="1"/>
  <c r="AS427" i="1"/>
  <c r="Z427" i="1"/>
  <c r="AR427"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09" i="1"/>
  <c r="AJ209" i="1"/>
  <c r="AH209" i="1"/>
  <c r="AP209" i="1"/>
  <c r="AO209" i="1"/>
  <c r="W209" i="1"/>
  <c r="X209" i="1"/>
  <c r="V209" i="1"/>
  <c r="AL209" i="1"/>
  <c r="Z209" i="1"/>
  <c r="Y209" i="1"/>
  <c r="AF209" i="1"/>
  <c r="AG209" i="1"/>
  <c r="AK209" i="1"/>
  <c r="AH369" i="1"/>
  <c r="AP369" i="1"/>
  <c r="AI369" i="1"/>
  <c r="Y369" i="1"/>
  <c r="AF369" i="1"/>
  <c r="AJ369" i="1"/>
  <c r="Z369" i="1"/>
  <c r="AO369" i="1"/>
  <c r="V369" i="1"/>
  <c r="AL369" i="1"/>
  <c r="X369" i="1"/>
  <c r="AG369" i="1"/>
  <c r="AK369" i="1"/>
  <c r="W369" i="1"/>
  <c r="W218" i="1"/>
  <c r="Z218" i="1"/>
  <c r="V218" i="1"/>
  <c r="AF218" i="1"/>
  <c r="AJ218" i="1"/>
  <c r="AL218" i="1"/>
  <c r="BC218" i="1"/>
  <c r="AI218" i="1"/>
  <c r="Y218" i="1"/>
  <c r="X218" i="1"/>
  <c r="AH218" i="1"/>
  <c r="AK218" i="1"/>
  <c r="AG218" i="1"/>
  <c r="V134" i="1"/>
  <c r="AI134" i="1"/>
  <c r="AP134" i="1"/>
  <c r="Y134" i="1"/>
  <c r="AF134" i="1"/>
  <c r="W134" i="1"/>
  <c r="AK134" i="1"/>
  <c r="AO134" i="1"/>
  <c r="Z134" i="1"/>
  <c r="AH134" i="1"/>
  <c r="AJ134" i="1"/>
  <c r="X134" i="1"/>
  <c r="AL134" i="1"/>
  <c r="AG134" i="1"/>
  <c r="AP179" i="1"/>
  <c r="AF179" i="1"/>
  <c r="AO179" i="1"/>
  <c r="X179" i="1"/>
  <c r="AH179" i="1"/>
  <c r="AL179" i="1"/>
  <c r="AK179" i="1"/>
  <c r="Y179" i="1"/>
  <c r="AI179" i="1"/>
  <c r="AJ179" i="1"/>
  <c r="AG179" i="1"/>
  <c r="Z179" i="1"/>
  <c r="W179" i="1"/>
  <c r="V179" i="1"/>
  <c r="AK444" i="1"/>
  <c r="AO444" i="1"/>
  <c r="AF444" i="1"/>
  <c r="AL444" i="1"/>
  <c r="AP444" i="1"/>
  <c r="X444" i="1"/>
  <c r="Z444" i="1"/>
  <c r="AI444" i="1"/>
  <c r="AH444" i="1"/>
  <c r="AG444" i="1"/>
  <c r="W444" i="1"/>
  <c r="Y444" i="1"/>
  <c r="AJ444" i="1"/>
  <c r="V444" i="1"/>
  <c r="AJ378" i="1"/>
  <c r="W378" i="1"/>
  <c r="AK378" i="1"/>
  <c r="AV378" i="1"/>
  <c r="AF378" i="1"/>
  <c r="AI378" i="1"/>
  <c r="X378" i="1"/>
  <c r="AL378" i="1"/>
  <c r="Z378" i="1"/>
  <c r="AG378" i="1"/>
  <c r="V378" i="1"/>
  <c r="AH378" i="1"/>
  <c r="Y378" i="1"/>
  <c r="AG17" i="1"/>
  <c r="AH17" i="1"/>
  <c r="AJ17" i="1"/>
  <c r="W17" i="1"/>
  <c r="Z17" i="1"/>
  <c r="AK17" i="1"/>
  <c r="AO17" i="1"/>
  <c r="AF17" i="1"/>
  <c r="AP17" i="1"/>
  <c r="X17" i="1"/>
  <c r="AL17" i="1"/>
  <c r="Y17" i="1"/>
  <c r="AI17" i="1"/>
  <c r="V17" i="1"/>
  <c r="Z245" i="1"/>
  <c r="AL245" i="1"/>
  <c r="AI245" i="1"/>
  <c r="AG245" i="1"/>
  <c r="AH245" i="1"/>
  <c r="Y245" i="1"/>
  <c r="X245" i="1"/>
  <c r="W245" i="1"/>
  <c r="AJ245" i="1"/>
  <c r="AF245" i="1"/>
  <c r="AP245" i="1"/>
  <c r="V245" i="1"/>
  <c r="AK245" i="1"/>
  <c r="AO245" i="1"/>
  <c r="AF28" i="1"/>
  <c r="AK28" i="1"/>
  <c r="AI28" i="1"/>
  <c r="X28" i="1"/>
  <c r="Y28" i="1"/>
  <c r="AL28" i="1"/>
  <c r="W28" i="1"/>
  <c r="AH28" i="1"/>
  <c r="AG28" i="1"/>
  <c r="AP28" i="1"/>
  <c r="V28" i="1"/>
  <c r="AJ28" i="1"/>
  <c r="AO28" i="1"/>
  <c r="Z28" i="1"/>
  <c r="AG402" i="1"/>
  <c r="AF402" i="1"/>
  <c r="AH402" i="1"/>
  <c r="AP402" i="1"/>
  <c r="Y402" i="1"/>
  <c r="AO402" i="1"/>
  <c r="AK402" i="1"/>
  <c r="AJ402" i="1"/>
  <c r="W402" i="1"/>
  <c r="Z402" i="1"/>
  <c r="X402" i="1"/>
  <c r="AL402" i="1"/>
  <c r="AI402" i="1"/>
  <c r="V402" i="1"/>
  <c r="AU175" i="1"/>
  <c r="AR175" i="1"/>
  <c r="AW175" i="1"/>
  <c r="Z175" i="1"/>
  <c r="AZ175" i="1"/>
  <c r="AG175" i="1"/>
  <c r="AQ175" i="1"/>
  <c r="AL175" i="1"/>
  <c r="AI175" i="1"/>
  <c r="W175" i="1"/>
  <c r="AJ175" i="1"/>
  <c r="AS175" i="1"/>
  <c r="AT175" i="1"/>
  <c r="X175" i="1"/>
  <c r="AK175" i="1"/>
  <c r="AH175" i="1"/>
  <c r="Y175" i="1"/>
  <c r="AV175" i="1"/>
  <c r="BA175" i="1"/>
  <c r="AF175" i="1"/>
  <c r="V175" i="1"/>
  <c r="W212" i="1"/>
  <c r="AT212" i="1"/>
  <c r="AV212" i="1"/>
  <c r="AR212" i="1"/>
  <c r="AI212" i="1"/>
  <c r="AJ212" i="1"/>
  <c r="AQ212" i="1"/>
  <c r="AL212" i="1"/>
  <c r="AG212" i="1"/>
  <c r="AF212" i="1"/>
  <c r="X212" i="1"/>
  <c r="AS212" i="1"/>
  <c r="AW212" i="1"/>
  <c r="AK212" i="1"/>
  <c r="AH212" i="1"/>
  <c r="Y212" i="1"/>
  <c r="AU212" i="1"/>
  <c r="Z212" i="1"/>
  <c r="V212" i="1"/>
  <c r="AH330" i="1"/>
  <c r="AF330" i="1"/>
  <c r="X330" i="1"/>
  <c r="AO330" i="1"/>
  <c r="AL330" i="1"/>
  <c r="Y330" i="1"/>
  <c r="AI330" i="1"/>
  <c r="AK330" i="1"/>
  <c r="AG330" i="1"/>
  <c r="Z330" i="1"/>
  <c r="AJ330" i="1"/>
  <c r="W330" i="1"/>
  <c r="AP330" i="1"/>
  <c r="V330" i="1"/>
  <c r="AJ400" i="1"/>
  <c r="AI400" i="1"/>
  <c r="AF400" i="1"/>
  <c r="AH400" i="1"/>
  <c r="W400" i="1"/>
  <c r="AL400" i="1"/>
  <c r="AP400" i="1"/>
  <c r="AG400" i="1"/>
  <c r="V400" i="1"/>
  <c r="AO400" i="1"/>
  <c r="AK400" i="1"/>
  <c r="Z400" i="1"/>
  <c r="X400" i="1"/>
  <c r="Y400" i="1"/>
  <c r="BA158" i="1"/>
  <c r="Y158" i="1"/>
  <c r="AI158" i="1"/>
  <c r="W158" i="1"/>
  <c r="Z158" i="1"/>
  <c r="AJ158" i="1"/>
  <c r="AG158" i="1"/>
  <c r="AH158" i="1"/>
  <c r="AL158" i="1"/>
  <c r="AF158" i="1"/>
  <c r="AK158" i="1"/>
  <c r="X158" i="1"/>
  <c r="BC158" i="1"/>
  <c r="V158" i="1"/>
  <c r="Z377" i="1"/>
  <c r="Y377" i="1"/>
  <c r="AF377" i="1"/>
  <c r="AV377" i="1"/>
  <c r="AL377" i="1"/>
  <c r="AJ377" i="1"/>
  <c r="AH377" i="1"/>
  <c r="V377" i="1"/>
  <c r="AG377" i="1"/>
  <c r="X377" i="1"/>
  <c r="AK377" i="1"/>
  <c r="AI377" i="1"/>
  <c r="W377" i="1"/>
  <c r="AF65" i="1"/>
  <c r="AK65" i="1"/>
  <c r="AH65" i="1"/>
  <c r="AL65" i="1"/>
  <c r="AG65" i="1"/>
  <c r="W65" i="1"/>
  <c r="Z65" i="1"/>
  <c r="AJ65" i="1"/>
  <c r="X65" i="1"/>
  <c r="AW65" i="1"/>
  <c r="Y65" i="1"/>
  <c r="AI65" i="1"/>
  <c r="V65" i="1"/>
  <c r="AK211" i="1"/>
  <c r="AS211" i="1"/>
  <c r="AG211" i="1"/>
  <c r="AW211" i="1"/>
  <c r="Y211" i="1"/>
  <c r="AU211" i="1"/>
  <c r="AY211" i="1"/>
  <c r="AQ211" i="1"/>
  <c r="V211" i="1"/>
  <c r="W211" i="1"/>
  <c r="AH211" i="1"/>
  <c r="AV211" i="1"/>
  <c r="AL211" i="1"/>
  <c r="AP211" i="1"/>
  <c r="AT211" i="1"/>
  <c r="Z211" i="1"/>
  <c r="AI211" i="1"/>
  <c r="AO211" i="1"/>
  <c r="AF211" i="1"/>
  <c r="AR211" i="1"/>
  <c r="X211" i="1"/>
  <c r="AJ211" i="1"/>
  <c r="X66" i="1"/>
  <c r="AK66" i="1"/>
  <c r="AG66" i="1"/>
  <c r="AP66" i="1"/>
  <c r="Z66" i="1"/>
  <c r="AI66" i="1"/>
  <c r="AJ66" i="1"/>
  <c r="Y66" i="1"/>
  <c r="W66" i="1"/>
  <c r="AF66" i="1"/>
  <c r="V66" i="1"/>
  <c r="AO66" i="1"/>
  <c r="AL66" i="1"/>
  <c r="AH66" i="1"/>
  <c r="AJ138" i="1"/>
  <c r="AP138" i="1"/>
  <c r="AO138" i="1"/>
  <c r="AF138" i="1"/>
  <c r="AK138" i="1"/>
  <c r="AL138" i="1"/>
  <c r="AG138" i="1"/>
  <c r="AI138" i="1"/>
  <c r="X138" i="1"/>
  <c r="AH138" i="1"/>
  <c r="Z138" i="1"/>
  <c r="W138" i="1"/>
  <c r="Y138" i="1"/>
  <c r="V138" i="1"/>
  <c r="AP155" i="1"/>
  <c r="W155" i="1"/>
  <c r="AF155" i="1"/>
  <c r="Z155" i="1"/>
  <c r="AJ155" i="1"/>
  <c r="AK155" i="1"/>
  <c r="AG155" i="1"/>
  <c r="Y155" i="1"/>
  <c r="AH155" i="1"/>
  <c r="AL155" i="1"/>
  <c r="X155" i="1"/>
  <c r="AI155" i="1"/>
  <c r="AO155" i="1"/>
  <c r="V155" i="1"/>
  <c r="Y78" i="1"/>
  <c r="AH78" i="1"/>
  <c r="AF78" i="1"/>
  <c r="V78" i="1"/>
  <c r="AL78" i="1"/>
  <c r="AP78" i="1"/>
  <c r="W78" i="1"/>
  <c r="AO78" i="1"/>
  <c r="X78" i="1"/>
  <c r="AI78" i="1"/>
  <c r="AK78" i="1"/>
  <c r="Z78" i="1"/>
  <c r="AJ78" i="1"/>
  <c r="AG78" i="1"/>
  <c r="BA347" i="1"/>
  <c r="AL347" i="1"/>
  <c r="W347" i="1"/>
  <c r="AF347" i="1"/>
  <c r="AO347" i="1"/>
  <c r="AK347" i="1"/>
  <c r="AP347" i="1"/>
  <c r="AJ347" i="1"/>
  <c r="AI347" i="1"/>
  <c r="AG347" i="1"/>
  <c r="AH347" i="1"/>
  <c r="Y347" i="1"/>
  <c r="X347" i="1"/>
  <c r="V347" i="1"/>
  <c r="Z347" i="1"/>
  <c r="AJ362" i="1"/>
  <c r="Z362" i="1"/>
  <c r="AI362" i="1"/>
  <c r="X362" i="1"/>
  <c r="AH362" i="1"/>
  <c r="AZ362" i="1"/>
  <c r="AF362" i="1"/>
  <c r="W362" i="1"/>
  <c r="AL362" i="1"/>
  <c r="AG362" i="1"/>
  <c r="V362" i="1"/>
  <c r="AK362" i="1"/>
  <c r="Y362" i="1"/>
  <c r="AH371" i="1"/>
  <c r="X371" i="1"/>
  <c r="AG371" i="1"/>
  <c r="Y371" i="1"/>
  <c r="AI371" i="1"/>
  <c r="AF371" i="1"/>
  <c r="AP371" i="1"/>
  <c r="AJ371" i="1"/>
  <c r="AK371" i="1"/>
  <c r="AL371" i="1"/>
  <c r="W371" i="1"/>
  <c r="Z371" i="1"/>
  <c r="BB371" i="1"/>
  <c r="AO371" i="1"/>
  <c r="V371" i="1"/>
  <c r="X465" i="1"/>
  <c r="AP465" i="1"/>
  <c r="AL465" i="1"/>
  <c r="W465" i="1"/>
  <c r="AF465" i="1"/>
  <c r="AJ465" i="1"/>
  <c r="AO465" i="1"/>
  <c r="AK465" i="1"/>
  <c r="Y465" i="1"/>
  <c r="Z465" i="1"/>
  <c r="AG465" i="1"/>
  <c r="AH465" i="1"/>
  <c r="AI465" i="1"/>
  <c r="V465" i="1"/>
  <c r="W448" i="1"/>
  <c r="Z448" i="1"/>
  <c r="V448" i="1"/>
  <c r="AL448" i="1"/>
  <c r="AI448" i="1"/>
  <c r="Y448" i="1"/>
  <c r="BA448" i="1"/>
  <c r="AJ448" i="1"/>
  <c r="X448" i="1"/>
  <c r="AG448" i="1"/>
  <c r="AH448" i="1"/>
  <c r="AK448" i="1"/>
  <c r="AF448" i="1"/>
  <c r="AL16" i="1"/>
  <c r="AK16" i="1"/>
  <c r="W16" i="1"/>
  <c r="Y16" i="1"/>
  <c r="AG16" i="1"/>
  <c r="AO16" i="1"/>
  <c r="AI16" i="1"/>
  <c r="Z16" i="1"/>
  <c r="AJ16" i="1"/>
  <c r="AH16" i="1"/>
  <c r="AF16" i="1"/>
  <c r="X16" i="1"/>
  <c r="AP16" i="1"/>
  <c r="V16" i="1"/>
  <c r="Z344" i="1"/>
  <c r="AG344" i="1"/>
  <c r="W344" i="1"/>
  <c r="AF344" i="1"/>
  <c r="AL344" i="1"/>
  <c r="Y344" i="1"/>
  <c r="BA344" i="1"/>
  <c r="AH344" i="1"/>
  <c r="AI344" i="1"/>
  <c r="AO344" i="1"/>
  <c r="AJ344" i="1"/>
  <c r="AP344" i="1"/>
  <c r="X344" i="1"/>
  <c r="AK344" i="1"/>
  <c r="V344" i="1"/>
  <c r="Z37" i="1"/>
  <c r="AO37" i="1"/>
  <c r="X37" i="1"/>
  <c r="AL37" i="1"/>
  <c r="AJ37" i="1"/>
  <c r="AK37" i="1"/>
  <c r="AG37" i="1"/>
  <c r="W37" i="1"/>
  <c r="AP37" i="1"/>
  <c r="AH37" i="1"/>
  <c r="Y37" i="1"/>
  <c r="AF37" i="1"/>
  <c r="V37" i="1"/>
  <c r="AI37" i="1"/>
  <c r="W271" i="1"/>
  <c r="BA271" i="1"/>
  <c r="X271" i="1"/>
  <c r="Y271" i="1"/>
  <c r="AH271" i="1"/>
  <c r="Z271" i="1"/>
  <c r="AJ271" i="1"/>
  <c r="AG271" i="1"/>
  <c r="AI271" i="1"/>
  <c r="AK271" i="1"/>
  <c r="AF271" i="1"/>
  <c r="AL271" i="1"/>
  <c r="AX271" i="1"/>
  <c r="AP271" i="1"/>
  <c r="AO271" i="1"/>
  <c r="V271" i="1"/>
  <c r="AL303" i="1"/>
  <c r="Z303" i="1"/>
  <c r="AK303" i="1"/>
  <c r="Y303" i="1"/>
  <c r="W303" i="1"/>
  <c r="AI303" i="1"/>
  <c r="X303" i="1"/>
  <c r="AF303" i="1"/>
  <c r="AG303" i="1"/>
  <c r="AJ303" i="1"/>
  <c r="AH303" i="1"/>
  <c r="V303" i="1"/>
  <c r="BA303" i="1"/>
  <c r="W196" i="1"/>
  <c r="X196" i="1"/>
  <c r="AJ196" i="1"/>
  <c r="AI196" i="1"/>
  <c r="V196" i="1"/>
  <c r="AL196" i="1"/>
  <c r="Z196" i="1"/>
  <c r="AK196" i="1"/>
  <c r="BA196" i="1"/>
  <c r="AG196" i="1"/>
  <c r="Y196" i="1"/>
  <c r="AH196" i="1"/>
  <c r="AF196" i="1"/>
  <c r="AI98" i="1"/>
  <c r="X98" i="1"/>
  <c r="AL98" i="1"/>
  <c r="AG98" i="1"/>
  <c r="AK98" i="1"/>
  <c r="AJ98" i="1"/>
  <c r="Y98" i="1"/>
  <c r="Z98" i="1"/>
  <c r="AH98" i="1"/>
  <c r="AF98" i="1"/>
  <c r="AP98" i="1"/>
  <c r="W98" i="1"/>
  <c r="AO98" i="1"/>
  <c r="V98" i="1"/>
  <c r="AF131" i="1"/>
  <c r="AO131" i="1"/>
  <c r="AH131" i="1"/>
  <c r="AJ131" i="1"/>
  <c r="Z131" i="1"/>
  <c r="AP131" i="1"/>
  <c r="AK131" i="1"/>
  <c r="AL131" i="1"/>
  <c r="AV131" i="1"/>
  <c r="X131" i="1"/>
  <c r="AW131" i="1"/>
  <c r="AT131" i="1"/>
  <c r="AS131" i="1"/>
  <c r="AR131" i="1"/>
  <c r="AQ131" i="1"/>
  <c r="AI131" i="1"/>
  <c r="W131" i="1"/>
  <c r="Y131" i="1"/>
  <c r="AG131" i="1"/>
  <c r="AU131" i="1"/>
  <c r="V131"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2" i="1"/>
  <c r="BA302" i="1"/>
  <c r="Y302" i="1"/>
  <c r="AG302" i="1"/>
  <c r="AF302" i="1"/>
  <c r="X302" i="1"/>
  <c r="V302" i="1"/>
  <c r="AL302" i="1"/>
  <c r="Z302" i="1"/>
  <c r="AH302" i="1"/>
  <c r="W302" i="1"/>
  <c r="AJ302" i="1"/>
  <c r="AI302" i="1"/>
  <c r="AG46" i="1"/>
  <c r="AO46" i="1"/>
  <c r="AI46" i="1"/>
  <c r="AP46" i="1"/>
  <c r="W46" i="1"/>
  <c r="AJ46" i="1"/>
  <c r="AH46" i="1"/>
  <c r="AK46" i="1"/>
  <c r="AL46" i="1"/>
  <c r="AF46" i="1"/>
  <c r="Y46" i="1"/>
  <c r="X46" i="1"/>
  <c r="Z46" i="1"/>
  <c r="V46" i="1"/>
  <c r="AR421" i="1"/>
  <c r="X421" i="1"/>
  <c r="Y421" i="1"/>
  <c r="AJ421" i="1"/>
  <c r="AI421" i="1"/>
  <c r="AH421" i="1"/>
  <c r="AK421" i="1"/>
  <c r="AQ421" i="1"/>
  <c r="AV421" i="1"/>
  <c r="AT421" i="1"/>
  <c r="AL421" i="1"/>
  <c r="V421" i="1"/>
  <c r="W421" i="1"/>
  <c r="AF421" i="1"/>
  <c r="AS421" i="1"/>
  <c r="Z421" i="1"/>
  <c r="AG421" i="1"/>
  <c r="AU421" i="1"/>
  <c r="AW421" i="1"/>
  <c r="AU291" i="1"/>
  <c r="AJ291" i="1"/>
  <c r="AQ291" i="1"/>
  <c r="AH291" i="1"/>
  <c r="AW291" i="1"/>
  <c r="X291" i="1"/>
  <c r="AR291" i="1"/>
  <c r="AI291" i="1"/>
  <c r="AF291" i="1"/>
  <c r="Y291" i="1"/>
  <c r="W291" i="1"/>
  <c r="AO291" i="1"/>
  <c r="AK291" i="1"/>
  <c r="AP291" i="1"/>
  <c r="AS291" i="1"/>
  <c r="AT291" i="1"/>
  <c r="AL291" i="1"/>
  <c r="AV291" i="1"/>
  <c r="V291" i="1"/>
  <c r="Z291" i="1"/>
  <c r="AG291" i="1"/>
  <c r="AV130" i="1"/>
  <c r="Z130" i="1"/>
  <c r="X130" i="1"/>
  <c r="AG130" i="1"/>
  <c r="AQ130" i="1"/>
  <c r="W130" i="1"/>
  <c r="AS130" i="1"/>
  <c r="AU130" i="1"/>
  <c r="V130" i="1"/>
  <c r="AT130" i="1"/>
  <c r="AF130" i="1"/>
  <c r="AK130" i="1"/>
  <c r="Y130" i="1"/>
  <c r="AI130" i="1"/>
  <c r="AW130" i="1"/>
  <c r="AJ130" i="1"/>
  <c r="AH130" i="1"/>
  <c r="AR130" i="1"/>
  <c r="AL130" i="1"/>
  <c r="AS114" i="1"/>
  <c r="AR114" i="1"/>
  <c r="AT114" i="1"/>
  <c r="V114" i="1"/>
  <c r="AK114" i="1"/>
  <c r="AG114" i="1"/>
  <c r="AW114" i="1"/>
  <c r="AO114" i="1"/>
  <c r="AJ114" i="1"/>
  <c r="Z114" i="1"/>
  <c r="X114" i="1"/>
  <c r="AZ114" i="1"/>
  <c r="AF114" i="1"/>
  <c r="AY114" i="1"/>
  <c r="AH114" i="1"/>
  <c r="Y114" i="1"/>
  <c r="AL114" i="1"/>
  <c r="AV114" i="1"/>
  <c r="W114" i="1"/>
  <c r="AQ114" i="1"/>
  <c r="AU114" i="1"/>
  <c r="AI114" i="1"/>
  <c r="AP114" i="1"/>
  <c r="AS256" i="1"/>
  <c r="AY256" i="1"/>
  <c r="AT256" i="1"/>
  <c r="AX256" i="1"/>
  <c r="BA256" i="1"/>
  <c r="AJ256" i="1"/>
  <c r="AU256" i="1"/>
  <c r="AI256" i="1"/>
  <c r="AL256" i="1"/>
  <c r="Z256" i="1"/>
  <c r="AR256" i="1"/>
  <c r="AG256" i="1"/>
  <c r="AH256" i="1"/>
  <c r="AZ256" i="1"/>
  <c r="AW256" i="1"/>
  <c r="AQ256" i="1"/>
  <c r="Y256" i="1"/>
  <c r="AK256" i="1"/>
  <c r="X256" i="1"/>
  <c r="AP256" i="1"/>
  <c r="AF256" i="1"/>
  <c r="W256" i="1"/>
  <c r="AV256" i="1"/>
  <c r="V256" i="1"/>
  <c r="AW154" i="1"/>
  <c r="AH154" i="1"/>
  <c r="Y154" i="1"/>
  <c r="AO154" i="1"/>
  <c r="AT154" i="1"/>
  <c r="AP154" i="1"/>
  <c r="X154" i="1"/>
  <c r="AS154" i="1"/>
  <c r="AL154" i="1"/>
  <c r="W154" i="1"/>
  <c r="AJ154" i="1"/>
  <c r="AU154" i="1"/>
  <c r="AF154" i="1"/>
  <c r="AQ154" i="1"/>
  <c r="AI154" i="1"/>
  <c r="AR154" i="1"/>
  <c r="AG154" i="1"/>
  <c r="Z154" i="1"/>
  <c r="AK154" i="1"/>
  <c r="AV154" i="1"/>
  <c r="V154" i="1"/>
  <c r="W107" i="1"/>
  <c r="AO107" i="1"/>
  <c r="AJ107" i="1"/>
  <c r="AF107" i="1"/>
  <c r="AP107" i="1"/>
  <c r="AK107" i="1"/>
  <c r="AX107" i="1"/>
  <c r="AI107" i="1"/>
  <c r="AL107" i="1"/>
  <c r="V107" i="1"/>
  <c r="Y107" i="1"/>
  <c r="AH107" i="1"/>
  <c r="Z107" i="1"/>
  <c r="X107" i="1"/>
  <c r="AG107" i="1"/>
  <c r="AL412" i="1"/>
  <c r="AO412" i="1"/>
  <c r="X412" i="1"/>
  <c r="W412" i="1"/>
  <c r="Z412" i="1"/>
  <c r="AJ412" i="1"/>
  <c r="AI409" i="1"/>
  <c r="AJ409" i="1"/>
  <c r="AF409" i="1"/>
  <c r="AL409" i="1"/>
  <c r="AH409" i="1"/>
  <c r="Y409" i="1"/>
  <c r="AK409" i="1"/>
  <c r="AG409" i="1"/>
  <c r="AJ305" i="1"/>
  <c r="X305" i="1"/>
  <c r="AH305" i="1"/>
  <c r="AK305" i="1"/>
  <c r="Y305" i="1"/>
  <c r="AL305" i="1"/>
  <c r="AI305" i="1"/>
  <c r="BA305" i="1"/>
  <c r="AF305" i="1"/>
  <c r="Z305" i="1"/>
  <c r="W305" i="1"/>
  <c r="AG305" i="1"/>
  <c r="V305" i="1"/>
  <c r="V309" i="1"/>
  <c r="X309" i="1"/>
  <c r="AF309" i="1"/>
  <c r="AH309" i="1"/>
  <c r="AI309" i="1"/>
  <c r="AO309" i="1"/>
  <c r="AL309" i="1"/>
  <c r="AK309" i="1"/>
  <c r="Z309" i="1"/>
  <c r="Y309" i="1"/>
  <c r="W309" i="1"/>
  <c r="AJ309" i="1"/>
  <c r="AP309" i="1"/>
  <c r="AG309" i="1"/>
  <c r="AP5" i="1"/>
  <c r="AH5" i="1"/>
  <c r="AF5" i="1"/>
  <c r="AO5" i="1"/>
  <c r="AK5" i="1"/>
  <c r="AJ5" i="1"/>
  <c r="V5" i="1"/>
  <c r="Y5" i="1"/>
  <c r="AL5" i="1"/>
  <c r="AI5" i="1"/>
  <c r="X5" i="1"/>
  <c r="Z5" i="1"/>
  <c r="W5" i="1"/>
  <c r="AG5" i="1"/>
  <c r="Z306" i="1"/>
  <c r="AL306" i="1"/>
  <c r="AF306" i="1"/>
  <c r="X306" i="1"/>
  <c r="AJ306" i="1"/>
  <c r="Y306" i="1"/>
  <c r="W306" i="1"/>
  <c r="AI306" i="1"/>
  <c r="AK306" i="1"/>
  <c r="AH306" i="1"/>
  <c r="AG306" i="1"/>
  <c r="BA306" i="1"/>
  <c r="V306" i="1"/>
  <c r="AE10" i="39"/>
  <c r="S18" i="39"/>
  <c r="D449" i="1"/>
  <c r="AE449" i="1" s="1"/>
  <c r="D33" i="1"/>
  <c r="AZ33" i="1" s="1"/>
  <c r="V412" i="1"/>
  <c r="U78" i="39"/>
  <c r="Z468" i="1"/>
  <c r="AJ468" i="1"/>
  <c r="AR468" i="1"/>
  <c r="AW468" i="1"/>
  <c r="AK468" i="1"/>
  <c r="AT468" i="1"/>
  <c r="AG468" i="1"/>
  <c r="W468" i="1"/>
  <c r="AV468" i="1"/>
  <c r="Y468" i="1"/>
  <c r="AS468" i="1"/>
  <c r="AP468" i="1"/>
  <c r="AI468" i="1"/>
  <c r="AF468" i="1"/>
  <c r="AL468" i="1"/>
  <c r="AH468" i="1"/>
  <c r="AQ468" i="1"/>
  <c r="X468" i="1"/>
  <c r="AO468" i="1"/>
  <c r="AU468" i="1"/>
  <c r="D133" i="1"/>
  <c r="AE133" i="1" s="1"/>
  <c r="D223" i="1"/>
  <c r="AE223" i="1" s="1"/>
  <c r="AA60" i="39"/>
  <c r="O89" i="39"/>
  <c r="Q91" i="39"/>
  <c r="U50" i="39"/>
  <c r="E22" i="39"/>
  <c r="D169" i="1"/>
  <c r="AE169" i="1" s="1"/>
  <c r="X150" i="1"/>
  <c r="AZ150" i="1"/>
  <c r="AH150" i="1"/>
  <c r="Z150" i="1"/>
  <c r="AJ150" i="1"/>
  <c r="W150" i="1"/>
  <c r="AG150" i="1"/>
  <c r="AQ150" i="1"/>
  <c r="AI150" i="1"/>
  <c r="AS150" i="1"/>
  <c r="AF150" i="1"/>
  <c r="AK150" i="1"/>
  <c r="AL150" i="1"/>
  <c r="AW150" i="1"/>
  <c r="AU150" i="1"/>
  <c r="Y150" i="1"/>
  <c r="AY150" i="1"/>
  <c r="AV150" i="1"/>
  <c r="AR150" i="1"/>
  <c r="AO150" i="1"/>
  <c r="AT150" i="1"/>
  <c r="V150" i="1"/>
  <c r="AA11" i="39"/>
  <c r="I44" i="39"/>
  <c r="D99" i="1"/>
  <c r="AE99" i="1" s="1"/>
  <c r="Q50" i="39"/>
  <c r="AE11" i="39"/>
  <c r="Y321" i="1"/>
  <c r="AJ321" i="1"/>
  <c r="BC429" i="1"/>
  <c r="AJ429" i="1"/>
  <c r="S19" i="39"/>
  <c r="AI59" i="1"/>
  <c r="AL322" i="1"/>
  <c r="BC322" i="1"/>
  <c r="AG383" i="1"/>
  <c r="X319" i="1"/>
  <c r="W319" i="1"/>
  <c r="AG168" i="1"/>
  <c r="W168" i="1"/>
  <c r="S38" i="39"/>
  <c r="O121" i="39"/>
  <c r="M81" i="39"/>
  <c r="V445" i="1"/>
  <c r="S22" i="39"/>
  <c r="D9" i="1"/>
  <c r="M102" i="39"/>
  <c r="S113" i="39"/>
  <c r="AA22" i="39"/>
  <c r="W16" i="39"/>
  <c r="K33" i="39"/>
  <c r="K79" i="39"/>
  <c r="Z456" i="1"/>
  <c r="AJ456" i="1"/>
  <c r="G38" i="39"/>
  <c r="D40" i="1"/>
  <c r="AE40" i="1" s="1"/>
  <c r="AA15" i="39"/>
  <c r="Q81" i="39"/>
  <c r="AN22" i="1"/>
  <c r="AK22" i="1"/>
  <c r="AV22" i="1"/>
  <c r="W22" i="1"/>
  <c r="AJ22" i="1"/>
  <c r="AG22" i="1"/>
  <c r="AI22" i="1"/>
  <c r="AF22" i="1"/>
  <c r="X22" i="1"/>
  <c r="AL22" i="1"/>
  <c r="Z22" i="1"/>
  <c r="Y22" i="1"/>
  <c r="AU22" i="1"/>
  <c r="AH22" i="1"/>
  <c r="V22" i="1"/>
  <c r="K31" i="39"/>
  <c r="M84" i="39"/>
  <c r="Q140" i="39"/>
  <c r="D440" i="1"/>
  <c r="I34" i="39"/>
  <c r="G29" i="39"/>
  <c r="AL426" i="1"/>
  <c r="Z445" i="1"/>
  <c r="AV445" i="1"/>
  <c r="AI445" i="1"/>
  <c r="O125" i="39"/>
  <c r="AA21" i="39"/>
  <c r="W19" i="39"/>
  <c r="AI420" i="1"/>
  <c r="AA27" i="39"/>
  <c r="AF412" i="1"/>
  <c r="AO409" i="1"/>
  <c r="D439" i="1"/>
  <c r="AE439" i="1" s="1"/>
  <c r="D373" i="1"/>
  <c r="AE373" i="1" s="1"/>
  <c r="AG62" i="39"/>
  <c r="Q79" i="39"/>
  <c r="S73" i="39"/>
  <c r="Z321" i="1"/>
  <c r="X321" i="1"/>
  <c r="X429" i="1"/>
  <c r="AL429" i="1"/>
  <c r="AH59" i="1"/>
  <c r="Z322" i="1"/>
  <c r="AI383" i="1"/>
  <c r="Z319" i="1"/>
  <c r="AH319" i="1"/>
  <c r="AZ168" i="1"/>
  <c r="AH168" i="1"/>
  <c r="K26" i="39"/>
  <c r="K27" i="39"/>
  <c r="AG67" i="39"/>
  <c r="G36" i="39"/>
  <c r="W13" i="39"/>
  <c r="G9" i="39"/>
  <c r="M105" i="39"/>
  <c r="G14" i="39"/>
  <c r="S46" i="39"/>
  <c r="M39" i="39"/>
  <c r="D182" i="1"/>
  <c r="AE182" i="1" s="1"/>
  <c r="AG69" i="39"/>
  <c r="AF456" i="1"/>
  <c r="AI456" i="1"/>
  <c r="D398" i="1"/>
  <c r="S25" i="39"/>
  <c r="AA17" i="39"/>
  <c r="AG43" i="39"/>
  <c r="S48" i="39"/>
  <c r="O45" i="39"/>
  <c r="U60" i="39"/>
  <c r="K77" i="39"/>
  <c r="O129" i="39"/>
  <c r="Y36" i="39"/>
  <c r="Q60" i="39"/>
  <c r="W41" i="39"/>
  <c r="AI426" i="1"/>
  <c r="AF445" i="1"/>
  <c r="X445" i="1"/>
  <c r="AS445" i="1"/>
  <c r="G54" i="39"/>
  <c r="O26" i="39"/>
  <c r="U14" i="39"/>
  <c r="D316" i="1"/>
  <c r="AE316" i="1" s="1"/>
  <c r="D401" i="1"/>
  <c r="O114" i="39"/>
  <c r="I35" i="39"/>
  <c r="Y32" i="39"/>
  <c r="D190" i="1"/>
  <c r="BD190" i="1" s="1"/>
  <c r="D166" i="1"/>
  <c r="I17" i="39"/>
  <c r="A15" i="39"/>
  <c r="E16" i="39"/>
  <c r="AL420" i="1"/>
  <c r="AG412" i="1"/>
  <c r="X409" i="1"/>
  <c r="W120" i="1"/>
  <c r="AJ120" i="1"/>
  <c r="AV120" i="1"/>
  <c r="AO120" i="1"/>
  <c r="AR120" i="1"/>
  <c r="AG120" i="1"/>
  <c r="AZ120" i="1"/>
  <c r="AU120" i="1"/>
  <c r="AX120" i="1"/>
  <c r="AT120" i="1"/>
  <c r="AL120" i="1"/>
  <c r="AY120" i="1"/>
  <c r="AF120" i="1"/>
  <c r="AS120" i="1"/>
  <c r="AW120" i="1"/>
  <c r="Y120" i="1"/>
  <c r="AQ120" i="1"/>
  <c r="Z120" i="1"/>
  <c r="AK120" i="1"/>
  <c r="AH120" i="1"/>
  <c r="X120" i="1"/>
  <c r="AI120" i="1"/>
  <c r="V120" i="1"/>
  <c r="Y366" i="1"/>
  <c r="AH366" i="1"/>
  <c r="AJ366" i="1"/>
  <c r="Z366" i="1"/>
  <c r="X366" i="1"/>
  <c r="W366" i="1"/>
  <c r="V366" i="1"/>
  <c r="AZ366" i="1"/>
  <c r="BA366" i="1"/>
  <c r="AI366" i="1"/>
  <c r="AK366" i="1"/>
  <c r="AF366" i="1"/>
  <c r="AL366" i="1"/>
  <c r="AG366" i="1"/>
  <c r="AK386" i="1"/>
  <c r="AP386" i="1"/>
  <c r="AF386" i="1"/>
  <c r="AH386" i="1"/>
  <c r="AG386" i="1"/>
  <c r="X386" i="1"/>
  <c r="AJ386" i="1"/>
  <c r="AX386" i="1"/>
  <c r="AL386" i="1"/>
  <c r="Z386" i="1"/>
  <c r="Y386" i="1"/>
  <c r="W386" i="1"/>
  <c r="AO386" i="1"/>
  <c r="AI386" i="1"/>
  <c r="V386" i="1"/>
  <c r="X458" i="1"/>
  <c r="AL458" i="1"/>
  <c r="W458" i="1"/>
  <c r="AG458" i="1"/>
  <c r="Y458" i="1"/>
  <c r="AK458" i="1"/>
  <c r="Z458" i="1"/>
  <c r="AF458" i="1"/>
  <c r="AH458" i="1"/>
  <c r="AJ458" i="1"/>
  <c r="AO458" i="1"/>
  <c r="X382" i="1"/>
  <c r="AO382" i="1"/>
  <c r="V382" i="1"/>
  <c r="W382" i="1"/>
  <c r="Z382" i="1"/>
  <c r="AH382" i="1"/>
  <c r="AL382" i="1"/>
  <c r="AI382" i="1"/>
  <c r="AJ382" i="1"/>
  <c r="AP382" i="1"/>
  <c r="Y382" i="1"/>
  <c r="AG382" i="1"/>
  <c r="AK382" i="1"/>
  <c r="AF382" i="1"/>
  <c r="AK431" i="1"/>
  <c r="AP431" i="1"/>
  <c r="Z431" i="1"/>
  <c r="AO431" i="1"/>
  <c r="W431" i="1"/>
  <c r="AF431" i="1"/>
  <c r="AG431" i="1"/>
  <c r="X431" i="1"/>
  <c r="AH431" i="1"/>
  <c r="AJ431" i="1"/>
  <c r="Y431" i="1"/>
  <c r="AI431" i="1"/>
  <c r="AG321" i="1"/>
  <c r="AI322" i="1"/>
  <c r="W383" i="1"/>
  <c r="AG246" i="1"/>
  <c r="AO246" i="1"/>
  <c r="AL246" i="1"/>
  <c r="Y246" i="1"/>
  <c r="X246" i="1"/>
  <c r="AH246" i="1"/>
  <c r="AK246" i="1"/>
  <c r="AF246" i="1"/>
  <c r="V246" i="1"/>
  <c r="AJ246" i="1"/>
  <c r="AP246" i="1"/>
  <c r="AI246" i="1"/>
  <c r="Z246" i="1"/>
  <c r="W246" i="1"/>
  <c r="Z239" i="1"/>
  <c r="BA239" i="1"/>
  <c r="AI239" i="1"/>
  <c r="AH239" i="1"/>
  <c r="AF239" i="1"/>
  <c r="AG239" i="1"/>
  <c r="AJ239" i="1"/>
  <c r="X239" i="1"/>
  <c r="Y239" i="1"/>
  <c r="W239" i="1"/>
  <c r="AL239" i="1"/>
  <c r="AK239" i="1"/>
  <c r="V239"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5" i="1"/>
  <c r="AH125" i="1"/>
  <c r="Z125" i="1"/>
  <c r="X125" i="1"/>
  <c r="AI125" i="1"/>
  <c r="AF125" i="1"/>
  <c r="AG125" i="1"/>
  <c r="Y125" i="1"/>
  <c r="AL125" i="1"/>
  <c r="W125" i="1"/>
  <c r="AJ125" i="1"/>
  <c r="AP125" i="1"/>
  <c r="AK125" i="1"/>
  <c r="V125" i="1"/>
  <c r="A49" i="39"/>
  <c r="AG71" i="39"/>
  <c r="AL456" i="1"/>
  <c r="AK456" i="1"/>
  <c r="Y22" i="39"/>
  <c r="W48" i="39"/>
  <c r="A27" i="39"/>
  <c r="Y31" i="39"/>
  <c r="AP426" i="1"/>
  <c r="AH426" i="1"/>
  <c r="AU445" i="1"/>
  <c r="AR445" i="1"/>
  <c r="AA77" i="39"/>
  <c r="W15" i="39"/>
  <c r="E26" i="39"/>
  <c r="X420" i="1"/>
  <c r="K24" i="39"/>
  <c r="W21" i="39"/>
  <c r="Q34" i="39"/>
  <c r="C17" i="39"/>
  <c r="I21" i="39"/>
  <c r="Y412" i="1"/>
  <c r="Q32" i="39"/>
  <c r="M26" i="39"/>
  <c r="W20" i="39"/>
  <c r="O31" i="39"/>
  <c r="I19" i="39"/>
  <c r="AA26" i="39"/>
  <c r="D92" i="1"/>
  <c r="Z409" i="1"/>
  <c r="AJ109" i="1"/>
  <c r="AL109" i="1"/>
  <c r="AG109" i="1"/>
  <c r="X109" i="1"/>
  <c r="AS109" i="1"/>
  <c r="AV109" i="1"/>
  <c r="AK109" i="1"/>
  <c r="AI109" i="1"/>
  <c r="AH109" i="1"/>
  <c r="AQ109" i="1"/>
  <c r="Y109" i="1"/>
  <c r="W109" i="1"/>
  <c r="AT109" i="1"/>
  <c r="V109" i="1"/>
  <c r="Z109" i="1"/>
  <c r="AF109" i="1"/>
  <c r="AW109" i="1"/>
  <c r="AU109" i="1"/>
  <c r="AR109" i="1"/>
  <c r="AG339" i="1"/>
  <c r="X339" i="1"/>
  <c r="Z339" i="1"/>
  <c r="AF339" i="1"/>
  <c r="Y339" i="1"/>
  <c r="AL339" i="1"/>
  <c r="AH339" i="1"/>
  <c r="AK339" i="1"/>
  <c r="AI339" i="1"/>
  <c r="AJ339" i="1"/>
  <c r="W339" i="1"/>
  <c r="V339" i="1"/>
  <c r="AO339" i="1"/>
  <c r="AF243" i="1"/>
  <c r="AK243" i="1"/>
  <c r="W243" i="1"/>
  <c r="Z243" i="1"/>
  <c r="X243" i="1"/>
  <c r="AG243" i="1"/>
  <c r="Y243" i="1"/>
  <c r="V243" i="1"/>
  <c r="AO243" i="1"/>
  <c r="AJ243" i="1"/>
  <c r="AI243" i="1"/>
  <c r="AH243" i="1"/>
  <c r="AP243" i="1"/>
  <c r="AL243" i="1"/>
  <c r="AL343" i="1"/>
  <c r="AK343" i="1"/>
  <c r="AJ343" i="1"/>
  <c r="W343" i="1"/>
  <c r="Y343" i="1"/>
  <c r="AF343" i="1"/>
  <c r="BA343" i="1"/>
  <c r="AI343" i="1"/>
  <c r="X343" i="1"/>
  <c r="AG343" i="1"/>
  <c r="Z343" i="1"/>
  <c r="AH343" i="1"/>
  <c r="V343" i="1"/>
  <c r="Y29" i="1"/>
  <c r="AI29" i="1"/>
  <c r="AF29" i="1"/>
  <c r="W29" i="1"/>
  <c r="X29" i="1"/>
  <c r="AJ29" i="1"/>
  <c r="AG29" i="1"/>
  <c r="AP29" i="1"/>
  <c r="AK29" i="1"/>
  <c r="Z29" i="1"/>
  <c r="AO29" i="1"/>
  <c r="AL29" i="1"/>
  <c r="AH29" i="1"/>
  <c r="Y342" i="1"/>
  <c r="Z342" i="1"/>
  <c r="AI342" i="1"/>
  <c r="W342" i="1"/>
  <c r="X342" i="1"/>
  <c r="AG342" i="1"/>
  <c r="BA342" i="1"/>
  <c r="AL342" i="1"/>
  <c r="AK342" i="1"/>
  <c r="AF342" i="1"/>
  <c r="AJ342" i="1"/>
  <c r="AO342" i="1"/>
  <c r="AH342" i="1"/>
  <c r="AP342" i="1"/>
  <c r="V342" i="1"/>
  <c r="Y406" i="1"/>
  <c r="X406" i="1"/>
  <c r="AJ406" i="1"/>
  <c r="AP406" i="1"/>
  <c r="AK406" i="1"/>
  <c r="AH406" i="1"/>
  <c r="AL406" i="1"/>
  <c r="AF406" i="1"/>
  <c r="AI406" i="1"/>
  <c r="V406" i="1"/>
  <c r="AO406" i="1"/>
  <c r="Z406" i="1"/>
  <c r="AG406" i="1"/>
  <c r="W406" i="1"/>
  <c r="AH298" i="1"/>
  <c r="AI298" i="1"/>
  <c r="X298" i="1"/>
  <c r="AG298" i="1"/>
  <c r="V298" i="1"/>
  <c r="AZ298" i="1"/>
  <c r="Z298" i="1"/>
  <c r="W298" i="1"/>
  <c r="BA298" i="1"/>
  <c r="AO298" i="1"/>
  <c r="AJ298" i="1"/>
  <c r="AP298" i="1"/>
  <c r="AK298" i="1"/>
  <c r="AF298" i="1"/>
  <c r="Y298" i="1"/>
  <c r="AL298" i="1"/>
  <c r="AI240" i="1"/>
  <c r="BA240" i="1"/>
  <c r="AG240" i="1"/>
  <c r="AF240" i="1"/>
  <c r="W240" i="1"/>
  <c r="Y240" i="1"/>
  <c r="AH240" i="1"/>
  <c r="X240" i="1"/>
  <c r="V240" i="1"/>
  <c r="AL240" i="1"/>
  <c r="AJ240" i="1"/>
  <c r="AK240" i="1"/>
  <c r="Z240" i="1"/>
  <c r="W20" i="1"/>
  <c r="AJ20" i="1"/>
  <c r="Y20" i="1"/>
  <c r="AK20" i="1"/>
  <c r="AI20" i="1"/>
  <c r="Z20" i="1"/>
  <c r="V20" i="1"/>
  <c r="AL20" i="1"/>
  <c r="AO20" i="1"/>
  <c r="AF20" i="1"/>
  <c r="AG20" i="1"/>
  <c r="X20" i="1"/>
  <c r="AH20" i="1"/>
  <c r="AP20" i="1"/>
  <c r="X142" i="1"/>
  <c r="AH142" i="1"/>
  <c r="Y142" i="1"/>
  <c r="Z142" i="1"/>
  <c r="W142" i="1"/>
  <c r="AG142" i="1"/>
  <c r="AI142" i="1"/>
  <c r="AK142" i="1"/>
  <c r="AJ142" i="1"/>
  <c r="AL142" i="1"/>
  <c r="AZ142" i="1"/>
  <c r="AF142" i="1"/>
  <c r="V142" i="1"/>
  <c r="AH317" i="1"/>
  <c r="AO317" i="1"/>
  <c r="AP317" i="1"/>
  <c r="X317" i="1"/>
  <c r="AI317" i="1"/>
  <c r="W317" i="1"/>
  <c r="AG317" i="1"/>
  <c r="AK317" i="1"/>
  <c r="Y317" i="1"/>
  <c r="AF317" i="1"/>
  <c r="Z317" i="1"/>
  <c r="AJ317" i="1"/>
  <c r="AL317" i="1"/>
  <c r="V317" i="1"/>
  <c r="O77" i="39"/>
  <c r="AK148" i="1"/>
  <c r="AJ148" i="1"/>
  <c r="W148" i="1"/>
  <c r="Z148" i="1"/>
  <c r="AL148" i="1"/>
  <c r="V148" i="1"/>
  <c r="AZ148" i="1"/>
  <c r="X148" i="1"/>
  <c r="AG148" i="1"/>
  <c r="AH148" i="1"/>
  <c r="Y148" i="1"/>
  <c r="AF148" i="1"/>
  <c r="AI148" i="1"/>
  <c r="O53" i="39"/>
  <c r="BA168" i="1"/>
  <c r="AF168" i="1"/>
  <c r="AK281" i="1"/>
  <c r="Z281" i="1"/>
  <c r="AH281" i="1"/>
  <c r="X281" i="1"/>
  <c r="AG281" i="1"/>
  <c r="AP281" i="1"/>
  <c r="AJ281" i="1"/>
  <c r="AF281" i="1"/>
  <c r="AO281" i="1"/>
  <c r="AL281" i="1"/>
  <c r="AI281" i="1"/>
  <c r="W281" i="1"/>
  <c r="Y281" i="1"/>
  <c r="V281" i="1"/>
  <c r="X345" i="1"/>
  <c r="AJ345" i="1"/>
  <c r="AP345" i="1"/>
  <c r="AL345" i="1"/>
  <c r="AF345" i="1"/>
  <c r="AO345" i="1"/>
  <c r="W345" i="1"/>
  <c r="Z345" i="1"/>
  <c r="BA345" i="1"/>
  <c r="AH345" i="1"/>
  <c r="V345" i="1"/>
  <c r="Y345" i="1"/>
  <c r="AI345" i="1"/>
  <c r="AK345" i="1"/>
  <c r="AG345" i="1"/>
  <c r="AI124" i="1"/>
  <c r="Z124" i="1"/>
  <c r="AP124" i="1"/>
  <c r="Y124" i="1"/>
  <c r="W124" i="1"/>
  <c r="X124" i="1"/>
  <c r="AF124" i="1"/>
  <c r="AK124" i="1"/>
  <c r="AJ124" i="1"/>
  <c r="AH124" i="1"/>
  <c r="AG124" i="1"/>
  <c r="AL124" i="1"/>
  <c r="AO124" i="1"/>
  <c r="V124" i="1"/>
  <c r="W396" i="1"/>
  <c r="AJ396" i="1"/>
  <c r="AK396" i="1"/>
  <c r="AL396" i="1"/>
  <c r="Z396" i="1"/>
  <c r="AG396" i="1"/>
  <c r="AI396" i="1"/>
  <c r="AF396" i="1"/>
  <c r="AH396" i="1"/>
  <c r="X396" i="1"/>
  <c r="V396" i="1"/>
  <c r="AO396" i="1"/>
  <c r="AP396" i="1"/>
  <c r="Y396" i="1"/>
  <c r="Y139" i="1"/>
  <c r="AL139" i="1"/>
  <c r="AK139" i="1"/>
  <c r="AP139" i="1"/>
  <c r="AH139" i="1"/>
  <c r="AJ139" i="1"/>
  <c r="X139" i="1"/>
  <c r="W139" i="1"/>
  <c r="AG139" i="1"/>
  <c r="AF139" i="1"/>
  <c r="AI139" i="1"/>
  <c r="AO139" i="1"/>
  <c r="Z139" i="1"/>
  <c r="V139" i="1"/>
  <c r="AO27" i="1"/>
  <c r="AL27" i="1"/>
  <c r="AP27" i="1"/>
  <c r="V27" i="1"/>
  <c r="AI27" i="1"/>
  <c r="AJ27" i="1"/>
  <c r="X27" i="1"/>
  <c r="W27" i="1"/>
  <c r="AH27" i="1"/>
  <c r="Z27" i="1"/>
  <c r="AF27" i="1"/>
  <c r="Y27" i="1"/>
  <c r="AG27" i="1"/>
  <c r="AK27" i="1"/>
  <c r="W31" i="1"/>
  <c r="Z31" i="1"/>
  <c r="AK31" i="1"/>
  <c r="AL31" i="1"/>
  <c r="AG31" i="1"/>
  <c r="Y31" i="1"/>
  <c r="X31" i="1"/>
  <c r="AI31" i="1"/>
  <c r="AJ31" i="1"/>
  <c r="AH31" i="1"/>
  <c r="V31" i="1"/>
  <c r="AP31" i="1"/>
  <c r="AF31" i="1"/>
  <c r="AO31" i="1"/>
  <c r="M63" i="39"/>
  <c r="V409" i="1"/>
  <c r="W349" i="1"/>
  <c r="AJ349" i="1"/>
  <c r="AG349" i="1"/>
  <c r="Y349" i="1"/>
  <c r="AO349" i="1"/>
  <c r="AF349" i="1"/>
  <c r="AL349" i="1"/>
  <c r="AI349" i="1"/>
  <c r="AH349" i="1"/>
  <c r="X349" i="1"/>
  <c r="Z349" i="1"/>
  <c r="AK349" i="1"/>
  <c r="AP349" i="1"/>
  <c r="BA349" i="1"/>
  <c r="V349" i="1"/>
  <c r="Q114" i="39"/>
  <c r="Q36" i="39"/>
  <c r="S104" i="39"/>
  <c r="V426" i="1"/>
  <c r="AI304" i="1"/>
  <c r="BA304" i="1"/>
  <c r="AH304" i="1"/>
  <c r="Y304" i="1"/>
  <c r="Z304" i="1"/>
  <c r="W304" i="1"/>
  <c r="AK304" i="1"/>
  <c r="AF304" i="1"/>
  <c r="AL304" i="1"/>
  <c r="AG304" i="1"/>
  <c r="X304" i="1"/>
  <c r="AJ304" i="1"/>
  <c r="V304" i="1"/>
  <c r="V156" i="1"/>
  <c r="AI156" i="1"/>
  <c r="AJ156" i="1"/>
  <c r="W156" i="1"/>
  <c r="AH156" i="1"/>
  <c r="AK156" i="1"/>
  <c r="AG156" i="1"/>
  <c r="Z156" i="1"/>
  <c r="BC156" i="1"/>
  <c r="X156" i="1"/>
  <c r="AF156" i="1"/>
  <c r="AP156" i="1"/>
  <c r="AO156" i="1"/>
  <c r="Y156" i="1"/>
  <c r="AL156" i="1"/>
  <c r="V59" i="1"/>
  <c r="AF321" i="1"/>
  <c r="Z429" i="1"/>
  <c r="Z59" i="1"/>
  <c r="BC59" i="1"/>
  <c r="AG322" i="1"/>
  <c r="AF383" i="1"/>
  <c r="Y319" i="1"/>
  <c r="X168" i="1"/>
  <c r="AK168" i="1"/>
  <c r="Q38" i="39"/>
  <c r="E48" i="39"/>
  <c r="K75" i="39"/>
  <c r="I43" i="39"/>
  <c r="AF227" i="1"/>
  <c r="X227" i="1"/>
  <c r="AH227" i="1"/>
  <c r="AO227" i="1"/>
  <c r="AI227" i="1"/>
  <c r="Z227" i="1"/>
  <c r="AJ227" i="1"/>
  <c r="AL227" i="1"/>
  <c r="AP227" i="1"/>
  <c r="W227" i="1"/>
  <c r="AK227" i="1"/>
  <c r="Y227" i="1"/>
  <c r="AG227" i="1"/>
  <c r="V227" i="1"/>
  <c r="AS287" i="1"/>
  <c r="Q106" i="39"/>
  <c r="D435" i="1"/>
  <c r="D96" i="1"/>
  <c r="S11" i="39"/>
  <c r="K78" i="39"/>
  <c r="AA84" i="39"/>
  <c r="K21" i="39"/>
  <c r="Q28" i="39"/>
  <c r="Q49" i="39"/>
  <c r="C27" i="39"/>
  <c r="C41" i="39"/>
  <c r="M103" i="39"/>
  <c r="AO456" i="1"/>
  <c r="X456" i="1"/>
  <c r="D45" i="1"/>
  <c r="AA48" i="39"/>
  <c r="D71" i="1"/>
  <c r="D232" i="1"/>
  <c r="AE232" i="1" s="1"/>
  <c r="I24" i="39"/>
  <c r="D338" i="1"/>
  <c r="AE338" i="1" s="1"/>
  <c r="M101" i="39"/>
  <c r="I67" i="39"/>
  <c r="AG40" i="39"/>
  <c r="C28" i="39"/>
  <c r="E31" i="39"/>
  <c r="AI106" i="1"/>
  <c r="AK106" i="1"/>
  <c r="W106" i="1"/>
  <c r="AJ106" i="1"/>
  <c r="AF106" i="1"/>
  <c r="AG106" i="1"/>
  <c r="X106" i="1"/>
  <c r="Z106" i="1"/>
  <c r="AL106" i="1"/>
  <c r="AO106" i="1"/>
  <c r="AP106" i="1"/>
  <c r="AH106" i="1"/>
  <c r="Y106" i="1"/>
  <c r="V106" i="1"/>
  <c r="AA36" i="39"/>
  <c r="X426" i="1"/>
  <c r="AJ426" i="1"/>
  <c r="AL445" i="1"/>
  <c r="W445" i="1"/>
  <c r="M52" i="39"/>
  <c r="M22" i="39"/>
  <c r="Q27" i="39"/>
  <c r="S93" i="39"/>
  <c r="D173" i="1"/>
  <c r="AE173" i="1" s="1"/>
  <c r="AA80" i="39"/>
  <c r="O69" i="39"/>
  <c r="AG20" i="39"/>
  <c r="W420" i="1"/>
  <c r="Y17" i="39"/>
  <c r="O33" i="39"/>
  <c r="AK188" i="1"/>
  <c r="AJ188" i="1"/>
  <c r="BA188" i="1"/>
  <c r="AH188" i="1"/>
  <c r="Y188" i="1"/>
  <c r="AF188" i="1"/>
  <c r="AW188" i="1"/>
  <c r="AL188" i="1"/>
  <c r="V188" i="1"/>
  <c r="AU188" i="1"/>
  <c r="W188" i="1"/>
  <c r="AR188" i="1"/>
  <c r="AS188" i="1"/>
  <c r="AI188" i="1"/>
  <c r="AG188" i="1"/>
  <c r="AV188" i="1"/>
  <c r="AQ188" i="1"/>
  <c r="AT188" i="1"/>
  <c r="Z188" i="1"/>
  <c r="X188" i="1"/>
  <c r="AK412" i="1"/>
  <c r="M40" i="39"/>
  <c r="U27" i="39"/>
  <c r="W30" i="39"/>
  <c r="Q51" i="39"/>
  <c r="Y25" i="39"/>
  <c r="U19" i="39"/>
  <c r="X360" i="1"/>
  <c r="AF360" i="1"/>
  <c r="W360" i="1"/>
  <c r="Y360" i="1"/>
  <c r="AH360" i="1"/>
  <c r="AK360" i="1"/>
  <c r="Z360" i="1"/>
  <c r="AL360" i="1"/>
  <c r="AI360" i="1"/>
  <c r="AJ360" i="1"/>
  <c r="BA360" i="1"/>
  <c r="AG360" i="1"/>
  <c r="V360"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1" i="1"/>
  <c r="Z381" i="1"/>
  <c r="AO381" i="1"/>
  <c r="AG381" i="1"/>
  <c r="AF381" i="1"/>
  <c r="AP381" i="1"/>
  <c r="AJ381" i="1"/>
  <c r="AK381" i="1"/>
  <c r="AL381" i="1"/>
  <c r="V381" i="1"/>
  <c r="W381" i="1"/>
  <c r="AI381" i="1"/>
  <c r="AH381" i="1"/>
  <c r="X381" i="1"/>
  <c r="AK321" i="1"/>
  <c r="D376" i="1"/>
  <c r="AE376" i="1" s="1"/>
  <c r="D379" i="1"/>
  <c r="AE379" i="1" s="1"/>
  <c r="V456" i="1"/>
  <c r="V429" i="1"/>
  <c r="D86" i="1"/>
  <c r="AE86" i="1" s="1"/>
  <c r="S14" i="39"/>
  <c r="D361" i="1"/>
  <c r="AE361" i="1" s="1"/>
  <c r="V468" i="1"/>
  <c r="M100" i="39"/>
  <c r="S96" i="39"/>
  <c r="S111" i="39"/>
  <c r="AH429" i="1"/>
  <c r="M16" i="39"/>
  <c r="Y59" i="1"/>
  <c r="W59" i="1"/>
  <c r="AF322" i="1"/>
  <c r="AK322" i="1"/>
  <c r="X383" i="1"/>
  <c r="AL383" i="1"/>
  <c r="AJ319" i="1"/>
  <c r="AL319" i="1"/>
  <c r="Y168" i="1"/>
  <c r="S37" i="39"/>
  <c r="K71" i="39"/>
  <c r="Q126" i="39"/>
  <c r="S82" i="39"/>
  <c r="AG53" i="39"/>
  <c r="O94" i="39"/>
  <c r="Q96" i="39"/>
  <c r="M74" i="39"/>
  <c r="A37" i="39"/>
  <c r="K60" i="39"/>
  <c r="E44" i="39"/>
  <c r="S100" i="39"/>
  <c r="I12" i="39"/>
  <c r="K10" i="39"/>
  <c r="O11" i="39"/>
  <c r="O130" i="39"/>
  <c r="Q132" i="39"/>
  <c r="O133" i="39"/>
  <c r="W51" i="39"/>
  <c r="O27" i="39"/>
  <c r="S28" i="39"/>
  <c r="D129" i="1"/>
  <c r="O62" i="39"/>
  <c r="A50" i="39"/>
  <c r="W456" i="1"/>
  <c r="AG456" i="1"/>
  <c r="A25" i="39"/>
  <c r="I16" i="39"/>
  <c r="S57" i="39"/>
  <c r="U24" i="39"/>
  <c r="Q110" i="39"/>
  <c r="U10" i="39"/>
  <c r="E53" i="39"/>
  <c r="AA53" i="39"/>
  <c r="C30" i="39"/>
  <c r="O72" i="39"/>
  <c r="M58" i="39"/>
  <c r="D417" i="1"/>
  <c r="AK426" i="1"/>
  <c r="AG426" i="1"/>
  <c r="AT445" i="1"/>
  <c r="Y445" i="1"/>
  <c r="AA13" i="39"/>
  <c r="Q103" i="39"/>
  <c r="D183" i="1"/>
  <c r="AE183" i="1" s="1"/>
  <c r="I66" i="39"/>
  <c r="Y13" i="39"/>
  <c r="G13" i="39"/>
  <c r="W65" i="39"/>
  <c r="AA37" i="39"/>
  <c r="O66" i="39"/>
  <c r="I40" i="39"/>
  <c r="Y35" i="39"/>
  <c r="Q138" i="39"/>
  <c r="Q58" i="39"/>
  <c r="C15" i="39"/>
  <c r="AO420" i="1"/>
  <c r="U20" i="39"/>
  <c r="E18" i="39"/>
  <c r="AH412" i="1"/>
  <c r="D144" i="1"/>
  <c r="Y16" i="39"/>
  <c r="AJ324" i="1"/>
  <c r="AL324" i="1"/>
  <c r="W324" i="1"/>
  <c r="AF324" i="1"/>
  <c r="X324" i="1"/>
  <c r="AK324" i="1"/>
  <c r="Z324" i="1"/>
  <c r="AG324" i="1"/>
  <c r="BA324" i="1"/>
  <c r="AI324" i="1"/>
  <c r="AH324" i="1"/>
  <c r="Y324" i="1"/>
  <c r="V324" i="1"/>
  <c r="AG385" i="1"/>
  <c r="AJ385" i="1"/>
  <c r="Y385" i="1"/>
  <c r="AL385" i="1"/>
  <c r="Z385" i="1"/>
  <c r="AP385" i="1"/>
  <c r="W385" i="1"/>
  <c r="AF385" i="1"/>
  <c r="AO385" i="1"/>
  <c r="AH385" i="1"/>
  <c r="AI385" i="1"/>
  <c r="AK385" i="1"/>
  <c r="V385" i="1"/>
  <c r="X385" i="1"/>
  <c r="Z247" i="1"/>
  <c r="AO247" i="1"/>
  <c r="AP247" i="1"/>
  <c r="AL247" i="1"/>
  <c r="AI247" i="1"/>
  <c r="Y247" i="1"/>
  <c r="AF247" i="1"/>
  <c r="AK247" i="1"/>
  <c r="AG247" i="1"/>
  <c r="AJ247" i="1"/>
  <c r="V247" i="1"/>
  <c r="W247" i="1"/>
  <c r="AH247" i="1"/>
  <c r="X247" i="1"/>
  <c r="W292" i="1"/>
  <c r="Y292" i="1"/>
  <c r="AL292" i="1"/>
  <c r="AF292" i="1"/>
  <c r="AJ292" i="1"/>
  <c r="AK292" i="1"/>
  <c r="AI292" i="1"/>
  <c r="AP292" i="1"/>
  <c r="AW292" i="1"/>
  <c r="Z292" i="1"/>
  <c r="V292" i="1"/>
  <c r="BA292" i="1"/>
  <c r="AO292" i="1"/>
  <c r="AH292" i="1"/>
  <c r="AU292" i="1"/>
  <c r="AV292" i="1"/>
  <c r="AT292" i="1"/>
  <c r="AQ292" i="1"/>
  <c r="X292" i="1"/>
  <c r="AG292" i="1"/>
  <c r="AS292" i="1"/>
  <c r="AR292" i="1"/>
  <c r="S84" i="39"/>
  <c r="V322" i="1"/>
  <c r="V321" i="1"/>
  <c r="O128" i="39"/>
  <c r="AL88" i="1"/>
  <c r="AP88" i="1"/>
  <c r="AH88" i="1"/>
  <c r="W88" i="1"/>
  <c r="Y88" i="1"/>
  <c r="AI88" i="1"/>
  <c r="AF88" i="1"/>
  <c r="X88" i="1"/>
  <c r="AG88" i="1"/>
  <c r="AK88" i="1"/>
  <c r="Z88" i="1"/>
  <c r="AJ88" i="1"/>
  <c r="AO88" i="1"/>
  <c r="V88" i="1"/>
  <c r="Z405" i="1"/>
  <c r="AK405" i="1"/>
  <c r="Y405" i="1"/>
  <c r="X405" i="1"/>
  <c r="AG405" i="1"/>
  <c r="AF405" i="1"/>
  <c r="AH405" i="1"/>
  <c r="AJ405" i="1"/>
  <c r="AO405" i="1"/>
  <c r="AP405" i="1"/>
  <c r="AL405" i="1"/>
  <c r="AI405" i="1"/>
  <c r="V405" i="1"/>
  <c r="W405" i="1"/>
  <c r="X315" i="1"/>
  <c r="AK315" i="1"/>
  <c r="Y315" i="1"/>
  <c r="AJ315" i="1"/>
  <c r="W315" i="1"/>
  <c r="AH315" i="1"/>
  <c r="AP315" i="1"/>
  <c r="Z315" i="1"/>
  <c r="AI315" i="1"/>
  <c r="AF315" i="1"/>
  <c r="AG315" i="1"/>
  <c r="V315" i="1"/>
  <c r="AO315" i="1"/>
  <c r="AL315" i="1"/>
  <c r="AH321" i="1"/>
  <c r="W429" i="1"/>
  <c r="AI429" i="1"/>
  <c r="K15" i="39"/>
  <c r="AF59" i="1"/>
  <c r="AJ59" i="1"/>
  <c r="X322" i="1"/>
  <c r="BC383" i="1"/>
  <c r="Z383" i="1"/>
  <c r="AG319" i="1"/>
  <c r="AJ168" i="1"/>
  <c r="AI168" i="1"/>
  <c r="S36" i="39"/>
  <c r="G11" i="39"/>
  <c r="Q141" i="39"/>
  <c r="O122" i="39"/>
  <c r="D69" i="1"/>
  <c r="Y14" i="39"/>
  <c r="I26" i="39"/>
  <c r="Y24" i="39"/>
  <c r="E54" i="39"/>
  <c r="O131" i="39"/>
  <c r="Y456" i="1"/>
  <c r="D205" i="1"/>
  <c r="AE205"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26" i="1"/>
  <c r="Z426" i="1"/>
  <c r="AW445" i="1"/>
  <c r="AQ445" i="1"/>
  <c r="Q135" i="39"/>
  <c r="E15" i="39"/>
  <c r="Y52" i="39"/>
  <c r="W42" i="39"/>
  <c r="Q71" i="39"/>
  <c r="U32" i="39"/>
  <c r="G15" i="39"/>
  <c r="AG420" i="1"/>
  <c r="Z420" i="1"/>
  <c r="S35" i="39"/>
  <c r="D94" i="1"/>
  <c r="C22" i="39"/>
  <c r="K23" i="39"/>
  <c r="O25" i="39"/>
  <c r="M21" i="39"/>
  <c r="Y12" i="39"/>
  <c r="W14" i="39"/>
  <c r="AA20" i="39"/>
  <c r="U13" i="39"/>
  <c r="I13" i="39"/>
  <c r="S23" i="39"/>
  <c r="K19" i="39"/>
  <c r="Q26" i="39"/>
  <c r="AP458" i="1"/>
  <c r="AP364" i="1"/>
  <c r="V364" i="1"/>
  <c r="AG364" i="1"/>
  <c r="AK364" i="1"/>
  <c r="X364" i="1"/>
  <c r="BA364" i="1"/>
  <c r="AF364" i="1"/>
  <c r="AH364" i="1"/>
  <c r="AL364" i="1"/>
  <c r="AI364" i="1"/>
  <c r="AZ364" i="1"/>
  <c r="Y364" i="1"/>
  <c r="W364" i="1"/>
  <c r="AJ364" i="1"/>
  <c r="AO364" i="1"/>
  <c r="Z364" i="1"/>
  <c r="AI370" i="1"/>
  <c r="Y370" i="1"/>
  <c r="W370" i="1"/>
  <c r="AL370" i="1"/>
  <c r="AJ370" i="1"/>
  <c r="AP370" i="1"/>
  <c r="AK370" i="1"/>
  <c r="AF370" i="1"/>
  <c r="AG370" i="1"/>
  <c r="AH370" i="1"/>
  <c r="AO370" i="1"/>
  <c r="Z370" i="1"/>
  <c r="X370" i="1"/>
  <c r="V370" i="1"/>
  <c r="AZ203" i="1"/>
  <c r="Z203" i="1"/>
  <c r="AG203" i="1"/>
  <c r="W203" i="1"/>
  <c r="AK203" i="1"/>
  <c r="AL203" i="1"/>
  <c r="AI203" i="1"/>
  <c r="AF203" i="1"/>
  <c r="Y203" i="1"/>
  <c r="AH203" i="1"/>
  <c r="AJ203" i="1"/>
  <c r="X203" i="1"/>
  <c r="V203" i="1"/>
  <c r="Z137" i="1"/>
  <c r="AO137" i="1"/>
  <c r="W137" i="1"/>
  <c r="AF137" i="1"/>
  <c r="AG137" i="1"/>
  <c r="AJ137" i="1"/>
  <c r="AK137" i="1"/>
  <c r="AI137" i="1"/>
  <c r="AP137" i="1"/>
  <c r="AH137" i="1"/>
  <c r="AL137" i="1"/>
  <c r="X137" i="1"/>
  <c r="Y137" i="1"/>
  <c r="V137" i="1"/>
  <c r="AK251" i="1"/>
  <c r="Y251" i="1"/>
  <c r="Z251" i="1"/>
  <c r="AG251" i="1"/>
  <c r="AZ251" i="1"/>
  <c r="AI251" i="1"/>
  <c r="AJ251" i="1"/>
  <c r="AH251" i="1"/>
  <c r="AL251" i="1"/>
  <c r="AF251" i="1"/>
  <c r="W251" i="1"/>
  <c r="X251" i="1"/>
  <c r="V251" i="1"/>
  <c r="Y388" i="1"/>
  <c r="AG388" i="1"/>
  <c r="AJ388" i="1"/>
  <c r="X388" i="1"/>
  <c r="AK388" i="1"/>
  <c r="AL388" i="1"/>
  <c r="AI388" i="1"/>
  <c r="AF388" i="1"/>
  <c r="Z388" i="1"/>
  <c r="V388" i="1"/>
  <c r="AO388" i="1"/>
  <c r="W388" i="1"/>
  <c r="AH388" i="1"/>
  <c r="AP388" i="1"/>
  <c r="Y62" i="1"/>
  <c r="AK62" i="1"/>
  <c r="AH62" i="1"/>
  <c r="AG62" i="1"/>
  <c r="AO62" i="1"/>
  <c r="AP62" i="1"/>
  <c r="V62" i="1"/>
  <c r="AL62" i="1"/>
  <c r="AI62" i="1"/>
  <c r="W62" i="1"/>
  <c r="AJ62" i="1"/>
  <c r="Z62" i="1"/>
  <c r="X62" i="1"/>
  <c r="AF62" i="1"/>
  <c r="O109" i="39"/>
  <c r="AH334" i="1"/>
  <c r="AJ334" i="1"/>
  <c r="BA334" i="1"/>
  <c r="AF334" i="1"/>
  <c r="AG334" i="1"/>
  <c r="Z334" i="1"/>
  <c r="X334" i="1"/>
  <c r="Y334" i="1"/>
  <c r="V334" i="1"/>
  <c r="AL334" i="1"/>
  <c r="AK334" i="1"/>
  <c r="W334" i="1"/>
  <c r="AI334" i="1"/>
  <c r="AK161" i="1"/>
  <c r="X161" i="1"/>
  <c r="BC161" i="1"/>
  <c r="W161" i="1"/>
  <c r="AF161" i="1"/>
  <c r="AH161" i="1"/>
  <c r="AL161" i="1"/>
  <c r="Z161" i="1"/>
  <c r="AI161" i="1"/>
  <c r="AG161" i="1"/>
  <c r="BA161" i="1"/>
  <c r="Y161" i="1"/>
  <c r="AJ161" i="1"/>
  <c r="V161" i="1"/>
  <c r="X132" i="1"/>
  <c r="AK132" i="1"/>
  <c r="AF132" i="1"/>
  <c r="Y132" i="1"/>
  <c r="Z132" i="1"/>
  <c r="W132" i="1"/>
  <c r="AJ132" i="1"/>
  <c r="BA132" i="1"/>
  <c r="AG132" i="1"/>
  <c r="V132" i="1"/>
  <c r="AI132" i="1"/>
  <c r="AL132" i="1"/>
  <c r="AH132" i="1"/>
  <c r="AF220" i="1"/>
  <c r="X220" i="1"/>
  <c r="AO220" i="1"/>
  <c r="AK220" i="1"/>
  <c r="AL220" i="1"/>
  <c r="AI220" i="1"/>
  <c r="AJ220" i="1"/>
  <c r="AH220" i="1"/>
  <c r="AP220" i="1"/>
  <c r="Z220" i="1"/>
  <c r="W220" i="1"/>
  <c r="Y220" i="1"/>
  <c r="AG220" i="1"/>
  <c r="V220" i="1"/>
  <c r="W307" i="1"/>
  <c r="X307" i="1"/>
  <c r="AI307" i="1"/>
  <c r="AG307" i="1"/>
  <c r="BA307" i="1"/>
  <c r="AH307" i="1"/>
  <c r="Y307" i="1"/>
  <c r="AF307" i="1"/>
  <c r="AL307" i="1"/>
  <c r="Z307" i="1"/>
  <c r="AJ307" i="1"/>
  <c r="AK307" i="1"/>
  <c r="V307" i="1"/>
  <c r="C40" i="39"/>
  <c r="W321" i="1"/>
  <c r="BC321" i="1"/>
  <c r="AK429" i="1"/>
  <c r="Y429" i="1"/>
  <c r="O18" i="39"/>
  <c r="X59" i="1"/>
  <c r="AL59" i="1"/>
  <c r="AH322" i="1"/>
  <c r="W322" i="1"/>
  <c r="AJ383" i="1"/>
  <c r="AK383" i="1"/>
  <c r="AK319" i="1"/>
  <c r="Z168" i="1"/>
  <c r="AL168" i="1"/>
  <c r="O38" i="39"/>
  <c r="A48" i="39"/>
  <c r="AH122" i="1"/>
  <c r="Y122" i="1"/>
  <c r="Z122" i="1"/>
  <c r="AL122" i="1"/>
  <c r="AO122" i="1"/>
  <c r="X122" i="1"/>
  <c r="AK122" i="1"/>
  <c r="AF122" i="1"/>
  <c r="W122" i="1"/>
  <c r="AJ122" i="1"/>
  <c r="AG122" i="1"/>
  <c r="AP122" i="1"/>
  <c r="AI122" i="1"/>
  <c r="V122" i="1"/>
  <c r="K76" i="39"/>
  <c r="AA79" i="39"/>
  <c r="M99" i="39"/>
  <c r="S101" i="39"/>
  <c r="Q137" i="39"/>
  <c r="O127" i="39"/>
  <c r="W36" i="39"/>
  <c r="U30" i="39"/>
  <c r="Q54" i="39"/>
  <c r="O52" i="39"/>
  <c r="M43" i="39"/>
  <c r="I30" i="39"/>
  <c r="AP280" i="1"/>
  <c r="AJ280" i="1"/>
  <c r="V280" i="1"/>
  <c r="AH280" i="1"/>
  <c r="Z280" i="1"/>
  <c r="AI280" i="1"/>
  <c r="AF280" i="1"/>
  <c r="AG280" i="1"/>
  <c r="AL280" i="1"/>
  <c r="X280" i="1"/>
  <c r="AK280" i="1"/>
  <c r="AO280" i="1"/>
  <c r="Y280" i="1"/>
  <c r="W280" i="1"/>
  <c r="AG68" i="39"/>
  <c r="M97" i="39"/>
  <c r="O48" i="39"/>
  <c r="D443" i="1"/>
  <c r="AP456" i="1"/>
  <c r="AG207" i="1"/>
  <c r="X207" i="1"/>
  <c r="AK207" i="1"/>
  <c r="Y207" i="1"/>
  <c r="AH207" i="1"/>
  <c r="AP207" i="1"/>
  <c r="AI207" i="1"/>
  <c r="W207" i="1"/>
  <c r="Z207" i="1"/>
  <c r="V207" i="1"/>
  <c r="AO207" i="1"/>
  <c r="AJ207" i="1"/>
  <c r="AL207" i="1"/>
  <c r="AF207" i="1"/>
  <c r="G21" i="39"/>
  <c r="I60" i="39"/>
  <c r="G55" i="39"/>
  <c r="Q74" i="39"/>
  <c r="E25" i="39"/>
  <c r="O58" i="39"/>
  <c r="Y426" i="1"/>
  <c r="W426" i="1"/>
  <c r="AK445" i="1"/>
  <c r="AG445" i="1"/>
  <c r="W71" i="39"/>
  <c r="Y101" i="1"/>
  <c r="AK101" i="1"/>
  <c r="AL101" i="1"/>
  <c r="Z101" i="1"/>
  <c r="AP101" i="1"/>
  <c r="AH101" i="1"/>
  <c r="AO101" i="1"/>
  <c r="AJ101" i="1"/>
  <c r="AG101" i="1"/>
  <c r="AF101" i="1"/>
  <c r="V101" i="1"/>
  <c r="X101" i="1"/>
  <c r="W101" i="1"/>
  <c r="AI101" i="1"/>
  <c r="K20" i="39"/>
  <c r="I14" i="39"/>
  <c r="O59" i="39"/>
  <c r="O56" i="39"/>
  <c r="I32" i="39"/>
  <c r="G27" i="39"/>
  <c r="M24" i="39"/>
  <c r="Y420" i="1"/>
  <c r="M28" i="39"/>
  <c r="D54" i="1"/>
  <c r="O23" i="39"/>
  <c r="W12" i="39"/>
  <c r="Q23" i="39"/>
  <c r="AP412" i="1"/>
  <c r="G24" i="39"/>
  <c r="G16" i="39"/>
  <c r="AP409" i="1"/>
  <c r="AI458" i="1"/>
  <c r="AL431"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0" i="1"/>
  <c r="Y180" i="1"/>
  <c r="AG180" i="1"/>
  <c r="AI180" i="1"/>
  <c r="X180" i="1"/>
  <c r="AF180" i="1"/>
  <c r="Z180" i="1"/>
  <c r="AH180" i="1"/>
  <c r="BA180" i="1"/>
  <c r="AL180" i="1"/>
  <c r="W180" i="1"/>
  <c r="AJ180" i="1"/>
  <c r="AK180" i="1"/>
  <c r="AO457" i="1"/>
  <c r="Y457" i="1"/>
  <c r="Z457" i="1"/>
  <c r="V457" i="1"/>
  <c r="AL457" i="1"/>
  <c r="W457" i="1"/>
  <c r="AJ457" i="1"/>
  <c r="AF457" i="1"/>
  <c r="X457" i="1"/>
  <c r="AG457" i="1"/>
  <c r="AK457" i="1"/>
  <c r="AH457" i="1"/>
  <c r="AP457" i="1"/>
  <c r="BA457" i="1"/>
  <c r="AI457" i="1"/>
  <c r="AG407" i="1"/>
  <c r="Z407" i="1"/>
  <c r="X407" i="1"/>
  <c r="AF407" i="1"/>
  <c r="Y407" i="1"/>
  <c r="AL407" i="1"/>
  <c r="AI407" i="1"/>
  <c r="W407" i="1"/>
  <c r="AO407" i="1"/>
  <c r="AP407" i="1"/>
  <c r="AJ407" i="1"/>
  <c r="AH407" i="1"/>
  <c r="V407" i="1"/>
  <c r="AK407" i="1"/>
  <c r="AP420" i="1"/>
  <c r="AK420" i="1"/>
  <c r="AJ420" i="1"/>
  <c r="AF420"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7" i="1"/>
  <c r="AP197" i="1"/>
  <c r="Y197" i="1"/>
  <c r="AL197" i="1"/>
  <c r="AJ197" i="1"/>
  <c r="AF197" i="1"/>
  <c r="Z197" i="1"/>
  <c r="AI197" i="1"/>
  <c r="W197" i="1"/>
  <c r="AG197" i="1"/>
  <c r="AK197" i="1"/>
  <c r="X197" i="1"/>
  <c r="AH197" i="1"/>
  <c r="V197" i="1"/>
  <c r="D453" i="1"/>
  <c r="D272" i="1"/>
  <c r="V12" i="1"/>
  <c r="V383" i="1"/>
  <c r="AL321" i="1"/>
  <c r="AG429" i="1"/>
  <c r="AJ322" i="1"/>
  <c r="AH383" i="1"/>
  <c r="D434" i="1"/>
  <c r="AA28" i="39"/>
  <c r="M51" i="39"/>
  <c r="D217" i="1"/>
  <c r="U34" i="39"/>
  <c r="AJ445" i="1"/>
  <c r="D64" i="1"/>
  <c r="M89" i="39"/>
  <c r="U35" i="39"/>
  <c r="AG33" i="39"/>
  <c r="M46" i="39"/>
  <c r="K38" i="39"/>
  <c r="Q30" i="39"/>
  <c r="AH420" i="1"/>
  <c r="G18" i="39"/>
  <c r="M19" i="39"/>
  <c r="AI412" i="1"/>
  <c r="AA18" i="39"/>
  <c r="O49" i="39"/>
  <c r="AJ146" i="1"/>
  <c r="AH146" i="1"/>
  <c r="AK146" i="1"/>
  <c r="AI146" i="1"/>
  <c r="Z146" i="1"/>
  <c r="AG146" i="1"/>
  <c r="X146" i="1"/>
  <c r="AF146" i="1"/>
  <c r="AL146" i="1"/>
  <c r="W146" i="1"/>
  <c r="Y146" i="1"/>
  <c r="V146" i="1"/>
  <c r="AO146" i="1"/>
  <c r="W409" i="1"/>
  <c r="Y30" i="39"/>
  <c r="D170" i="1"/>
  <c r="O57" i="39"/>
  <c r="G28" i="39"/>
  <c r="AA34" i="39"/>
  <c r="Q59" i="39"/>
  <c r="K39" i="39"/>
  <c r="W40" i="39"/>
  <c r="D253" i="1"/>
  <c r="BA253" i="1" s="1"/>
  <c r="C34" i="39"/>
  <c r="Q84" i="39"/>
  <c r="M66" i="39"/>
  <c r="O82" i="39"/>
  <c r="K53" i="39"/>
  <c r="W53" i="39"/>
  <c r="AG45" i="39"/>
  <c r="S74" i="39"/>
  <c r="Y20" i="39"/>
  <c r="G33" i="39"/>
  <c r="U22" i="39"/>
  <c r="AG39" i="39"/>
  <c r="O70" i="39"/>
  <c r="D286" i="1"/>
  <c r="AE286" i="1" s="1"/>
  <c r="U8" i="39"/>
  <c r="K9" i="39"/>
  <c r="Y21" i="39"/>
  <c r="S45" i="39"/>
  <c r="D198" i="1"/>
  <c r="I28" i="39"/>
  <c r="C23" i="39"/>
  <c r="E27" i="39"/>
  <c r="M98" i="39"/>
  <c r="C36" i="39"/>
  <c r="AG55" i="39"/>
  <c r="O43" i="39"/>
  <c r="Q123" i="39"/>
  <c r="E38" i="39"/>
  <c r="Y41" i="39"/>
  <c r="K72" i="39"/>
  <c r="D414" i="1"/>
  <c r="G52" i="39"/>
  <c r="I64" i="39"/>
  <c r="I31" i="39"/>
  <c r="E20" i="39"/>
  <c r="O80" i="39"/>
  <c r="Q107" i="39"/>
  <c r="D4" i="1"/>
  <c r="BD4" i="1" s="1"/>
  <c r="O9" i="39"/>
  <c r="C8" i="39"/>
  <c r="AG8" i="39"/>
  <c r="E8" i="39"/>
  <c r="W8" i="39"/>
  <c r="M9" i="39"/>
  <c r="S9" i="39"/>
  <c r="W25" i="39"/>
  <c r="U38" i="39"/>
  <c r="AA42" i="39"/>
  <c r="W24" i="39"/>
  <c r="O39" i="39"/>
  <c r="K49" i="39"/>
  <c r="U40" i="39"/>
  <c r="D102" i="1"/>
  <c r="BD102" i="1" s="1"/>
  <c r="Q10" i="39"/>
  <c r="D118" i="1"/>
  <c r="S44" i="39"/>
  <c r="K32" i="39"/>
  <c r="Y26" i="39"/>
  <c r="D308" i="1"/>
  <c r="D174" i="1"/>
  <c r="BD174" i="1" s="1"/>
  <c r="D433" i="1"/>
  <c r="AE433" i="1" s="1"/>
  <c r="E45" i="39"/>
  <c r="K61" i="39"/>
  <c r="Q44" i="39"/>
  <c r="O113" i="39"/>
  <c r="M70" i="39"/>
  <c r="Q90" i="39"/>
  <c r="E49" i="39"/>
  <c r="M92" i="39"/>
  <c r="Y56" i="39"/>
  <c r="K73" i="39"/>
  <c r="E24" i="39"/>
  <c r="Q57" i="39"/>
  <c r="D234" i="1"/>
  <c r="BD234" i="1" s="1"/>
  <c r="G48" i="39"/>
  <c r="D116" i="1"/>
  <c r="BA116" i="1" s="1"/>
  <c r="AA8" i="39"/>
  <c r="AZ264" i="1"/>
  <c r="AG264" i="1"/>
  <c r="AL264" i="1"/>
  <c r="AQ264" i="1"/>
  <c r="AX264" i="1"/>
  <c r="AJ264" i="1"/>
  <c r="AK264" i="1"/>
  <c r="AF264" i="1"/>
  <c r="Z264" i="1"/>
  <c r="Y264" i="1"/>
  <c r="AI264" i="1"/>
  <c r="W264" i="1"/>
  <c r="AR264" i="1"/>
  <c r="X264" i="1"/>
  <c r="AH264" i="1"/>
  <c r="V264" i="1"/>
  <c r="W47" i="39"/>
  <c r="S10" i="39"/>
  <c r="U23" i="39"/>
  <c r="U25" i="39"/>
  <c r="K46" i="39"/>
  <c r="W31" i="39"/>
  <c r="D288"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61" i="1"/>
  <c r="Q62" i="39"/>
  <c r="Q134" i="39"/>
  <c r="O95" i="39"/>
  <c r="K69" i="39"/>
  <c r="G43" i="39"/>
  <c r="K57" i="39"/>
  <c r="C38" i="39"/>
  <c r="O117" i="39"/>
  <c r="AA49" i="39"/>
  <c r="O119" i="39"/>
  <c r="I29" i="39"/>
  <c r="O55" i="39"/>
  <c r="M76" i="39"/>
  <c r="AG28" i="39"/>
  <c r="Q9" i="39"/>
  <c r="O30" i="39"/>
  <c r="AF279" i="1"/>
  <c r="AK279" i="1"/>
  <c r="AL279" i="1"/>
  <c r="AZ279" i="1"/>
  <c r="AG279" i="1"/>
  <c r="X279" i="1"/>
  <c r="AI279" i="1"/>
  <c r="AX279" i="1"/>
  <c r="W279" i="1"/>
  <c r="Z279" i="1"/>
  <c r="AH279" i="1"/>
  <c r="AJ279" i="1"/>
  <c r="Y279" i="1"/>
  <c r="V279" i="1"/>
  <c r="I8" i="39"/>
  <c r="Q47" i="39"/>
  <c r="I25" i="39"/>
  <c r="O50" i="39"/>
  <c r="D100" i="1"/>
  <c r="AG49" i="39"/>
  <c r="O86" i="39"/>
  <c r="K56" i="39"/>
  <c r="Q88" i="39"/>
  <c r="A36" i="39"/>
  <c r="M69" i="39"/>
  <c r="O124" i="39"/>
  <c r="Q97" i="39"/>
  <c r="Q127" i="39"/>
  <c r="S94" i="39"/>
  <c r="AA74" i="39"/>
  <c r="O51" i="39"/>
  <c r="E19" i="39"/>
  <c r="K25" i="39"/>
  <c r="M29" i="39"/>
  <c r="O34" i="39"/>
  <c r="A18" i="39"/>
  <c r="Q35" i="39"/>
  <c r="AG24" i="39"/>
  <c r="C18" i="39"/>
  <c r="D296" i="1"/>
  <c r="AE296" i="1" s="1"/>
  <c r="O96" i="39"/>
  <c r="Y23" i="39"/>
  <c r="AJ224" i="1"/>
  <c r="X224" i="1"/>
  <c r="AO224" i="1"/>
  <c r="AH224" i="1"/>
  <c r="W224" i="1"/>
  <c r="AI224" i="1"/>
  <c r="AG224" i="1"/>
  <c r="AK224" i="1"/>
  <c r="Y224" i="1"/>
  <c r="AF224" i="1"/>
  <c r="V224" i="1"/>
  <c r="AP224" i="1"/>
  <c r="Z224" i="1"/>
  <c r="AL224" i="1"/>
  <c r="K47" i="39"/>
  <c r="E52" i="39"/>
  <c r="Q53" i="39"/>
  <c r="Q98" i="39"/>
  <c r="W62" i="39"/>
  <c r="D351" i="1"/>
  <c r="K8" i="39"/>
  <c r="M72" i="39"/>
  <c r="K59" i="39"/>
  <c r="D274" i="1"/>
  <c r="W57" i="39"/>
  <c r="E40" i="39"/>
  <c r="S81" i="39"/>
  <c r="O91" i="39"/>
  <c r="Q93" i="39"/>
  <c r="AA62" i="39"/>
  <c r="I55" i="39"/>
  <c r="G45" i="39"/>
  <c r="Y43" i="39"/>
  <c r="D357" i="1"/>
  <c r="AG61" i="39"/>
  <c r="W34" i="39"/>
  <c r="D151" i="1"/>
  <c r="AE151" i="1" s="1"/>
  <c r="Y8" i="39"/>
  <c r="W28" i="39"/>
  <c r="O46" i="39"/>
  <c r="M41" i="39"/>
  <c r="AJ267" i="1"/>
  <c r="AX267" i="1"/>
  <c r="AR267" i="1"/>
  <c r="AF267" i="1"/>
  <c r="AU267" i="1"/>
  <c r="Y267" i="1"/>
  <c r="BA267" i="1"/>
  <c r="W267" i="1"/>
  <c r="AP267" i="1"/>
  <c r="AV267" i="1"/>
  <c r="AY267" i="1"/>
  <c r="AK267" i="1"/>
  <c r="AG267" i="1"/>
  <c r="AQ267" i="1"/>
  <c r="AH267" i="1"/>
  <c r="AI267" i="1"/>
  <c r="AL267" i="1"/>
  <c r="Z267" i="1"/>
  <c r="X267" i="1"/>
  <c r="AZ267" i="1"/>
  <c r="AK290" i="1"/>
  <c r="Y290" i="1"/>
  <c r="W290" i="1"/>
  <c r="AG290" i="1"/>
  <c r="AF290" i="1"/>
  <c r="AJ290" i="1"/>
  <c r="AI290" i="1"/>
  <c r="AP290" i="1"/>
  <c r="AL290" i="1"/>
  <c r="X290" i="1"/>
  <c r="AO290" i="1"/>
  <c r="AH290" i="1"/>
  <c r="Z290" i="1"/>
  <c r="V290" i="1"/>
  <c r="AK237" i="1"/>
  <c r="X237" i="1"/>
  <c r="Z237" i="1"/>
  <c r="AP237" i="1"/>
  <c r="AF237" i="1"/>
  <c r="Y237" i="1"/>
  <c r="AG237" i="1"/>
  <c r="AJ237" i="1"/>
  <c r="AH237" i="1"/>
  <c r="AO237" i="1"/>
  <c r="W237" i="1"/>
  <c r="AI237" i="1"/>
  <c r="AL237"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49" i="1"/>
  <c r="AK149" i="1"/>
  <c r="W149" i="1"/>
  <c r="AF149" i="1"/>
  <c r="X149" i="1"/>
  <c r="AG149" i="1"/>
  <c r="AZ149" i="1"/>
  <c r="AI149" i="1"/>
  <c r="Z149" i="1"/>
  <c r="AJ149" i="1"/>
  <c r="AH149" i="1"/>
  <c r="AL149" i="1"/>
  <c r="AY149" i="1"/>
  <c r="V149" i="1"/>
  <c r="S72" i="39"/>
  <c r="D231" i="1"/>
  <c r="E35" i="39"/>
  <c r="AG42" i="39"/>
  <c r="AA54" i="39"/>
  <c r="M64" i="39"/>
  <c r="C32" i="39"/>
  <c r="W52" i="39"/>
  <c r="O78" i="39"/>
  <c r="A31" i="39"/>
  <c r="AG57" i="39"/>
  <c r="D297" i="1"/>
  <c r="AE297" i="1" s="1"/>
  <c r="AA63" i="39"/>
  <c r="Q94" i="39"/>
  <c r="O92" i="39"/>
  <c r="E43" i="39"/>
  <c r="M73" i="39"/>
  <c r="D284" i="1"/>
  <c r="Q80" i="39"/>
  <c r="M10" i="39"/>
  <c r="M38" i="39"/>
  <c r="Q52" i="39"/>
  <c r="U48" i="39"/>
  <c r="O87" i="39"/>
  <c r="Q89" i="39"/>
  <c r="G42" i="39"/>
  <c r="E37" i="39"/>
  <c r="W55" i="39"/>
  <c r="AA58" i="39"/>
  <c r="I52" i="39"/>
  <c r="I63" i="39"/>
  <c r="U72" i="39"/>
  <c r="U44" i="39"/>
  <c r="D236" i="1"/>
  <c r="AE236" i="1" s="1"/>
  <c r="O85" i="39"/>
  <c r="A35" i="39"/>
  <c r="AG47" i="39"/>
  <c r="D258" i="1"/>
  <c r="Q87" i="39"/>
  <c r="U52" i="39"/>
  <c r="K52" i="39"/>
  <c r="O54" i="39"/>
  <c r="D163" i="1"/>
  <c r="S17" i="39"/>
  <c r="E10" i="39"/>
  <c r="AG12" i="39"/>
  <c r="O17" i="39"/>
  <c r="C11" i="39"/>
  <c r="K14" i="39"/>
  <c r="M15" i="39"/>
  <c r="Q17" i="39"/>
  <c r="A11" i="39"/>
  <c r="M18" i="39"/>
  <c r="D367" i="1"/>
  <c r="AE367" i="1" s="1"/>
  <c r="D103"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0" i="1"/>
  <c r="BA300" i="1" s="1"/>
  <c r="A21" i="39"/>
  <c r="AA69" i="39"/>
  <c r="O110" i="39"/>
  <c r="U47" i="39"/>
  <c r="I51" i="39"/>
  <c r="K55" i="39"/>
  <c r="D50" i="1"/>
  <c r="BD50" i="1" s="1"/>
  <c r="U58" i="39"/>
  <c r="D278" i="1"/>
  <c r="AE278" i="1" s="1"/>
  <c r="A9" i="39"/>
  <c r="D26" i="1"/>
  <c r="Y40" i="39"/>
  <c r="S54" i="39"/>
  <c r="A42" i="39"/>
  <c r="Y47" i="39"/>
  <c r="Q83" i="39"/>
  <c r="M65" i="39"/>
  <c r="S70" i="39"/>
  <c r="G39" i="39"/>
  <c r="O74" i="39"/>
  <c r="I46" i="39"/>
  <c r="M60" i="39"/>
  <c r="W50" i="39"/>
  <c r="K50" i="39"/>
  <c r="AA52" i="39"/>
  <c r="Y37" i="39"/>
  <c r="Q76" i="39"/>
  <c r="U41" i="39"/>
  <c r="D318" i="1"/>
  <c r="AG16" i="39"/>
  <c r="I56" i="39"/>
  <c r="Y9" i="39"/>
  <c r="O12" i="39"/>
  <c r="O81" i="39"/>
  <c r="M78" i="39"/>
  <c r="G41" i="39"/>
  <c r="U63" i="39"/>
  <c r="AG31" i="39"/>
  <c r="AG63" i="39"/>
  <c r="D310" i="1"/>
  <c r="K64" i="39"/>
  <c r="S86" i="39"/>
  <c r="Q41" i="39"/>
  <c r="Y19" i="39"/>
  <c r="O40" i="39"/>
  <c r="AG26" i="39"/>
  <c r="U17" i="39"/>
  <c r="A16" i="39"/>
  <c r="AG9" i="39"/>
  <c r="D250" i="1"/>
  <c r="AE250" i="1" s="1"/>
  <c r="E211" i="31" l="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B160" i="49"/>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B150" i="49"/>
  <c r="B142" i="49"/>
  <c r="B134" i="49"/>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B180" i="49"/>
  <c r="B172" i="49"/>
  <c r="B164" i="49"/>
  <c r="B156" i="49"/>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195" i="49"/>
  <c r="A195" i="49" s="1"/>
  <c r="B183" i="49"/>
  <c r="B170" i="49"/>
  <c r="A170" i="49" s="1"/>
  <c r="B157" i="49"/>
  <c r="B147" i="49"/>
  <c r="A147" i="49" s="1"/>
  <c r="B138" i="49"/>
  <c r="B129" i="49"/>
  <c r="A129" i="49" s="1"/>
  <c r="B121" i="49"/>
  <c r="B113" i="49"/>
  <c r="B105" i="49"/>
  <c r="B97" i="49"/>
  <c r="A97" i="49" s="1"/>
  <c r="B89" i="49"/>
  <c r="B81" i="49"/>
  <c r="A81" i="49" s="1"/>
  <c r="B73" i="49"/>
  <c r="B65" i="49"/>
  <c r="A65" i="49" s="1"/>
  <c r="B57" i="49"/>
  <c r="B49" i="49"/>
  <c r="A49" i="49" s="1"/>
  <c r="B41" i="49"/>
  <c r="B33" i="49"/>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B194" i="49"/>
  <c r="A194" i="49" s="1"/>
  <c r="B181" i="49"/>
  <c r="B169" i="49"/>
  <c r="A169" i="49" s="1"/>
  <c r="B155" i="49"/>
  <c r="B146" i="49"/>
  <c r="A146" i="49" s="1"/>
  <c r="B137" i="49"/>
  <c r="B128" i="49"/>
  <c r="A128" i="49" s="1"/>
  <c r="B120"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5" i="49"/>
  <c r="A205" i="49" s="1"/>
  <c r="B193" i="49"/>
  <c r="B179" i="49"/>
  <c r="A179" i="49" s="1"/>
  <c r="B167" i="49"/>
  <c r="B154" i="49"/>
  <c r="A154" i="49" s="1"/>
  <c r="B145" i="49"/>
  <c r="B136" i="49"/>
  <c r="A136" i="49" s="1"/>
  <c r="B127" i="49"/>
  <c r="B119" i="49"/>
  <c r="A119" i="49" s="1"/>
  <c r="B111" i="49"/>
  <c r="B103" i="49"/>
  <c r="A103" i="49" s="1"/>
  <c r="B95" i="49"/>
  <c r="B87" i="49"/>
  <c r="A87" i="49" s="1"/>
  <c r="B79" i="49"/>
  <c r="B71" i="49"/>
  <c r="A71" i="49" s="1"/>
  <c r="B63" i="49"/>
  <c r="B55" i="49"/>
  <c r="A55" i="49" s="1"/>
  <c r="B47" i="49"/>
  <c r="B39" i="49"/>
  <c r="A39" i="49" s="1"/>
  <c r="B31" i="49"/>
  <c r="B23" i="49"/>
  <c r="A23" i="49" s="1"/>
  <c r="B15" i="49"/>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3" i="49"/>
  <c r="B191" i="49"/>
  <c r="A191" i="49" s="1"/>
  <c r="B178" i="49"/>
  <c r="B165" i="49"/>
  <c r="A165" i="49" s="1"/>
  <c r="B153" i="49"/>
  <c r="B144" i="49"/>
  <c r="A144" i="49" s="1"/>
  <c r="B135" i="49"/>
  <c r="B126" i="49"/>
  <c r="A126" i="49" s="1"/>
  <c r="B118" i="49"/>
  <c r="B110" i="49"/>
  <c r="A110" i="49" s="1"/>
  <c r="B102" i="49"/>
  <c r="B94" i="49"/>
  <c r="A94" i="49" s="1"/>
  <c r="B86" i="49"/>
  <c r="B78" i="49"/>
  <c r="A78" i="49" s="1"/>
  <c r="B70" i="49"/>
  <c r="B62" i="49"/>
  <c r="A62" i="49" s="1"/>
  <c r="B54" i="49"/>
  <c r="B46" i="49"/>
  <c r="A46" i="49" s="1"/>
  <c r="B38" i="49"/>
  <c r="B30" i="49"/>
  <c r="A30" i="49" s="1"/>
  <c r="B22" i="49"/>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2" i="49"/>
  <c r="A202" i="49" s="1"/>
  <c r="B189" i="49"/>
  <c r="B177" i="49"/>
  <c r="A177" i="49" s="1"/>
  <c r="B163" i="49"/>
  <c r="B152" i="49"/>
  <c r="A152" i="49" s="1"/>
  <c r="B143" i="49"/>
  <c r="B133" i="49"/>
  <c r="A133" i="49" s="1"/>
  <c r="B125" i="49"/>
  <c r="B117" i="49"/>
  <c r="B109" i="49"/>
  <c r="B101" i="49"/>
  <c r="A101" i="49" s="1"/>
  <c r="B93" i="49"/>
  <c r="B85" i="49"/>
  <c r="A85" i="49" s="1"/>
  <c r="B77" i="49"/>
  <c r="B69" i="49"/>
  <c r="A69" i="49" s="1"/>
  <c r="B61" i="49"/>
  <c r="B53" i="49"/>
  <c r="A53" i="49" s="1"/>
  <c r="B45" i="49"/>
  <c r="B37" i="49"/>
  <c r="A37" i="49" s="1"/>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7" i="49"/>
  <c r="A187" i="49" s="1"/>
  <c r="B175" i="49"/>
  <c r="B162" i="49"/>
  <c r="A162" i="49" s="1"/>
  <c r="B151" i="49"/>
  <c r="B141" i="49"/>
  <c r="A141" i="49" s="1"/>
  <c r="B132" i="49"/>
  <c r="B124" i="49"/>
  <c r="A124" i="49" s="1"/>
  <c r="B116" i="49"/>
  <c r="B108" i="49"/>
  <c r="A108" i="49" s="1"/>
  <c r="B100" i="49"/>
  <c r="B92" i="49"/>
  <c r="A92" i="49" s="1"/>
  <c r="B84" i="49"/>
  <c r="B76" i="49"/>
  <c r="A76" i="49" s="1"/>
  <c r="B68" i="49"/>
  <c r="B60" i="49"/>
  <c r="A60" i="49" s="1"/>
  <c r="B52" i="49"/>
  <c r="B44" i="49"/>
  <c r="A44" i="49" s="1"/>
  <c r="B36" i="49"/>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6" i="49"/>
  <c r="B173" i="49"/>
  <c r="A173" i="49" s="1"/>
  <c r="B161" i="49"/>
  <c r="B149" i="49"/>
  <c r="A149" i="49" s="1"/>
  <c r="B140" i="49"/>
  <c r="B131" i="49"/>
  <c r="A131" i="49" s="1"/>
  <c r="B123" i="49"/>
  <c r="B115" i="49"/>
  <c r="A115" i="49" s="1"/>
  <c r="B107" i="49"/>
  <c r="B99" i="49"/>
  <c r="A99" i="49" s="1"/>
  <c r="B91" i="49"/>
  <c r="B83" i="49"/>
  <c r="A83" i="49" s="1"/>
  <c r="B75" i="49"/>
  <c r="B67" i="49"/>
  <c r="A67" i="49" s="1"/>
  <c r="B59" i="49"/>
  <c r="B51" i="49"/>
  <c r="A51" i="49" s="1"/>
  <c r="B43" i="49"/>
  <c r="B35" i="49"/>
  <c r="A35" i="49" s="1"/>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B185" i="49"/>
  <c r="A185" i="49" s="1"/>
  <c r="B171" i="49"/>
  <c r="B159" i="49"/>
  <c r="A159" i="49" s="1"/>
  <c r="B148" i="49"/>
  <c r="A148" i="49" s="1"/>
  <c r="B139" i="49"/>
  <c r="A139" i="49" s="1"/>
  <c r="B130" i="49"/>
  <c r="B122" i="49"/>
  <c r="A122" i="49" s="1"/>
  <c r="B114" i="49"/>
  <c r="B106" i="49"/>
  <c r="A106" i="49" s="1"/>
  <c r="B98" i="49"/>
  <c r="A98" i="49" s="1"/>
  <c r="B90" i="49"/>
  <c r="A90" i="49" s="1"/>
  <c r="B82" i="49"/>
  <c r="A82" i="49" s="1"/>
  <c r="B74" i="49"/>
  <c r="A74" i="49" s="1"/>
  <c r="B66" i="49"/>
  <c r="B58" i="49"/>
  <c r="A58" i="49" s="1"/>
  <c r="B50" i="49"/>
  <c r="B42" i="49"/>
  <c r="A42" i="49" s="1"/>
  <c r="B34" i="49"/>
  <c r="A34" i="49" s="1"/>
  <c r="B26" i="49"/>
  <c r="A26" i="49" s="1"/>
  <c r="B18" i="49"/>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E272" i="1"/>
  <c r="BD272" i="1"/>
  <c r="A196" i="49"/>
  <c r="A118" i="49"/>
  <c r="A54" i="49"/>
  <c r="A117" i="49"/>
  <c r="A77" i="49"/>
  <c r="A116" i="49"/>
  <c r="A52" i="49"/>
  <c r="A193" i="49"/>
  <c r="A140" i="49"/>
  <c r="A75" i="49"/>
  <c r="A11" i="49"/>
  <c r="A192" i="49"/>
  <c r="A114" i="49"/>
  <c r="A50" i="49"/>
  <c r="A189" i="49"/>
  <c r="A157" i="49"/>
  <c r="A138" i="49"/>
  <c r="A113" i="49"/>
  <c r="A89" i="49"/>
  <c r="A73" i="49"/>
  <c r="A25" i="49"/>
  <c r="A9" i="49"/>
  <c r="A200" i="49"/>
  <c r="A188" i="49"/>
  <c r="A178" i="49"/>
  <c r="A168" i="49"/>
  <c r="A156" i="49"/>
  <c r="A137" i="49"/>
  <c r="A120" i="49"/>
  <c r="A104" i="49"/>
  <c r="A88" i="49"/>
  <c r="A72" i="49"/>
  <c r="A56" i="49"/>
  <c r="A40" i="49"/>
  <c r="A24" i="49"/>
  <c r="A8" i="49"/>
  <c r="A197" i="49"/>
  <c r="A155" i="49"/>
  <c r="A145" i="49"/>
  <c r="A127" i="49"/>
  <c r="A111" i="49"/>
  <c r="A95" i="49"/>
  <c r="A79" i="49"/>
  <c r="A63" i="49"/>
  <c r="A47" i="49"/>
  <c r="A31" i="49"/>
  <c r="A15" i="49"/>
  <c r="A172" i="49"/>
  <c r="A123" i="49"/>
  <c r="G18" i="31"/>
  <c r="G137" i="31"/>
  <c r="F137" i="31" s="1"/>
  <c r="G182" i="31"/>
  <c r="F182" i="31" s="1"/>
  <c r="AE115" i="1"/>
  <c r="BA115" i="1"/>
  <c r="BD13" i="1"/>
  <c r="BA13" i="1"/>
  <c r="BD14" i="1"/>
  <c r="BA14" i="1"/>
  <c r="W285" i="1"/>
  <c r="AT436" i="1"/>
  <c r="AJ436" i="1"/>
  <c r="AF455" i="1"/>
  <c r="AB285" i="1"/>
  <c r="Y285" i="1"/>
  <c r="AK285" i="1"/>
  <c r="AG285" i="1"/>
  <c r="AH436" i="1"/>
  <c r="BA436" i="1"/>
  <c r="X455" i="1"/>
  <c r="AH455" i="1"/>
  <c r="AC455" i="1"/>
  <c r="BA285" i="1"/>
  <c r="AJ285" i="1"/>
  <c r="V436" i="1"/>
  <c r="Z436" i="1"/>
  <c r="AS436" i="1"/>
  <c r="AJ455" i="1"/>
  <c r="Z455" i="1"/>
  <c r="AA455" i="1"/>
  <c r="AD455" i="1"/>
  <c r="AL285" i="1"/>
  <c r="AF285" i="1"/>
  <c r="AI436" i="1"/>
  <c r="AK436" i="1"/>
  <c r="AF436" i="1"/>
  <c r="Y455" i="1"/>
  <c r="AG455" i="1"/>
  <c r="AB455" i="1"/>
  <c r="AZ285" i="1"/>
  <c r="AQ436" i="1"/>
  <c r="W436" i="1"/>
  <c r="AR436" i="1"/>
  <c r="AL455" i="1"/>
  <c r="AP455" i="1"/>
  <c r="AA436" i="1"/>
  <c r="V285" i="1"/>
  <c r="AP285" i="1"/>
  <c r="AW436" i="1"/>
  <c r="Y436" i="1"/>
  <c r="AV436" i="1"/>
  <c r="W455" i="1"/>
  <c r="AK455" i="1"/>
  <c r="AB436" i="1"/>
  <c r="AC285" i="1"/>
  <c r="AC436" i="1"/>
  <c r="AI285" i="1"/>
  <c r="X285" i="1"/>
  <c r="AU436" i="1"/>
  <c r="X436" i="1"/>
  <c r="V455" i="1"/>
  <c r="AO455" i="1"/>
  <c r="AD285" i="1"/>
  <c r="AD436" i="1"/>
  <c r="AH285" i="1"/>
  <c r="Z285" i="1"/>
  <c r="AL436" i="1"/>
  <c r="V368" i="1"/>
  <c r="AK273" i="1"/>
  <c r="AV368" i="1"/>
  <c r="A207" i="49"/>
  <c r="A175" i="49"/>
  <c r="A59" i="49"/>
  <c r="A203" i="49"/>
  <c r="A171" i="49"/>
  <c r="A57" i="49"/>
  <c r="A201" i="49"/>
  <c r="A102" i="49"/>
  <c r="A86" i="49"/>
  <c r="A70" i="49"/>
  <c r="A38" i="49"/>
  <c r="A22" i="49"/>
  <c r="A167" i="49"/>
  <c r="A135" i="49"/>
  <c r="A125" i="49"/>
  <c r="A109" i="49"/>
  <c r="A93" i="49"/>
  <c r="A61" i="49"/>
  <c r="A45" i="49"/>
  <c r="A29" i="49"/>
  <c r="A13" i="49"/>
  <c r="AD368" i="1"/>
  <c r="G184" i="31"/>
  <c r="F184" i="31" s="1"/>
  <c r="G125" i="31"/>
  <c r="F125" i="31" s="1"/>
  <c r="G194" i="31"/>
  <c r="F194" i="31" s="1"/>
  <c r="A176" i="49"/>
  <c r="A174" i="49"/>
  <c r="A153" i="49"/>
  <c r="A134" i="49"/>
  <c r="A150" i="49"/>
  <c r="A132" i="49"/>
  <c r="A100" i="49"/>
  <c r="A84" i="49"/>
  <c r="A68" i="49"/>
  <c r="A36" i="49"/>
  <c r="A20" i="49"/>
  <c r="A107" i="49"/>
  <c r="A43" i="49"/>
  <c r="A190" i="49"/>
  <c r="A158" i="49"/>
  <c r="A130" i="49"/>
  <c r="A66" i="49"/>
  <c r="A18" i="49"/>
  <c r="A41" i="49"/>
  <c r="A33" i="49"/>
  <c r="A198" i="49"/>
  <c r="A166" i="49"/>
  <c r="W390" i="1"/>
  <c r="AZ390" i="1"/>
  <c r="V282" i="1"/>
  <c r="Y390" i="1"/>
  <c r="Y282" i="1"/>
  <c r="AI282" i="1"/>
  <c r="BC282" i="1"/>
  <c r="AU390" i="1"/>
  <c r="AT390" i="1"/>
  <c r="AQ390" i="1"/>
  <c r="AH390" i="1"/>
  <c r="BA390" i="1"/>
  <c r="AH282" i="1"/>
  <c r="AO282" i="1"/>
  <c r="AR390" i="1"/>
  <c r="AS390" i="1"/>
  <c r="AG282" i="1"/>
  <c r="W282" i="1"/>
  <c r="AD282" i="1"/>
  <c r="X282" i="1"/>
  <c r="AJ282" i="1"/>
  <c r="AF282" i="1"/>
  <c r="Z282" i="1"/>
  <c r="AX390" i="1"/>
  <c r="AP390" i="1"/>
  <c r="AV390" i="1"/>
  <c r="X390" i="1"/>
  <c r="AG390" i="1"/>
  <c r="AY390" i="1"/>
  <c r="AK390" i="1"/>
  <c r="AP282" i="1"/>
  <c r="AL282" i="1"/>
  <c r="AF390" i="1"/>
  <c r="Z390" i="1"/>
  <c r="AL390" i="1"/>
  <c r="AJ390" i="1"/>
  <c r="AI390" i="1"/>
  <c r="AK282" i="1"/>
  <c r="AY273" i="1"/>
  <c r="AI340" i="1"/>
  <c r="Y340" i="1"/>
  <c r="AD340" i="1"/>
  <c r="AS273" i="1"/>
  <c r="AK368" i="1"/>
  <c r="AF340" i="1"/>
  <c r="AB340" i="1"/>
  <c r="AA390" i="1"/>
  <c r="AB390" i="1"/>
  <c r="AA282" i="1"/>
  <c r="V390" i="1"/>
  <c r="AB282" i="1"/>
  <c r="AC390" i="1"/>
  <c r="AC282" i="1"/>
  <c r="AE47" i="1"/>
  <c r="AZ47" i="1"/>
  <c r="V273" i="1"/>
  <c r="AT273" i="1"/>
  <c r="AZ273" i="1"/>
  <c r="AI368" i="1"/>
  <c r="AQ368" i="1"/>
  <c r="AO368" i="1"/>
  <c r="AS340" i="1"/>
  <c r="Z340" i="1"/>
  <c r="AY340" i="1"/>
  <c r="AJ273" i="1"/>
  <c r="AV273" i="1"/>
  <c r="AH273" i="1"/>
  <c r="X368" i="1"/>
  <c r="AF368" i="1"/>
  <c r="AY368" i="1"/>
  <c r="AW340" i="1"/>
  <c r="AP340" i="1"/>
  <c r="AH340" i="1"/>
  <c r="AA368" i="1"/>
  <c r="AG273" i="1"/>
  <c r="AU273" i="1"/>
  <c r="AF273" i="1"/>
  <c r="AL368" i="1"/>
  <c r="AH368" i="1"/>
  <c r="AG368" i="1"/>
  <c r="V340" i="1"/>
  <c r="X340" i="1"/>
  <c r="AZ340" i="1"/>
  <c r="W340" i="1"/>
  <c r="AB368" i="1"/>
  <c r="BA273" i="1"/>
  <c r="AW273" i="1"/>
  <c r="AP273" i="1"/>
  <c r="BB368" i="1"/>
  <c r="AX368" i="1"/>
  <c r="W368" i="1"/>
  <c r="AV340" i="1"/>
  <c r="AQ340" i="1"/>
  <c r="AK340" i="1"/>
  <c r="AA273" i="1"/>
  <c r="AL273" i="1"/>
  <c r="Y273" i="1"/>
  <c r="AX273" i="1"/>
  <c r="Z368" i="1"/>
  <c r="AW368" i="1"/>
  <c r="AU368" i="1"/>
  <c r="BB340" i="1"/>
  <c r="AJ340" i="1"/>
  <c r="AT340" i="1"/>
  <c r="AB273" i="1"/>
  <c r="AC273" i="1"/>
  <c r="X273" i="1"/>
  <c r="AI273" i="1"/>
  <c r="Z273" i="1"/>
  <c r="AS368" i="1"/>
  <c r="AP368" i="1"/>
  <c r="Y368" i="1"/>
  <c r="AU340" i="1"/>
  <c r="AG340" i="1"/>
  <c r="AO340" i="1"/>
  <c r="AD273" i="1"/>
  <c r="W273" i="1"/>
  <c r="AR273" i="1"/>
  <c r="AJ368" i="1"/>
  <c r="AR368" i="1"/>
  <c r="AT368" i="1"/>
  <c r="AX340" i="1"/>
  <c r="AL340" i="1"/>
  <c r="AR340" i="1"/>
  <c r="AA340" i="1"/>
  <c r="AE351" i="1"/>
  <c r="BD351" i="1"/>
  <c r="AE118" i="1"/>
  <c r="BD118" i="1"/>
  <c r="AE414" i="1"/>
  <c r="BD414" i="1"/>
  <c r="AE434" i="1"/>
  <c r="BD434" i="1"/>
  <c r="AE453" i="1"/>
  <c r="BD453" i="1"/>
  <c r="AE443" i="1"/>
  <c r="BD443" i="1"/>
  <c r="AE419" i="1"/>
  <c r="BD419" i="1"/>
  <c r="AE112" i="1"/>
  <c r="BD112" i="1"/>
  <c r="AE222" i="1"/>
  <c r="BD222" i="1"/>
  <c r="AC97" i="1"/>
  <c r="BD97" i="1"/>
  <c r="AE273" i="1"/>
  <c r="BD273" i="1"/>
  <c r="AE340" i="1"/>
  <c r="BD340" i="1"/>
  <c r="AE368" i="1"/>
  <c r="BD368" i="1"/>
  <c r="AE300" i="1"/>
  <c r="BD300" i="1"/>
  <c r="AE357" i="1"/>
  <c r="BD357" i="1"/>
  <c r="AE187" i="1"/>
  <c r="BD187" i="1"/>
  <c r="AE184" i="1"/>
  <c r="BD184" i="1"/>
  <c r="AE318" i="1"/>
  <c r="BD318" i="1"/>
  <c r="AE64" i="1"/>
  <c r="BD64" i="1"/>
  <c r="AE417" i="1"/>
  <c r="BD417" i="1"/>
  <c r="AE129" i="1"/>
  <c r="BD129" i="1"/>
  <c r="AE401" i="1"/>
  <c r="BD401" i="1"/>
  <c r="AE411" i="1"/>
  <c r="BD411" i="1"/>
  <c r="AE390" i="1"/>
  <c r="BD390" i="1"/>
  <c r="BA310" i="1"/>
  <c r="BD310" i="1"/>
  <c r="AE144" i="1"/>
  <c r="BD144" i="1"/>
  <c r="AE194" i="1"/>
  <c r="BD194" i="1"/>
  <c r="AE336" i="1"/>
  <c r="BD336" i="1"/>
  <c r="BA287" i="1"/>
  <c r="BD287" i="1"/>
  <c r="AE117" i="1"/>
  <c r="BD117" i="1"/>
  <c r="AE393" i="1"/>
  <c r="BD393" i="1"/>
  <c r="AE116" i="1"/>
  <c r="BD116" i="1"/>
  <c r="AE308" i="1"/>
  <c r="BD308" i="1"/>
  <c r="AE198" i="1"/>
  <c r="BD198" i="1"/>
  <c r="AE69" i="1"/>
  <c r="BD69" i="1"/>
  <c r="AE92" i="1"/>
  <c r="BD92" i="1"/>
  <c r="AE452" i="1"/>
  <c r="BD452" i="1"/>
  <c r="AE418" i="1"/>
  <c r="BD418" i="1"/>
  <c r="AE58" i="1"/>
  <c r="BD58" i="1"/>
  <c r="AE104" i="1"/>
  <c r="BD104" i="1"/>
  <c r="BA288" i="1"/>
  <c r="BD288" i="1"/>
  <c r="AE163" i="1"/>
  <c r="BD163" i="1"/>
  <c r="AE217" i="1"/>
  <c r="BD217" i="1"/>
  <c r="AE435" i="1"/>
  <c r="BD435" i="1"/>
  <c r="AE166" i="1"/>
  <c r="BD166" i="1"/>
  <c r="AE210" i="1"/>
  <c r="BD210" i="1"/>
  <c r="AE268" i="1"/>
  <c r="BD268" i="1"/>
  <c r="AE274" i="1"/>
  <c r="BD274" i="1"/>
  <c r="AE284" i="1"/>
  <c r="BD284" i="1"/>
  <c r="AE231" i="1"/>
  <c r="BD231" i="1"/>
  <c r="AE170" i="1"/>
  <c r="BD170" i="1"/>
  <c r="AE54" i="1"/>
  <c r="BD54" i="1"/>
  <c r="AE94" i="1"/>
  <c r="BD94" i="1"/>
  <c r="AE71" i="1"/>
  <c r="BD71" i="1"/>
  <c r="AE440" i="1"/>
  <c r="BD440" i="1"/>
  <c r="BB113" i="1"/>
  <c r="BD113" i="1"/>
  <c r="W437" i="1"/>
  <c r="BD437" i="1"/>
  <c r="AE36" i="1"/>
  <c r="BD36" i="1"/>
  <c r="Y208" i="1"/>
  <c r="BD208" i="1"/>
  <c r="BA91" i="1"/>
  <c r="BD91" i="1"/>
  <c r="AE455" i="1"/>
  <c r="BD455" i="1"/>
  <c r="AE285" i="1"/>
  <c r="BD285" i="1"/>
  <c r="AE436" i="1"/>
  <c r="BD436" i="1"/>
  <c r="AE165" i="1"/>
  <c r="BD165" i="1"/>
  <c r="AE178" i="1"/>
  <c r="BD178" i="1"/>
  <c r="AE387" i="1"/>
  <c r="BD387" i="1"/>
  <c r="AE45" i="1"/>
  <c r="AZ45" i="1"/>
  <c r="A160" i="49"/>
  <c r="A143" i="49"/>
  <c r="A142" i="49"/>
  <c r="A204" i="49"/>
  <c r="A121" i="49"/>
  <c r="A105" i="49"/>
  <c r="A183" i="49"/>
  <c r="A151" i="49"/>
  <c r="A182" i="49"/>
  <c r="A91" i="49"/>
  <c r="A27" i="49"/>
  <c r="A180" i="49"/>
  <c r="A164" i="49"/>
  <c r="A206" i="49"/>
  <c r="G12" i="31"/>
  <c r="A184" i="49"/>
  <c r="A181" i="49"/>
  <c r="A161" i="49"/>
  <c r="AE253" i="1"/>
  <c r="BB253" i="1"/>
  <c r="AE301" i="1"/>
  <c r="AX301" i="1"/>
  <c r="AR24" i="1"/>
  <c r="AE4" i="1"/>
  <c r="AE14" i="1"/>
  <c r="AE3" i="1"/>
  <c r="AE13" i="1"/>
  <c r="AE6" i="1"/>
  <c r="AE33" i="1"/>
  <c r="AE8" i="1"/>
  <c r="AE25" i="1"/>
  <c r="AE7" i="1"/>
  <c r="AE26" i="1"/>
  <c r="AE9" i="1"/>
  <c r="AE11" i="1"/>
  <c r="AV213" i="1"/>
  <c r="A186" i="49"/>
  <c r="X393" i="1"/>
  <c r="Z259" i="1"/>
  <c r="AX76" i="1"/>
  <c r="X259" i="1"/>
  <c r="A163" i="49"/>
  <c r="AE34" i="1"/>
  <c r="AS34" i="1"/>
  <c r="AR34" i="1"/>
  <c r="AU34" i="1"/>
  <c r="AV34" i="1"/>
  <c r="AQ34" i="1"/>
  <c r="AT34" i="1"/>
  <c r="AQ213" i="1"/>
  <c r="AA213" i="1"/>
  <c r="AK331" i="1"/>
  <c r="Y331" i="1"/>
  <c r="AU213" i="1"/>
  <c r="X293" i="1"/>
  <c r="AB293" i="1"/>
  <c r="AI293" i="1"/>
  <c r="AG331" i="1"/>
  <c r="AI331" i="1"/>
  <c r="AH331" i="1"/>
  <c r="AL331" i="1"/>
  <c r="AO331" i="1"/>
  <c r="W331" i="1"/>
  <c r="AJ331" i="1"/>
  <c r="Z331" i="1"/>
  <c r="AF331" i="1"/>
  <c r="AP331" i="1"/>
  <c r="V331" i="1"/>
  <c r="BC331" i="1"/>
  <c r="X331" i="1"/>
  <c r="AQ393" i="1"/>
  <c r="AA332" i="1"/>
  <c r="AU260" i="1"/>
  <c r="AA230" i="1"/>
  <c r="BA393" i="1"/>
  <c r="AH393" i="1"/>
  <c r="X287" i="1"/>
  <c r="AG117" i="1"/>
  <c r="AB117" i="1"/>
  <c r="AV117" i="1"/>
  <c r="AH332" i="1"/>
  <c r="V287" i="1"/>
  <c r="AD393" i="1"/>
  <c r="Y393" i="1"/>
  <c r="AJ332" i="1"/>
  <c r="BB393" i="1"/>
  <c r="AI393" i="1"/>
  <c r="Z393" i="1"/>
  <c r="AL393" i="1"/>
  <c r="AR393" i="1"/>
  <c r="AT287" i="1"/>
  <c r="Z117" i="1"/>
  <c r="Y117" i="1"/>
  <c r="AG332" i="1"/>
  <c r="AL332" i="1"/>
  <c r="AB332" i="1"/>
  <c r="AC117" i="1"/>
  <c r="V393" i="1"/>
  <c r="AO393" i="1"/>
  <c r="AT393" i="1"/>
  <c r="AF393" i="1"/>
  <c r="AY117" i="1"/>
  <c r="AJ117" i="1"/>
  <c r="AI332" i="1"/>
  <c r="AD287" i="1"/>
  <c r="AD117" i="1"/>
  <c r="AF287" i="1"/>
  <c r="V117" i="1"/>
  <c r="AZ117" i="1"/>
  <c r="BC332" i="1"/>
  <c r="AD332" i="1"/>
  <c r="AE287" i="1"/>
  <c r="AW393" i="1"/>
  <c r="AK393" i="1"/>
  <c r="AV393" i="1"/>
  <c r="Y287" i="1"/>
  <c r="AH117" i="1"/>
  <c r="AK117" i="1"/>
  <c r="AF332" i="1"/>
  <c r="AC332" i="1"/>
  <c r="AG393" i="1"/>
  <c r="AS393" i="1"/>
  <c r="AP393" i="1"/>
  <c r="W287" i="1"/>
  <c r="AI117" i="1"/>
  <c r="AF117" i="1"/>
  <c r="W117" i="1"/>
  <c r="Y332" i="1"/>
  <c r="X332" i="1"/>
  <c r="W393" i="1"/>
  <c r="AX393" i="1"/>
  <c r="AU393" i="1"/>
  <c r="AL287" i="1"/>
  <c r="AU117" i="1"/>
  <c r="AN117" i="1"/>
  <c r="W332" i="1"/>
  <c r="Z332" i="1"/>
  <c r="AA393" i="1"/>
  <c r="AJ393" i="1"/>
  <c r="AY393" i="1"/>
  <c r="AZ393" i="1"/>
  <c r="Z287" i="1"/>
  <c r="X117" i="1"/>
  <c r="AL117" i="1"/>
  <c r="V332" i="1"/>
  <c r="AK332" i="1"/>
  <c r="AA117" i="1"/>
  <c r="AB393" i="1"/>
  <c r="AC393" i="1"/>
  <c r="X112" i="1"/>
  <c r="Y230" i="1"/>
  <c r="AJ112" i="1"/>
  <c r="AH91" i="1"/>
  <c r="Y112" i="1"/>
  <c r="AG91" i="1"/>
  <c r="V199" i="1"/>
  <c r="AD97" i="1"/>
  <c r="V97" i="1"/>
  <c r="AK222" i="1"/>
  <c r="AI97" i="1"/>
  <c r="AK328" i="1"/>
  <c r="BB328" i="1"/>
  <c r="AO112" i="1"/>
  <c r="AP97" i="1"/>
  <c r="AU112" i="1"/>
  <c r="AT97" i="1"/>
  <c r="AZ112" i="1"/>
  <c r="Z97" i="1"/>
  <c r="Z112" i="1"/>
  <c r="AO97" i="1"/>
  <c r="W97" i="1"/>
  <c r="AZ76" i="1"/>
  <c r="AZ230" i="1"/>
  <c r="AU91" i="1"/>
  <c r="AN230" i="1"/>
  <c r="V230" i="1"/>
  <c r="AN91" i="1"/>
  <c r="AK91" i="1"/>
  <c r="Z76" i="1"/>
  <c r="AK230" i="1"/>
  <c r="BC230" i="1"/>
  <c r="AO91" i="1"/>
  <c r="AP91" i="1"/>
  <c r="AV91" i="1"/>
  <c r="AI91" i="1"/>
  <c r="Y91" i="1"/>
  <c r="AH76" i="1"/>
  <c r="V91" i="1"/>
  <c r="Z230" i="1"/>
  <c r="AJ230" i="1"/>
  <c r="AG76" i="1"/>
  <c r="W230" i="1"/>
  <c r="AI230" i="1"/>
  <c r="AL91" i="1"/>
  <c r="Z91" i="1"/>
  <c r="W91" i="1"/>
  <c r="AI76" i="1"/>
  <c r="AL76" i="1"/>
  <c r="AH230" i="1"/>
  <c r="AL230" i="1"/>
  <c r="AJ91" i="1"/>
  <c r="X91" i="1"/>
  <c r="X230" i="1"/>
  <c r="AG230" i="1"/>
  <c r="Y76" i="1"/>
  <c r="AF230" i="1"/>
  <c r="AT91" i="1"/>
  <c r="AS91" i="1"/>
  <c r="AF91" i="1"/>
  <c r="AF112" i="1"/>
  <c r="AY112" i="1"/>
  <c r="AV112" i="1"/>
  <c r="AN112" i="1"/>
  <c r="AG112" i="1"/>
  <c r="AP112" i="1"/>
  <c r="V112" i="1"/>
  <c r="W112" i="1"/>
  <c r="AK112" i="1"/>
  <c r="AH112" i="1"/>
  <c r="AI222" i="1"/>
  <c r="AI112" i="1"/>
  <c r="AL112" i="1"/>
  <c r="AO260" i="1"/>
  <c r="AP199" i="1"/>
  <c r="AB260" i="1"/>
  <c r="BB213" i="1"/>
  <c r="AI213" i="1"/>
  <c r="AX213" i="1"/>
  <c r="AF293" i="1"/>
  <c r="W293" i="1"/>
  <c r="AB213" i="1"/>
  <c r="AC293" i="1"/>
  <c r="AG293" i="1"/>
  <c r="V293" i="1"/>
  <c r="AD213" i="1"/>
  <c r="AD293" i="1"/>
  <c r="AZ213" i="1"/>
  <c r="AO213" i="1"/>
  <c r="Z213" i="1"/>
  <c r="AF213" i="1"/>
  <c r="Z293" i="1"/>
  <c r="AH293" i="1"/>
  <c r="AC213" i="1"/>
  <c r="AR213" i="1"/>
  <c r="V213" i="1"/>
  <c r="AS213" i="1"/>
  <c r="AH213" i="1"/>
  <c r="Y213" i="1"/>
  <c r="AL293" i="1"/>
  <c r="BA213" i="1"/>
  <c r="X213" i="1"/>
  <c r="AG213" i="1"/>
  <c r="AJ213" i="1"/>
  <c r="AJ293" i="1"/>
  <c r="AT213" i="1"/>
  <c r="AK213" i="1"/>
  <c r="W213" i="1"/>
  <c r="AW213" i="1"/>
  <c r="Y293" i="1"/>
  <c r="AL213" i="1"/>
  <c r="AP213" i="1"/>
  <c r="AY213" i="1"/>
  <c r="BC293" i="1"/>
  <c r="AK293" i="1"/>
  <c r="AA293" i="1"/>
  <c r="AE91" i="1"/>
  <c r="AC91" i="1"/>
  <c r="AE174" i="1"/>
  <c r="AX174" i="1"/>
  <c r="AE97" i="1"/>
  <c r="W328" i="1"/>
  <c r="AI259" i="1"/>
  <c r="AH259" i="1"/>
  <c r="AN259" i="1"/>
  <c r="AF259" i="1"/>
  <c r="AD259" i="1"/>
  <c r="AK259" i="1"/>
  <c r="AC259" i="1"/>
  <c r="AE259" i="1"/>
  <c r="V259" i="1"/>
  <c r="Y259" i="1"/>
  <c r="AG328" i="1"/>
  <c r="AG259" i="1"/>
  <c r="AL259" i="1"/>
  <c r="AA259" i="1"/>
  <c r="AJ259" i="1"/>
  <c r="W259" i="1"/>
  <c r="AB259" i="1"/>
  <c r="AA331" i="1"/>
  <c r="AD331" i="1"/>
  <c r="AB331" i="1"/>
  <c r="AC331" i="1"/>
  <c r="AD91" i="1"/>
  <c r="AR91" i="1"/>
  <c r="AB230" i="1"/>
  <c r="AA91" i="1"/>
  <c r="AB91" i="1"/>
  <c r="AC230" i="1"/>
  <c r="AD230" i="1"/>
  <c r="AE260" i="1"/>
  <c r="Z260" i="1"/>
  <c r="AG260" i="1"/>
  <c r="AK199" i="1"/>
  <c r="AG199" i="1"/>
  <c r="AH199" i="1"/>
  <c r="AP222" i="1"/>
  <c r="Y222" i="1"/>
  <c r="X260" i="1"/>
  <c r="AT260" i="1"/>
  <c r="AZ199" i="1"/>
  <c r="AI199" i="1"/>
  <c r="V222" i="1"/>
  <c r="AU222" i="1"/>
  <c r="AG222" i="1"/>
  <c r="AA222" i="1"/>
  <c r="AA199" i="1"/>
  <c r="AD222" i="1"/>
  <c r="AC199" i="1"/>
  <c r="AO199" i="1"/>
  <c r="BA199" i="1"/>
  <c r="AN222" i="1"/>
  <c r="AZ222" i="1"/>
  <c r="AV222" i="1"/>
  <c r="AB222" i="1"/>
  <c r="AB199" i="1"/>
  <c r="AC222" i="1"/>
  <c r="AD199" i="1"/>
  <c r="V260" i="1"/>
  <c r="AK260" i="1"/>
  <c r="AP260" i="1"/>
  <c r="W260" i="1"/>
  <c r="AF260" i="1"/>
  <c r="AN260" i="1"/>
  <c r="X199" i="1"/>
  <c r="AL199" i="1"/>
  <c r="AH222" i="1"/>
  <c r="Z222" i="1"/>
  <c r="AJ222" i="1"/>
  <c r="AX222" i="1"/>
  <c r="AI260" i="1"/>
  <c r="AV260" i="1"/>
  <c r="AH260" i="1"/>
  <c r="AN199" i="1"/>
  <c r="AJ199" i="1"/>
  <c r="AS222" i="1"/>
  <c r="AT222" i="1"/>
  <c r="BB222" i="1"/>
  <c r="AS260" i="1"/>
  <c r="Y260" i="1"/>
  <c r="Y199" i="1"/>
  <c r="W199" i="1"/>
  <c r="AF222" i="1"/>
  <c r="W222" i="1"/>
  <c r="X222" i="1"/>
  <c r="AC260" i="1"/>
  <c r="AJ260" i="1"/>
  <c r="AL260" i="1"/>
  <c r="AF199" i="1"/>
  <c r="Z199" i="1"/>
  <c r="AL222" i="1"/>
  <c r="AY222" i="1"/>
  <c r="AO222" i="1"/>
  <c r="AA260" i="1"/>
  <c r="AD260" i="1"/>
  <c r="AR287" i="1"/>
  <c r="AK76" i="1"/>
  <c r="AN76" i="1"/>
  <c r="AS97" i="1"/>
  <c r="AH97" i="1"/>
  <c r="AK287" i="1"/>
  <c r="AI287" i="1"/>
  <c r="AG287" i="1"/>
  <c r="AC76" i="1"/>
  <c r="BA97" i="1"/>
  <c r="AU97" i="1"/>
  <c r="AK97" i="1"/>
  <c r="AJ287" i="1"/>
  <c r="AH287" i="1"/>
  <c r="AP287" i="1"/>
  <c r="AA76" i="1"/>
  <c r="AD76" i="1"/>
  <c r="AR97" i="1"/>
  <c r="AB76" i="1"/>
  <c r="AC287" i="1"/>
  <c r="AQ287" i="1"/>
  <c r="AQ97" i="1"/>
  <c r="AL97" i="1"/>
  <c r="AG97" i="1"/>
  <c r="X97" i="1"/>
  <c r="AO287" i="1"/>
  <c r="AW287" i="1"/>
  <c r="AA97" i="1"/>
  <c r="W76" i="1"/>
  <c r="AF76" i="1"/>
  <c r="AJ76" i="1"/>
  <c r="BC76" i="1"/>
  <c r="Y97" i="1"/>
  <c r="AV97" i="1"/>
  <c r="AF97" i="1"/>
  <c r="AN287" i="1"/>
  <c r="AA287" i="1"/>
  <c r="AB97" i="1"/>
  <c r="V76" i="1"/>
  <c r="X76" i="1"/>
  <c r="BB97" i="1"/>
  <c r="AN97" i="1"/>
  <c r="AJ97" i="1"/>
  <c r="AU287" i="1"/>
  <c r="AV287" i="1"/>
  <c r="AB287" i="1"/>
  <c r="AC411" i="1"/>
  <c r="AA112" i="1"/>
  <c r="AB112" i="1"/>
  <c r="AD112" i="1"/>
  <c r="AC112" i="1"/>
  <c r="AE398" i="1"/>
  <c r="BA398" i="1"/>
  <c r="AE53" i="1"/>
  <c r="BA53" i="1"/>
  <c r="AE51" i="1"/>
  <c r="BA51" i="1"/>
  <c r="AE258" i="1"/>
  <c r="BA258" i="1"/>
  <c r="AE52" i="1"/>
  <c r="BA52" i="1"/>
  <c r="AE261" i="1"/>
  <c r="BA261" i="1"/>
  <c r="AE234" i="1"/>
  <c r="BA234" i="1"/>
  <c r="AE395" i="1"/>
  <c r="BA395" i="1"/>
  <c r="AE289" i="1"/>
  <c r="BA289" i="1"/>
  <c r="AE283" i="1"/>
  <c r="BA283" i="1"/>
  <c r="AE192" i="1"/>
  <c r="BA192" i="1"/>
  <c r="AW57" i="1"/>
  <c r="BA57" i="1"/>
  <c r="AE96" i="1"/>
  <c r="BA96" i="1"/>
  <c r="AE221" i="1"/>
  <c r="BA221" i="1"/>
  <c r="AE328" i="1"/>
  <c r="BA328" i="1"/>
  <c r="AE354" i="1"/>
  <c r="BA354" i="1"/>
  <c r="AE313" i="1"/>
  <c r="BA313" i="1"/>
  <c r="AE38" i="1"/>
  <c r="BA38" i="1"/>
  <c r="AE190" i="1"/>
  <c r="BA190" i="1"/>
  <c r="AE121" i="1"/>
  <c r="BA121" i="1"/>
  <c r="AE102" i="1"/>
  <c r="BA102" i="1"/>
  <c r="Z328" i="1"/>
  <c r="AJ328" i="1"/>
  <c r="AN328" i="1"/>
  <c r="AL328" i="1"/>
  <c r="AQ328" i="1"/>
  <c r="AU328" i="1"/>
  <c r="AR328" i="1"/>
  <c r="AH328" i="1"/>
  <c r="V328" i="1"/>
  <c r="AI328" i="1"/>
  <c r="AO328" i="1"/>
  <c r="Y328" i="1"/>
  <c r="AF328" i="1"/>
  <c r="AV328" i="1"/>
  <c r="AP328" i="1"/>
  <c r="X328" i="1"/>
  <c r="AE100" i="1"/>
  <c r="BA100" i="1"/>
  <c r="AR442" i="1"/>
  <c r="BA442" i="1"/>
  <c r="BB422" i="1"/>
  <c r="BA422" i="1"/>
  <c r="AR257" i="1"/>
  <c r="BA257" i="1"/>
  <c r="AR50" i="1"/>
  <c r="BA50" i="1"/>
  <c r="AG165" i="1"/>
  <c r="Z336" i="1"/>
  <c r="AL336" i="1"/>
  <c r="AT336" i="1"/>
  <c r="AY336" i="1"/>
  <c r="AP336" i="1"/>
  <c r="AE103" i="1"/>
  <c r="AX103" i="1"/>
  <c r="AE93" i="1"/>
  <c r="AX93" i="1"/>
  <c r="AB336" i="1"/>
  <c r="Z411" i="1"/>
  <c r="AY411" i="1"/>
  <c r="AK411" i="1"/>
  <c r="AI44" i="1"/>
  <c r="BB257" i="1"/>
  <c r="X147" i="1"/>
  <c r="AL108" i="1"/>
  <c r="AE295" i="1"/>
  <c r="BC295" i="1"/>
  <c r="AN336" i="1"/>
  <c r="AH336" i="1"/>
  <c r="AI336" i="1"/>
  <c r="BB411" i="1"/>
  <c r="AH411" i="1"/>
  <c r="AZ411" i="1"/>
  <c r="AA336" i="1"/>
  <c r="AD411" i="1"/>
  <c r="X336" i="1"/>
  <c r="AK336" i="1"/>
  <c r="AJ411" i="1"/>
  <c r="AF411" i="1"/>
  <c r="AA411" i="1"/>
  <c r="AC336" i="1"/>
  <c r="AF336" i="1"/>
  <c r="AZ336" i="1"/>
  <c r="AO336" i="1"/>
  <c r="X411" i="1"/>
  <c r="W411" i="1"/>
  <c r="AB411" i="1"/>
  <c r="AD336" i="1"/>
  <c r="Y336" i="1"/>
  <c r="AJ336" i="1"/>
  <c r="V411" i="1"/>
  <c r="AN411" i="1"/>
  <c r="AP411" i="1"/>
  <c r="AX411" i="1"/>
  <c r="AS411" i="1"/>
  <c r="AL411" i="1"/>
  <c r="Y411" i="1"/>
  <c r="W336" i="1"/>
  <c r="AU336" i="1"/>
  <c r="AU411" i="1"/>
  <c r="AV411" i="1"/>
  <c r="AI411" i="1"/>
  <c r="V336" i="1"/>
  <c r="AG336" i="1"/>
  <c r="AV336" i="1"/>
  <c r="AG411" i="1"/>
  <c r="AT411" i="1"/>
  <c r="AZ75" i="1"/>
  <c r="BA75" i="1"/>
  <c r="AL53" i="1"/>
  <c r="AA328" i="1"/>
  <c r="Y438" i="1"/>
  <c r="AB328" i="1"/>
  <c r="AC328" i="1"/>
  <c r="AD328" i="1"/>
  <c r="AE75" i="1"/>
  <c r="AX75" i="1"/>
  <c r="Z152" i="1"/>
  <c r="Y184" i="1"/>
  <c r="X55" i="1"/>
  <c r="AK187" i="1"/>
  <c r="AU418" i="1"/>
  <c r="AR288" i="1"/>
  <c r="BB288" i="1"/>
  <c r="AO152" i="1"/>
  <c r="AX152" i="1"/>
  <c r="AT184" i="1"/>
  <c r="AV152" i="1"/>
  <c r="AH52" i="1"/>
  <c r="Y152" i="1"/>
  <c r="Z313" i="1"/>
  <c r="AH184" i="1"/>
  <c r="AU184" i="1"/>
  <c r="AF52" i="1"/>
  <c r="AU152" i="1"/>
  <c r="AN313" i="1"/>
  <c r="AP184" i="1"/>
  <c r="AF311" i="1"/>
  <c r="AI52" i="1"/>
  <c r="AL152" i="1"/>
  <c r="X184" i="1"/>
  <c r="AR311" i="1"/>
  <c r="AX184" i="1"/>
  <c r="AR184" i="1"/>
  <c r="Y52" i="1"/>
  <c r="AI152" i="1"/>
  <c r="W184" i="1"/>
  <c r="AG311" i="1"/>
  <c r="AR459" i="1"/>
  <c r="AK262" i="1"/>
  <c r="AF352" i="1"/>
  <c r="AW24" i="1"/>
  <c r="Y329" i="1"/>
  <c r="Y3" i="1"/>
  <c r="AJ295" i="1"/>
  <c r="AX352" i="1"/>
  <c r="X459" i="1"/>
  <c r="AX459" i="1"/>
  <c r="W459" i="1"/>
  <c r="AK389" i="1"/>
  <c r="V389" i="1"/>
  <c r="Y8" i="1"/>
  <c r="AW389" i="1"/>
  <c r="AH3" i="1"/>
  <c r="AS389" i="1"/>
  <c r="AF389" i="1"/>
  <c r="AT389" i="1"/>
  <c r="Z295" i="1"/>
  <c r="AV121" i="1"/>
  <c r="AG352" i="1"/>
  <c r="X352" i="1"/>
  <c r="AI352" i="1"/>
  <c r="AJ8" i="1"/>
  <c r="AH8" i="1"/>
  <c r="AG389" i="1"/>
  <c r="X389" i="1"/>
  <c r="W295" i="1"/>
  <c r="V121" i="1"/>
  <c r="V185" i="1"/>
  <c r="AA459" i="1"/>
  <c r="X8" i="1"/>
  <c r="W8" i="1"/>
  <c r="AG8" i="1"/>
  <c r="Y389" i="1"/>
  <c r="W389" i="1"/>
  <c r="AG221" i="1"/>
  <c r="AH295" i="1"/>
  <c r="AR172" i="1"/>
  <c r="Z185" i="1"/>
  <c r="AJ352" i="1"/>
  <c r="Y352" i="1"/>
  <c r="AK352" i="1"/>
  <c r="AL8" i="1"/>
  <c r="AF8" i="1"/>
  <c r="AJ389" i="1"/>
  <c r="AU295" i="1"/>
  <c r="AI172" i="1"/>
  <c r="Y452" i="1"/>
  <c r="AU185" i="1"/>
  <c r="AH352" i="1"/>
  <c r="Z352" i="1"/>
  <c r="AL352" i="1"/>
  <c r="Z8" i="1"/>
  <c r="AK8" i="1"/>
  <c r="AQ389" i="1"/>
  <c r="AV389" i="1"/>
  <c r="AL295" i="1"/>
  <c r="V452" i="1"/>
  <c r="AH185" i="1"/>
  <c r="AL47" i="1"/>
  <c r="AU389" i="1"/>
  <c r="AI389" i="1"/>
  <c r="AH389" i="1"/>
  <c r="AF295" i="1"/>
  <c r="AO8" i="1"/>
  <c r="W352" i="1"/>
  <c r="AI8" i="1"/>
  <c r="AJ47" i="1"/>
  <c r="AL389" i="1"/>
  <c r="Z389" i="1"/>
  <c r="AR389" i="1"/>
  <c r="Y262" i="1"/>
  <c r="W52" i="1"/>
  <c r="AK152" i="1"/>
  <c r="X152" i="1"/>
  <c r="AF152" i="1"/>
  <c r="AG184" i="1"/>
  <c r="AW184" i="1"/>
  <c r="AL184" i="1"/>
  <c r="AO311" i="1"/>
  <c r="AK83" i="1"/>
  <c r="AJ84" i="1"/>
  <c r="AF459" i="1"/>
  <c r="AZ459" i="1"/>
  <c r="AB459" i="1"/>
  <c r="V52" i="1"/>
  <c r="Z52" i="1"/>
  <c r="AF184" i="1"/>
  <c r="AY184" i="1"/>
  <c r="AS184" i="1"/>
  <c r="AU83" i="1"/>
  <c r="AW113" i="1"/>
  <c r="AP84" i="1"/>
  <c r="Y459" i="1"/>
  <c r="AL459" i="1"/>
  <c r="AZ152" i="1"/>
  <c r="AG52" i="1"/>
  <c r="AT152" i="1"/>
  <c r="AV184" i="1"/>
  <c r="AQ184" i="1"/>
  <c r="AI184" i="1"/>
  <c r="BA184" i="1"/>
  <c r="AU113" i="1"/>
  <c r="AP208" i="1"/>
  <c r="AI459" i="1"/>
  <c r="AH459" i="1"/>
  <c r="AY152" i="1"/>
  <c r="W152" i="1"/>
  <c r="AK52" i="1"/>
  <c r="X52" i="1"/>
  <c r="AR152" i="1"/>
  <c r="AJ152" i="1"/>
  <c r="X313" i="1"/>
  <c r="Z184" i="1"/>
  <c r="AZ184" i="1"/>
  <c r="AK311" i="1"/>
  <c r="AI299" i="1"/>
  <c r="AU208" i="1"/>
  <c r="AK219" i="1"/>
  <c r="Z459" i="1"/>
  <c r="AG459" i="1"/>
  <c r="V459" i="1"/>
  <c r="AJ52" i="1"/>
  <c r="AL52" i="1"/>
  <c r="AG152" i="1"/>
  <c r="AH152" i="1"/>
  <c r="Y313" i="1"/>
  <c r="AK184" i="1"/>
  <c r="AJ184" i="1"/>
  <c r="W311" i="1"/>
  <c r="AS136" i="1"/>
  <c r="AJ459" i="1"/>
  <c r="AK459" i="1"/>
  <c r="AU403" i="1"/>
  <c r="AL268" i="1"/>
  <c r="V403" i="1"/>
  <c r="Y119" i="1"/>
  <c r="Z403" i="1"/>
  <c r="AK119" i="1"/>
  <c r="AK11" i="1"/>
  <c r="X119" i="1"/>
  <c r="BA11" i="1"/>
  <c r="AT268" i="1"/>
  <c r="AL7" i="1"/>
  <c r="AO11" i="1"/>
  <c r="AG392" i="1"/>
  <c r="AK165" i="1"/>
  <c r="AG89" i="1"/>
  <c r="AS257" i="1"/>
  <c r="AL337" i="1"/>
  <c r="Y392" i="1"/>
  <c r="AP165" i="1"/>
  <c r="X89" i="1"/>
  <c r="AP257" i="1"/>
  <c r="AZ147" i="1"/>
  <c r="AR165" i="1"/>
  <c r="W41" i="1"/>
  <c r="Y147" i="1"/>
  <c r="Y337" i="1"/>
  <c r="AH147" i="1"/>
  <c r="AW438" i="1"/>
  <c r="AH165" i="1"/>
  <c r="X53" i="1"/>
  <c r="X108" i="1"/>
  <c r="V57" i="1"/>
  <c r="AO257" i="1"/>
  <c r="AL392" i="1"/>
  <c r="AH257" i="1"/>
  <c r="AJ392" i="1"/>
  <c r="AF165" i="1"/>
  <c r="AH89" i="1"/>
  <c r="AR108" i="1"/>
  <c r="Y115" i="1"/>
  <c r="W372" i="1"/>
  <c r="AL372" i="1"/>
  <c r="AG44" i="1"/>
  <c r="AG257" i="1"/>
  <c r="AF257" i="1"/>
  <c r="AK147" i="1"/>
  <c r="AJ147" i="1"/>
  <c r="AG337" i="1"/>
  <c r="X337" i="1"/>
  <c r="AX392" i="1"/>
  <c r="AF392" i="1"/>
  <c r="AJ165" i="1"/>
  <c r="Z165" i="1"/>
  <c r="X165" i="1"/>
  <c r="AX108" i="1"/>
  <c r="AG108" i="1"/>
  <c r="AK108" i="1"/>
  <c r="AW257" i="1"/>
  <c r="AV257" i="1"/>
  <c r="AL257" i="1"/>
  <c r="Z147" i="1"/>
  <c r="AI337" i="1"/>
  <c r="W392" i="1"/>
  <c r="Z392" i="1"/>
  <c r="AS165" i="1"/>
  <c r="AV165" i="1"/>
  <c r="W53" i="1"/>
  <c r="AH53" i="1"/>
  <c r="AI89" i="1"/>
  <c r="V108" i="1"/>
  <c r="AV108" i="1"/>
  <c r="Y108" i="1"/>
  <c r="AG437" i="1"/>
  <c r="AQ57" i="1"/>
  <c r="Z57" i="1"/>
  <c r="X233" i="1"/>
  <c r="AT257" i="1"/>
  <c r="AU257" i="1"/>
  <c r="AI147" i="1"/>
  <c r="AF147" i="1"/>
  <c r="AH337" i="1"/>
  <c r="V392" i="1"/>
  <c r="AH392" i="1"/>
  <c r="Y165" i="1"/>
  <c r="AU165" i="1"/>
  <c r="AZ165" i="1"/>
  <c r="AG53" i="1"/>
  <c r="AJ108" i="1"/>
  <c r="Z108" i="1"/>
  <c r="AL438" i="1"/>
  <c r="W438" i="1"/>
  <c r="AU437" i="1"/>
  <c r="Z437" i="1"/>
  <c r="AI41" i="1"/>
  <c r="AO57" i="1"/>
  <c r="Y257" i="1"/>
  <c r="AG147" i="1"/>
  <c r="AI53" i="1"/>
  <c r="AK89" i="1"/>
  <c r="AU108" i="1"/>
  <c r="AH438" i="1"/>
  <c r="Y437" i="1"/>
  <c r="AG41" i="1"/>
  <c r="AJ57" i="1"/>
  <c r="AO233" i="1"/>
  <c r="AK337" i="1"/>
  <c r="Z337" i="1"/>
  <c r="AZ392" i="1"/>
  <c r="AW165" i="1"/>
  <c r="AN257" i="1"/>
  <c r="W257" i="1"/>
  <c r="AJ257" i="1"/>
  <c r="W337" i="1"/>
  <c r="AJ337" i="1"/>
  <c r="AI392" i="1"/>
  <c r="BA165" i="1"/>
  <c r="AI165" i="1"/>
  <c r="Z53" i="1"/>
  <c r="AF89" i="1"/>
  <c r="Z89" i="1"/>
  <c r="AH108" i="1"/>
  <c r="AF438" i="1"/>
  <c r="AK437" i="1"/>
  <c r="AV57" i="1"/>
  <c r="AU438" i="1"/>
  <c r="AG233" i="1"/>
  <c r="V257" i="1"/>
  <c r="Z257" i="1"/>
  <c r="AN392" i="1"/>
  <c r="AX165" i="1"/>
  <c r="W165" i="1"/>
  <c r="AK53" i="1"/>
  <c r="AT108" i="1"/>
  <c r="AL147" i="1"/>
  <c r="W147" i="1"/>
  <c r="AK257" i="1"/>
  <c r="X257" i="1"/>
  <c r="AI257" i="1"/>
  <c r="AY147" i="1"/>
  <c r="AO147" i="1"/>
  <c r="AF337" i="1"/>
  <c r="AX337" i="1"/>
  <c r="AK392" i="1"/>
  <c r="X392" i="1"/>
  <c r="AL165" i="1"/>
  <c r="AQ165" i="1"/>
  <c r="AT165" i="1"/>
  <c r="AY165" i="1"/>
  <c r="AJ53" i="1"/>
  <c r="AL89" i="1"/>
  <c r="W89" i="1"/>
  <c r="AF108" i="1"/>
  <c r="AI108" i="1"/>
  <c r="AQ108" i="1"/>
  <c r="AJ438" i="1"/>
  <c r="AS438" i="1"/>
  <c r="BA437" i="1"/>
  <c r="X57" i="1"/>
  <c r="V438" i="1"/>
  <c r="AF53" i="1"/>
  <c r="X438" i="1"/>
  <c r="AS108" i="1"/>
  <c r="AY108" i="1"/>
  <c r="W108" i="1"/>
  <c r="AQ437" i="1"/>
  <c r="AJ41" i="1"/>
  <c r="AH57" i="1"/>
  <c r="Y53" i="1"/>
  <c r="AJ89" i="1"/>
  <c r="AG438" i="1"/>
  <c r="W57" i="1"/>
  <c r="AC459" i="1"/>
  <c r="AD459" i="1"/>
  <c r="AE422" i="1"/>
  <c r="AR422" i="1"/>
  <c r="AE50" i="1"/>
  <c r="AQ50" i="1"/>
  <c r="AE257" i="1"/>
  <c r="AQ257" i="1"/>
  <c r="AE288" i="1"/>
  <c r="AQ288" i="1"/>
  <c r="AE442" i="1"/>
  <c r="AQ442" i="1"/>
  <c r="AO310" i="1"/>
  <c r="AR310" i="1"/>
  <c r="AP329" i="1"/>
  <c r="AE310" i="1"/>
  <c r="AP310" i="1"/>
  <c r="AF333" i="1"/>
  <c r="AG235" i="1"/>
  <c r="AH313" i="1"/>
  <c r="AI313" i="1"/>
  <c r="AP311" i="1"/>
  <c r="Z311" i="1"/>
  <c r="V83" i="1"/>
  <c r="AW83" i="1"/>
  <c r="Z113" i="1"/>
  <c r="AL113" i="1"/>
  <c r="X24" i="1"/>
  <c r="V24" i="1"/>
  <c r="AL299" i="1"/>
  <c r="AW136" i="1"/>
  <c r="AH219" i="1"/>
  <c r="AF208" i="1"/>
  <c r="AV208" i="1"/>
  <c r="AU329" i="1"/>
  <c r="AL329" i="1"/>
  <c r="W219" i="1"/>
  <c r="W84" i="1"/>
  <c r="AW84" i="1"/>
  <c r="AJ313" i="1"/>
  <c r="Y311" i="1"/>
  <c r="V311" i="1"/>
  <c r="AU311" i="1"/>
  <c r="AJ219" i="1"/>
  <c r="AQ83" i="1"/>
  <c r="AI83" i="1"/>
  <c r="AS113" i="1"/>
  <c r="AN113" i="1"/>
  <c r="AG24" i="1"/>
  <c r="AT24" i="1"/>
  <c r="AH299" i="1"/>
  <c r="AQ299" i="1"/>
  <c r="V136" i="1"/>
  <c r="AK136" i="1"/>
  <c r="AT208" i="1"/>
  <c r="AF329" i="1"/>
  <c r="AS329" i="1"/>
  <c r="AK84" i="1"/>
  <c r="X84" i="1"/>
  <c r="AG313" i="1"/>
  <c r="AT311" i="1"/>
  <c r="AV311" i="1"/>
  <c r="AS311" i="1"/>
  <c r="Y83" i="1"/>
  <c r="AV83" i="1"/>
  <c r="AH113" i="1"/>
  <c r="AG113" i="1"/>
  <c r="AH24" i="1"/>
  <c r="AJ24" i="1"/>
  <c r="Y299" i="1"/>
  <c r="AK299" i="1"/>
  <c r="AT136" i="1"/>
  <c r="Y136" i="1"/>
  <c r="AO208" i="1"/>
  <c r="AG329" i="1"/>
  <c r="AS84" i="1"/>
  <c r="AK313" i="1"/>
  <c r="AJ311" i="1"/>
  <c r="AQ311" i="1"/>
  <c r="AI311" i="1"/>
  <c r="AF219" i="1"/>
  <c r="AG83" i="1"/>
  <c r="AJ83" i="1"/>
  <c r="V113" i="1"/>
  <c r="AV113" i="1"/>
  <c r="AS24" i="1"/>
  <c r="AU24" i="1"/>
  <c r="AU299" i="1"/>
  <c r="Z136" i="1"/>
  <c r="AL136" i="1"/>
  <c r="BB208" i="1"/>
  <c r="W208" i="1"/>
  <c r="AI219" i="1"/>
  <c r="AT329" i="1"/>
  <c r="AQ84" i="1"/>
  <c r="Z219" i="1"/>
  <c r="AR83" i="1"/>
  <c r="AH83" i="1"/>
  <c r="AF83" i="1"/>
  <c r="AF113" i="1"/>
  <c r="AZ113" i="1"/>
  <c r="AQ24" i="1"/>
  <c r="Y24" i="1"/>
  <c r="AG299" i="1"/>
  <c r="AV299" i="1"/>
  <c r="AJ136" i="1"/>
  <c r="AQ136" i="1"/>
  <c r="AN208" i="1"/>
  <c r="AG208" i="1"/>
  <c r="V329" i="1"/>
  <c r="AG84" i="1"/>
  <c r="W313" i="1"/>
  <c r="X311" i="1"/>
  <c r="AL311" i="1"/>
  <c r="AS83" i="1"/>
  <c r="X83" i="1"/>
  <c r="W83" i="1"/>
  <c r="X113" i="1"/>
  <c r="AI24" i="1"/>
  <c r="Z299" i="1"/>
  <c r="AR299" i="1"/>
  <c r="AR136" i="1"/>
  <c r="X208" i="1"/>
  <c r="AS208" i="1"/>
  <c r="Z329" i="1"/>
  <c r="AF84" i="1"/>
  <c r="AO84" i="1"/>
  <c r="AL313" i="1"/>
  <c r="AF313" i="1"/>
  <c r="AW311" i="1"/>
  <c r="AH311" i="1"/>
  <c r="Z83" i="1"/>
  <c r="AT83" i="1"/>
  <c r="AL83" i="1"/>
  <c r="AS299" i="1"/>
  <c r="AF299" i="1"/>
  <c r="BA208" i="1"/>
  <c r="W329" i="1"/>
  <c r="AE2" i="1"/>
  <c r="AE89" i="1"/>
  <c r="AN89" i="1"/>
  <c r="AI75" i="1"/>
  <c r="AJ36" i="1"/>
  <c r="AV289" i="1"/>
  <c r="BA419" i="1"/>
  <c r="X235" i="1"/>
  <c r="AT36" i="1"/>
  <c r="AJ333" i="1"/>
  <c r="AG73" i="1"/>
  <c r="AK73" i="1"/>
  <c r="AI419" i="1"/>
  <c r="X441" i="1"/>
  <c r="X387" i="1"/>
  <c r="AP206" i="1"/>
  <c r="BA195" i="1"/>
  <c r="AK441" i="1"/>
  <c r="AZ13" i="1"/>
  <c r="W387" i="1"/>
  <c r="Z206" i="1"/>
  <c r="AL34" i="1"/>
  <c r="AQ195" i="1"/>
  <c r="AN13" i="1"/>
  <c r="AO419" i="1"/>
  <c r="AN289" i="1"/>
  <c r="AK34" i="1"/>
  <c r="AZ36" i="1"/>
  <c r="AI255" i="1"/>
  <c r="AV387" i="1"/>
  <c r="AZ387" i="1"/>
  <c r="AR419" i="1"/>
  <c r="AZ419" i="1"/>
  <c r="AL206" i="1"/>
  <c r="Z289" i="1"/>
  <c r="AF289" i="1"/>
  <c r="V419" i="1"/>
  <c r="W419" i="1"/>
  <c r="Y419" i="1"/>
  <c r="X333" i="1"/>
  <c r="X34" i="1"/>
  <c r="AH34" i="1"/>
  <c r="AH333" i="1"/>
  <c r="AV73" i="1"/>
  <c r="AL235" i="1"/>
  <c r="AK235" i="1"/>
  <c r="AF195" i="1"/>
  <c r="AL195" i="1"/>
  <c r="AN36" i="1"/>
  <c r="AG36" i="1"/>
  <c r="AL255" i="1"/>
  <c r="Y255" i="1"/>
  <c r="Z441" i="1"/>
  <c r="AL441" i="1"/>
  <c r="AK419" i="1"/>
  <c r="AU419" i="1"/>
  <c r="AF34" i="1"/>
  <c r="AK333" i="1"/>
  <c r="AF73" i="1"/>
  <c r="AS73" i="1"/>
  <c r="W235" i="1"/>
  <c r="AH235" i="1"/>
  <c r="Z333" i="1"/>
  <c r="V195" i="1"/>
  <c r="AS195" i="1"/>
  <c r="AR195" i="1"/>
  <c r="AK36" i="1"/>
  <c r="BA36" i="1"/>
  <c r="AV36" i="1"/>
  <c r="AJ255" i="1"/>
  <c r="AF255" i="1"/>
  <c r="AV441" i="1"/>
  <c r="AS441" i="1"/>
  <c r="BB289" i="1"/>
  <c r="AP13" i="1"/>
  <c r="BA387" i="1"/>
  <c r="V333" i="1"/>
  <c r="BA34" i="1"/>
  <c r="AO34" i="1"/>
  <c r="AU73" i="1"/>
  <c r="AT73" i="1"/>
  <c r="Z235" i="1"/>
  <c r="AL333" i="1"/>
  <c r="Y195" i="1"/>
  <c r="AH195" i="1"/>
  <c r="W36" i="1"/>
  <c r="AX36" i="1"/>
  <c r="Z36" i="1"/>
  <c r="AH255" i="1"/>
  <c r="W255" i="1"/>
  <c r="AU441" i="1"/>
  <c r="V441" i="1"/>
  <c r="AF441" i="1"/>
  <c r="V387" i="1"/>
  <c r="AH387" i="1"/>
  <c r="Y206" i="1"/>
  <c r="BB419" i="1"/>
  <c r="AJ206" i="1"/>
  <c r="AK13" i="1"/>
  <c r="Y387" i="1"/>
  <c r="Z387" i="1"/>
  <c r="W206" i="1"/>
  <c r="AH206" i="1"/>
  <c r="Y289" i="1"/>
  <c r="AG289" i="1"/>
  <c r="AL419" i="1"/>
  <c r="AG419" i="1"/>
  <c r="AP34" i="1"/>
  <c r="V73" i="1"/>
  <c r="AH73" i="1"/>
  <c r="AQ73" i="1"/>
  <c r="AI235" i="1"/>
  <c r="Y235" i="1"/>
  <c r="Z195" i="1"/>
  <c r="W195" i="1"/>
  <c r="AT195" i="1"/>
  <c r="AS36" i="1"/>
  <c r="Y36" i="1"/>
  <c r="AP36" i="1"/>
  <c r="Z255" i="1"/>
  <c r="AR255" i="1"/>
  <c r="AR441" i="1"/>
  <c r="AQ441" i="1"/>
  <c r="Y441" i="1"/>
  <c r="AJ13" i="1"/>
  <c r="AI387" i="1"/>
  <c r="AK387" i="1"/>
  <c r="AJ387" i="1"/>
  <c r="V206" i="1"/>
  <c r="AG206" i="1"/>
  <c r="X289" i="1"/>
  <c r="AO289" i="1"/>
  <c r="AJ419" i="1"/>
  <c r="AX419" i="1"/>
  <c r="AF419" i="1"/>
  <c r="V34" i="1"/>
  <c r="W34" i="1"/>
  <c r="Y34" i="1"/>
  <c r="Z73" i="1"/>
  <c r="Y73" i="1"/>
  <c r="W73" i="1"/>
  <c r="Y333" i="1"/>
  <c r="AR235" i="1"/>
  <c r="AV195" i="1"/>
  <c r="AG195" i="1"/>
  <c r="X195" i="1"/>
  <c r="BB36" i="1"/>
  <c r="AF36" i="1"/>
  <c r="AO36" i="1"/>
  <c r="X255" i="1"/>
  <c r="V255" i="1"/>
  <c r="AG441" i="1"/>
  <c r="AT441" i="1"/>
  <c r="AI441" i="1"/>
  <c r="AL387" i="1"/>
  <c r="AK206" i="1"/>
  <c r="AI289" i="1"/>
  <c r="AL289" i="1"/>
  <c r="AH289" i="1"/>
  <c r="AY419" i="1"/>
  <c r="AG13" i="1"/>
  <c r="BB387" i="1"/>
  <c r="AF206" i="1"/>
  <c r="X206" i="1"/>
  <c r="AP289" i="1"/>
  <c r="W289" i="1"/>
  <c r="AT419" i="1"/>
  <c r="Z419" i="1"/>
  <c r="AQ419" i="1"/>
  <c r="AJ34" i="1"/>
  <c r="AW34" i="1"/>
  <c r="AG34" i="1"/>
  <c r="AR73" i="1"/>
  <c r="X73" i="1"/>
  <c r="AJ73" i="1"/>
  <c r="W333" i="1"/>
  <c r="V235" i="1"/>
  <c r="AF235" i="1"/>
  <c r="AJ195" i="1"/>
  <c r="AI195" i="1"/>
  <c r="BC333" i="1"/>
  <c r="AU36" i="1"/>
  <c r="X36" i="1"/>
  <c r="AH36" i="1"/>
  <c r="AK255" i="1"/>
  <c r="AH441" i="1"/>
  <c r="W441" i="1"/>
  <c r="AH419" i="1"/>
  <c r="AU289" i="1"/>
  <c r="AK289" i="1"/>
  <c r="AN387" i="1"/>
  <c r="AT387" i="1"/>
  <c r="AS419" i="1"/>
  <c r="AV13" i="1"/>
  <c r="AI13" i="1"/>
  <c r="AX387" i="1"/>
  <c r="AH13" i="1"/>
  <c r="AY13" i="1"/>
  <c r="AG387" i="1"/>
  <c r="AU387" i="1"/>
  <c r="AF387" i="1"/>
  <c r="AI206" i="1"/>
  <c r="AO206" i="1"/>
  <c r="AJ289" i="1"/>
  <c r="AT289" i="1"/>
  <c r="AV419" i="1"/>
  <c r="AP419" i="1"/>
  <c r="Z34" i="1"/>
  <c r="AZ34" i="1"/>
  <c r="AI34" i="1"/>
  <c r="AW73" i="1"/>
  <c r="AL73" i="1"/>
  <c r="AI73" i="1"/>
  <c r="AZ235" i="1"/>
  <c r="AJ235" i="1"/>
  <c r="AW195" i="1"/>
  <c r="AU195" i="1"/>
  <c r="AK195" i="1"/>
  <c r="AG333" i="1"/>
  <c r="AI36" i="1"/>
  <c r="AL36" i="1"/>
  <c r="V36" i="1"/>
  <c r="AG255" i="1"/>
  <c r="AW441" i="1"/>
  <c r="AJ441" i="1"/>
  <c r="AR268" i="1"/>
  <c r="AY7" i="1"/>
  <c r="AX268" i="1"/>
  <c r="W11" i="1"/>
  <c r="AZ403" i="1"/>
  <c r="AS268" i="1"/>
  <c r="Y268" i="1"/>
  <c r="Z7" i="1"/>
  <c r="AS11" i="1"/>
  <c r="BB11" i="1"/>
  <c r="Y11" i="1"/>
  <c r="AO403" i="1"/>
  <c r="Y403" i="1"/>
  <c r="AL403" i="1"/>
  <c r="BA268" i="1"/>
  <c r="AT119" i="1"/>
  <c r="AZ119" i="1"/>
  <c r="AH119" i="1"/>
  <c r="AH372" i="1"/>
  <c r="X44" i="1"/>
  <c r="BA44" i="1"/>
  <c r="AP268" i="1"/>
  <c r="AH268" i="1"/>
  <c r="AW11" i="1"/>
  <c r="X11" i="1"/>
  <c r="AP11" i="1"/>
  <c r="AV11" i="1"/>
  <c r="X268" i="1"/>
  <c r="AW268" i="1"/>
  <c r="W7" i="1"/>
  <c r="AI11" i="1"/>
  <c r="Z11" i="1"/>
  <c r="AN11" i="1"/>
  <c r="AI403" i="1"/>
  <c r="AK403" i="1"/>
  <c r="AY119" i="1"/>
  <c r="W119" i="1"/>
  <c r="AO119" i="1"/>
  <c r="AJ372" i="1"/>
  <c r="X372" i="1"/>
  <c r="AF44" i="1"/>
  <c r="AL44" i="1"/>
  <c r="X115" i="1"/>
  <c r="AG119" i="1"/>
  <c r="AL119" i="1"/>
  <c r="AI372" i="1"/>
  <c r="AF372" i="1"/>
  <c r="AP44" i="1"/>
  <c r="AG403" i="1"/>
  <c r="AZ268" i="1"/>
  <c r="W268" i="1"/>
  <c r="AH11" i="1"/>
  <c r="AJ11" i="1"/>
  <c r="AT11" i="1"/>
  <c r="Z119" i="1"/>
  <c r="AI119" i="1"/>
  <c r="AG372" i="1"/>
  <c r="V44" i="1"/>
  <c r="AH44" i="1"/>
  <c r="Z44" i="1"/>
  <c r="AF403" i="1"/>
  <c r="AS115" i="1"/>
  <c r="AK268" i="1"/>
  <c r="AV268" i="1"/>
  <c r="AG268" i="1"/>
  <c r="AK7" i="1"/>
  <c r="AG7" i="1"/>
  <c r="AF11" i="1"/>
  <c r="AU11" i="1"/>
  <c r="AZ11" i="1"/>
  <c r="AH403" i="1"/>
  <c r="AP403" i="1"/>
  <c r="BA403" i="1"/>
  <c r="AQ119" i="1"/>
  <c r="AX119" i="1"/>
  <c r="AJ119" i="1"/>
  <c r="AK372" i="1"/>
  <c r="Z372" i="1"/>
  <c r="Y44" i="1"/>
  <c r="AU268" i="1"/>
  <c r="AR119" i="1"/>
  <c r="AQ268" i="1"/>
  <c r="AI268" i="1"/>
  <c r="AJ268" i="1"/>
  <c r="Y7" i="1"/>
  <c r="AI7" i="1"/>
  <c r="V11" i="1"/>
  <c r="AG11" i="1"/>
  <c r="AL11" i="1"/>
  <c r="AV403" i="1"/>
  <c r="W403" i="1"/>
  <c r="AS119" i="1"/>
  <c r="AF119" i="1"/>
  <c r="AV372" i="1"/>
  <c r="AO44" i="1"/>
  <c r="W44" i="1"/>
  <c r="X7" i="1"/>
  <c r="AJ7" i="1"/>
  <c r="AX403" i="1"/>
  <c r="AJ403" i="1"/>
  <c r="Z268" i="1"/>
  <c r="AH7" i="1"/>
  <c r="AF7" i="1"/>
  <c r="AX11" i="1"/>
  <c r="AT403" i="1"/>
  <c r="X403" i="1"/>
  <c r="AV119" i="1"/>
  <c r="AU119" i="1"/>
  <c r="Y372" i="1"/>
  <c r="AJ44" i="1"/>
  <c r="AK44" i="1"/>
  <c r="AI113" i="1"/>
  <c r="AE113" i="1"/>
  <c r="X329" i="1"/>
  <c r="AE329" i="1"/>
  <c r="Z24" i="1"/>
  <c r="AE24" i="1"/>
  <c r="AH136" i="1"/>
  <c r="AE136" i="1"/>
  <c r="Y84" i="1"/>
  <c r="AE84" i="1"/>
  <c r="AJ208" i="1"/>
  <c r="AE208" i="1"/>
  <c r="BC219" i="1"/>
  <c r="AE219" i="1"/>
  <c r="Y41" i="1"/>
  <c r="AE41" i="1"/>
  <c r="AI437" i="1"/>
  <c r="AE437" i="1"/>
  <c r="AF233" i="1"/>
  <c r="AE233" i="1"/>
  <c r="AR57" i="1"/>
  <c r="AE57" i="1"/>
  <c r="AK438" i="1"/>
  <c r="AE438" i="1"/>
  <c r="AC357" i="1"/>
  <c r="AD357" i="1"/>
  <c r="AD376" i="1"/>
  <c r="AC376" i="1"/>
  <c r="AD440" i="1"/>
  <c r="AC440" i="1"/>
  <c r="AC419" i="1"/>
  <c r="AD419" i="1"/>
  <c r="AD235" i="1"/>
  <c r="AC235" i="1"/>
  <c r="AD255" i="1"/>
  <c r="AC255" i="1"/>
  <c r="AD36" i="1"/>
  <c r="AC36" i="1"/>
  <c r="AC13" i="1"/>
  <c r="AD13" i="1"/>
  <c r="AD195" i="1"/>
  <c r="AC195" i="1"/>
  <c r="AD206" i="1"/>
  <c r="AC206" i="1"/>
  <c r="AC73" i="1"/>
  <c r="AD73" i="1"/>
  <c r="AD333" i="1"/>
  <c r="AC333" i="1"/>
  <c r="AD289" i="1"/>
  <c r="AC289" i="1"/>
  <c r="AD387" i="1"/>
  <c r="AC387" i="1"/>
  <c r="AD34" i="1"/>
  <c r="AC34" i="1"/>
  <c r="AC441" i="1"/>
  <c r="AD441" i="1"/>
  <c r="AC4" i="1"/>
  <c r="AD4" i="1"/>
  <c r="AC231" i="1"/>
  <c r="AD231" i="1"/>
  <c r="AC274" i="1"/>
  <c r="AD274" i="1"/>
  <c r="AD443" i="1"/>
  <c r="AC443" i="1"/>
  <c r="AD45" i="1"/>
  <c r="AC45" i="1"/>
  <c r="AD316" i="1"/>
  <c r="AC316" i="1"/>
  <c r="AD398" i="1"/>
  <c r="AC398" i="1"/>
  <c r="AD439" i="1"/>
  <c r="AC439" i="1"/>
  <c r="BA233" i="1"/>
  <c r="AK233" i="1"/>
  <c r="AD99" i="1"/>
  <c r="AC99" i="1"/>
  <c r="AU84" i="1"/>
  <c r="AR84" i="1"/>
  <c r="AI84" i="1"/>
  <c r="AD262" i="1"/>
  <c r="AC262" i="1"/>
  <c r="AX452" i="1"/>
  <c r="AC452" i="1"/>
  <c r="AD452" i="1"/>
  <c r="AD352" i="1"/>
  <c r="AC352" i="1"/>
  <c r="AD47" i="1"/>
  <c r="AC47" i="1"/>
  <c r="AC171" i="1"/>
  <c r="AD171" i="1"/>
  <c r="AD3" i="1"/>
  <c r="AC3" i="1"/>
  <c r="AD221" i="1"/>
  <c r="AC221" i="1"/>
  <c r="AN121" i="1"/>
  <c r="AD121" i="1"/>
  <c r="AC121" i="1"/>
  <c r="W172" i="1"/>
  <c r="AD172" i="1"/>
  <c r="AC172" i="1"/>
  <c r="AD389" i="1"/>
  <c r="AC389" i="1"/>
  <c r="AD295" i="1"/>
  <c r="AC295" i="1"/>
  <c r="AC8" i="1"/>
  <c r="AD8" i="1"/>
  <c r="AD185" i="1"/>
  <c r="AC185" i="1"/>
  <c r="AD401" i="1"/>
  <c r="AC401" i="1"/>
  <c r="AD373" i="1"/>
  <c r="AC373" i="1"/>
  <c r="AC50" i="1"/>
  <c r="AD50" i="1"/>
  <c r="AD414" i="1"/>
  <c r="AC414" i="1"/>
  <c r="AD64" i="1"/>
  <c r="AC64" i="1"/>
  <c r="AD310" i="1"/>
  <c r="AC310" i="1"/>
  <c r="AD103" i="1"/>
  <c r="AC103" i="1"/>
  <c r="AD163" i="1"/>
  <c r="AC163" i="1"/>
  <c r="AD198" i="1"/>
  <c r="AC198" i="1"/>
  <c r="AD253" i="1"/>
  <c r="AC253" i="1"/>
  <c r="AD170" i="1"/>
  <c r="AC170" i="1"/>
  <c r="AC434" i="1"/>
  <c r="AD434" i="1"/>
  <c r="AI438" i="1"/>
  <c r="AD361" i="1"/>
  <c r="AC361" i="1"/>
  <c r="AJ113" i="1"/>
  <c r="W113" i="1"/>
  <c r="AF24" i="1"/>
  <c r="AG136" i="1"/>
  <c r="Z208" i="1"/>
  <c r="AI208" i="1"/>
  <c r="AL437" i="1"/>
  <c r="AF437" i="1"/>
  <c r="AF41" i="1"/>
  <c r="AG57" i="1"/>
  <c r="Y57" i="1"/>
  <c r="AV329" i="1"/>
  <c r="AO329" i="1"/>
  <c r="AT438" i="1"/>
  <c r="AJ233" i="1"/>
  <c r="AC223" i="1"/>
  <c r="AD223" i="1"/>
  <c r="AH84" i="1"/>
  <c r="BC84" i="1"/>
  <c r="AC11" i="1"/>
  <c r="AD11" i="1"/>
  <c r="AD115" i="1"/>
  <c r="AC115" i="1"/>
  <c r="AD372" i="1"/>
  <c r="AC372" i="1"/>
  <c r="AD119" i="1"/>
  <c r="AC119" i="1"/>
  <c r="AC268" i="1"/>
  <c r="AD268" i="1"/>
  <c r="AD44" i="1"/>
  <c r="AC44" i="1"/>
  <c r="AC403" i="1"/>
  <c r="AD403" i="1"/>
  <c r="AD7" i="1"/>
  <c r="AC7" i="1"/>
  <c r="AD236" i="1"/>
  <c r="AC236" i="1"/>
  <c r="AD433" i="1"/>
  <c r="AC433" i="1"/>
  <c r="AC94" i="1"/>
  <c r="AD94" i="1"/>
  <c r="AD69" i="1"/>
  <c r="AC69" i="1"/>
  <c r="AD166" i="1"/>
  <c r="AC166" i="1"/>
  <c r="AC313" i="1"/>
  <c r="AD313" i="1"/>
  <c r="AD113" i="1"/>
  <c r="AC113" i="1"/>
  <c r="AD329" i="1"/>
  <c r="AC329" i="1"/>
  <c r="AD24" i="1"/>
  <c r="AC24" i="1"/>
  <c r="AD136" i="1"/>
  <c r="AC136" i="1"/>
  <c r="AD152" i="1"/>
  <c r="AC152" i="1"/>
  <c r="AC299" i="1"/>
  <c r="AD299" i="1"/>
  <c r="AD84" i="1"/>
  <c r="AC84" i="1"/>
  <c r="AD208" i="1"/>
  <c r="AC208" i="1"/>
  <c r="AD184" i="1"/>
  <c r="AC184" i="1"/>
  <c r="AD83" i="1"/>
  <c r="AC83" i="1"/>
  <c r="AD311" i="1"/>
  <c r="AC311" i="1"/>
  <c r="AD52" i="1"/>
  <c r="AC52" i="1"/>
  <c r="AD219" i="1"/>
  <c r="AC219" i="1"/>
  <c r="AC258" i="1"/>
  <c r="AD258" i="1"/>
  <c r="AD26" i="1"/>
  <c r="AC26" i="1"/>
  <c r="AD205" i="1"/>
  <c r="AC205" i="1"/>
  <c r="AD129" i="1"/>
  <c r="AC129" i="1"/>
  <c r="AC338" i="1"/>
  <c r="AD338" i="1"/>
  <c r="AD169" i="1"/>
  <c r="AC169" i="1"/>
  <c r="AC133" i="1"/>
  <c r="AD133" i="1"/>
  <c r="AD33" i="1"/>
  <c r="AC33" i="1"/>
  <c r="AD300" i="1"/>
  <c r="AC300" i="1"/>
  <c r="AD367" i="1"/>
  <c r="AC367" i="1"/>
  <c r="AD297" i="1"/>
  <c r="AC297" i="1"/>
  <c r="AD151" i="1"/>
  <c r="AC151" i="1"/>
  <c r="AD296" i="1"/>
  <c r="AC296" i="1"/>
  <c r="AD174" i="1"/>
  <c r="AC174" i="1"/>
  <c r="AD118" i="1"/>
  <c r="AC118" i="1"/>
  <c r="AD272" i="1"/>
  <c r="AC272" i="1"/>
  <c r="AD86" i="1"/>
  <c r="AC86" i="1"/>
  <c r="AK113" i="1"/>
  <c r="AT113" i="1"/>
  <c r="AY113" i="1"/>
  <c r="AK24" i="1"/>
  <c r="BB24" i="1"/>
  <c r="V299" i="1"/>
  <c r="W299" i="1"/>
  <c r="AF136" i="1"/>
  <c r="AI136" i="1"/>
  <c r="AU136" i="1"/>
  <c r="AL208" i="1"/>
  <c r="AH208" i="1"/>
  <c r="AY208" i="1"/>
  <c r="X437" i="1"/>
  <c r="BA41" i="1"/>
  <c r="AK57" i="1"/>
  <c r="BB57" i="1"/>
  <c r="AP57" i="1"/>
  <c r="AD190" i="1"/>
  <c r="AC190" i="1"/>
  <c r="AH329" i="1"/>
  <c r="AH233" i="1"/>
  <c r="AD449" i="1"/>
  <c r="AC449" i="1"/>
  <c r="AZ84" i="1"/>
  <c r="Z84" i="1"/>
  <c r="AT84" i="1"/>
  <c r="AD294" i="1"/>
  <c r="AC294" i="1"/>
  <c r="AD51" i="1"/>
  <c r="AC51" i="1"/>
  <c r="AD14" i="1"/>
  <c r="AC14" i="1"/>
  <c r="AD178" i="1"/>
  <c r="AC178" i="1"/>
  <c r="AD35" i="1"/>
  <c r="AC35" i="1"/>
  <c r="AC105" i="1"/>
  <c r="AD105" i="1"/>
  <c r="AC186" i="1"/>
  <c r="AD186" i="1"/>
  <c r="AC38" i="1"/>
  <c r="AD38" i="1"/>
  <c r="AD194" i="1"/>
  <c r="AC194" i="1"/>
  <c r="AD25" i="1"/>
  <c r="AC25" i="1"/>
  <c r="AD164" i="1"/>
  <c r="AC164" i="1"/>
  <c r="AC104" i="1"/>
  <c r="AD104" i="1"/>
  <c r="AD422" i="1"/>
  <c r="AC422" i="1"/>
  <c r="AD286" i="1"/>
  <c r="AC286" i="1"/>
  <c r="AD351" i="1"/>
  <c r="AC351" i="1"/>
  <c r="AD234" i="1"/>
  <c r="AC234" i="1"/>
  <c r="AC453" i="1"/>
  <c r="AD453" i="1"/>
  <c r="AD144" i="1"/>
  <c r="AC144" i="1"/>
  <c r="AD232" i="1"/>
  <c r="AC232" i="1"/>
  <c r="AD182" i="1"/>
  <c r="AC182" i="1"/>
  <c r="AD110" i="1"/>
  <c r="AC110" i="1"/>
  <c r="AD418" i="1"/>
  <c r="AC418" i="1"/>
  <c r="AD93" i="1"/>
  <c r="AC93" i="1"/>
  <c r="AC58" i="1"/>
  <c r="AD58" i="1"/>
  <c r="AD192" i="1"/>
  <c r="AC192" i="1"/>
  <c r="AD55" i="1"/>
  <c r="AC55" i="1"/>
  <c r="AD395" i="1"/>
  <c r="AC395" i="1"/>
  <c r="AD365" i="1"/>
  <c r="AC365" i="1"/>
  <c r="AC187" i="1"/>
  <c r="AD187" i="1"/>
  <c r="AC283" i="1"/>
  <c r="AD283" i="1"/>
  <c r="AD160" i="1"/>
  <c r="AC160" i="1"/>
  <c r="AD6" i="1"/>
  <c r="AC6" i="1"/>
  <c r="AD460" i="1"/>
  <c r="AC460" i="1"/>
  <c r="AD432" i="1"/>
  <c r="AC432" i="1"/>
  <c r="AC442" i="1"/>
  <c r="AD442" i="1"/>
  <c r="AD2" i="1"/>
  <c r="AC2" i="1"/>
  <c r="AC100" i="1"/>
  <c r="AD100" i="1"/>
  <c r="AC116" i="1"/>
  <c r="AD116" i="1"/>
  <c r="AC284" i="1"/>
  <c r="AD284" i="1"/>
  <c r="AD217" i="1"/>
  <c r="AC217" i="1"/>
  <c r="AD250" i="1"/>
  <c r="AC250" i="1"/>
  <c r="AD318" i="1"/>
  <c r="AC318" i="1"/>
  <c r="AD278" i="1"/>
  <c r="AC278" i="1"/>
  <c r="AD261" i="1"/>
  <c r="AC261" i="1"/>
  <c r="AD288" i="1"/>
  <c r="AC288" i="1"/>
  <c r="AD308" i="1"/>
  <c r="AC308" i="1"/>
  <c r="AD102" i="1"/>
  <c r="AC102" i="1"/>
  <c r="AC54" i="1"/>
  <c r="AD54" i="1"/>
  <c r="AP113" i="1"/>
  <c r="Y113" i="1"/>
  <c r="AL24" i="1"/>
  <c r="W24" i="1"/>
  <c r="AV24" i="1"/>
  <c r="AD71" i="1"/>
  <c r="AC71" i="1"/>
  <c r="AJ299" i="1"/>
  <c r="X299" i="1"/>
  <c r="AC96" i="1"/>
  <c r="AD96" i="1"/>
  <c r="W136" i="1"/>
  <c r="AV136" i="1"/>
  <c r="AK208" i="1"/>
  <c r="AZ208" i="1"/>
  <c r="AR438" i="1"/>
  <c r="AC92" i="1"/>
  <c r="AD92" i="1"/>
  <c r="AY57" i="1"/>
  <c r="AI57" i="1"/>
  <c r="AI329" i="1"/>
  <c r="AJ329" i="1"/>
  <c r="AD9" i="1"/>
  <c r="AC9" i="1"/>
  <c r="BA84" i="1"/>
  <c r="AL84" i="1"/>
  <c r="AD200" i="1"/>
  <c r="AC200" i="1"/>
  <c r="AD210" i="1"/>
  <c r="AC210" i="1"/>
  <c r="AD75" i="1"/>
  <c r="AC75" i="1"/>
  <c r="AD327" i="1"/>
  <c r="AC327" i="1"/>
  <c r="AD266" i="1"/>
  <c r="AC266" i="1"/>
  <c r="AD145" i="1"/>
  <c r="AC145" i="1"/>
  <c r="AD408" i="1"/>
  <c r="AC408" i="1"/>
  <c r="AD301" i="1"/>
  <c r="AC301" i="1"/>
  <c r="AD354" i="1"/>
  <c r="AC354" i="1"/>
  <c r="AD415" i="1"/>
  <c r="AC415" i="1"/>
  <c r="AC397" i="1"/>
  <c r="AD397" i="1"/>
  <c r="AC42" i="1"/>
  <c r="AD42" i="1"/>
  <c r="AD363" i="1"/>
  <c r="AC363" i="1"/>
  <c r="AD375" i="1"/>
  <c r="AC375" i="1"/>
  <c r="AD183" i="1"/>
  <c r="AC183" i="1"/>
  <c r="AD417" i="1"/>
  <c r="AC417" i="1"/>
  <c r="AC379" i="1"/>
  <c r="AD379" i="1"/>
  <c r="AD173" i="1"/>
  <c r="AC173" i="1"/>
  <c r="AD435" i="1"/>
  <c r="AC435" i="1"/>
  <c r="AD40" i="1"/>
  <c r="AC40" i="1"/>
  <c r="AC165" i="1"/>
  <c r="AD165" i="1"/>
  <c r="AD392" i="1"/>
  <c r="AC392" i="1"/>
  <c r="AD53" i="1"/>
  <c r="AC53" i="1"/>
  <c r="AC108" i="1"/>
  <c r="AD108" i="1"/>
  <c r="AD41" i="1"/>
  <c r="AC41" i="1"/>
  <c r="AD437" i="1"/>
  <c r="AC437" i="1"/>
  <c r="AD233" i="1"/>
  <c r="AC233" i="1"/>
  <c r="AD257" i="1"/>
  <c r="AC257" i="1"/>
  <c r="AD337" i="1"/>
  <c r="AC337" i="1"/>
  <c r="AC89" i="1"/>
  <c r="AD89" i="1"/>
  <c r="AD57" i="1"/>
  <c r="AC57" i="1"/>
  <c r="AC147" i="1"/>
  <c r="AD147" i="1"/>
  <c r="AD438" i="1"/>
  <c r="AC438" i="1"/>
  <c r="V200" i="1"/>
  <c r="AB200" i="1"/>
  <c r="AA200" i="1"/>
  <c r="Z210" i="1"/>
  <c r="AA210" i="1"/>
  <c r="AB210" i="1"/>
  <c r="W75" i="1"/>
  <c r="AB75" i="1"/>
  <c r="AA75" i="1"/>
  <c r="AJ327" i="1"/>
  <c r="AB327" i="1"/>
  <c r="AA327" i="1"/>
  <c r="AU266" i="1"/>
  <c r="AB266" i="1"/>
  <c r="AA266" i="1"/>
  <c r="V145" i="1"/>
  <c r="AB145" i="1"/>
  <c r="AA145" i="1"/>
  <c r="Y408" i="1"/>
  <c r="AB408" i="1"/>
  <c r="AA408" i="1"/>
  <c r="Z301" i="1"/>
  <c r="AB301" i="1"/>
  <c r="AA301" i="1"/>
  <c r="V354" i="1"/>
  <c r="AB354" i="1"/>
  <c r="AA354" i="1"/>
  <c r="V415" i="1"/>
  <c r="AB415" i="1"/>
  <c r="AA415" i="1"/>
  <c r="V397" i="1"/>
  <c r="AB397" i="1"/>
  <c r="AA397" i="1"/>
  <c r="AK42" i="1"/>
  <c r="AB42" i="1"/>
  <c r="AA42" i="1"/>
  <c r="W363" i="1"/>
  <c r="AB363" i="1"/>
  <c r="AA363" i="1"/>
  <c r="AF375" i="1"/>
  <c r="AB375" i="1"/>
  <c r="AA375" i="1"/>
  <c r="AB310" i="1"/>
  <c r="AA310" i="1"/>
  <c r="AB103" i="1"/>
  <c r="AA103" i="1"/>
  <c r="AX163" i="1"/>
  <c r="AB163" i="1"/>
  <c r="AA163" i="1"/>
  <c r="AB116" i="1"/>
  <c r="AA116" i="1"/>
  <c r="AB71" i="1"/>
  <c r="AA71" i="1"/>
  <c r="AB96" i="1"/>
  <c r="AA96" i="1"/>
  <c r="AR75" i="1"/>
  <c r="AB190" i="1"/>
  <c r="AA190" i="1"/>
  <c r="AZ121" i="1"/>
  <c r="AB398" i="1"/>
  <c r="AA398" i="1"/>
  <c r="V266" i="1"/>
  <c r="AI185" i="1"/>
  <c r="AB40" i="1"/>
  <c r="AA40" i="1"/>
  <c r="V165" i="1"/>
  <c r="AB165" i="1"/>
  <c r="AA165" i="1"/>
  <c r="AB392" i="1"/>
  <c r="AA392" i="1"/>
  <c r="V53" i="1"/>
  <c r="AB53" i="1"/>
  <c r="AA53" i="1"/>
  <c r="AB108" i="1"/>
  <c r="AA108" i="1"/>
  <c r="AB41" i="1"/>
  <c r="AA41" i="1"/>
  <c r="AB437" i="1"/>
  <c r="AA437" i="1"/>
  <c r="AX233" i="1"/>
  <c r="AB233" i="1"/>
  <c r="AA233" i="1"/>
  <c r="AB257" i="1"/>
  <c r="AA257" i="1"/>
  <c r="V337" i="1"/>
  <c r="AB337" i="1"/>
  <c r="AA337" i="1"/>
  <c r="V89" i="1"/>
  <c r="AB89" i="1"/>
  <c r="AA89" i="1"/>
  <c r="AZ57" i="1"/>
  <c r="AB57" i="1"/>
  <c r="AA57" i="1"/>
  <c r="V147" i="1"/>
  <c r="AB147" i="1"/>
  <c r="AA147" i="1"/>
  <c r="AV438" i="1"/>
  <c r="AB438" i="1"/>
  <c r="AA438" i="1"/>
  <c r="AB50" i="1"/>
  <c r="AA50" i="1"/>
  <c r="AB274" i="1"/>
  <c r="AA274" i="1"/>
  <c r="AB26" i="1"/>
  <c r="AA26" i="1"/>
  <c r="AB236" i="1"/>
  <c r="AA236" i="1"/>
  <c r="AB414" i="1"/>
  <c r="AA414" i="1"/>
  <c r="AB64" i="1"/>
  <c r="AA64" i="1"/>
  <c r="AB443" i="1"/>
  <c r="AA443" i="1"/>
  <c r="AU327" i="1"/>
  <c r="AB183" i="1"/>
  <c r="AA183" i="1"/>
  <c r="AX417" i="1"/>
  <c r="AB417" i="1"/>
  <c r="AA417" i="1"/>
  <c r="AB379" i="1"/>
  <c r="AA379" i="1"/>
  <c r="AB173" i="1"/>
  <c r="AA173" i="1"/>
  <c r="AB435" i="1"/>
  <c r="AA435" i="1"/>
  <c r="X266" i="1"/>
  <c r="AB440" i="1"/>
  <c r="AA440" i="1"/>
  <c r="X419" i="1"/>
  <c r="AB419" i="1"/>
  <c r="AA419" i="1"/>
  <c r="AB235" i="1"/>
  <c r="AA235" i="1"/>
  <c r="AB255" i="1"/>
  <c r="AA255" i="1"/>
  <c r="AB36" i="1"/>
  <c r="AA36" i="1"/>
  <c r="AL13" i="1"/>
  <c r="AB13" i="1"/>
  <c r="AA13" i="1"/>
  <c r="AB195" i="1"/>
  <c r="AA195" i="1"/>
  <c r="AA206" i="1"/>
  <c r="AB206" i="1"/>
  <c r="AB73" i="1"/>
  <c r="AA73" i="1"/>
  <c r="AI333" i="1"/>
  <c r="AB333" i="1"/>
  <c r="AA333" i="1"/>
  <c r="V289" i="1"/>
  <c r="AB289" i="1"/>
  <c r="AA289" i="1"/>
  <c r="AB387" i="1"/>
  <c r="AA387" i="1"/>
  <c r="AB34" i="1"/>
  <c r="AA34" i="1"/>
  <c r="AB441" i="1"/>
  <c r="AA441" i="1"/>
  <c r="AB166" i="1"/>
  <c r="AA166" i="1"/>
  <c r="AB434" i="1"/>
  <c r="AA434" i="1"/>
  <c r="AB99" i="1"/>
  <c r="AA99" i="1"/>
  <c r="AU262" i="1"/>
  <c r="AB262" i="1"/>
  <c r="AA262" i="1"/>
  <c r="AO452" i="1"/>
  <c r="AB452" i="1"/>
  <c r="AA452" i="1"/>
  <c r="V352" i="1"/>
  <c r="AB352" i="1"/>
  <c r="AA352" i="1"/>
  <c r="AG47" i="1"/>
  <c r="AB47" i="1"/>
  <c r="AA47" i="1"/>
  <c r="AF171" i="1"/>
  <c r="AB171" i="1"/>
  <c r="AA171" i="1"/>
  <c r="AV3" i="1"/>
  <c r="AB3" i="1"/>
  <c r="AA3" i="1"/>
  <c r="AL221" i="1"/>
  <c r="AB221" i="1"/>
  <c r="AA221" i="1"/>
  <c r="AL121" i="1"/>
  <c r="AB121" i="1"/>
  <c r="AA121" i="1"/>
  <c r="V172" i="1"/>
  <c r="AB172" i="1"/>
  <c r="AA172" i="1"/>
  <c r="AB389" i="1"/>
  <c r="AA389" i="1"/>
  <c r="V295" i="1"/>
  <c r="AB295" i="1"/>
  <c r="AA295" i="1"/>
  <c r="V8" i="1"/>
  <c r="AB8" i="1"/>
  <c r="AA8" i="1"/>
  <c r="W185" i="1"/>
  <c r="AB185" i="1"/>
  <c r="AA185" i="1"/>
  <c r="AB9" i="1"/>
  <c r="AA9" i="1"/>
  <c r="AB300" i="1"/>
  <c r="AA300" i="1"/>
  <c r="AB367" i="1"/>
  <c r="AA367" i="1"/>
  <c r="AB198" i="1"/>
  <c r="AA198" i="1"/>
  <c r="AB170" i="1"/>
  <c r="AA170" i="1"/>
  <c r="Z327" i="1"/>
  <c r="AB433" i="1"/>
  <c r="AA433" i="1"/>
  <c r="AB94" i="1"/>
  <c r="AA94" i="1"/>
  <c r="AB205" i="1"/>
  <c r="AA205" i="1"/>
  <c r="AB69" i="1"/>
  <c r="AA69" i="1"/>
  <c r="AB45" i="1"/>
  <c r="AA45" i="1"/>
  <c r="AS295" i="1"/>
  <c r="AT210" i="1"/>
  <c r="AG172" i="1"/>
  <c r="AG262" i="1"/>
  <c r="AS452" i="1"/>
  <c r="AF121" i="1"/>
  <c r="V408" i="1"/>
  <c r="AJ185" i="1"/>
  <c r="AA223" i="1"/>
  <c r="AB223" i="1"/>
  <c r="AB11" i="1"/>
  <c r="AA11" i="1"/>
  <c r="AT115" i="1"/>
  <c r="AB115" i="1"/>
  <c r="AA115" i="1"/>
  <c r="V372" i="1"/>
  <c r="AB372" i="1"/>
  <c r="AA372" i="1"/>
  <c r="V119" i="1"/>
  <c r="AB119" i="1"/>
  <c r="AA119" i="1"/>
  <c r="AF268" i="1"/>
  <c r="AB268" i="1"/>
  <c r="AA268" i="1"/>
  <c r="AB44" i="1"/>
  <c r="AA44" i="1"/>
  <c r="AB403" i="1"/>
  <c r="AA403" i="1"/>
  <c r="V7" i="1"/>
  <c r="AB7" i="1"/>
  <c r="AA7" i="1"/>
  <c r="AB100" i="1"/>
  <c r="AA100" i="1"/>
  <c r="AB151" i="1"/>
  <c r="AA151" i="1"/>
  <c r="AX253" i="1"/>
  <c r="AB253" i="1"/>
  <c r="AA253" i="1"/>
  <c r="AB376" i="1"/>
  <c r="AA376" i="1"/>
  <c r="AS266" i="1"/>
  <c r="AX408" i="1"/>
  <c r="AB284" i="1"/>
  <c r="AA284" i="1"/>
  <c r="AB351" i="1"/>
  <c r="AA351" i="1"/>
  <c r="AO145" i="1"/>
  <c r="AB250" i="1"/>
  <c r="AA250" i="1"/>
  <c r="AB318" i="1"/>
  <c r="AA318" i="1"/>
  <c r="AB278" i="1"/>
  <c r="AA278" i="1"/>
  <c r="AR145" i="1"/>
  <c r="AB296" i="1"/>
  <c r="AA296" i="1"/>
  <c r="AB174" i="1"/>
  <c r="AA174" i="1"/>
  <c r="AB118" i="1"/>
  <c r="AA118" i="1"/>
  <c r="AB272" i="1"/>
  <c r="AA272" i="1"/>
  <c r="AB361" i="1"/>
  <c r="AA361" i="1"/>
  <c r="X295" i="1"/>
  <c r="AO210" i="1"/>
  <c r="AV262" i="1"/>
  <c r="X452" i="1"/>
  <c r="AB401" i="1"/>
  <c r="AA401" i="1"/>
  <c r="AB182" i="1"/>
  <c r="AA182" i="1"/>
  <c r="AB373" i="1"/>
  <c r="AA373" i="1"/>
  <c r="AF185" i="1"/>
  <c r="AB169" i="1"/>
  <c r="AA169" i="1"/>
  <c r="AB133" i="1"/>
  <c r="AA133" i="1"/>
  <c r="AB33" i="1"/>
  <c r="AA33" i="1"/>
  <c r="V313" i="1"/>
  <c r="AB313" i="1"/>
  <c r="AA313" i="1"/>
  <c r="AX113" i="1"/>
  <c r="AB113" i="1"/>
  <c r="AA113" i="1"/>
  <c r="AB329" i="1"/>
  <c r="AA329" i="1"/>
  <c r="AB24" i="1"/>
  <c r="AA24" i="1"/>
  <c r="AB136" i="1"/>
  <c r="AA136" i="1"/>
  <c r="V152" i="1"/>
  <c r="AB152" i="1"/>
  <c r="AA152" i="1"/>
  <c r="AB299" i="1"/>
  <c r="AA299" i="1"/>
  <c r="V84" i="1"/>
  <c r="AB84" i="1"/>
  <c r="AA84" i="1"/>
  <c r="AB208" i="1"/>
  <c r="AA208" i="1"/>
  <c r="V184" i="1"/>
  <c r="AB184" i="1"/>
  <c r="AA184" i="1"/>
  <c r="AB83" i="1"/>
  <c r="AA83" i="1"/>
  <c r="AB311" i="1"/>
  <c r="AA311" i="1"/>
  <c r="AB52" i="1"/>
  <c r="AA52" i="1"/>
  <c r="Y219" i="1"/>
  <c r="AA219" i="1"/>
  <c r="AB219" i="1"/>
  <c r="AB4" i="1"/>
  <c r="AA4" i="1"/>
  <c r="AB286" i="1"/>
  <c r="AA286" i="1"/>
  <c r="AB144" i="1"/>
  <c r="AA144" i="1"/>
  <c r="AB357" i="1"/>
  <c r="AA357" i="1"/>
  <c r="AB234" i="1"/>
  <c r="AA234" i="1"/>
  <c r="AB129" i="1"/>
  <c r="AA129" i="1"/>
  <c r="AB316" i="1"/>
  <c r="AA316" i="1"/>
  <c r="AB439" i="1"/>
  <c r="AA439" i="1"/>
  <c r="AB449" i="1"/>
  <c r="AA449" i="1"/>
  <c r="AJ294" i="1"/>
  <c r="AB294" i="1"/>
  <c r="AA294" i="1"/>
  <c r="AN51" i="1"/>
  <c r="AB51" i="1"/>
  <c r="AA51" i="1"/>
  <c r="AB14" i="1"/>
  <c r="AA14" i="1"/>
  <c r="X178" i="1"/>
  <c r="AB178" i="1"/>
  <c r="AA178" i="1"/>
  <c r="AV35" i="1"/>
  <c r="AB35" i="1"/>
  <c r="AA35" i="1"/>
  <c r="V105" i="1"/>
  <c r="AB105" i="1"/>
  <c r="AA105" i="1"/>
  <c r="AZ186" i="1"/>
  <c r="AB186" i="1"/>
  <c r="AA186" i="1"/>
  <c r="AL38" i="1"/>
  <c r="AB38" i="1"/>
  <c r="AA38" i="1"/>
  <c r="AH194" i="1"/>
  <c r="AB194" i="1"/>
  <c r="AA194" i="1"/>
  <c r="Y25" i="1"/>
  <c r="AB25" i="1"/>
  <c r="AA25" i="1"/>
  <c r="AB164" i="1"/>
  <c r="AA164" i="1"/>
  <c r="AL104" i="1"/>
  <c r="AB104" i="1"/>
  <c r="AA104" i="1"/>
  <c r="AJ422" i="1"/>
  <c r="AB422" i="1"/>
  <c r="AA422" i="1"/>
  <c r="AB232" i="1"/>
  <c r="AA232" i="1"/>
  <c r="AB297" i="1"/>
  <c r="AA297" i="1"/>
  <c r="AB258" i="1"/>
  <c r="AA258" i="1"/>
  <c r="AB217" i="1"/>
  <c r="AA217" i="1"/>
  <c r="AB453" i="1"/>
  <c r="AA453" i="1"/>
  <c r="AB338" i="1"/>
  <c r="AA338" i="1"/>
  <c r="AA231" i="1"/>
  <c r="AB231" i="1"/>
  <c r="AB261" i="1"/>
  <c r="AA261" i="1"/>
  <c r="AB288" i="1"/>
  <c r="AA288" i="1"/>
  <c r="AB308" i="1"/>
  <c r="AA308" i="1"/>
  <c r="AB102" i="1"/>
  <c r="AA102" i="1"/>
  <c r="AB54" i="1"/>
  <c r="AA54" i="1"/>
  <c r="AB86" i="1"/>
  <c r="AA86" i="1"/>
  <c r="AT295" i="1"/>
  <c r="Y295" i="1"/>
  <c r="AB92" i="1"/>
  <c r="AA92" i="1"/>
  <c r="AT262" i="1"/>
  <c r="Z452" i="1"/>
  <c r="AQ185" i="1"/>
  <c r="V110" i="1"/>
  <c r="AB110" i="1"/>
  <c r="AA110" i="1"/>
  <c r="V418" i="1"/>
  <c r="AB418" i="1"/>
  <c r="AA418" i="1"/>
  <c r="AY93" i="1"/>
  <c r="AB93" i="1"/>
  <c r="AA93" i="1"/>
  <c r="AL58" i="1"/>
  <c r="AB58" i="1"/>
  <c r="AA58" i="1"/>
  <c r="Y192" i="1"/>
  <c r="AB192" i="1"/>
  <c r="AA192" i="1"/>
  <c r="AT55" i="1"/>
  <c r="AB55" i="1"/>
  <c r="AA55" i="1"/>
  <c r="V395" i="1"/>
  <c r="AB395" i="1"/>
  <c r="AA395" i="1"/>
  <c r="Y365" i="1"/>
  <c r="AB365" i="1"/>
  <c r="AA365" i="1"/>
  <c r="AL187" i="1"/>
  <c r="AB187" i="1"/>
  <c r="AA187" i="1"/>
  <c r="AO283" i="1"/>
  <c r="AB283" i="1"/>
  <c r="AA283" i="1"/>
  <c r="Y160" i="1"/>
  <c r="AB160" i="1"/>
  <c r="AA160" i="1"/>
  <c r="AY6" i="1"/>
  <c r="AB6" i="1"/>
  <c r="AA6" i="1"/>
  <c r="V460" i="1"/>
  <c r="AB460" i="1"/>
  <c r="AA460" i="1"/>
  <c r="Z432" i="1"/>
  <c r="AB432" i="1"/>
  <c r="AA432" i="1"/>
  <c r="V442" i="1"/>
  <c r="AB442" i="1"/>
  <c r="AA442" i="1"/>
  <c r="AB2" i="1"/>
  <c r="AA2" i="1"/>
  <c r="AH210" i="1"/>
  <c r="V208" i="1"/>
  <c r="AX208" i="1"/>
  <c r="AK14" i="1"/>
  <c r="AX14" i="1"/>
  <c r="AL200" i="1"/>
  <c r="AH200" i="1"/>
  <c r="Z438" i="1"/>
  <c r="AS437" i="1"/>
  <c r="AJ437" i="1"/>
  <c r="AV437" i="1"/>
  <c r="V41" i="1"/>
  <c r="Z41" i="1"/>
  <c r="AL57" i="1"/>
  <c r="AF57" i="1"/>
  <c r="V233" i="1"/>
  <c r="Y233" i="1"/>
  <c r="W233" i="1"/>
  <c r="AT437" i="1"/>
  <c r="V437" i="1"/>
  <c r="AR437" i="1"/>
  <c r="AL41" i="1"/>
  <c r="AK41" i="1"/>
  <c r="AL233" i="1"/>
  <c r="AI233" i="1"/>
  <c r="AH437" i="1"/>
  <c r="AW437" i="1"/>
  <c r="AH41" i="1"/>
  <c r="Z233" i="1"/>
  <c r="D2" i="55"/>
  <c r="Z145" i="1"/>
  <c r="AH145" i="1"/>
  <c r="AG200" i="1"/>
  <c r="AO200" i="1"/>
  <c r="AT327" i="1"/>
  <c r="AW210" i="1"/>
  <c r="BA210" i="1"/>
  <c r="V75" i="1"/>
  <c r="AK75" i="1"/>
  <c r="AI266" i="1"/>
  <c r="AR266" i="1"/>
  <c r="Z408" i="1"/>
  <c r="W408" i="1"/>
  <c r="AJ145" i="1"/>
  <c r="AL145" i="1"/>
  <c r="AK145" i="1"/>
  <c r="X200" i="1"/>
  <c r="AN200" i="1"/>
  <c r="V327" i="1"/>
  <c r="AO327" i="1"/>
  <c r="V42" i="1"/>
  <c r="AL397" i="1"/>
  <c r="AL210" i="1"/>
  <c r="AI210" i="1"/>
  <c r="AP210" i="1"/>
  <c r="AV75" i="1"/>
  <c r="AH75" i="1"/>
  <c r="AU75" i="1"/>
  <c r="W266" i="1"/>
  <c r="AL266" i="1"/>
  <c r="AL408" i="1"/>
  <c r="AH408" i="1"/>
  <c r="AQ145" i="1"/>
  <c r="AF145" i="1"/>
  <c r="W145" i="1"/>
  <c r="AK200" i="1"/>
  <c r="AS200" i="1"/>
  <c r="W200" i="1"/>
  <c r="AP327" i="1"/>
  <c r="AH327" i="1"/>
  <c r="X327" i="1"/>
  <c r="W42" i="1"/>
  <c r="AQ397" i="1"/>
  <c r="W210" i="1"/>
  <c r="AK210" i="1"/>
  <c r="Z75" i="1"/>
  <c r="AT75" i="1"/>
  <c r="AP75" i="1"/>
  <c r="AH266" i="1"/>
  <c r="AG266" i="1"/>
  <c r="AI408" i="1"/>
  <c r="AG408" i="1"/>
  <c r="AH301" i="1"/>
  <c r="AZ200" i="1"/>
  <c r="BB200" i="1"/>
  <c r="AL327" i="1"/>
  <c r="Y327" i="1"/>
  <c r="W327" i="1"/>
  <c r="AN210" i="1"/>
  <c r="AU210" i="1"/>
  <c r="AS210" i="1"/>
  <c r="AF75" i="1"/>
  <c r="BC75" i="1"/>
  <c r="AQ75" i="1"/>
  <c r="AF266" i="1"/>
  <c r="BA266" i="1"/>
  <c r="Y266" i="1"/>
  <c r="AF408" i="1"/>
  <c r="AJ408" i="1"/>
  <c r="AF301" i="1"/>
  <c r="AO363" i="1"/>
  <c r="Y145" i="1"/>
  <c r="AI363" i="1"/>
  <c r="AT145" i="1"/>
  <c r="AS145" i="1"/>
  <c r="AU145" i="1"/>
  <c r="AZ354" i="1"/>
  <c r="AI200" i="1"/>
  <c r="AP200" i="1"/>
  <c r="AG327" i="1"/>
  <c r="AK327" i="1"/>
  <c r="AF327" i="1"/>
  <c r="AT415" i="1"/>
  <c r="AJ210" i="1"/>
  <c r="AY210" i="1"/>
  <c r="X210" i="1"/>
  <c r="AG75" i="1"/>
  <c r="AL75" i="1"/>
  <c r="AJ75" i="1"/>
  <c r="AZ266" i="1"/>
  <c r="Z266" i="1"/>
  <c r="AV266" i="1"/>
  <c r="AK408" i="1"/>
  <c r="AI301" i="1"/>
  <c r="AY145" i="1"/>
  <c r="AG145" i="1"/>
  <c r="X145" i="1"/>
  <c r="AZ145" i="1"/>
  <c r="AV145" i="1"/>
  <c r="AG354" i="1"/>
  <c r="Y200" i="1"/>
  <c r="AF200" i="1"/>
  <c r="AJ200" i="1"/>
  <c r="AS327" i="1"/>
  <c r="AI327" i="1"/>
  <c r="W415" i="1"/>
  <c r="BB210" i="1"/>
  <c r="AV210" i="1"/>
  <c r="AG210" i="1"/>
  <c r="Y75" i="1"/>
  <c r="X75" i="1"/>
  <c r="AY75" i="1"/>
  <c r="AT266" i="1"/>
  <c r="AJ266" i="1"/>
  <c r="AW266" i="1"/>
  <c r="AX145" i="1"/>
  <c r="AI145" i="1"/>
  <c r="Z200" i="1"/>
  <c r="BA200" i="1"/>
  <c r="AH375" i="1"/>
  <c r="AV327" i="1"/>
  <c r="AJ415" i="1"/>
  <c r="V210" i="1"/>
  <c r="Y210" i="1"/>
  <c r="AF210" i="1"/>
  <c r="AO75" i="1"/>
  <c r="AN75" i="1"/>
  <c r="AK266" i="1"/>
  <c r="AQ266" i="1"/>
  <c r="X408" i="1"/>
  <c r="AL2" i="1"/>
  <c r="W55" i="1"/>
  <c r="Z365" i="1"/>
  <c r="AF55" i="1"/>
  <c r="AP55" i="1"/>
  <c r="AP418" i="1"/>
  <c r="Y6" i="1"/>
  <c r="AZ58" i="1"/>
  <c r="AZ192" i="1"/>
  <c r="AK432" i="1"/>
  <c r="AU187" i="1"/>
  <c r="AO418" i="1"/>
  <c r="AI365" i="1"/>
  <c r="AI110" i="1"/>
  <c r="Y55" i="1"/>
  <c r="AS418" i="1"/>
  <c r="AL432" i="1"/>
  <c r="AV55" i="1"/>
  <c r="Y187" i="1"/>
  <c r="AJ418" i="1"/>
  <c r="AJ6" i="1"/>
  <c r="X395" i="1"/>
  <c r="AH442" i="1"/>
  <c r="W283" i="1"/>
  <c r="AJ55" i="1"/>
  <c r="AH187" i="1"/>
  <c r="AZ418" i="1"/>
  <c r="AG365" i="1"/>
  <c r="AW6" i="1"/>
  <c r="Y395" i="1"/>
  <c r="Z442" i="1"/>
  <c r="AX283" i="1"/>
  <c r="AI432" i="1"/>
  <c r="BB395" i="1"/>
  <c r="AS6" i="1"/>
  <c r="Z395" i="1"/>
  <c r="AP442" i="1"/>
  <c r="Z93" i="1"/>
  <c r="AV2" i="1"/>
  <c r="AR6" i="1"/>
  <c r="Z58" i="1"/>
  <c r="AI460" i="1"/>
  <c r="AP432" i="1"/>
  <c r="Y93" i="1"/>
  <c r="AJ192" i="1"/>
  <c r="AI295" i="1"/>
  <c r="AG295" i="1"/>
  <c r="AK172" i="1"/>
  <c r="AT172" i="1"/>
  <c r="AV172" i="1"/>
  <c r="AF262" i="1"/>
  <c r="AH262" i="1"/>
  <c r="AQ262" i="1"/>
  <c r="AN452" i="1"/>
  <c r="BA452" i="1"/>
  <c r="Z121" i="1"/>
  <c r="AU121" i="1"/>
  <c r="W121" i="1"/>
  <c r="BA185" i="1"/>
  <c r="AZ185" i="1"/>
  <c r="BA171" i="1"/>
  <c r="AF172" i="1"/>
  <c r="BA172" i="1"/>
  <c r="AL172" i="1"/>
  <c r="Z262" i="1"/>
  <c r="AL262" i="1"/>
  <c r="X262" i="1"/>
  <c r="AI452" i="1"/>
  <c r="AK452" i="1"/>
  <c r="AU452" i="1"/>
  <c r="AJ121" i="1"/>
  <c r="AO121" i="1"/>
  <c r="AY121" i="1"/>
  <c r="AV295" i="1"/>
  <c r="AK295" i="1"/>
  <c r="AX172" i="1"/>
  <c r="AZ172" i="1"/>
  <c r="AU172" i="1"/>
  <c r="AI262" i="1"/>
  <c r="AS262" i="1"/>
  <c r="AF452" i="1"/>
  <c r="AZ452" i="1"/>
  <c r="AG452" i="1"/>
  <c r="AP121" i="1"/>
  <c r="AI121" i="1"/>
  <c r="AY185" i="1"/>
  <c r="AL185" i="1"/>
  <c r="X185" i="1"/>
  <c r="Z172" i="1"/>
  <c r="AJ172" i="1"/>
  <c r="X172" i="1"/>
  <c r="AR262" i="1"/>
  <c r="AW262" i="1"/>
  <c r="AL452" i="1"/>
  <c r="AH452" i="1"/>
  <c r="AK121" i="1"/>
  <c r="Y185" i="1"/>
  <c r="AR185" i="1"/>
  <c r="AV185" i="1"/>
  <c r="AY172" i="1"/>
  <c r="AH172" i="1"/>
  <c r="AQ172" i="1"/>
  <c r="V262" i="1"/>
  <c r="W262" i="1"/>
  <c r="W452" i="1"/>
  <c r="AT452" i="1"/>
  <c r="AP452" i="1"/>
  <c r="AJ452" i="1"/>
  <c r="AH121" i="1"/>
  <c r="X121" i="1"/>
  <c r="AX185" i="1"/>
  <c r="AK185" i="1"/>
  <c r="Y172" i="1"/>
  <c r="AW172" i="1"/>
  <c r="AS172" i="1"/>
  <c r="AP172" i="1"/>
  <c r="AJ262" i="1"/>
  <c r="BB452" i="1"/>
  <c r="AV452" i="1"/>
  <c r="AG121" i="1"/>
  <c r="Y121" i="1"/>
  <c r="AG185" i="1"/>
  <c r="W171" i="1"/>
  <c r="AG2" i="1"/>
  <c r="AK194" i="1"/>
  <c r="AV164" i="1"/>
  <c r="AH25" i="1"/>
  <c r="X35" i="1"/>
  <c r="Z51" i="1"/>
  <c r="AO55" i="1"/>
  <c r="AI55" i="1"/>
  <c r="BB187" i="1"/>
  <c r="AG418" i="1"/>
  <c r="BB418" i="1"/>
  <c r="X365" i="1"/>
  <c r="AL365" i="1"/>
  <c r="AQ6" i="1"/>
  <c r="AL6" i="1"/>
  <c r="Z6" i="1"/>
  <c r="AJ395" i="1"/>
  <c r="AL395" i="1"/>
  <c r="AJ160" i="1"/>
  <c r="AG58" i="1"/>
  <c r="AQ58" i="1"/>
  <c r="V58" i="1"/>
  <c r="Y442" i="1"/>
  <c r="AK442" i="1"/>
  <c r="AL442" i="1"/>
  <c r="AL460" i="1"/>
  <c r="AX460" i="1"/>
  <c r="AQ432" i="1"/>
  <c r="AF283" i="1"/>
  <c r="AL283" i="1"/>
  <c r="AH93" i="1"/>
  <c r="W93" i="1"/>
  <c r="AF93" i="1"/>
  <c r="AV160" i="1"/>
  <c r="AG192" i="1"/>
  <c r="AG160" i="1"/>
  <c r="AR432" i="1"/>
  <c r="Y110" i="1"/>
  <c r="AI160" i="1"/>
  <c r="AU432" i="1"/>
  <c r="AQ2" i="1"/>
  <c r="AH2" i="1"/>
  <c r="AS55" i="1"/>
  <c r="Z55" i="1"/>
  <c r="AU55" i="1"/>
  <c r="AV187" i="1"/>
  <c r="AT418" i="1"/>
  <c r="AV418" i="1"/>
  <c r="AF418" i="1"/>
  <c r="AK365" i="1"/>
  <c r="W365" i="1"/>
  <c r="V6" i="1"/>
  <c r="AX6" i="1"/>
  <c r="X6" i="1"/>
  <c r="AO395" i="1"/>
  <c r="AT395" i="1"/>
  <c r="AK395" i="1"/>
  <c r="AP58" i="1"/>
  <c r="AU58" i="1"/>
  <c r="AI58" i="1"/>
  <c r="Y432" i="1"/>
  <c r="AS442" i="1"/>
  <c r="AV442" i="1"/>
  <c r="AU442" i="1"/>
  <c r="AF460" i="1"/>
  <c r="AG432" i="1"/>
  <c r="AP283" i="1"/>
  <c r="AQ93" i="1"/>
  <c r="AJ93" i="1"/>
  <c r="AO432" i="1"/>
  <c r="W192" i="1"/>
  <c r="AH192" i="1"/>
  <c r="AW110" i="1"/>
  <c r="W432" i="1"/>
  <c r="AR2" i="1"/>
  <c r="Z2" i="1"/>
  <c r="AL55" i="1"/>
  <c r="AG55" i="1"/>
  <c r="AO187" i="1"/>
  <c r="AQ418" i="1"/>
  <c r="BA418" i="1"/>
  <c r="AH365" i="1"/>
  <c r="AF365" i="1"/>
  <c r="V187" i="1"/>
  <c r="AZ6" i="1"/>
  <c r="AT6" i="1"/>
  <c r="AI6" i="1"/>
  <c r="Z187" i="1"/>
  <c r="AG187" i="1"/>
  <c r="AF395" i="1"/>
  <c r="AS395" i="1"/>
  <c r="BA432" i="1"/>
  <c r="BA58" i="1"/>
  <c r="AT58" i="1"/>
  <c r="AX58" i="1"/>
  <c r="AW432" i="1"/>
  <c r="AO442" i="1"/>
  <c r="BB442" i="1"/>
  <c r="AH460" i="1"/>
  <c r="AF160" i="1"/>
  <c r="AS432" i="1"/>
  <c r="AH283" i="1"/>
  <c r="AG283" i="1"/>
  <c r="AT93" i="1"/>
  <c r="AV93" i="1"/>
  <c r="X93" i="1"/>
  <c r="AT432" i="1"/>
  <c r="AL192" i="1"/>
  <c r="AI192" i="1"/>
  <c r="V2" i="1"/>
  <c r="W2" i="1"/>
  <c r="AK55" i="1"/>
  <c r="AH55" i="1"/>
  <c r="W187" i="1"/>
  <c r="AV6" i="1"/>
  <c r="AU6" i="1"/>
  <c r="AG6" i="1"/>
  <c r="BA187" i="1"/>
  <c r="AH395" i="1"/>
  <c r="AV395" i="1"/>
  <c r="W395" i="1"/>
  <c r="AH432" i="1"/>
  <c r="AY58" i="1"/>
  <c r="AW58" i="1"/>
  <c r="AR58" i="1"/>
  <c r="AI442" i="1"/>
  <c r="X442" i="1"/>
  <c r="Y460" i="1"/>
  <c r="AG460" i="1"/>
  <c r="X160" i="1"/>
  <c r="AK283" i="1"/>
  <c r="AI283" i="1"/>
  <c r="AK93" i="1"/>
  <c r="AG93" i="1"/>
  <c r="AJ432" i="1"/>
  <c r="X192" i="1"/>
  <c r="Z192" i="1"/>
  <c r="AT2" i="1"/>
  <c r="AF2" i="1"/>
  <c r="AI2" i="1"/>
  <c r="AF187" i="1"/>
  <c r="AY418" i="1"/>
  <c r="AX418" i="1"/>
  <c r="X418" i="1"/>
  <c r="AH418" i="1"/>
  <c r="V365" i="1"/>
  <c r="AJ365" i="1"/>
  <c r="V55" i="1"/>
  <c r="AY187" i="1"/>
  <c r="X187" i="1"/>
  <c r="AK418" i="1"/>
  <c r="Y418" i="1"/>
  <c r="AR418" i="1"/>
  <c r="W418" i="1"/>
  <c r="AZ365" i="1"/>
  <c r="AF6" i="1"/>
  <c r="AH6" i="1"/>
  <c r="W6" i="1"/>
  <c r="AN187" i="1"/>
  <c r="AN395" i="1"/>
  <c r="AG395" i="1"/>
  <c r="AP395" i="1"/>
  <c r="AI187" i="1"/>
  <c r="AP187" i="1"/>
  <c r="AK58" i="1"/>
  <c r="X58" i="1"/>
  <c r="Y58" i="1"/>
  <c r="W58" i="1"/>
  <c r="AG442" i="1"/>
  <c r="AJ442" i="1"/>
  <c r="W160" i="1"/>
  <c r="AJ460" i="1"/>
  <c r="X460" i="1"/>
  <c r="V160" i="1"/>
  <c r="Y283" i="1"/>
  <c r="X283" i="1"/>
  <c r="AU93" i="1"/>
  <c r="AL93" i="1"/>
  <c r="AF192" i="1"/>
  <c r="AU2" i="1"/>
  <c r="X2" i="1"/>
  <c r="Y2" i="1"/>
  <c r="AI418" i="1"/>
  <c r="AL418" i="1"/>
  <c r="Z418" i="1"/>
  <c r="BA365" i="1"/>
  <c r="AK6" i="1"/>
  <c r="AJ187" i="1"/>
  <c r="AU395" i="1"/>
  <c r="AI395" i="1"/>
  <c r="AS58" i="1"/>
  <c r="AV58" i="1"/>
  <c r="AF58" i="1"/>
  <c r="AU160" i="1"/>
  <c r="AF442" i="1"/>
  <c r="AT442" i="1"/>
  <c r="AH160" i="1"/>
  <c r="AF432" i="1"/>
  <c r="W460" i="1"/>
  <c r="X432" i="1"/>
  <c r="AJ283" i="1"/>
  <c r="Z283" i="1"/>
  <c r="V93" i="1"/>
  <c r="AZ93" i="1"/>
  <c r="AK192" i="1"/>
  <c r="AW2" i="1"/>
  <c r="AK2" i="1"/>
  <c r="AK160" i="1"/>
  <c r="AH58" i="1"/>
  <c r="AJ58" i="1"/>
  <c r="AN442" i="1"/>
  <c r="W442" i="1"/>
  <c r="AW442" i="1"/>
  <c r="AL160" i="1"/>
  <c r="AK460" i="1"/>
  <c r="Z460" i="1"/>
  <c r="V283" i="1"/>
  <c r="AI93" i="1"/>
  <c r="AR93" i="1"/>
  <c r="V192" i="1"/>
  <c r="Z160" i="1"/>
  <c r="AS2" i="1"/>
  <c r="AJ2" i="1"/>
  <c r="AY294" i="1"/>
  <c r="Z186" i="1"/>
  <c r="AZ294" i="1"/>
  <c r="AK105" i="1"/>
  <c r="W186" i="1"/>
  <c r="Z25" i="1"/>
  <c r="AL178" i="1"/>
  <c r="AV105" i="1"/>
  <c r="X186" i="1"/>
  <c r="AK38" i="1"/>
  <c r="AW178" i="1"/>
  <c r="AF186" i="1"/>
  <c r="AH38" i="1"/>
  <c r="AU14" i="1"/>
  <c r="AI178" i="1"/>
  <c r="AK25" i="1"/>
  <c r="V422" i="1"/>
  <c r="BB38" i="1"/>
  <c r="AH14" i="1"/>
  <c r="V164" i="1"/>
  <c r="AN14" i="1"/>
  <c r="AY194" i="1"/>
  <c r="AF422" i="1"/>
  <c r="Y35" i="1"/>
  <c r="Y164" i="1"/>
  <c r="W194" i="1"/>
  <c r="V294" i="1"/>
  <c r="Y294" i="1"/>
  <c r="AF294" i="1"/>
  <c r="AH104" i="1"/>
  <c r="AG422" i="1"/>
  <c r="AT35" i="1"/>
  <c r="Z35" i="1"/>
  <c r="V178" i="1"/>
  <c r="AT178" i="1"/>
  <c r="AF105" i="1"/>
  <c r="AG105" i="1"/>
  <c r="AV186" i="1"/>
  <c r="AG186" i="1"/>
  <c r="AU104" i="1"/>
  <c r="Y38" i="1"/>
  <c r="AX38" i="1"/>
  <c r="AP422" i="1"/>
  <c r="AF104" i="1"/>
  <c r="AW164" i="1"/>
  <c r="AJ164" i="1"/>
  <c r="AJ25" i="1"/>
  <c r="AK422" i="1"/>
  <c r="X14" i="1"/>
  <c r="AY14" i="1"/>
  <c r="AI14" i="1"/>
  <c r="AL25" i="1"/>
  <c r="V194" i="1"/>
  <c r="Y194" i="1"/>
  <c r="AZ194" i="1"/>
  <c r="AR294" i="1"/>
  <c r="W294" i="1"/>
  <c r="AV294" i="1"/>
  <c r="X104" i="1"/>
  <c r="AU35" i="1"/>
  <c r="AR35" i="1"/>
  <c r="AQ178" i="1"/>
  <c r="AH178" i="1"/>
  <c r="AV178" i="1"/>
  <c r="AW105" i="1"/>
  <c r="AL105" i="1"/>
  <c r="AY186" i="1"/>
  <c r="AJ186" i="1"/>
  <c r="AS186" i="1"/>
  <c r="AG104" i="1"/>
  <c r="AT104" i="1"/>
  <c r="X38" i="1"/>
  <c r="AO38" i="1"/>
  <c r="AI104" i="1"/>
  <c r="AI164" i="1"/>
  <c r="AT164" i="1"/>
  <c r="AI422" i="1"/>
  <c r="AL14" i="1"/>
  <c r="AV14" i="1"/>
  <c r="AF14" i="1"/>
  <c r="AI25" i="1"/>
  <c r="X194" i="1"/>
  <c r="AL194" i="1"/>
  <c r="AP194" i="1"/>
  <c r="AK294" i="1"/>
  <c r="BA294" i="1"/>
  <c r="AW35" i="1"/>
  <c r="W35" i="1"/>
  <c r="AZ178" i="1"/>
  <c r="AF178" i="1"/>
  <c r="AR178" i="1"/>
  <c r="AF25" i="1"/>
  <c r="AH105" i="1"/>
  <c r="W105" i="1"/>
  <c r="AH186" i="1"/>
  <c r="AP186" i="1"/>
  <c r="AX186" i="1"/>
  <c r="AS104" i="1"/>
  <c r="AZ38" i="1"/>
  <c r="W38" i="1"/>
  <c r="AN38" i="1"/>
  <c r="X164" i="1"/>
  <c r="W164" i="1"/>
  <c r="Z14" i="1"/>
  <c r="W14" i="1"/>
  <c r="AJ14" i="1"/>
  <c r="AI194" i="1"/>
  <c r="AG194" i="1"/>
  <c r="AV194" i="1"/>
  <c r="Z294" i="1"/>
  <c r="X294" i="1"/>
  <c r="AX294" i="1"/>
  <c r="Z422" i="1"/>
  <c r="Z104" i="1"/>
  <c r="AK35" i="1"/>
  <c r="AQ35" i="1"/>
  <c r="AI35" i="1"/>
  <c r="AY178" i="1"/>
  <c r="W178" i="1"/>
  <c r="AU178" i="1"/>
  <c r="W25" i="1"/>
  <c r="X105" i="1"/>
  <c r="AS105" i="1"/>
  <c r="W422" i="1"/>
  <c r="AL186" i="1"/>
  <c r="AK186" i="1"/>
  <c r="AK104" i="1"/>
  <c r="Y422" i="1"/>
  <c r="AL422" i="1"/>
  <c r="AJ38" i="1"/>
  <c r="AR164" i="1"/>
  <c r="AF164" i="1"/>
  <c r="AJ104" i="1"/>
  <c r="AZ14" i="1"/>
  <c r="AS14" i="1"/>
  <c r="AG14" i="1"/>
  <c r="BA194" i="1"/>
  <c r="AF194" i="1"/>
  <c r="Z194" i="1"/>
  <c r="AU294" i="1"/>
  <c r="AG294" i="1"/>
  <c r="AH294" i="1"/>
  <c r="AT422" i="1"/>
  <c r="AJ35" i="1"/>
  <c r="AG35" i="1"/>
  <c r="AL35" i="1"/>
  <c r="AO178" i="1"/>
  <c r="Z178" i="1"/>
  <c r="AS178" i="1"/>
  <c r="AI105" i="1"/>
  <c r="AU105" i="1"/>
  <c r="AV422" i="1"/>
  <c r="AU186" i="1"/>
  <c r="AI186" i="1"/>
  <c r="BA186" i="1"/>
  <c r="AU422" i="1"/>
  <c r="AN422" i="1"/>
  <c r="AG38" i="1"/>
  <c r="Z38" i="1"/>
  <c r="AI38" i="1"/>
  <c r="X25" i="1"/>
  <c r="AL164" i="1"/>
  <c r="AG164" i="1"/>
  <c r="AH164" i="1"/>
  <c r="AV104" i="1"/>
  <c r="Y104" i="1"/>
  <c r="BB14" i="1"/>
  <c r="AX194" i="1"/>
  <c r="AU194" i="1"/>
  <c r="AI294" i="1"/>
  <c r="AP294" i="1"/>
  <c r="V35" i="1"/>
  <c r="AF35" i="1"/>
  <c r="AH35" i="1"/>
  <c r="AG178" i="1"/>
  <c r="AK178" i="1"/>
  <c r="Y178" i="1"/>
  <c r="Y105" i="1"/>
  <c r="Z105" i="1"/>
  <c r="Y186" i="1"/>
  <c r="AW186" i="1"/>
  <c r="V186" i="1"/>
  <c r="AH422" i="1"/>
  <c r="W104" i="1"/>
  <c r="AV38" i="1"/>
  <c r="AU38" i="1"/>
  <c r="AP38" i="1"/>
  <c r="Z164" i="1"/>
  <c r="AS164" i="1"/>
  <c r="AU164" i="1"/>
  <c r="AS422" i="1"/>
  <c r="AW104" i="1"/>
  <c r="BC25" i="1"/>
  <c r="AT14" i="1"/>
  <c r="AW14" i="1"/>
  <c r="AJ194" i="1"/>
  <c r="AR194" i="1"/>
  <c r="AF51" i="1"/>
  <c r="AL294" i="1"/>
  <c r="AS35" i="1"/>
  <c r="AJ178" i="1"/>
  <c r="AX178" i="1"/>
  <c r="AJ105" i="1"/>
  <c r="AT105" i="1"/>
  <c r="AQ186" i="1"/>
  <c r="AR186" i="1"/>
  <c r="AT186" i="1"/>
  <c r="X422" i="1"/>
  <c r="V38" i="1"/>
  <c r="AF38" i="1"/>
  <c r="AK164" i="1"/>
  <c r="AQ164" i="1"/>
  <c r="AO422" i="1"/>
  <c r="AG25" i="1"/>
  <c r="V14" i="1"/>
  <c r="Y14" i="1"/>
  <c r="AF13" i="1"/>
  <c r="Z13" i="1"/>
  <c r="AO13" i="1"/>
  <c r="W13" i="1"/>
  <c r="AU13" i="1"/>
  <c r="Y13" i="1"/>
  <c r="X13" i="1"/>
  <c r="AP250" i="1"/>
  <c r="AO250" i="1"/>
  <c r="X354" i="1"/>
  <c r="W47" i="1"/>
  <c r="Y375" i="1"/>
  <c r="AU3" i="1"/>
  <c r="AG3" i="1"/>
  <c r="AG115" i="1"/>
  <c r="AW115" i="1"/>
  <c r="AY115" i="1"/>
  <c r="AF221" i="1"/>
  <c r="AL375" i="1"/>
  <c r="Z42" i="1"/>
  <c r="AT397" i="1"/>
  <c r="X397" i="1"/>
  <c r="AR415" i="1"/>
  <c r="AW415" i="1"/>
  <c r="AV375" i="1"/>
  <c r="AQ110" i="1"/>
  <c r="AK110" i="1"/>
  <c r="AR110" i="1"/>
  <c r="AG375" i="1"/>
  <c r="AI171" i="1"/>
  <c r="X171" i="1"/>
  <c r="W301" i="1"/>
  <c r="AJ301" i="1"/>
  <c r="AR301" i="1"/>
  <c r="W51" i="1"/>
  <c r="AK363" i="1"/>
  <c r="AG51" i="1"/>
  <c r="AK51" i="1"/>
  <c r="AI354" i="1"/>
  <c r="X47" i="1"/>
  <c r="Z47" i="1"/>
  <c r="W3" i="1"/>
  <c r="AT3" i="1"/>
  <c r="AJ115" i="1"/>
  <c r="AV115" i="1"/>
  <c r="AU115" i="1"/>
  <c r="W221" i="1"/>
  <c r="AG42" i="1"/>
  <c r="AH42" i="1"/>
  <c r="AG397" i="1"/>
  <c r="Z397" i="1"/>
  <c r="AR397" i="1"/>
  <c r="X415" i="1"/>
  <c r="AF415" i="1"/>
  <c r="AK375" i="1"/>
  <c r="AJ110" i="1"/>
  <c r="Z110" i="1"/>
  <c r="AF110" i="1"/>
  <c r="AJ171" i="1"/>
  <c r="AQ301" i="1"/>
  <c r="X301" i="1"/>
  <c r="AU301" i="1"/>
  <c r="Z375" i="1"/>
  <c r="AP363" i="1"/>
  <c r="Z363" i="1"/>
  <c r="V51" i="1"/>
  <c r="AJ51" i="1"/>
  <c r="AI47" i="1"/>
  <c r="AO47" i="1"/>
  <c r="V221" i="1"/>
  <c r="AL42" i="1"/>
  <c r="AJ42" i="1"/>
  <c r="AU110" i="1"/>
  <c r="V171" i="1"/>
  <c r="AG171" i="1"/>
  <c r="AP301" i="1"/>
  <c r="Y301" i="1"/>
  <c r="X363" i="1"/>
  <c r="AF363" i="1"/>
  <c r="AF354" i="1"/>
  <c r="Z354" i="1"/>
  <c r="AZ115" i="1"/>
  <c r="AJ363" i="1"/>
  <c r="X51" i="1"/>
  <c r="AU51" i="1"/>
  <c r="AL354" i="1"/>
  <c r="Y354" i="1"/>
  <c r="BA47" i="1"/>
  <c r="AF47" i="1"/>
  <c r="X3" i="1"/>
  <c r="AL3" i="1"/>
  <c r="V115" i="1"/>
  <c r="AQ115" i="1"/>
  <c r="Z221" i="1"/>
  <c r="Y221" i="1"/>
  <c r="X42" i="1"/>
  <c r="W397" i="1"/>
  <c r="AW397" i="1"/>
  <c r="AI397" i="1"/>
  <c r="AU415" i="1"/>
  <c r="AQ415" i="1"/>
  <c r="W110" i="1"/>
  <c r="AL110" i="1"/>
  <c r="V375" i="1"/>
  <c r="AH171" i="1"/>
  <c r="AZ171" i="1"/>
  <c r="AY301" i="1"/>
  <c r="AZ301" i="1"/>
  <c r="AI375" i="1"/>
  <c r="AI51" i="1"/>
  <c r="X221" i="1"/>
  <c r="AL415" i="1"/>
  <c r="AG415" i="1"/>
  <c r="AV110" i="1"/>
  <c r="V363" i="1"/>
  <c r="BA363" i="1"/>
  <c r="AL363" i="1"/>
  <c r="AH51" i="1"/>
  <c r="AV51" i="1"/>
  <c r="AK354" i="1"/>
  <c r="W354" i="1"/>
  <c r="AH47" i="1"/>
  <c r="AK47" i="1"/>
  <c r="V3" i="1"/>
  <c r="Z3" i="1"/>
  <c r="Z115" i="1"/>
  <c r="AK221" i="1"/>
  <c r="AH221" i="1"/>
  <c r="W375" i="1"/>
  <c r="AI42" i="1"/>
  <c r="Y42" i="1"/>
  <c r="AJ375" i="1"/>
  <c r="AH397" i="1"/>
  <c r="Y397" i="1"/>
  <c r="AK415" i="1"/>
  <c r="AS415" i="1"/>
  <c r="AT110" i="1"/>
  <c r="Y171" i="1"/>
  <c r="V301" i="1"/>
  <c r="AK301" i="1"/>
  <c r="BA301" i="1"/>
  <c r="X375" i="1"/>
  <c r="AI3" i="1"/>
  <c r="AJ3" i="1"/>
  <c r="W115" i="1"/>
  <c r="AK115" i="1"/>
  <c r="AK397" i="1"/>
  <c r="AF397" i="1"/>
  <c r="AX171" i="1"/>
  <c r="AG363" i="1"/>
  <c r="AH363" i="1"/>
  <c r="Y363" i="1"/>
  <c r="Y51" i="1"/>
  <c r="AH354" i="1"/>
  <c r="Y47" i="1"/>
  <c r="AP47" i="1"/>
  <c r="BC3" i="1"/>
  <c r="AF3" i="1"/>
  <c r="AF115" i="1"/>
  <c r="AH115" i="1"/>
  <c r="AI115" i="1"/>
  <c r="AJ221" i="1"/>
  <c r="AI221" i="1"/>
  <c r="AF42" i="1"/>
  <c r="BA42" i="1"/>
  <c r="AV397" i="1"/>
  <c r="AU397" i="1"/>
  <c r="AI415" i="1"/>
  <c r="Z415" i="1"/>
  <c r="AS110" i="1"/>
  <c r="AG110" i="1"/>
  <c r="AK171" i="1"/>
  <c r="AL171" i="1"/>
  <c r="AL301" i="1"/>
  <c r="AG301" i="1"/>
  <c r="AZ363" i="1"/>
  <c r="AL51" i="1"/>
  <c r="AJ354" i="1"/>
  <c r="BC354" i="1"/>
  <c r="V47" i="1"/>
  <c r="AK3" i="1"/>
  <c r="AR115" i="1"/>
  <c r="AL115" i="1"/>
  <c r="AS397" i="1"/>
  <c r="AJ397" i="1"/>
  <c r="AH415" i="1"/>
  <c r="AV415" i="1"/>
  <c r="Y415" i="1"/>
  <c r="X110" i="1"/>
  <c r="AH110" i="1"/>
  <c r="Z171" i="1"/>
  <c r="AV301" i="1"/>
  <c r="V268" i="1"/>
  <c r="V219" i="1"/>
  <c r="AL219" i="1"/>
  <c r="X219" i="1"/>
  <c r="V104" i="1"/>
  <c r="V25" i="1"/>
  <c r="AM12" i="1"/>
  <c r="V13" i="1"/>
  <c r="AM383" i="1"/>
  <c r="B5" i="49"/>
  <c r="AM140" i="1"/>
  <c r="AM279" i="1"/>
  <c r="AV432" i="1"/>
  <c r="V432" i="1"/>
  <c r="AM204" i="1"/>
  <c r="AM39" i="1"/>
  <c r="AM19" i="1"/>
  <c r="AM348" i="1"/>
  <c r="AM214" i="1"/>
  <c r="AM228" i="1"/>
  <c r="AM111" i="1"/>
  <c r="AM388" i="1"/>
  <c r="AM137" i="1"/>
  <c r="AM315" i="1"/>
  <c r="AM324" i="1"/>
  <c r="AM29" i="1"/>
  <c r="AM267" i="1"/>
  <c r="AM347" i="1"/>
  <c r="AM66" i="1"/>
  <c r="AM402" i="1"/>
  <c r="AM237" i="1"/>
  <c r="AM386" i="1"/>
  <c r="AM312" i="1"/>
  <c r="AM168" i="1"/>
  <c r="AM154" i="1"/>
  <c r="AM106" i="1"/>
  <c r="AM343" i="1"/>
  <c r="AM243" i="1"/>
  <c r="AM150" i="1"/>
  <c r="Y310" i="1"/>
  <c r="AG310" i="1"/>
  <c r="AS310" i="1"/>
  <c r="AW310" i="1"/>
  <c r="Z310" i="1"/>
  <c r="AU310" i="1"/>
  <c r="W310" i="1"/>
  <c r="AK310" i="1"/>
  <c r="AV310" i="1"/>
  <c r="AH310" i="1"/>
  <c r="AN310" i="1"/>
  <c r="AT310" i="1"/>
  <c r="AI310" i="1"/>
  <c r="AJ310" i="1"/>
  <c r="X310" i="1"/>
  <c r="AF310" i="1"/>
  <c r="AL310" i="1"/>
  <c r="V310" i="1"/>
  <c r="AU231" i="1"/>
  <c r="AG231" i="1"/>
  <c r="Z231" i="1"/>
  <c r="AV231" i="1"/>
  <c r="AW231" i="1"/>
  <c r="AL231" i="1"/>
  <c r="BB231" i="1"/>
  <c r="AJ231" i="1"/>
  <c r="AN231" i="1"/>
  <c r="AF231" i="1"/>
  <c r="AP231" i="1"/>
  <c r="BA231" i="1"/>
  <c r="AY231" i="1"/>
  <c r="W231" i="1"/>
  <c r="AH231" i="1"/>
  <c r="Y231" i="1"/>
  <c r="AO231" i="1"/>
  <c r="X231" i="1"/>
  <c r="AT231" i="1"/>
  <c r="AS231" i="1"/>
  <c r="AI231" i="1"/>
  <c r="AK231" i="1"/>
  <c r="V231" i="1"/>
  <c r="AM70" i="1"/>
  <c r="AK151" i="1"/>
  <c r="AL151" i="1"/>
  <c r="AJ151" i="1"/>
  <c r="AH151" i="1"/>
  <c r="AO151" i="1"/>
  <c r="AI151" i="1"/>
  <c r="AG151" i="1"/>
  <c r="X151" i="1"/>
  <c r="AF151" i="1"/>
  <c r="Y151" i="1"/>
  <c r="W151" i="1"/>
  <c r="AY151" i="1"/>
  <c r="Z151" i="1"/>
  <c r="V151" i="1"/>
  <c r="Y217" i="1"/>
  <c r="AF217" i="1"/>
  <c r="AU217" i="1"/>
  <c r="AK217" i="1"/>
  <c r="X217" i="1"/>
  <c r="AI217" i="1"/>
  <c r="AJ217" i="1"/>
  <c r="BB217" i="1"/>
  <c r="AH217" i="1"/>
  <c r="AL217" i="1"/>
  <c r="AV217" i="1"/>
  <c r="AP217" i="1"/>
  <c r="AZ217" i="1"/>
  <c r="AN217" i="1"/>
  <c r="V217" i="1"/>
  <c r="AO217" i="1"/>
  <c r="AT217" i="1"/>
  <c r="AG217" i="1"/>
  <c r="Z217" i="1"/>
  <c r="AX217" i="1"/>
  <c r="W217" i="1"/>
  <c r="BA217" i="1"/>
  <c r="AM457" i="1"/>
  <c r="AM82" i="1"/>
  <c r="Y54" i="1"/>
  <c r="AG54" i="1"/>
  <c r="X54" i="1"/>
  <c r="BA54" i="1"/>
  <c r="AU54" i="1"/>
  <c r="AI54" i="1"/>
  <c r="Z54" i="1"/>
  <c r="AF54" i="1"/>
  <c r="AJ54" i="1"/>
  <c r="AX54" i="1"/>
  <c r="AR54" i="1"/>
  <c r="AV54" i="1"/>
  <c r="AK54" i="1"/>
  <c r="AY54" i="1"/>
  <c r="AZ54" i="1"/>
  <c r="V54" i="1"/>
  <c r="AH54" i="1"/>
  <c r="W54" i="1"/>
  <c r="AL54" i="1"/>
  <c r="AT54" i="1"/>
  <c r="AM101" i="1"/>
  <c r="AM161" i="1"/>
  <c r="AH205" i="1"/>
  <c r="BB205" i="1"/>
  <c r="V205" i="1"/>
  <c r="AG205" i="1"/>
  <c r="AF205" i="1"/>
  <c r="AL205" i="1"/>
  <c r="AQ205" i="1"/>
  <c r="X205" i="1"/>
  <c r="AI205" i="1"/>
  <c r="W205" i="1"/>
  <c r="Z205" i="1"/>
  <c r="AJ205" i="1"/>
  <c r="AR205" i="1"/>
  <c r="AK205" i="1"/>
  <c r="Y205" i="1"/>
  <c r="AS69" i="1"/>
  <c r="AG69" i="1"/>
  <c r="AT69" i="1"/>
  <c r="AY69" i="1"/>
  <c r="W69" i="1"/>
  <c r="BA69" i="1"/>
  <c r="AH69" i="1"/>
  <c r="X69" i="1"/>
  <c r="AX69" i="1"/>
  <c r="AI69" i="1"/>
  <c r="AR69" i="1"/>
  <c r="AZ69" i="1"/>
  <c r="AF69" i="1"/>
  <c r="AU69" i="1"/>
  <c r="AQ69" i="1"/>
  <c r="AJ69" i="1"/>
  <c r="AV69" i="1"/>
  <c r="AK69" i="1"/>
  <c r="Z69" i="1"/>
  <c r="AL69" i="1"/>
  <c r="Y69" i="1"/>
  <c r="AW69" i="1"/>
  <c r="V69" i="1"/>
  <c r="AM322" i="1"/>
  <c r="AG379" i="1"/>
  <c r="AF379" i="1"/>
  <c r="AJ379" i="1"/>
  <c r="Z379" i="1"/>
  <c r="AV379" i="1"/>
  <c r="AH379" i="1"/>
  <c r="AK379" i="1"/>
  <c r="V379" i="1"/>
  <c r="X379" i="1"/>
  <c r="Y379" i="1"/>
  <c r="W379" i="1"/>
  <c r="AL379" i="1"/>
  <c r="AI379" i="1"/>
  <c r="X435" i="1"/>
  <c r="AS435" i="1"/>
  <c r="Y435" i="1"/>
  <c r="AQ435" i="1"/>
  <c r="Z435" i="1"/>
  <c r="AV435" i="1"/>
  <c r="AX435" i="1"/>
  <c r="AU435" i="1"/>
  <c r="W435" i="1"/>
  <c r="AZ435" i="1"/>
  <c r="AK435" i="1"/>
  <c r="BA435" i="1"/>
  <c r="AW435" i="1"/>
  <c r="AT435" i="1"/>
  <c r="AF435" i="1"/>
  <c r="V435" i="1"/>
  <c r="AL435" i="1"/>
  <c r="AY435" i="1"/>
  <c r="AJ435" i="1"/>
  <c r="AP435" i="1"/>
  <c r="AI435" i="1"/>
  <c r="AH435" i="1"/>
  <c r="AG435" i="1"/>
  <c r="AR435" i="1"/>
  <c r="AM227" i="1"/>
  <c r="AM59" i="1"/>
  <c r="AM426" i="1"/>
  <c r="AM396" i="1"/>
  <c r="AM109" i="1"/>
  <c r="AM125" i="1"/>
  <c r="AM246" i="1"/>
  <c r="Z373" i="1"/>
  <c r="AG373" i="1"/>
  <c r="AF373" i="1"/>
  <c r="AV373" i="1"/>
  <c r="AL373" i="1"/>
  <c r="AI373" i="1"/>
  <c r="AH373" i="1"/>
  <c r="AK373" i="1"/>
  <c r="X373" i="1"/>
  <c r="W373" i="1"/>
  <c r="Y373" i="1"/>
  <c r="AJ373" i="1"/>
  <c r="V373" i="1"/>
  <c r="AY440" i="1"/>
  <c r="Y440" i="1"/>
  <c r="AH440" i="1"/>
  <c r="AT440" i="1"/>
  <c r="AQ440" i="1"/>
  <c r="Z440" i="1"/>
  <c r="X440" i="1"/>
  <c r="AV440" i="1"/>
  <c r="AU440" i="1"/>
  <c r="AS440" i="1"/>
  <c r="W440" i="1"/>
  <c r="AP440" i="1"/>
  <c r="AX440" i="1"/>
  <c r="AF440" i="1"/>
  <c r="AL440" i="1"/>
  <c r="BA440" i="1"/>
  <c r="AR440" i="1"/>
  <c r="AK440" i="1"/>
  <c r="AG440" i="1"/>
  <c r="AW440" i="1"/>
  <c r="AZ440" i="1"/>
  <c r="AJ440" i="1"/>
  <c r="AI440" i="1"/>
  <c r="V440" i="1"/>
  <c r="AM445" i="1"/>
  <c r="AM302" i="1"/>
  <c r="AM18" i="1"/>
  <c r="AM271" i="1"/>
  <c r="AM344" i="1"/>
  <c r="AM362" i="1"/>
  <c r="AM78" i="1"/>
  <c r="AM65" i="1"/>
  <c r="AM28" i="1"/>
  <c r="AM444" i="1"/>
  <c r="AM218" i="1"/>
  <c r="AZ250" i="1"/>
  <c r="Y250" i="1"/>
  <c r="W250" i="1"/>
  <c r="AL250" i="1"/>
  <c r="AU250" i="1"/>
  <c r="AX250" i="1"/>
  <c r="AJ250" i="1"/>
  <c r="X250" i="1"/>
  <c r="AV250" i="1"/>
  <c r="AG250" i="1"/>
  <c r="Z250" i="1"/>
  <c r="AI250" i="1"/>
  <c r="AK250" i="1"/>
  <c r="AT250" i="1"/>
  <c r="AH250" i="1"/>
  <c r="AF250" i="1"/>
  <c r="V250" i="1"/>
  <c r="AG300" i="1"/>
  <c r="AF300" i="1"/>
  <c r="AU300" i="1"/>
  <c r="W300" i="1"/>
  <c r="Y300" i="1"/>
  <c r="AZ300" i="1"/>
  <c r="AI300" i="1"/>
  <c r="AH300" i="1"/>
  <c r="AN300" i="1"/>
  <c r="Z300" i="1"/>
  <c r="AV300" i="1"/>
  <c r="AT300" i="1"/>
  <c r="AK300" i="1"/>
  <c r="X300" i="1"/>
  <c r="AL300" i="1"/>
  <c r="BB300" i="1"/>
  <c r="AJ300" i="1"/>
  <c r="V300" i="1"/>
  <c r="AU284" i="1"/>
  <c r="W284" i="1"/>
  <c r="AP284" i="1"/>
  <c r="X284" i="1"/>
  <c r="BA284" i="1"/>
  <c r="AV284" i="1"/>
  <c r="Y284" i="1"/>
  <c r="AZ284" i="1"/>
  <c r="AT284" i="1"/>
  <c r="AG284" i="1"/>
  <c r="V284" i="1"/>
  <c r="Z284" i="1"/>
  <c r="AK284" i="1"/>
  <c r="AH284" i="1"/>
  <c r="AL284" i="1"/>
  <c r="AF284" i="1"/>
  <c r="AI284" i="1"/>
  <c r="AJ284" i="1"/>
  <c r="BB50" i="1"/>
  <c r="AO50" i="1"/>
  <c r="AV50" i="1"/>
  <c r="W50" i="1"/>
  <c r="AF50" i="1"/>
  <c r="AI50" i="1"/>
  <c r="AG50" i="1"/>
  <c r="Y50" i="1"/>
  <c r="Z50" i="1"/>
  <c r="X50" i="1"/>
  <c r="AL50" i="1"/>
  <c r="AU50" i="1"/>
  <c r="AH50" i="1"/>
  <c r="AS50" i="1"/>
  <c r="AT50" i="1"/>
  <c r="AN50" i="1"/>
  <c r="AP50" i="1"/>
  <c r="AK50" i="1"/>
  <c r="AJ50" i="1"/>
  <c r="V50" i="1"/>
  <c r="AM290" i="1"/>
  <c r="Y351" i="1"/>
  <c r="AJ351" i="1"/>
  <c r="AZ351" i="1"/>
  <c r="W351" i="1"/>
  <c r="Z351" i="1"/>
  <c r="AK351" i="1"/>
  <c r="AI351" i="1"/>
  <c r="AF351" i="1"/>
  <c r="AL351" i="1"/>
  <c r="AX351" i="1"/>
  <c r="AG351" i="1"/>
  <c r="AH351" i="1"/>
  <c r="BA351" i="1"/>
  <c r="X351" i="1"/>
  <c r="AY351" i="1"/>
  <c r="V351" i="1"/>
  <c r="AJ296" i="1"/>
  <c r="AH296" i="1"/>
  <c r="X296" i="1"/>
  <c r="AK296" i="1"/>
  <c r="AF296" i="1"/>
  <c r="Z296" i="1"/>
  <c r="Y296" i="1"/>
  <c r="AI296" i="1"/>
  <c r="AL296" i="1"/>
  <c r="AX296" i="1"/>
  <c r="AG296" i="1"/>
  <c r="W296" i="1"/>
  <c r="V296" i="1"/>
  <c r="BA414" i="1"/>
  <c r="AJ414" i="1"/>
  <c r="AX414" i="1"/>
  <c r="AW414" i="1"/>
  <c r="AS414" i="1"/>
  <c r="AY414" i="1"/>
  <c r="BB414" i="1"/>
  <c r="AV414" i="1"/>
  <c r="AF414" i="1"/>
  <c r="Y414" i="1"/>
  <c r="AZ414" i="1"/>
  <c r="AL414" i="1"/>
  <c r="AG414" i="1"/>
  <c r="AR414" i="1"/>
  <c r="W414" i="1"/>
  <c r="AU414" i="1"/>
  <c r="AI414" i="1"/>
  <c r="AH414" i="1"/>
  <c r="AT414" i="1"/>
  <c r="AK414" i="1"/>
  <c r="AP414" i="1"/>
  <c r="Z414" i="1"/>
  <c r="AO414" i="1"/>
  <c r="AQ414" i="1"/>
  <c r="X414" i="1"/>
  <c r="V414" i="1"/>
  <c r="AM146" i="1"/>
  <c r="AJ272" i="1"/>
  <c r="Z272" i="1"/>
  <c r="AI272" i="1"/>
  <c r="AL272" i="1"/>
  <c r="AG272" i="1"/>
  <c r="AU272" i="1"/>
  <c r="AF272" i="1"/>
  <c r="Y272" i="1"/>
  <c r="X272" i="1"/>
  <c r="AX272" i="1"/>
  <c r="AZ272" i="1"/>
  <c r="BA272" i="1"/>
  <c r="AV272" i="1"/>
  <c r="W272" i="1"/>
  <c r="AH272" i="1"/>
  <c r="AK272" i="1"/>
  <c r="V272" i="1"/>
  <c r="AJ144" i="1"/>
  <c r="AF144" i="1"/>
  <c r="AR144" i="1"/>
  <c r="Y144" i="1"/>
  <c r="AQ144" i="1"/>
  <c r="AL144" i="1"/>
  <c r="AH144" i="1"/>
  <c r="AV144" i="1"/>
  <c r="AT144" i="1"/>
  <c r="AX144" i="1"/>
  <c r="AK144" i="1"/>
  <c r="Z144" i="1"/>
  <c r="AU144" i="1"/>
  <c r="X144" i="1"/>
  <c r="AZ144" i="1"/>
  <c r="AI144" i="1"/>
  <c r="AO144" i="1"/>
  <c r="AG144" i="1"/>
  <c r="W144" i="1"/>
  <c r="AS144" i="1"/>
  <c r="AY144" i="1"/>
  <c r="V144" i="1"/>
  <c r="Y129" i="1"/>
  <c r="AI129" i="1"/>
  <c r="AR129" i="1"/>
  <c r="AY129" i="1"/>
  <c r="AG129" i="1"/>
  <c r="AQ129" i="1"/>
  <c r="Z129" i="1"/>
  <c r="AJ129" i="1"/>
  <c r="AK129" i="1"/>
  <c r="AW129" i="1"/>
  <c r="AU129" i="1"/>
  <c r="W129" i="1"/>
  <c r="AP129" i="1"/>
  <c r="AV129" i="1"/>
  <c r="AF129" i="1"/>
  <c r="AZ129" i="1"/>
  <c r="AX129" i="1"/>
  <c r="X129" i="1"/>
  <c r="AH129" i="1"/>
  <c r="AS129" i="1"/>
  <c r="AT129" i="1"/>
  <c r="AL129" i="1"/>
  <c r="BA129" i="1"/>
  <c r="V129" i="1"/>
  <c r="AM468" i="1"/>
  <c r="AI376" i="1"/>
  <c r="AJ376" i="1"/>
  <c r="W376" i="1"/>
  <c r="X376" i="1"/>
  <c r="AK376" i="1"/>
  <c r="AL376" i="1"/>
  <c r="Y376" i="1"/>
  <c r="V376" i="1"/>
  <c r="AV376" i="1"/>
  <c r="AF376" i="1"/>
  <c r="AG376" i="1"/>
  <c r="Z376" i="1"/>
  <c r="AH376" i="1"/>
  <c r="AM188" i="1"/>
  <c r="AI232" i="1"/>
  <c r="AP232" i="1"/>
  <c r="AL232" i="1"/>
  <c r="AJ232" i="1"/>
  <c r="AG232" i="1"/>
  <c r="AY232" i="1"/>
  <c r="AV232" i="1"/>
  <c r="AN232" i="1"/>
  <c r="AH232" i="1"/>
  <c r="X232" i="1"/>
  <c r="Z232" i="1"/>
  <c r="W232" i="1"/>
  <c r="BB232" i="1"/>
  <c r="AU232" i="1"/>
  <c r="BA232" i="1"/>
  <c r="Y232" i="1"/>
  <c r="AO232" i="1"/>
  <c r="V232" i="1"/>
  <c r="AK232" i="1"/>
  <c r="AF232" i="1"/>
  <c r="AM304" i="1"/>
  <c r="AF182" i="1"/>
  <c r="AK182" i="1"/>
  <c r="Y182" i="1"/>
  <c r="AJ182" i="1"/>
  <c r="W182" i="1"/>
  <c r="Z182" i="1"/>
  <c r="AH182" i="1"/>
  <c r="AV182" i="1"/>
  <c r="AO182" i="1"/>
  <c r="AU182" i="1"/>
  <c r="AL182" i="1"/>
  <c r="AP182" i="1"/>
  <c r="V182" i="1"/>
  <c r="AT182" i="1"/>
  <c r="AI182" i="1"/>
  <c r="AG182" i="1"/>
  <c r="X182" i="1"/>
  <c r="BA182" i="1"/>
  <c r="Y439" i="1"/>
  <c r="AG439" i="1"/>
  <c r="AJ439" i="1"/>
  <c r="AU439" i="1"/>
  <c r="AT439" i="1"/>
  <c r="AV439" i="1"/>
  <c r="Z439" i="1"/>
  <c r="AI439" i="1"/>
  <c r="AK439" i="1"/>
  <c r="AF439" i="1"/>
  <c r="W439" i="1"/>
  <c r="AO439" i="1"/>
  <c r="AP439" i="1"/>
  <c r="AH439" i="1"/>
  <c r="X439" i="1"/>
  <c r="AW439" i="1"/>
  <c r="AN439" i="1"/>
  <c r="AL439" i="1"/>
  <c r="V439" i="1"/>
  <c r="AK40" i="1"/>
  <c r="AL40" i="1"/>
  <c r="BA40" i="1"/>
  <c r="AI40" i="1"/>
  <c r="X40" i="1"/>
  <c r="W40" i="1"/>
  <c r="Y40" i="1"/>
  <c r="AF40" i="1"/>
  <c r="AH40" i="1"/>
  <c r="AG40" i="1"/>
  <c r="AJ40" i="1"/>
  <c r="Z40" i="1"/>
  <c r="V40" i="1"/>
  <c r="AM309" i="1"/>
  <c r="AM114" i="1"/>
  <c r="AM303" i="1"/>
  <c r="AM16" i="1"/>
  <c r="AM400" i="1"/>
  <c r="AM369" i="1"/>
  <c r="AM67" i="1"/>
  <c r="AM466" i="1"/>
  <c r="AM177" i="1"/>
  <c r="B2" i="2"/>
  <c r="AG274" i="1"/>
  <c r="AU274" i="1"/>
  <c r="Z274" i="1"/>
  <c r="AF274" i="1"/>
  <c r="AZ274" i="1"/>
  <c r="BA274" i="1"/>
  <c r="AX274" i="1"/>
  <c r="W274" i="1"/>
  <c r="AL274" i="1"/>
  <c r="AK274" i="1"/>
  <c r="AV274" i="1"/>
  <c r="AR274" i="1"/>
  <c r="AI274" i="1"/>
  <c r="AJ274" i="1"/>
  <c r="AS274" i="1"/>
  <c r="X274" i="1"/>
  <c r="AH274" i="1"/>
  <c r="AW274" i="1"/>
  <c r="AP274" i="1"/>
  <c r="AT274" i="1"/>
  <c r="Y274" i="1"/>
  <c r="AY274" i="1"/>
  <c r="AQ274" i="1"/>
  <c r="V274" i="1"/>
  <c r="AH308" i="1"/>
  <c r="Y308" i="1"/>
  <c r="AP308" i="1"/>
  <c r="AJ308" i="1"/>
  <c r="W308" i="1"/>
  <c r="AF308" i="1"/>
  <c r="Z308" i="1"/>
  <c r="X308" i="1"/>
  <c r="AO308" i="1"/>
  <c r="BA308" i="1"/>
  <c r="AG308" i="1"/>
  <c r="AK308" i="1"/>
  <c r="AI308" i="1"/>
  <c r="AL308" i="1"/>
  <c r="V308" i="1"/>
  <c r="X102" i="1"/>
  <c r="AN102" i="1"/>
  <c r="AV102" i="1"/>
  <c r="AL102" i="1"/>
  <c r="AZ102" i="1"/>
  <c r="AP102" i="1"/>
  <c r="AJ102" i="1"/>
  <c r="AG102" i="1"/>
  <c r="Z102" i="1"/>
  <c r="AO102" i="1"/>
  <c r="Y102" i="1"/>
  <c r="AH102" i="1"/>
  <c r="V102" i="1"/>
  <c r="W102" i="1"/>
  <c r="AY102" i="1"/>
  <c r="AK102" i="1"/>
  <c r="AF102" i="1"/>
  <c r="AI102" i="1"/>
  <c r="AT102" i="1"/>
  <c r="AU102" i="1"/>
  <c r="X103" i="1"/>
  <c r="W103" i="1"/>
  <c r="AK103" i="1"/>
  <c r="AZ103" i="1"/>
  <c r="Z103" i="1"/>
  <c r="AG103" i="1"/>
  <c r="AL103" i="1"/>
  <c r="AH103" i="1"/>
  <c r="Y103" i="1"/>
  <c r="AI103" i="1"/>
  <c r="AF103" i="1"/>
  <c r="AY103" i="1"/>
  <c r="AJ103" i="1"/>
  <c r="V103" i="1"/>
  <c r="Y163" i="1"/>
  <c r="AY163" i="1"/>
  <c r="AF163" i="1"/>
  <c r="BB163" i="1"/>
  <c r="Z163" i="1"/>
  <c r="AZ163" i="1"/>
  <c r="AG163" i="1"/>
  <c r="X163" i="1"/>
  <c r="AK163" i="1"/>
  <c r="AI163" i="1"/>
  <c r="AU163" i="1"/>
  <c r="AV163" i="1"/>
  <c r="AJ163" i="1"/>
  <c r="AN163" i="1"/>
  <c r="AH163" i="1"/>
  <c r="AL163" i="1"/>
  <c r="AO163" i="1"/>
  <c r="AP163" i="1"/>
  <c r="W163" i="1"/>
  <c r="AS163" i="1"/>
  <c r="BA163" i="1"/>
  <c r="AW163" i="1"/>
  <c r="AT163" i="1"/>
  <c r="V163" i="1"/>
  <c r="AM149" i="1"/>
  <c r="AM224" i="1"/>
  <c r="AW433" i="1"/>
  <c r="AV433" i="1"/>
  <c r="AF433" i="1"/>
  <c r="AK433" i="1"/>
  <c r="W433" i="1"/>
  <c r="Y433" i="1"/>
  <c r="AG433" i="1"/>
  <c r="AI433" i="1"/>
  <c r="AR433" i="1"/>
  <c r="Z433" i="1"/>
  <c r="AS433" i="1"/>
  <c r="BA433" i="1"/>
  <c r="AL433" i="1"/>
  <c r="AU433" i="1"/>
  <c r="AT433" i="1"/>
  <c r="AJ433" i="1"/>
  <c r="AH433" i="1"/>
  <c r="AQ433" i="1"/>
  <c r="X433" i="1"/>
  <c r="V433" i="1"/>
  <c r="BB198" i="1"/>
  <c r="AP198" i="1"/>
  <c r="Y198" i="1"/>
  <c r="AN198" i="1"/>
  <c r="AZ198" i="1"/>
  <c r="AR198" i="1"/>
  <c r="AG198" i="1"/>
  <c r="AI198" i="1"/>
  <c r="AJ198" i="1"/>
  <c r="AU198" i="1"/>
  <c r="AQ198" i="1"/>
  <c r="AF198" i="1"/>
  <c r="BA198" i="1"/>
  <c r="AS198" i="1"/>
  <c r="X198" i="1"/>
  <c r="AK198" i="1"/>
  <c r="AT198" i="1"/>
  <c r="Z198" i="1"/>
  <c r="AL198" i="1"/>
  <c r="AV198" i="1"/>
  <c r="W198" i="1"/>
  <c r="AH198" i="1"/>
  <c r="AO198" i="1"/>
  <c r="V198"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3" i="1"/>
  <c r="AJ453" i="1"/>
  <c r="AH453" i="1"/>
  <c r="Y453" i="1"/>
  <c r="AU453" i="1"/>
  <c r="AT453" i="1"/>
  <c r="Z453" i="1"/>
  <c r="W453" i="1"/>
  <c r="AF453" i="1"/>
  <c r="AV453" i="1"/>
  <c r="X453" i="1"/>
  <c r="AI453" i="1"/>
  <c r="AK453" i="1"/>
  <c r="AG453" i="1"/>
  <c r="AW453" i="1"/>
  <c r="BA453" i="1"/>
  <c r="V453" i="1"/>
  <c r="AM220" i="1"/>
  <c r="AM370" i="1"/>
  <c r="AM60" i="1"/>
  <c r="AM247" i="1"/>
  <c r="AL361" i="1"/>
  <c r="AJ361" i="1"/>
  <c r="AV361" i="1"/>
  <c r="Z361" i="1"/>
  <c r="X361" i="1"/>
  <c r="AP361" i="1"/>
  <c r="W361" i="1"/>
  <c r="AI361" i="1"/>
  <c r="BA361" i="1"/>
  <c r="AG361" i="1"/>
  <c r="AH361" i="1"/>
  <c r="AU361" i="1"/>
  <c r="AK361" i="1"/>
  <c r="AF361" i="1"/>
  <c r="Y361" i="1"/>
  <c r="AO361" i="1"/>
  <c r="V361" i="1"/>
  <c r="V71" i="1"/>
  <c r="BA71" i="1"/>
  <c r="AU71" i="1"/>
  <c r="Z71" i="1"/>
  <c r="X71" i="1"/>
  <c r="AX71" i="1"/>
  <c r="Y71" i="1"/>
  <c r="AR71" i="1"/>
  <c r="AK71" i="1"/>
  <c r="AI71" i="1"/>
  <c r="AY71" i="1"/>
  <c r="AZ71" i="1"/>
  <c r="AL71" i="1"/>
  <c r="W71" i="1"/>
  <c r="AF71" i="1"/>
  <c r="AV71" i="1"/>
  <c r="AJ71" i="1"/>
  <c r="AH71" i="1"/>
  <c r="AG71" i="1"/>
  <c r="AM31" i="1"/>
  <c r="AM27" i="1"/>
  <c r="AM148" i="1"/>
  <c r="AM317" i="1"/>
  <c r="AM142" i="1"/>
  <c r="AR92" i="1"/>
  <c r="AX92" i="1"/>
  <c r="BA92" i="1"/>
  <c r="AJ92" i="1"/>
  <c r="AV92" i="1"/>
  <c r="AZ92" i="1"/>
  <c r="AY92" i="1"/>
  <c r="X92" i="1"/>
  <c r="AG92" i="1"/>
  <c r="AI92" i="1"/>
  <c r="AS92" i="1"/>
  <c r="Z92" i="1"/>
  <c r="AT92" i="1"/>
  <c r="AF92" i="1"/>
  <c r="AL92" i="1"/>
  <c r="Y92" i="1"/>
  <c r="AQ92" i="1"/>
  <c r="AH92" i="1"/>
  <c r="AP92" i="1"/>
  <c r="W92" i="1"/>
  <c r="AK92" i="1"/>
  <c r="AU92" i="1"/>
  <c r="V92" i="1"/>
  <c r="AM80" i="1"/>
  <c r="AM458" i="1"/>
  <c r="AG99" i="1"/>
  <c r="W99" i="1"/>
  <c r="V99" i="1"/>
  <c r="AI99" i="1"/>
  <c r="AL99" i="1"/>
  <c r="Y99" i="1"/>
  <c r="AT99" i="1"/>
  <c r="AK99" i="1"/>
  <c r="AH99" i="1"/>
  <c r="AV99" i="1"/>
  <c r="AF99" i="1"/>
  <c r="Z99" i="1"/>
  <c r="AJ99" i="1"/>
  <c r="AU99" i="1"/>
  <c r="X99" i="1"/>
  <c r="AM305" i="1"/>
  <c r="AM49" i="1"/>
  <c r="AM21" i="1"/>
  <c r="AM98" i="1"/>
  <c r="AM196" i="1"/>
  <c r="AM37" i="1"/>
  <c r="AM212" i="1"/>
  <c r="AM61" i="1"/>
  <c r="AM427" i="1"/>
  <c r="AM353" i="1"/>
  <c r="AM15" i="1"/>
  <c r="AY318" i="1"/>
  <c r="AJ318" i="1"/>
  <c r="AU318" i="1"/>
  <c r="Z318" i="1"/>
  <c r="BA318" i="1"/>
  <c r="AL318" i="1"/>
  <c r="X318" i="1"/>
  <c r="AZ318" i="1"/>
  <c r="AH318" i="1"/>
  <c r="AG318" i="1"/>
  <c r="AX318" i="1"/>
  <c r="AV318" i="1"/>
  <c r="Y318" i="1"/>
  <c r="AF318" i="1"/>
  <c r="AI318" i="1"/>
  <c r="AK318" i="1"/>
  <c r="W318" i="1"/>
  <c r="BC318" i="1"/>
  <c r="AT318" i="1"/>
  <c r="V318" i="1"/>
  <c r="AF116" i="1"/>
  <c r="AO116" i="1"/>
  <c r="Z116" i="1"/>
  <c r="AH116" i="1"/>
  <c r="AN116" i="1"/>
  <c r="AI116" i="1"/>
  <c r="AV116" i="1"/>
  <c r="Y116" i="1"/>
  <c r="AZ116" i="1"/>
  <c r="AL116" i="1"/>
  <c r="AU116" i="1"/>
  <c r="AG116" i="1"/>
  <c r="X116" i="1"/>
  <c r="AP116" i="1"/>
  <c r="W116" i="1"/>
  <c r="AK116" i="1"/>
  <c r="AY116" i="1"/>
  <c r="AJ116" i="1"/>
  <c r="V116" i="1"/>
  <c r="AP26" i="1"/>
  <c r="AL26" i="1"/>
  <c r="AO26" i="1"/>
  <c r="Y26" i="1"/>
  <c r="AF26" i="1"/>
  <c r="AU26" i="1"/>
  <c r="AK26" i="1"/>
  <c r="AW26" i="1"/>
  <c r="AH26" i="1"/>
  <c r="W26" i="1"/>
  <c r="AG26" i="1"/>
  <c r="Z26" i="1"/>
  <c r="AN26" i="1"/>
  <c r="X26" i="1"/>
  <c r="AS26" i="1"/>
  <c r="AJ26" i="1"/>
  <c r="AT26" i="1"/>
  <c r="AV26" i="1"/>
  <c r="AI26" i="1"/>
  <c r="V26" i="1"/>
  <c r="AJ236" i="1"/>
  <c r="AL236" i="1"/>
  <c r="Z236" i="1"/>
  <c r="X236" i="1"/>
  <c r="AH236" i="1"/>
  <c r="Y236" i="1"/>
  <c r="AF236" i="1"/>
  <c r="W236" i="1"/>
  <c r="AG236" i="1"/>
  <c r="AK236" i="1"/>
  <c r="AX236" i="1"/>
  <c r="AI236" i="1"/>
  <c r="V236" i="1"/>
  <c r="AK357" i="1"/>
  <c r="Z357" i="1"/>
  <c r="AL357" i="1"/>
  <c r="AF357" i="1"/>
  <c r="X357" i="1"/>
  <c r="AI357" i="1"/>
  <c r="AG357" i="1"/>
  <c r="AH357" i="1"/>
  <c r="W357" i="1"/>
  <c r="AJ357" i="1"/>
  <c r="Y357" i="1"/>
  <c r="V357" i="1"/>
  <c r="AF261" i="1"/>
  <c r="AG261" i="1"/>
  <c r="AI261" i="1"/>
  <c r="W261" i="1"/>
  <c r="AJ261" i="1"/>
  <c r="AH261" i="1"/>
  <c r="AK261" i="1"/>
  <c r="Y261" i="1"/>
  <c r="X261" i="1"/>
  <c r="Z261" i="1"/>
  <c r="AL261" i="1"/>
  <c r="V261" i="1"/>
  <c r="AW174" i="1"/>
  <c r="AH174" i="1"/>
  <c r="AL174" i="1"/>
  <c r="AG174" i="1"/>
  <c r="AT174" i="1"/>
  <c r="BA174" i="1"/>
  <c r="W174" i="1"/>
  <c r="AR174" i="1"/>
  <c r="AV174" i="1"/>
  <c r="X174" i="1"/>
  <c r="AQ174" i="1"/>
  <c r="AP174" i="1"/>
  <c r="AU174" i="1"/>
  <c r="AK174" i="1"/>
  <c r="AS174" i="1"/>
  <c r="AF174" i="1"/>
  <c r="Y174" i="1"/>
  <c r="AI174" i="1"/>
  <c r="AJ174" i="1"/>
  <c r="Z174" i="1"/>
  <c r="AZ174" i="1"/>
  <c r="V174" i="1"/>
  <c r="AO118" i="1"/>
  <c r="AW118" i="1"/>
  <c r="AK118" i="1"/>
  <c r="AT118" i="1"/>
  <c r="AF118" i="1"/>
  <c r="X118" i="1"/>
  <c r="AZ118" i="1"/>
  <c r="AL118" i="1"/>
  <c r="AI118" i="1"/>
  <c r="W118" i="1"/>
  <c r="AH118" i="1"/>
  <c r="AV118" i="1"/>
  <c r="AR118" i="1"/>
  <c r="Y118" i="1"/>
  <c r="AU118" i="1"/>
  <c r="AJ118" i="1"/>
  <c r="AQ118" i="1"/>
  <c r="AG118" i="1"/>
  <c r="AS118" i="1"/>
  <c r="Z118" i="1"/>
  <c r="AX118" i="1"/>
  <c r="AY118" i="1"/>
  <c r="V118" i="1"/>
  <c r="AM197" i="1"/>
  <c r="AM10" i="1"/>
  <c r="AV443" i="1"/>
  <c r="AL443" i="1"/>
  <c r="Z443" i="1"/>
  <c r="BA443" i="1"/>
  <c r="AK443" i="1"/>
  <c r="AP443" i="1"/>
  <c r="AG443" i="1"/>
  <c r="BB443" i="1"/>
  <c r="X443" i="1"/>
  <c r="AN443" i="1"/>
  <c r="W443" i="1"/>
  <c r="AO443" i="1"/>
  <c r="AH443" i="1"/>
  <c r="AY443" i="1"/>
  <c r="AF443" i="1"/>
  <c r="Y443" i="1"/>
  <c r="AJ443" i="1"/>
  <c r="AT443" i="1"/>
  <c r="AU443" i="1"/>
  <c r="AS443" i="1"/>
  <c r="AW443" i="1"/>
  <c r="AI443" i="1"/>
  <c r="V443" i="1"/>
  <c r="AM307" i="1"/>
  <c r="AM381" i="1"/>
  <c r="AM20" i="1"/>
  <c r="AM239" i="1"/>
  <c r="AT401" i="1"/>
  <c r="AG401" i="1"/>
  <c r="AX401" i="1"/>
  <c r="AS401" i="1"/>
  <c r="AQ401" i="1"/>
  <c r="Y401" i="1"/>
  <c r="AK401" i="1"/>
  <c r="AW401" i="1"/>
  <c r="AH401" i="1"/>
  <c r="AY401" i="1"/>
  <c r="AL401" i="1"/>
  <c r="Z401" i="1"/>
  <c r="AZ401" i="1"/>
  <c r="W401" i="1"/>
  <c r="AR401" i="1"/>
  <c r="AV401" i="1"/>
  <c r="AJ401" i="1"/>
  <c r="X401" i="1"/>
  <c r="AU401" i="1"/>
  <c r="AI401" i="1"/>
  <c r="AF401" i="1"/>
  <c r="V401" i="1"/>
  <c r="AR223" i="1"/>
  <c r="X223" i="1"/>
  <c r="AF223" i="1"/>
  <c r="AT223" i="1"/>
  <c r="AV223" i="1"/>
  <c r="AS223" i="1"/>
  <c r="AH223" i="1"/>
  <c r="AQ223" i="1"/>
  <c r="AJ223" i="1"/>
  <c r="AU223" i="1"/>
  <c r="W223" i="1"/>
  <c r="AG223" i="1"/>
  <c r="Z223" i="1"/>
  <c r="AL223" i="1"/>
  <c r="AW223" i="1"/>
  <c r="AI223" i="1"/>
  <c r="AK223" i="1"/>
  <c r="Y223" i="1"/>
  <c r="V223" i="1"/>
  <c r="AM412" i="1"/>
  <c r="AM5" i="1"/>
  <c r="AM256" i="1"/>
  <c r="AM291" i="1"/>
  <c r="AM46" i="1"/>
  <c r="AM138" i="1"/>
  <c r="AM377" i="1"/>
  <c r="AM330" i="1"/>
  <c r="AM17" i="1"/>
  <c r="AM134" i="1"/>
  <c r="AM209" i="1"/>
  <c r="AM90" i="1"/>
  <c r="W367" i="1"/>
  <c r="AH367" i="1"/>
  <c r="AG367" i="1"/>
  <c r="AZ367" i="1"/>
  <c r="AK367" i="1"/>
  <c r="Y367" i="1"/>
  <c r="X367" i="1"/>
  <c r="AJ367" i="1"/>
  <c r="AF367" i="1"/>
  <c r="AL367" i="1"/>
  <c r="AX367" i="1"/>
  <c r="Z367" i="1"/>
  <c r="AI367" i="1"/>
  <c r="V367" i="1"/>
  <c r="AF297" i="1"/>
  <c r="AL297" i="1"/>
  <c r="BA297" i="1"/>
  <c r="AK297" i="1"/>
  <c r="Y297" i="1"/>
  <c r="X297" i="1"/>
  <c r="AI297" i="1"/>
  <c r="AP297" i="1"/>
  <c r="AG297" i="1"/>
  <c r="Z297" i="1"/>
  <c r="AO297" i="1"/>
  <c r="AJ297" i="1"/>
  <c r="AH297" i="1"/>
  <c r="W297" i="1"/>
  <c r="V297" i="1"/>
  <c r="Y100" i="1"/>
  <c r="AJ100" i="1"/>
  <c r="Z100" i="1"/>
  <c r="X100" i="1"/>
  <c r="W100" i="1"/>
  <c r="AX100" i="1"/>
  <c r="AF100" i="1"/>
  <c r="AK100" i="1"/>
  <c r="AI100" i="1"/>
  <c r="AH100" i="1"/>
  <c r="AZ100" i="1"/>
  <c r="AP100" i="1"/>
  <c r="AO100" i="1"/>
  <c r="AG100" i="1"/>
  <c r="AL100" i="1"/>
  <c r="V100" i="1"/>
  <c r="AL288" i="1"/>
  <c r="AG288" i="1"/>
  <c r="AT288" i="1"/>
  <c r="AS288" i="1"/>
  <c r="Y288" i="1"/>
  <c r="AF288" i="1"/>
  <c r="AH288" i="1"/>
  <c r="W288" i="1"/>
  <c r="Z288" i="1"/>
  <c r="AK288" i="1"/>
  <c r="AV288" i="1"/>
  <c r="AW288" i="1"/>
  <c r="AU288" i="1"/>
  <c r="AN288" i="1"/>
  <c r="X288" i="1"/>
  <c r="AI288" i="1"/>
  <c r="AJ288" i="1"/>
  <c r="V288" i="1"/>
  <c r="AM264" i="1"/>
  <c r="AH234" i="1"/>
  <c r="AP234" i="1"/>
  <c r="Z234" i="1"/>
  <c r="AF234" i="1"/>
  <c r="AV234" i="1"/>
  <c r="W234" i="1"/>
  <c r="AU234" i="1"/>
  <c r="AI234" i="1"/>
  <c r="Y234" i="1"/>
  <c r="AO234" i="1"/>
  <c r="AJ234" i="1"/>
  <c r="AK234" i="1"/>
  <c r="AN234" i="1"/>
  <c r="AL234" i="1"/>
  <c r="X234" i="1"/>
  <c r="AG234" i="1"/>
  <c r="V234" i="1"/>
  <c r="AH253" i="1"/>
  <c r="AS253" i="1"/>
  <c r="AG253" i="1"/>
  <c r="AY253" i="1"/>
  <c r="AJ253" i="1"/>
  <c r="AU253" i="1"/>
  <c r="W253" i="1"/>
  <c r="AT253" i="1"/>
  <c r="AO253" i="1"/>
  <c r="AI253" i="1"/>
  <c r="Z253" i="1"/>
  <c r="AV253" i="1"/>
  <c r="V253" i="1"/>
  <c r="Y253" i="1"/>
  <c r="AW253" i="1"/>
  <c r="AN253" i="1"/>
  <c r="AF253" i="1"/>
  <c r="AZ253" i="1"/>
  <c r="AL253" i="1"/>
  <c r="X253" i="1"/>
  <c r="AK253" i="1"/>
  <c r="AY170" i="1"/>
  <c r="AI170" i="1"/>
  <c r="AR170" i="1"/>
  <c r="AG170" i="1"/>
  <c r="AV170" i="1"/>
  <c r="AX170" i="1"/>
  <c r="AS170" i="1"/>
  <c r="Y170" i="1"/>
  <c r="AK170" i="1"/>
  <c r="AF170" i="1"/>
  <c r="AT170" i="1"/>
  <c r="AQ170" i="1"/>
  <c r="BA170" i="1"/>
  <c r="AL170" i="1"/>
  <c r="AJ170" i="1"/>
  <c r="AU170" i="1"/>
  <c r="AH170" i="1"/>
  <c r="AZ170" i="1"/>
  <c r="X170" i="1"/>
  <c r="W170" i="1"/>
  <c r="Z170" i="1"/>
  <c r="V170" i="1"/>
  <c r="AM180" i="1"/>
  <c r="AM122" i="1"/>
  <c r="AM132" i="1"/>
  <c r="AM334" i="1"/>
  <c r="AM203" i="1"/>
  <c r="AM364" i="1"/>
  <c r="X183" i="1"/>
  <c r="AU183" i="1"/>
  <c r="AL183" i="1"/>
  <c r="AZ183" i="1"/>
  <c r="Z183" i="1"/>
  <c r="AG183" i="1"/>
  <c r="AI183" i="1"/>
  <c r="AV183" i="1"/>
  <c r="AO183" i="1"/>
  <c r="V183" i="1"/>
  <c r="AH183" i="1"/>
  <c r="Y183" i="1"/>
  <c r="AT183" i="1"/>
  <c r="AK183" i="1"/>
  <c r="AW183" i="1"/>
  <c r="AF183" i="1"/>
  <c r="W183" i="1"/>
  <c r="AJ183" i="1"/>
  <c r="Y417" i="1"/>
  <c r="AV417" i="1"/>
  <c r="AY417" i="1"/>
  <c r="W417" i="1"/>
  <c r="AO417" i="1"/>
  <c r="AJ417" i="1"/>
  <c r="BA417" i="1"/>
  <c r="AI417" i="1"/>
  <c r="AU417" i="1"/>
  <c r="AK417" i="1"/>
  <c r="AH417" i="1"/>
  <c r="AP417" i="1"/>
  <c r="AL417" i="1"/>
  <c r="AZ417" i="1"/>
  <c r="AF417" i="1"/>
  <c r="AN417" i="1"/>
  <c r="X417" i="1"/>
  <c r="V417" i="1"/>
  <c r="AG417" i="1"/>
  <c r="Z417" i="1"/>
  <c r="AT417" i="1"/>
  <c r="Z86" i="1"/>
  <c r="AJ86" i="1"/>
  <c r="AO86" i="1"/>
  <c r="Y86" i="1"/>
  <c r="AS86" i="1"/>
  <c r="W86" i="1"/>
  <c r="AW86" i="1"/>
  <c r="AG86" i="1"/>
  <c r="AP86" i="1"/>
  <c r="X86" i="1"/>
  <c r="AT86" i="1"/>
  <c r="AV86" i="1"/>
  <c r="AR86" i="1"/>
  <c r="AF86" i="1"/>
  <c r="AH86" i="1"/>
  <c r="AQ86" i="1"/>
  <c r="AK86" i="1"/>
  <c r="AI86" i="1"/>
  <c r="AU86" i="1"/>
  <c r="AL86" i="1"/>
  <c r="V86" i="1"/>
  <c r="AM349" i="1"/>
  <c r="AM124" i="1"/>
  <c r="AM281" i="1"/>
  <c r="X166" i="1"/>
  <c r="AK166" i="1"/>
  <c r="AS166" i="1"/>
  <c r="AX166" i="1"/>
  <c r="AY166" i="1"/>
  <c r="AT166" i="1"/>
  <c r="AL166" i="1"/>
  <c r="Z166" i="1"/>
  <c r="AH166" i="1"/>
  <c r="Y166" i="1"/>
  <c r="AQ166" i="1"/>
  <c r="V166" i="1"/>
  <c r="AG166" i="1"/>
  <c r="AV166" i="1"/>
  <c r="AJ166" i="1"/>
  <c r="W166" i="1"/>
  <c r="AF166" i="1"/>
  <c r="AR166" i="1"/>
  <c r="AZ166" i="1"/>
  <c r="AI166" i="1"/>
  <c r="BA166" i="1"/>
  <c r="AU166" i="1"/>
  <c r="AF169" i="1"/>
  <c r="BA169" i="1"/>
  <c r="AG169" i="1"/>
  <c r="Z169" i="1"/>
  <c r="AR169" i="1"/>
  <c r="W169" i="1"/>
  <c r="AT169" i="1"/>
  <c r="AV169" i="1"/>
  <c r="X169" i="1"/>
  <c r="AU169" i="1"/>
  <c r="AQ169" i="1"/>
  <c r="AK169" i="1"/>
  <c r="AS169" i="1"/>
  <c r="AL169" i="1"/>
  <c r="Y169" i="1"/>
  <c r="AW169" i="1"/>
  <c r="AI169" i="1"/>
  <c r="AH169" i="1"/>
  <c r="AJ169" i="1"/>
  <c r="AZ169" i="1"/>
  <c r="V169" i="1"/>
  <c r="AL133" i="1"/>
  <c r="X133" i="1"/>
  <c r="AF133" i="1"/>
  <c r="AH133" i="1"/>
  <c r="AW133" i="1"/>
  <c r="V133" i="1"/>
  <c r="Y133" i="1"/>
  <c r="AG133" i="1"/>
  <c r="AJ133" i="1"/>
  <c r="AI133" i="1"/>
  <c r="AV133" i="1"/>
  <c r="AK133" i="1"/>
  <c r="Z133" i="1"/>
  <c r="W133" i="1"/>
  <c r="AI33" i="1"/>
  <c r="AS33" i="1"/>
  <c r="V33" i="1"/>
  <c r="AV33" i="1"/>
  <c r="X33" i="1"/>
  <c r="Y33" i="1"/>
  <c r="AJ33" i="1"/>
  <c r="AG33" i="1"/>
  <c r="AL33" i="1"/>
  <c r="AK33" i="1"/>
  <c r="AW33" i="1"/>
  <c r="AT33" i="1"/>
  <c r="AF33" i="1"/>
  <c r="W33" i="1"/>
  <c r="AU33" i="1"/>
  <c r="Z33" i="1"/>
  <c r="AH33" i="1"/>
  <c r="AM306" i="1"/>
  <c r="AM448" i="1"/>
  <c r="AM155" i="1"/>
  <c r="AM158" i="1"/>
  <c r="AM378" i="1"/>
  <c r="AM62" i="1"/>
  <c r="Y94" i="1"/>
  <c r="AT94" i="1"/>
  <c r="AG94" i="1"/>
  <c r="AK94" i="1"/>
  <c r="AY94" i="1"/>
  <c r="BB94" i="1"/>
  <c r="AO94" i="1"/>
  <c r="AJ94" i="1"/>
  <c r="AS94" i="1"/>
  <c r="AW94" i="1"/>
  <c r="AL94" i="1"/>
  <c r="W94" i="1"/>
  <c r="AQ94" i="1"/>
  <c r="AF94" i="1"/>
  <c r="Z94" i="1"/>
  <c r="BA94" i="1"/>
  <c r="AX94" i="1"/>
  <c r="AI94" i="1"/>
  <c r="AR94" i="1"/>
  <c r="AH94" i="1"/>
  <c r="AU94" i="1"/>
  <c r="AV94" i="1"/>
  <c r="AZ94" i="1"/>
  <c r="X94" i="1"/>
  <c r="AP94" i="1"/>
  <c r="V94" i="1"/>
  <c r="AM429" i="1"/>
  <c r="AL45" i="1"/>
  <c r="AP45" i="1"/>
  <c r="X45" i="1"/>
  <c r="BA45" i="1"/>
  <c r="AG45" i="1"/>
  <c r="Y45" i="1"/>
  <c r="AK45" i="1"/>
  <c r="AF45" i="1"/>
  <c r="AH45" i="1"/>
  <c r="AO45" i="1"/>
  <c r="Z45" i="1"/>
  <c r="AJ45" i="1"/>
  <c r="W45" i="1"/>
  <c r="AI45" i="1"/>
  <c r="V45" i="1"/>
  <c r="AM409" i="1"/>
  <c r="AM431" i="1"/>
  <c r="AM382" i="1"/>
  <c r="AU398" i="1"/>
  <c r="AI398" i="1"/>
  <c r="V398" i="1"/>
  <c r="AG398" i="1"/>
  <c r="X398" i="1"/>
  <c r="Z398" i="1"/>
  <c r="AR398" i="1"/>
  <c r="Y398" i="1"/>
  <c r="AT398" i="1"/>
  <c r="AH398" i="1"/>
  <c r="W398" i="1"/>
  <c r="AO398" i="1"/>
  <c r="AQ398" i="1"/>
  <c r="AJ398" i="1"/>
  <c r="AF398" i="1"/>
  <c r="AV398" i="1"/>
  <c r="AS398" i="1"/>
  <c r="AP398" i="1"/>
  <c r="AK398" i="1"/>
  <c r="AL398" i="1"/>
  <c r="AW398" i="1"/>
  <c r="Y9" i="1"/>
  <c r="V9" i="1"/>
  <c r="X9" i="1"/>
  <c r="AT9" i="1"/>
  <c r="AL9" i="1"/>
  <c r="AG9" i="1"/>
  <c r="W9" i="1"/>
  <c r="AV9" i="1"/>
  <c r="AS9" i="1"/>
  <c r="AI9" i="1"/>
  <c r="AR9" i="1"/>
  <c r="Z9" i="1"/>
  <c r="AW9" i="1"/>
  <c r="AU9" i="1"/>
  <c r="AQ9" i="1"/>
  <c r="AK9" i="1"/>
  <c r="AJ9" i="1"/>
  <c r="AH9" i="1"/>
  <c r="AF9" i="1"/>
  <c r="Y449" i="1"/>
  <c r="AR449" i="1"/>
  <c r="W449" i="1"/>
  <c r="AP449" i="1"/>
  <c r="AT449" i="1"/>
  <c r="X449" i="1"/>
  <c r="AH449" i="1"/>
  <c r="AW449" i="1"/>
  <c r="AV449" i="1"/>
  <c r="AO449" i="1"/>
  <c r="AJ449" i="1"/>
  <c r="AK449" i="1"/>
  <c r="AL449" i="1"/>
  <c r="Z449" i="1"/>
  <c r="AU449" i="1"/>
  <c r="AI449" i="1"/>
  <c r="AF449" i="1"/>
  <c r="AS449" i="1"/>
  <c r="AG449" i="1"/>
  <c r="AQ449" i="1"/>
  <c r="V449" i="1"/>
  <c r="AW4" i="1"/>
  <c r="AI4" i="1"/>
  <c r="AH4" i="1"/>
  <c r="AT4" i="1"/>
  <c r="Z4" i="1"/>
  <c r="AG4" i="1"/>
  <c r="AL4" i="1"/>
  <c r="AV4" i="1"/>
  <c r="AU4" i="1"/>
  <c r="AS4" i="1"/>
  <c r="X4" i="1"/>
  <c r="AF4" i="1"/>
  <c r="W4" i="1"/>
  <c r="AJ4" i="1"/>
  <c r="Y4" i="1"/>
  <c r="AK4" i="1"/>
  <c r="BB4" i="1"/>
  <c r="AP4" i="1"/>
  <c r="AN4" i="1"/>
  <c r="AY4" i="1"/>
  <c r="BA4" i="1"/>
  <c r="AO4" i="1"/>
  <c r="V4" i="1"/>
  <c r="F4" i="49"/>
  <c r="V2" i="38"/>
  <c r="L3" i="31"/>
  <c r="AV434" i="1"/>
  <c r="AL434" i="1"/>
  <c r="AU434" i="1"/>
  <c r="AH434" i="1"/>
  <c r="Z434" i="1"/>
  <c r="BA434" i="1"/>
  <c r="X434" i="1"/>
  <c r="AK434" i="1"/>
  <c r="AZ434" i="1"/>
  <c r="AJ434" i="1"/>
  <c r="AG434" i="1"/>
  <c r="Y434" i="1"/>
  <c r="AQ434" i="1"/>
  <c r="AX434" i="1"/>
  <c r="AI434" i="1"/>
  <c r="AY434" i="1"/>
  <c r="AR434" i="1"/>
  <c r="AF434" i="1"/>
  <c r="W434" i="1"/>
  <c r="V434" i="1"/>
  <c r="AM407" i="1"/>
  <c r="BJ6" i="1"/>
  <c r="BJ273" i="1"/>
  <c r="BJ165" i="1"/>
  <c r="BJ264" i="1"/>
  <c r="BJ312" i="1"/>
  <c r="BJ69" i="1"/>
  <c r="BJ108" i="1"/>
  <c r="AM360" i="1"/>
  <c r="AR173" i="1"/>
  <c r="AU173" i="1"/>
  <c r="AI173" i="1"/>
  <c r="AV173" i="1"/>
  <c r="Z173" i="1"/>
  <c r="X173" i="1"/>
  <c r="W173" i="1"/>
  <c r="BA173" i="1"/>
  <c r="AY173" i="1"/>
  <c r="AZ173" i="1"/>
  <c r="AP173" i="1"/>
  <c r="Y173" i="1"/>
  <c r="AG173" i="1"/>
  <c r="AK173" i="1"/>
  <c r="AJ173" i="1"/>
  <c r="AH173" i="1"/>
  <c r="AL173" i="1"/>
  <c r="AX173" i="1"/>
  <c r="AF173" i="1"/>
  <c r="V173" i="1"/>
  <c r="AM139" i="1"/>
  <c r="AM298" i="1"/>
  <c r="AM342" i="1"/>
  <c r="X316" i="1"/>
  <c r="V316" i="1"/>
  <c r="AI316" i="1"/>
  <c r="Y316" i="1"/>
  <c r="AF316" i="1"/>
  <c r="AJ316" i="1"/>
  <c r="Z316" i="1"/>
  <c r="AG316" i="1"/>
  <c r="W316" i="1"/>
  <c r="AL316" i="1"/>
  <c r="AK316" i="1"/>
  <c r="AH316" i="1"/>
  <c r="AZ316" i="1"/>
  <c r="AM22" i="1"/>
  <c r="AM319" i="1"/>
  <c r="AM107" i="1"/>
  <c r="AM421" i="1"/>
  <c r="AM371" i="1"/>
  <c r="AM211" i="1"/>
  <c r="AM175" i="1"/>
  <c r="AM245" i="1"/>
  <c r="AM244" i="1"/>
  <c r="AM127" i="1"/>
  <c r="N4" i="31"/>
  <c r="AK278" i="1"/>
  <c r="AG278" i="1"/>
  <c r="AL278" i="1"/>
  <c r="AF278" i="1"/>
  <c r="AH278" i="1"/>
  <c r="AJ278" i="1"/>
  <c r="Y278" i="1"/>
  <c r="X278" i="1"/>
  <c r="W278" i="1"/>
  <c r="AX278" i="1"/>
  <c r="AI278" i="1"/>
  <c r="Z278" i="1"/>
  <c r="V278" i="1"/>
  <c r="AJ258" i="1"/>
  <c r="Y258" i="1"/>
  <c r="W258" i="1"/>
  <c r="AV258" i="1"/>
  <c r="AK258" i="1"/>
  <c r="AU258" i="1"/>
  <c r="AN258" i="1"/>
  <c r="AH258" i="1"/>
  <c r="AI258" i="1"/>
  <c r="AG258" i="1"/>
  <c r="AL258" i="1"/>
  <c r="Z258" i="1"/>
  <c r="AF258" i="1"/>
  <c r="X258" i="1"/>
  <c r="V258" i="1"/>
  <c r="AF286" i="1"/>
  <c r="AP286" i="1"/>
  <c r="X286" i="1"/>
  <c r="AJ286" i="1"/>
  <c r="W286" i="1"/>
  <c r="AL286" i="1"/>
  <c r="AU286" i="1"/>
  <c r="AV286" i="1"/>
  <c r="Y286" i="1"/>
  <c r="AK286" i="1"/>
  <c r="AG286" i="1"/>
  <c r="AO286" i="1"/>
  <c r="AH286" i="1"/>
  <c r="Z286" i="1"/>
  <c r="V286" i="1"/>
  <c r="AI286" i="1"/>
  <c r="AM68" i="1"/>
  <c r="AM207" i="1"/>
  <c r="AM280" i="1"/>
  <c r="AM251" i="1"/>
  <c r="AM405" i="1"/>
  <c r="AM88" i="1"/>
  <c r="AM321" i="1"/>
  <c r="AM292" i="1"/>
  <c r="AM385" i="1"/>
  <c r="AM456" i="1"/>
  <c r="AM48" i="1"/>
  <c r="AM420" i="1"/>
  <c r="AV338" i="1"/>
  <c r="Y338" i="1"/>
  <c r="AT338" i="1"/>
  <c r="W338" i="1"/>
  <c r="X338" i="1"/>
  <c r="Z338" i="1"/>
  <c r="AR338" i="1"/>
  <c r="AY338" i="1"/>
  <c r="AK338" i="1"/>
  <c r="AU338" i="1"/>
  <c r="AL338" i="1"/>
  <c r="AG338" i="1"/>
  <c r="AJ338" i="1"/>
  <c r="AH338" i="1"/>
  <c r="AX338" i="1"/>
  <c r="AF338" i="1"/>
  <c r="AZ338" i="1"/>
  <c r="AO338" i="1"/>
  <c r="AI338" i="1"/>
  <c r="V338" i="1"/>
  <c r="AH96" i="1"/>
  <c r="Z96" i="1"/>
  <c r="AF96" i="1"/>
  <c r="Y96" i="1"/>
  <c r="W96" i="1"/>
  <c r="V96" i="1"/>
  <c r="AK96" i="1"/>
  <c r="AL96" i="1"/>
  <c r="AG96" i="1"/>
  <c r="AY96" i="1"/>
  <c r="AJ96" i="1"/>
  <c r="X96" i="1"/>
  <c r="AI96" i="1"/>
  <c r="AM156" i="1"/>
  <c r="AM345" i="1"/>
  <c r="AM240" i="1"/>
  <c r="AM406" i="1"/>
  <c r="AM339" i="1"/>
  <c r="AM366" i="1"/>
  <c r="AM120" i="1"/>
  <c r="AF190" i="1"/>
  <c r="W190" i="1"/>
  <c r="X190" i="1"/>
  <c r="AV190" i="1"/>
  <c r="AK190" i="1"/>
  <c r="AH190" i="1"/>
  <c r="AT190" i="1"/>
  <c r="Y190" i="1"/>
  <c r="AN190" i="1"/>
  <c r="AP190" i="1"/>
  <c r="AO190" i="1"/>
  <c r="AG190" i="1"/>
  <c r="AU190" i="1"/>
  <c r="BC190" i="1"/>
  <c r="AJ190" i="1"/>
  <c r="Z190" i="1"/>
  <c r="AL190" i="1"/>
  <c r="AI190" i="1"/>
  <c r="V190" i="1"/>
  <c r="AM130" i="1"/>
  <c r="AM131" i="1"/>
  <c r="AM465" i="1"/>
  <c r="AM179" i="1"/>
  <c r="AM446" i="1"/>
  <c r="AM462" i="1"/>
  <c r="AM346" i="1"/>
  <c r="AM79" i="1"/>
  <c r="AM380" i="1"/>
  <c r="AM428" i="1"/>
  <c r="AM242" i="1"/>
  <c r="AM77" i="1"/>
  <c r="AM162" i="1"/>
  <c r="AM325" i="1"/>
  <c r="AM85" i="1"/>
  <c r="AM413" i="1"/>
  <c r="AM95" i="1"/>
  <c r="AM341" i="1"/>
  <c r="AM270" i="1"/>
  <c r="AM193" i="1"/>
  <c r="AM229" i="1"/>
  <c r="AM157" i="1"/>
  <c r="AM423" i="1"/>
  <c r="AM225" i="1"/>
  <c r="AM430" i="1"/>
  <c r="AM226" i="1"/>
  <c r="AM265" i="1"/>
  <c r="AM355" i="1"/>
  <c r="AM391" i="1"/>
  <c r="AM87" i="1"/>
  <c r="AM350" i="1"/>
  <c r="AM275" i="1"/>
  <c r="AM424" i="1"/>
  <c r="AM72" i="1"/>
  <c r="AM74" i="1"/>
  <c r="AM374" i="1"/>
  <c r="AM30" i="1"/>
  <c r="AM202" i="1"/>
  <c r="AM269" i="1"/>
  <c r="AM254" i="1"/>
  <c r="AM463" i="1"/>
  <c r="AM416" i="1"/>
  <c r="AM141" i="1"/>
  <c r="AM56" i="1"/>
  <c r="AM63" i="1"/>
  <c r="AM326" i="1"/>
  <c r="AM454" i="1"/>
  <c r="AM277" i="1"/>
  <c r="AM314" i="1"/>
  <c r="AM447" i="1"/>
  <c r="AM81" i="1"/>
  <c r="AM135" i="1"/>
  <c r="AM128" i="1"/>
  <c r="AM461" i="1"/>
  <c r="AM43" i="1"/>
  <c r="AM123" i="1"/>
  <c r="AM241" i="1"/>
  <c r="AM32" i="1"/>
  <c r="AM216" i="1"/>
  <c r="AM425" i="1"/>
  <c r="AM23" i="1"/>
  <c r="AM335" i="1"/>
  <c r="AM410" i="1"/>
  <c r="AM404" i="1"/>
  <c r="AM399" i="1"/>
  <c r="AM176" i="1"/>
  <c r="AM143" i="1"/>
  <c r="AM153" i="1"/>
  <c r="AM167" i="1"/>
  <c r="Y20" i="2" l="1" a="1"/>
  <c r="Y20" i="2" s="1"/>
  <c r="AM285" i="1"/>
  <c r="AM455" i="1"/>
  <c r="AM436" i="1"/>
  <c r="AM368" i="1"/>
  <c r="AM340" i="1"/>
  <c r="AM273" i="1"/>
  <c r="AM390" i="1"/>
  <c r="AM282"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32" i="1"/>
  <c r="G114" i="31"/>
  <c r="F114" i="31" s="1"/>
  <c r="AM117" i="1"/>
  <c r="AM393" i="1"/>
  <c r="AM287" i="1"/>
  <c r="AM331" i="1"/>
  <c r="AM97" i="1"/>
  <c r="AM222" i="1"/>
  <c r="AM112" i="1"/>
  <c r="AM230" i="1"/>
  <c r="AM76" i="1"/>
  <c r="AM260" i="1"/>
  <c r="AM293" i="1"/>
  <c r="AM91" i="1"/>
  <c r="AM199" i="1"/>
  <c r="AM259" i="1"/>
  <c r="AM213"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6" i="1"/>
  <c r="AM411" i="1"/>
  <c r="AM328" i="1"/>
  <c r="AM459" i="1"/>
  <c r="AM389" i="1"/>
  <c r="G156" i="31"/>
  <c r="F156" i="31" s="1"/>
  <c r="G99" i="31"/>
  <c r="F99" i="31" s="1"/>
  <c r="G145" i="31"/>
  <c r="F145" i="31" s="1"/>
  <c r="AM311" i="1"/>
  <c r="AM289" i="1"/>
  <c r="AM147" i="1"/>
  <c r="G202" i="31"/>
  <c r="F202" i="31" s="1"/>
  <c r="AM53" i="1"/>
  <c r="AM372" i="1"/>
  <c r="AM89" i="1"/>
  <c r="AM108" i="1"/>
  <c r="AM403" i="1"/>
  <c r="AM419" i="1"/>
  <c r="AM34" i="1"/>
  <c r="AM255" i="1"/>
  <c r="AM119" i="1"/>
  <c r="AM184" i="1"/>
  <c r="AM387" i="1"/>
  <c r="AM337" i="1"/>
  <c r="AM44" i="1"/>
  <c r="AM392" i="1"/>
  <c r="AM235" i="1"/>
  <c r="AM136" i="1"/>
  <c r="AM52" i="1"/>
  <c r="AM84" i="1"/>
  <c r="AM36" i="1"/>
  <c r="AM352" i="1"/>
  <c r="AM257" i="1"/>
  <c r="AM73" i="1"/>
  <c r="AM11" i="1"/>
  <c r="AM152" i="1"/>
  <c r="AM113" i="1"/>
  <c r="AM333" i="1"/>
  <c r="AM329" i="1"/>
  <c r="AM83" i="1"/>
  <c r="AM8" i="1"/>
  <c r="AM7" i="1"/>
  <c r="AM299" i="1"/>
  <c r="AM441" i="1"/>
  <c r="AM438" i="1"/>
  <c r="AM165" i="1"/>
  <c r="AM24" i="1"/>
  <c r="AM195" i="1"/>
  <c r="AM206" i="1"/>
  <c r="AM313" i="1"/>
  <c r="G116" i="31"/>
  <c r="F116" i="31" s="1"/>
  <c r="AM208" i="1"/>
  <c r="G173" i="31"/>
  <c r="F173" i="31" s="1"/>
  <c r="AM437" i="1"/>
  <c r="AM233" i="1"/>
  <c r="AM408" i="1"/>
  <c r="AM295" i="1"/>
  <c r="AM266"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5" i="1"/>
  <c r="AM327" i="1"/>
  <c r="AM41" i="1"/>
  <c r="AM57" i="1"/>
  <c r="G207" i="31"/>
  <c r="F207" i="31" s="1"/>
  <c r="AM75" i="1"/>
  <c r="AM210" i="1"/>
  <c r="AM200"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8" i="1"/>
  <c r="AM121" i="1"/>
  <c r="AM452" i="1"/>
  <c r="AM185" i="1"/>
  <c r="AM172" i="1"/>
  <c r="AM262" i="1"/>
  <c r="AM375" i="1"/>
  <c r="AM164" i="1"/>
  <c r="AM42" i="1"/>
  <c r="AM14" i="1"/>
  <c r="AM415" i="1"/>
  <c r="AM221" i="1"/>
  <c r="AM186" i="1"/>
  <c r="AM422" i="1"/>
  <c r="AM160" i="1"/>
  <c r="AM283" i="1"/>
  <c r="AM115" i="1"/>
  <c r="AM194" i="1"/>
  <c r="AM442"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7" i="1"/>
  <c r="AM301" i="1"/>
  <c r="AM363" i="1"/>
  <c r="AM294" i="1"/>
  <c r="AM93" i="1"/>
  <c r="AM58" i="1"/>
  <c r="AM460" i="1"/>
  <c r="AM55" i="1"/>
  <c r="AM365" i="1"/>
  <c r="AM395" i="1"/>
  <c r="AM432" i="1"/>
  <c r="AM192" i="1"/>
  <c r="AM6" i="1"/>
  <c r="AM418" i="1"/>
  <c r="AM35" i="1"/>
  <c r="AM2" i="1"/>
  <c r="AM38" i="1"/>
  <c r="AM25" i="1"/>
  <c r="AM104" i="1"/>
  <c r="AM178" i="1"/>
  <c r="AM219" i="1"/>
  <c r="AM171" i="1"/>
  <c r="AM105" i="1"/>
  <c r="AM13" i="1"/>
  <c r="AM3" i="1"/>
  <c r="AM51" i="1"/>
  <c r="AM110" i="1"/>
  <c r="AM397" i="1"/>
  <c r="AM47" i="1"/>
  <c r="AM354" i="1"/>
  <c r="AM379" i="1"/>
  <c r="AM440" i="1"/>
  <c r="AM310" i="1"/>
  <c r="AM129" i="1"/>
  <c r="AM373" i="1"/>
  <c r="AM367" i="1"/>
  <c r="AM272" i="1"/>
  <c r="AM45" i="1"/>
  <c r="AM223" i="1"/>
  <c r="AM118" i="1"/>
  <c r="AM174" i="1"/>
  <c r="AM261"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69" i="1"/>
  <c r="AM170" i="1"/>
  <c r="AM253" i="1"/>
  <c r="G134" i="31"/>
  <c r="F134" i="31" s="1"/>
  <c r="G20" i="31"/>
  <c r="F20" i="31" s="1"/>
  <c r="G82" i="31"/>
  <c r="F82" i="31" s="1"/>
  <c r="AM116" i="1"/>
  <c r="G130" i="31"/>
  <c r="F130" i="31" s="1"/>
  <c r="G65" i="31"/>
  <c r="F65" i="31" s="1"/>
  <c r="G164" i="31"/>
  <c r="F164" i="31" s="1"/>
  <c r="AM92" i="1"/>
  <c r="AM453" i="1"/>
  <c r="G43" i="31"/>
  <c r="F43" i="31" s="1"/>
  <c r="G34" i="31"/>
  <c r="F34" i="31" s="1"/>
  <c r="G197" i="31"/>
  <c r="F197" i="31" s="1"/>
  <c r="AM351" i="1"/>
  <c r="G76" i="31"/>
  <c r="G185" i="31"/>
  <c r="F185" i="31" s="1"/>
  <c r="AM435" i="1"/>
  <c r="G29" i="31"/>
  <c r="F29" i="31" s="1"/>
  <c r="G149" i="31"/>
  <c r="F149" i="31" s="1"/>
  <c r="G100" i="31"/>
  <c r="F100" i="31" s="1"/>
  <c r="G199" i="31"/>
  <c r="F199" i="31" s="1"/>
  <c r="G36" i="31"/>
  <c r="F36" i="31" s="1"/>
  <c r="AM286" i="1"/>
  <c r="G119" i="31"/>
  <c r="F119" i="31" s="1"/>
  <c r="G159" i="31"/>
  <c r="F159" i="31" s="1"/>
  <c r="AM434" i="1"/>
  <c r="G98" i="31"/>
  <c r="F98" i="31" s="1"/>
  <c r="G41" i="31"/>
  <c r="F41" i="31" s="1"/>
  <c r="G183" i="31"/>
  <c r="F183" i="31" s="1"/>
  <c r="AM288" i="1"/>
  <c r="G170" i="31"/>
  <c r="F170" i="31" s="1"/>
  <c r="G192" i="31"/>
  <c r="F192" i="31" s="1"/>
  <c r="G193" i="31"/>
  <c r="F193" i="31" s="1"/>
  <c r="G165" i="31"/>
  <c r="F165" i="31" s="1"/>
  <c r="AM198" i="1"/>
  <c r="G208" i="31"/>
  <c r="F208" i="31" s="1"/>
  <c r="G71" i="31"/>
  <c r="F71" i="31" s="1"/>
  <c r="AM232" i="1"/>
  <c r="AM144" i="1"/>
  <c r="AM296" i="1"/>
  <c r="AM250" i="1"/>
  <c r="G62" i="31"/>
  <c r="F62" i="31" s="1"/>
  <c r="G107" i="31"/>
  <c r="F107" i="31" s="1"/>
  <c r="G154" i="31"/>
  <c r="F154" i="31" s="1"/>
  <c r="G150" i="31"/>
  <c r="F150" i="31" s="1"/>
  <c r="G152" i="31"/>
  <c r="F152" i="31" s="1"/>
  <c r="G97" i="31"/>
  <c r="F97" i="31" s="1"/>
  <c r="AM338" i="1"/>
  <c r="G47" i="31"/>
  <c r="F47" i="31" s="1"/>
  <c r="G158" i="31"/>
  <c r="F158" i="31" s="1"/>
  <c r="G195" i="31"/>
  <c r="F195" i="31" s="1"/>
  <c r="G22" i="31"/>
  <c r="F22" i="31" s="1"/>
  <c r="G144" i="31"/>
  <c r="F144" i="31" s="1"/>
  <c r="G133" i="31"/>
  <c r="F133" i="31" s="1"/>
  <c r="AM398" i="1"/>
  <c r="AM94" i="1"/>
  <c r="G37" i="31"/>
  <c r="F37" i="31" s="1"/>
  <c r="G46" i="31"/>
  <c r="AM133" i="1"/>
  <c r="AM166" i="1"/>
  <c r="AM183" i="1"/>
  <c r="G210" i="31"/>
  <c r="F210" i="31" s="1"/>
  <c r="G31" i="31"/>
  <c r="F31" i="31" s="1"/>
  <c r="G176" i="31"/>
  <c r="F176" i="31" s="1"/>
  <c r="AM26" i="1"/>
  <c r="G53" i="31"/>
  <c r="F53" i="31" s="1"/>
  <c r="G178" i="31"/>
  <c r="F178" i="31" s="1"/>
  <c r="AM99" i="1"/>
  <c r="AM64" i="1"/>
  <c r="G87" i="31"/>
  <c r="F87" i="31" s="1"/>
  <c r="AM284" i="1"/>
  <c r="G30" i="31"/>
  <c r="F30" i="31" s="1"/>
  <c r="G80" i="31"/>
  <c r="F80" i="31" s="1"/>
  <c r="G89" i="31"/>
  <c r="F89" i="31" s="1"/>
  <c r="G58" i="31"/>
  <c r="F58" i="31" s="1"/>
  <c r="G103" i="31"/>
  <c r="F103" i="31" s="1"/>
  <c r="AM69" i="1"/>
  <c r="G111" i="31"/>
  <c r="F111" i="31" s="1"/>
  <c r="G186" i="31"/>
  <c r="F186" i="31" s="1"/>
  <c r="G27" i="31"/>
  <c r="F27" i="31" s="1"/>
  <c r="AM96" i="1"/>
  <c r="AM258" i="1"/>
  <c r="G39" i="31"/>
  <c r="F39" i="31" s="1"/>
  <c r="AM316" i="1"/>
  <c r="AM4" i="1"/>
  <c r="G50" i="31"/>
  <c r="F50" i="31" s="1"/>
  <c r="G44" i="31"/>
  <c r="F44" i="31" s="1"/>
  <c r="G84" i="31"/>
  <c r="F84" i="31" s="1"/>
  <c r="G168" i="31"/>
  <c r="F168" i="31" s="1"/>
  <c r="G81" i="31"/>
  <c r="F81" i="31" s="1"/>
  <c r="G138" i="31"/>
  <c r="F138" i="31" s="1"/>
  <c r="G187" i="31"/>
  <c r="F187" i="31" s="1"/>
  <c r="G191" i="31"/>
  <c r="F191" i="31" s="1"/>
  <c r="AM401" i="1"/>
  <c r="G198" i="31"/>
  <c r="F198" i="31" s="1"/>
  <c r="G135" i="31"/>
  <c r="F135" i="31" s="1"/>
  <c r="G94" i="31"/>
  <c r="F94" i="31" s="1"/>
  <c r="AM433" i="1"/>
  <c r="AM163" i="1"/>
  <c r="AM308" i="1"/>
  <c r="G201" i="31"/>
  <c r="F201" i="31" s="1"/>
  <c r="G79" i="31"/>
  <c r="F79" i="31" s="1"/>
  <c r="G110" i="31"/>
  <c r="F110" i="31" s="1"/>
  <c r="AM40" i="1"/>
  <c r="AM439" i="1"/>
  <c r="AM414" i="1"/>
  <c r="G69" i="31"/>
  <c r="G28" i="31"/>
  <c r="F28" i="31" s="1"/>
  <c r="G72" i="31"/>
  <c r="F72" i="31" s="1"/>
  <c r="AM151" i="1"/>
  <c r="AM231" i="1"/>
  <c r="G147" i="31"/>
  <c r="F147" i="31" s="1"/>
  <c r="G205" i="31"/>
  <c r="F205" i="31" s="1"/>
  <c r="G212" i="31"/>
  <c r="F212" i="31" s="1"/>
  <c r="G172" i="31"/>
  <c r="F172" i="31" s="1"/>
  <c r="AM278" i="1"/>
  <c r="G59" i="31"/>
  <c r="F59" i="31" s="1"/>
  <c r="G132" i="31"/>
  <c r="F132" i="31" s="1"/>
  <c r="G131" i="31"/>
  <c r="F131" i="31" s="1"/>
  <c r="G124" i="31"/>
  <c r="F124" i="31" s="1"/>
  <c r="G49" i="31"/>
  <c r="F49" i="31" s="1"/>
  <c r="G213" i="31"/>
  <c r="F213" i="31" s="1"/>
  <c r="G35" i="31"/>
  <c r="F35" i="31" s="1"/>
  <c r="G102" i="31"/>
  <c r="F102" i="31" s="1"/>
  <c r="G33" i="31"/>
  <c r="F33" i="31" s="1"/>
  <c r="AM100" i="1"/>
  <c r="G45" i="31"/>
  <c r="F45" i="31" s="1"/>
  <c r="G126" i="31"/>
  <c r="F126" i="31" s="1"/>
  <c r="G95" i="31"/>
  <c r="F95" i="31" s="1"/>
  <c r="G51" i="31"/>
  <c r="F51" i="31" s="1"/>
  <c r="AM236" i="1"/>
  <c r="AM318" i="1"/>
  <c r="G179" i="31"/>
  <c r="F179" i="31" s="1"/>
  <c r="AM71" i="1"/>
  <c r="AM274" i="1"/>
  <c r="G42" i="31"/>
  <c r="F42" i="31" s="1"/>
  <c r="G139" i="31"/>
  <c r="F139" i="31" s="1"/>
  <c r="G26" i="31"/>
  <c r="F26" i="31" s="1"/>
  <c r="G54" i="31"/>
  <c r="F54" i="31" s="1"/>
  <c r="G25" i="31"/>
  <c r="F25" i="31" s="1"/>
  <c r="G167" i="31"/>
  <c r="F167" i="31" s="1"/>
  <c r="G55" i="31"/>
  <c r="F55" i="31" s="1"/>
  <c r="G96" i="31"/>
  <c r="F96" i="31" s="1"/>
  <c r="AM54" i="1"/>
  <c r="G155" i="31"/>
  <c r="F155" i="31" s="1"/>
  <c r="G128" i="31"/>
  <c r="F128" i="31" s="1"/>
  <c r="AM190" i="1"/>
  <c r="G196" i="31"/>
  <c r="F196" i="31" s="1"/>
  <c r="G93" i="31"/>
  <c r="F93" i="31" s="1"/>
  <c r="G180" i="31"/>
  <c r="F180" i="31" s="1"/>
  <c r="AM449" i="1"/>
  <c r="AM9" i="1"/>
  <c r="G73" i="31"/>
  <c r="F73" i="31" s="1"/>
  <c r="G106" i="31"/>
  <c r="F106" i="31" s="1"/>
  <c r="G74" i="31"/>
  <c r="F74" i="31" s="1"/>
  <c r="AM86" i="1"/>
  <c r="G162" i="31"/>
  <c r="F162" i="31" s="1"/>
  <c r="AM443" i="1"/>
  <c r="AM357" i="1"/>
  <c r="G157" i="31"/>
  <c r="F157" i="31" s="1"/>
  <c r="G140" i="31"/>
  <c r="F140" i="31" s="1"/>
  <c r="AM361" i="1"/>
  <c r="AM103" i="1"/>
  <c r="AM102" i="1"/>
  <c r="G120" i="31"/>
  <c r="F120" i="31" s="1"/>
  <c r="G206" i="31"/>
  <c r="G63" i="31"/>
  <c r="F63" i="31" s="1"/>
  <c r="G177" i="31"/>
  <c r="F177" i="31" s="1"/>
  <c r="AM182" i="1"/>
  <c r="AM376" i="1"/>
  <c r="AM50" i="1"/>
  <c r="G101" i="31"/>
  <c r="F101" i="31" s="1"/>
  <c r="G57" i="31"/>
  <c r="F57" i="31" s="1"/>
  <c r="G88" i="31"/>
  <c r="F88" i="31" s="1"/>
  <c r="G86" i="31"/>
  <c r="F86" i="31" s="1"/>
  <c r="G52" i="31"/>
  <c r="F52" i="31" s="1"/>
  <c r="G48" i="31"/>
  <c r="F48" i="31" s="1"/>
  <c r="G108" i="31"/>
  <c r="F108" i="31" s="1"/>
  <c r="G204" i="31"/>
  <c r="F204" i="31" s="1"/>
  <c r="AM173" i="1"/>
  <c r="G77" i="31"/>
  <c r="F77" i="31" s="1"/>
  <c r="G189" i="31"/>
  <c r="F189" i="31" s="1"/>
  <c r="G21" i="31"/>
  <c r="G188" i="31"/>
  <c r="F188" i="31" s="1"/>
  <c r="G85" i="31"/>
  <c r="F85" i="31" s="1"/>
  <c r="G151" i="31"/>
  <c r="F151" i="31" s="1"/>
  <c r="AM33" i="1"/>
  <c r="AM417" i="1"/>
  <c r="AM234" i="1"/>
  <c r="AM297" i="1"/>
  <c r="G129" i="31"/>
  <c r="F129" i="31" s="1"/>
  <c r="G209" i="31"/>
  <c r="F209" i="31" s="1"/>
  <c r="G23" i="31"/>
  <c r="F23" i="31" s="1"/>
  <c r="G105" i="31"/>
  <c r="F105" i="31" s="1"/>
  <c r="G68" i="31"/>
  <c r="F68" i="31" s="1"/>
  <c r="G153" i="31"/>
  <c r="F153" i="31" s="1"/>
  <c r="G70" i="31"/>
  <c r="F70" i="31" s="1"/>
  <c r="G142" i="31"/>
  <c r="F142" i="31" s="1"/>
  <c r="AM300"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5" i="1"/>
  <c r="AM217"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9" i="1"/>
  <c r="BH454" i="1"/>
  <c r="BH444" i="1"/>
  <c r="BH437" i="1"/>
  <c r="BH429" i="1"/>
  <c r="BH421" i="1"/>
  <c r="BH414" i="1"/>
  <c r="BH406" i="1"/>
  <c r="BH398" i="1"/>
  <c r="BH389" i="1"/>
  <c r="BH381" i="1"/>
  <c r="BH373" i="1"/>
  <c r="BH365" i="1"/>
  <c r="BH349" i="1"/>
  <c r="BH341" i="1"/>
  <c r="BH333" i="1"/>
  <c r="BH325" i="1"/>
  <c r="BH316" i="1"/>
  <c r="BH308" i="1"/>
  <c r="BH300" i="1"/>
  <c r="BH294" i="1"/>
  <c r="BH287" i="1"/>
  <c r="BH279" i="1"/>
  <c r="BH270" i="1"/>
  <c r="BH261" i="1"/>
  <c r="BH253" i="1"/>
  <c r="BH242" i="1"/>
  <c r="BH233" i="1"/>
  <c r="BH225" i="1"/>
  <c r="BH217" i="1"/>
  <c r="BH208" i="1"/>
  <c r="BH199" i="1"/>
  <c r="BH190" i="1"/>
  <c r="BH182" i="1"/>
  <c r="BH175" i="1"/>
  <c r="BH167" i="1"/>
  <c r="BH158" i="1"/>
  <c r="BH151" i="1"/>
  <c r="BH143" i="1"/>
  <c r="BH135" i="1"/>
  <c r="BH127" i="1"/>
  <c r="BH118" i="1"/>
  <c r="BH110" i="1"/>
  <c r="BH102" i="1"/>
  <c r="BH468" i="1"/>
  <c r="BH453" i="1"/>
  <c r="BH443" i="1"/>
  <c r="BH436" i="1"/>
  <c r="BH428" i="1"/>
  <c r="BH420" i="1"/>
  <c r="BH413" i="1"/>
  <c r="BH405" i="1"/>
  <c r="BH397" i="1"/>
  <c r="BH380" i="1"/>
  <c r="BH372" i="1"/>
  <c r="BH364" i="1"/>
  <c r="BH357" i="1"/>
  <c r="BH348" i="1"/>
  <c r="BH340" i="1"/>
  <c r="BH332" i="1"/>
  <c r="BH324" i="1"/>
  <c r="BH315" i="1"/>
  <c r="BH307" i="1"/>
  <c r="BH299" i="1"/>
  <c r="BH293" i="1"/>
  <c r="BH286" i="1"/>
  <c r="BH278" i="1"/>
  <c r="BH269" i="1"/>
  <c r="BH260" i="1"/>
  <c r="BH251" i="1"/>
  <c r="BH241" i="1"/>
  <c r="BH232" i="1"/>
  <c r="BH224" i="1"/>
  <c r="BH216" i="1"/>
  <c r="BH207" i="1"/>
  <c r="BH198" i="1"/>
  <c r="BH188" i="1"/>
  <c r="BH174" i="1"/>
  <c r="BH166" i="1"/>
  <c r="BH150" i="1"/>
  <c r="BH142" i="1"/>
  <c r="BH134" i="1"/>
  <c r="BH125" i="1"/>
  <c r="BH117" i="1"/>
  <c r="BH109" i="1"/>
  <c r="BH101" i="1"/>
  <c r="BH93" i="1"/>
  <c r="BH86" i="1"/>
  <c r="BH78" i="1"/>
  <c r="BH72" i="1"/>
  <c r="BH64" i="1"/>
  <c r="BH56" i="1"/>
  <c r="BH48" i="1"/>
  <c r="BH40" i="1"/>
  <c r="BH33" i="1"/>
  <c r="BH25" i="1"/>
  <c r="BH17" i="1"/>
  <c r="BH39" i="1"/>
  <c r="BH32" i="1"/>
  <c r="BH16" i="1"/>
  <c r="BH9" i="1"/>
  <c r="BH309" i="1"/>
  <c r="BH243" i="1"/>
  <c r="BH200" i="1"/>
  <c r="BH160" i="1"/>
  <c r="BH103" i="1"/>
  <c r="BH58" i="1"/>
  <c r="BH4" i="1"/>
  <c r="BH10" i="1"/>
  <c r="BH466" i="1"/>
  <c r="BH452" i="1"/>
  <c r="BH442" i="1"/>
  <c r="BH435" i="1"/>
  <c r="BH427" i="1"/>
  <c r="BH419" i="1"/>
  <c r="BH412" i="1"/>
  <c r="BH404" i="1"/>
  <c r="BH396" i="1"/>
  <c r="BH388" i="1"/>
  <c r="BH379" i="1"/>
  <c r="BH371" i="1"/>
  <c r="BH363" i="1"/>
  <c r="BH355" i="1"/>
  <c r="BH347" i="1"/>
  <c r="BH339" i="1"/>
  <c r="BH331" i="1"/>
  <c r="BH314" i="1"/>
  <c r="BH306" i="1"/>
  <c r="BH292" i="1"/>
  <c r="BH285" i="1"/>
  <c r="BH277" i="1"/>
  <c r="BH268" i="1"/>
  <c r="BH259" i="1"/>
  <c r="BH250" i="1"/>
  <c r="BH240" i="1"/>
  <c r="BH231" i="1"/>
  <c r="BH223" i="1"/>
  <c r="BH214" i="1"/>
  <c r="BH206" i="1"/>
  <c r="BH197" i="1"/>
  <c r="BH187" i="1"/>
  <c r="BH173" i="1"/>
  <c r="BH165" i="1"/>
  <c r="BH157" i="1"/>
  <c r="BH149" i="1"/>
  <c r="BH141" i="1"/>
  <c r="BH133" i="1"/>
  <c r="BH124" i="1"/>
  <c r="BH116" i="1"/>
  <c r="BH108" i="1"/>
  <c r="BH100" i="1"/>
  <c r="BH92" i="1"/>
  <c r="BH85" i="1"/>
  <c r="BH77" i="1"/>
  <c r="BH71" i="1"/>
  <c r="BH63" i="1"/>
  <c r="BH55" i="1"/>
  <c r="BH47" i="1"/>
  <c r="BH24" i="1"/>
  <c r="BH334" i="1"/>
  <c r="BH262" i="1"/>
  <c r="BH183" i="1"/>
  <c r="BH136" i="1"/>
  <c r="BH88" i="1"/>
  <c r="BH11" i="1"/>
  <c r="BH57" i="1"/>
  <c r="BH34" i="1"/>
  <c r="BH465" i="1"/>
  <c r="BH449" i="1"/>
  <c r="BH441" i="1"/>
  <c r="BH434" i="1"/>
  <c r="BH426" i="1"/>
  <c r="BH418" i="1"/>
  <c r="BH411" i="1"/>
  <c r="BH403" i="1"/>
  <c r="BH395" i="1"/>
  <c r="BH387" i="1"/>
  <c r="BH378" i="1"/>
  <c r="BH370" i="1"/>
  <c r="BH354" i="1"/>
  <c r="BH346" i="1"/>
  <c r="BH338" i="1"/>
  <c r="BH330" i="1"/>
  <c r="BH322" i="1"/>
  <c r="BH313" i="1"/>
  <c r="BH305" i="1"/>
  <c r="BH298" i="1"/>
  <c r="BH291" i="1"/>
  <c r="BH284" i="1"/>
  <c r="BH275" i="1"/>
  <c r="BH267" i="1"/>
  <c r="BH258" i="1"/>
  <c r="BH247" i="1"/>
  <c r="BH239" i="1"/>
  <c r="BH230" i="1"/>
  <c r="BH222" i="1"/>
  <c r="BH213" i="1"/>
  <c r="BH205" i="1"/>
  <c r="BH196" i="1"/>
  <c r="BH186" i="1"/>
  <c r="BH180" i="1"/>
  <c r="BH172" i="1"/>
  <c r="BH164" i="1"/>
  <c r="BH156" i="1"/>
  <c r="BH148" i="1"/>
  <c r="BH140" i="1"/>
  <c r="BH132" i="1"/>
  <c r="BH123" i="1"/>
  <c r="BH115" i="1"/>
  <c r="BH107" i="1"/>
  <c r="BH99" i="1"/>
  <c r="BH84" i="1"/>
  <c r="BH70" i="1"/>
  <c r="BH62" i="1"/>
  <c r="BH54" i="1"/>
  <c r="BH46" i="1"/>
  <c r="BH38" i="1"/>
  <c r="BH31" i="1"/>
  <c r="BH23" i="1"/>
  <c r="BH15" i="1"/>
  <c r="BH8" i="1"/>
  <c r="BH438" i="1"/>
  <c r="BH399" i="1"/>
  <c r="BH366" i="1"/>
  <c r="BH326" i="1"/>
  <c r="BH234" i="1"/>
  <c r="BH192" i="1"/>
  <c r="BH144" i="1"/>
  <c r="BH95" i="1"/>
  <c r="BH50" i="1"/>
  <c r="BH19" i="1"/>
  <c r="BH79" i="1"/>
  <c r="BH26" i="1"/>
  <c r="BH463" i="1"/>
  <c r="BH458" i="1"/>
  <c r="BH448" i="1"/>
  <c r="BH433" i="1"/>
  <c r="BH425" i="1"/>
  <c r="BH410" i="1"/>
  <c r="BH402" i="1"/>
  <c r="BH393" i="1"/>
  <c r="BH386" i="1"/>
  <c r="BH377" i="1"/>
  <c r="BH369" i="1"/>
  <c r="BH362" i="1"/>
  <c r="BH353" i="1"/>
  <c r="BH345" i="1"/>
  <c r="BH337" i="1"/>
  <c r="BH329" i="1"/>
  <c r="BH321" i="1"/>
  <c r="BH312" i="1"/>
  <c r="BH304" i="1"/>
  <c r="BH297" i="1"/>
  <c r="BH290" i="1"/>
  <c r="BH283" i="1"/>
  <c r="BH274" i="1"/>
  <c r="BH266" i="1"/>
  <c r="BH257" i="1"/>
  <c r="BH246" i="1"/>
  <c r="BH237" i="1"/>
  <c r="BH229" i="1"/>
  <c r="BH221" i="1"/>
  <c r="BH212" i="1"/>
  <c r="BH204" i="1"/>
  <c r="BH195" i="1"/>
  <c r="BH179" i="1"/>
  <c r="BH171" i="1"/>
  <c r="BH163" i="1"/>
  <c r="BH155" i="1"/>
  <c r="BH147" i="1"/>
  <c r="BH139" i="1"/>
  <c r="BH131" i="1"/>
  <c r="BH122" i="1"/>
  <c r="BH114" i="1"/>
  <c r="BH106" i="1"/>
  <c r="BH98" i="1"/>
  <c r="BH91" i="1"/>
  <c r="BH83" i="1"/>
  <c r="BH76" i="1"/>
  <c r="BH69" i="1"/>
  <c r="BH61" i="1"/>
  <c r="BH53" i="1"/>
  <c r="BH45" i="1"/>
  <c r="BH37" i="1"/>
  <c r="BH30" i="1"/>
  <c r="BH22" i="1"/>
  <c r="BH14" i="1"/>
  <c r="BH7" i="1"/>
  <c r="BH445" i="1"/>
  <c r="BH390" i="1"/>
  <c r="BH317" i="1"/>
  <c r="BH280" i="1"/>
  <c r="BH226" i="1"/>
  <c r="BH152" i="1"/>
  <c r="BH111" i="1"/>
  <c r="BH66" i="1"/>
  <c r="BH27" i="1"/>
  <c r="BH65" i="1"/>
  <c r="BH18" i="1"/>
  <c r="BH462" i="1"/>
  <c r="BH457" i="1"/>
  <c r="BH447" i="1"/>
  <c r="BH440" i="1"/>
  <c r="BH432" i="1"/>
  <c r="BH424" i="1"/>
  <c r="BH417" i="1"/>
  <c r="BH409" i="1"/>
  <c r="BH401" i="1"/>
  <c r="BH392" i="1"/>
  <c r="BH385" i="1"/>
  <c r="BH376" i="1"/>
  <c r="BH368" i="1"/>
  <c r="BH361" i="1"/>
  <c r="BH352" i="1"/>
  <c r="BH344" i="1"/>
  <c r="BH336" i="1"/>
  <c r="BH328" i="1"/>
  <c r="BH319" i="1"/>
  <c r="BH311" i="1"/>
  <c r="BH303" i="1"/>
  <c r="BH296" i="1"/>
  <c r="BH289" i="1"/>
  <c r="BH282" i="1"/>
  <c r="BH273" i="1"/>
  <c r="BH265" i="1"/>
  <c r="BH256" i="1"/>
  <c r="BH245" i="1"/>
  <c r="BH236" i="1"/>
  <c r="BH228" i="1"/>
  <c r="BH220" i="1"/>
  <c r="BH211" i="1"/>
  <c r="BH203" i="1"/>
  <c r="BH194" i="1"/>
  <c r="BH185" i="1"/>
  <c r="BH178" i="1"/>
  <c r="BH170" i="1"/>
  <c r="BH162" i="1"/>
  <c r="BH154" i="1"/>
  <c r="BH146" i="1"/>
  <c r="BH138" i="1"/>
  <c r="BH130" i="1"/>
  <c r="BH121" i="1"/>
  <c r="BH113" i="1"/>
  <c r="BH105" i="1"/>
  <c r="BH97" i="1"/>
  <c r="BH90" i="1"/>
  <c r="BH82" i="1"/>
  <c r="BH75" i="1"/>
  <c r="BH68" i="1"/>
  <c r="BH60" i="1"/>
  <c r="BH52" i="1"/>
  <c r="BH44" i="1"/>
  <c r="BH36" i="1"/>
  <c r="BH29" i="1"/>
  <c r="BH21" i="1"/>
  <c r="BH13" i="1"/>
  <c r="BH6" i="1"/>
  <c r="BH455" i="1"/>
  <c r="BH422" i="1"/>
  <c r="BH407" i="1"/>
  <c r="BH382" i="1"/>
  <c r="BH350" i="1"/>
  <c r="BH301" i="1"/>
  <c r="BH271" i="1"/>
  <c r="BH218" i="1"/>
  <c r="BH176" i="1"/>
  <c r="BH128" i="1"/>
  <c r="BH80" i="1"/>
  <c r="BH42" i="1"/>
  <c r="BH94" i="1"/>
  <c r="BH41" i="1"/>
  <c r="BH461" i="1"/>
  <c r="BH456" i="1"/>
  <c r="BH446" i="1"/>
  <c r="BH439" i="1"/>
  <c r="BH431" i="1"/>
  <c r="BH423" i="1"/>
  <c r="BH416" i="1"/>
  <c r="BH408" i="1"/>
  <c r="BH400" i="1"/>
  <c r="BH391" i="1"/>
  <c r="BH383" i="1"/>
  <c r="BH375" i="1"/>
  <c r="BH367" i="1"/>
  <c r="BH360" i="1"/>
  <c r="BH351" i="1"/>
  <c r="BH343" i="1"/>
  <c r="BH335" i="1"/>
  <c r="BH327" i="1"/>
  <c r="BH318" i="1"/>
  <c r="BH310" i="1"/>
  <c r="BH302" i="1"/>
  <c r="BH295" i="1"/>
  <c r="BH288" i="1"/>
  <c r="BH281" i="1"/>
  <c r="BH272" i="1"/>
  <c r="BH264" i="1"/>
  <c r="BH255" i="1"/>
  <c r="BH244" i="1"/>
  <c r="BH235" i="1"/>
  <c r="BH227" i="1"/>
  <c r="BH219" i="1"/>
  <c r="BH210" i="1"/>
  <c r="BH202" i="1"/>
  <c r="BH193" i="1"/>
  <c r="BH184" i="1"/>
  <c r="BH177" i="1"/>
  <c r="BH169" i="1"/>
  <c r="BH161" i="1"/>
  <c r="BH153" i="1"/>
  <c r="BH145" i="1"/>
  <c r="BH137" i="1"/>
  <c r="BH129" i="1"/>
  <c r="BH120" i="1"/>
  <c r="BH112" i="1"/>
  <c r="BH104" i="1"/>
  <c r="BH96" i="1"/>
  <c r="BH89" i="1"/>
  <c r="BH81" i="1"/>
  <c r="BH74" i="1"/>
  <c r="BH67" i="1"/>
  <c r="BH59" i="1"/>
  <c r="BH51" i="1"/>
  <c r="BH43" i="1"/>
  <c r="BH35" i="1"/>
  <c r="BH28" i="1"/>
  <c r="BH20" i="1"/>
  <c r="BH12" i="1"/>
  <c r="BH5" i="1"/>
  <c r="BH460" i="1"/>
  <c r="BH430" i="1"/>
  <c r="BH415" i="1"/>
  <c r="BH374" i="1"/>
  <c r="BH342" i="1"/>
  <c r="BH254" i="1"/>
  <c r="BH209" i="1"/>
  <c r="BH168" i="1"/>
  <c r="BH119" i="1"/>
  <c r="BH73" i="1"/>
  <c r="BH87" i="1"/>
  <c r="BH49" i="1"/>
  <c r="BH3" i="1"/>
  <c r="BG2" i="1"/>
  <c r="BE2" i="1" s="1"/>
  <c r="BG459" i="1"/>
  <c r="BG454" i="1"/>
  <c r="BG444" i="1"/>
  <c r="BG437" i="1"/>
  <c r="BG429" i="1"/>
  <c r="BG421" i="1"/>
  <c r="BG414" i="1"/>
  <c r="BE414" i="1" s="1"/>
  <c r="BG406" i="1"/>
  <c r="BE406" i="1" s="1"/>
  <c r="BG398" i="1"/>
  <c r="BG389" i="1"/>
  <c r="BG381" i="1"/>
  <c r="BG373" i="1"/>
  <c r="BG365" i="1"/>
  <c r="BG349" i="1"/>
  <c r="BE349" i="1" s="1"/>
  <c r="BG341" i="1"/>
  <c r="BE341" i="1" s="1"/>
  <c r="BG333" i="1"/>
  <c r="BE333" i="1" s="1"/>
  <c r="BG325" i="1"/>
  <c r="BG316" i="1"/>
  <c r="BG308" i="1"/>
  <c r="BG300" i="1"/>
  <c r="BG294" i="1"/>
  <c r="BG287" i="1"/>
  <c r="BE287" i="1" s="1"/>
  <c r="BG279" i="1"/>
  <c r="BE279" i="1" s="1"/>
  <c r="BG270" i="1"/>
  <c r="BG261" i="1"/>
  <c r="BG253" i="1"/>
  <c r="BG242" i="1"/>
  <c r="BG233" i="1"/>
  <c r="BG225" i="1"/>
  <c r="BG217" i="1"/>
  <c r="BE217" i="1" s="1"/>
  <c r="BG208" i="1"/>
  <c r="BE208" i="1" s="1"/>
  <c r="BG199" i="1"/>
  <c r="BG190" i="1"/>
  <c r="BG182" i="1"/>
  <c r="BG175" i="1"/>
  <c r="BG167" i="1"/>
  <c r="BG158" i="1"/>
  <c r="BG151" i="1"/>
  <c r="BE151" i="1" s="1"/>
  <c r="BG143" i="1"/>
  <c r="BE143" i="1" s="1"/>
  <c r="BG135" i="1"/>
  <c r="BE135" i="1" s="1"/>
  <c r="BG127" i="1"/>
  <c r="BG118" i="1"/>
  <c r="BG110" i="1"/>
  <c r="BG102" i="1"/>
  <c r="BG94" i="1"/>
  <c r="BG87" i="1"/>
  <c r="BG79" i="1"/>
  <c r="BG65" i="1"/>
  <c r="BG57" i="1"/>
  <c r="BG49" i="1"/>
  <c r="BG41" i="1"/>
  <c r="BG34" i="1"/>
  <c r="BG26" i="1"/>
  <c r="BG18" i="1"/>
  <c r="BG10" i="1"/>
  <c r="BG3" i="1"/>
  <c r="BG192" i="1"/>
  <c r="BG136" i="1"/>
  <c r="BG66" i="1"/>
  <c r="BG11" i="1"/>
  <c r="BG468" i="1"/>
  <c r="BG453" i="1"/>
  <c r="BG443" i="1"/>
  <c r="BE443" i="1" s="1"/>
  <c r="BG436" i="1"/>
  <c r="BE436" i="1" s="1"/>
  <c r="BG428" i="1"/>
  <c r="BG420" i="1"/>
  <c r="BG413" i="1"/>
  <c r="BG405" i="1"/>
  <c r="BG397" i="1"/>
  <c r="BE397" i="1" s="1"/>
  <c r="BG380" i="1"/>
  <c r="BE380" i="1" s="1"/>
  <c r="BG372" i="1"/>
  <c r="BE372" i="1" s="1"/>
  <c r="BG364" i="1"/>
  <c r="BG357" i="1"/>
  <c r="BG348" i="1"/>
  <c r="BG340" i="1"/>
  <c r="BG332" i="1"/>
  <c r="BG324" i="1"/>
  <c r="BE324" i="1" s="1"/>
  <c r="BG315" i="1"/>
  <c r="BG307" i="1"/>
  <c r="BE307" i="1" s="1"/>
  <c r="BG299" i="1"/>
  <c r="BG293" i="1"/>
  <c r="BG286" i="1"/>
  <c r="BG278" i="1"/>
  <c r="BG269" i="1"/>
  <c r="BG260" i="1"/>
  <c r="BE260" i="1" s="1"/>
  <c r="BG251" i="1"/>
  <c r="BE251" i="1" s="1"/>
  <c r="BG241" i="1"/>
  <c r="BE241" i="1" s="1"/>
  <c r="BG232" i="1"/>
  <c r="BG224" i="1"/>
  <c r="BG216" i="1"/>
  <c r="BG207" i="1"/>
  <c r="BG198" i="1"/>
  <c r="BG188" i="1"/>
  <c r="BE188" i="1" s="1"/>
  <c r="BG174" i="1"/>
  <c r="BG166" i="1"/>
  <c r="BG150" i="1"/>
  <c r="BG142" i="1"/>
  <c r="BG134" i="1"/>
  <c r="BG125" i="1"/>
  <c r="BG117" i="1"/>
  <c r="BG109" i="1"/>
  <c r="BE109" i="1" s="1"/>
  <c r="BG101" i="1"/>
  <c r="BG93" i="1"/>
  <c r="BG86" i="1"/>
  <c r="BG78" i="1"/>
  <c r="BG72" i="1"/>
  <c r="BG64" i="1"/>
  <c r="BG56" i="1"/>
  <c r="BG48" i="1"/>
  <c r="BE48" i="1" s="1"/>
  <c r="BG40" i="1"/>
  <c r="BG33" i="1"/>
  <c r="BG25" i="1"/>
  <c r="BG17" i="1"/>
  <c r="BG438" i="1"/>
  <c r="BG382" i="1"/>
  <c r="BG334" i="1"/>
  <c r="BG243" i="1"/>
  <c r="BG183" i="1"/>
  <c r="BG128" i="1"/>
  <c r="BE128" i="1" s="1"/>
  <c r="BG73" i="1"/>
  <c r="BG27" i="1"/>
  <c r="BG466" i="1"/>
  <c r="BG452" i="1"/>
  <c r="BG442" i="1"/>
  <c r="BG435" i="1"/>
  <c r="BE435" i="1" s="1"/>
  <c r="BG427" i="1"/>
  <c r="BG419" i="1"/>
  <c r="BG412" i="1"/>
  <c r="BG404" i="1"/>
  <c r="BG396" i="1"/>
  <c r="BG388" i="1"/>
  <c r="BG379" i="1"/>
  <c r="BG371" i="1"/>
  <c r="BG363" i="1"/>
  <c r="BG355" i="1"/>
  <c r="BG347" i="1"/>
  <c r="BG339" i="1"/>
  <c r="BG331" i="1"/>
  <c r="BG314" i="1"/>
  <c r="BG306" i="1"/>
  <c r="BG292" i="1"/>
  <c r="BG285" i="1"/>
  <c r="BG277" i="1"/>
  <c r="BG268" i="1"/>
  <c r="BG259" i="1"/>
  <c r="BG250" i="1"/>
  <c r="BG240" i="1"/>
  <c r="BG231" i="1"/>
  <c r="BG223" i="1"/>
  <c r="BE223" i="1" s="1"/>
  <c r="BG214" i="1"/>
  <c r="BG206" i="1"/>
  <c r="BG197" i="1"/>
  <c r="BG187" i="1"/>
  <c r="BG173" i="1"/>
  <c r="BG165" i="1"/>
  <c r="BG157" i="1"/>
  <c r="BE157" i="1" s="1"/>
  <c r="BG149" i="1"/>
  <c r="BG141" i="1"/>
  <c r="BG133" i="1"/>
  <c r="BG124" i="1"/>
  <c r="BG116" i="1"/>
  <c r="BG108" i="1"/>
  <c r="BG100" i="1"/>
  <c r="BG92" i="1"/>
  <c r="BE92" i="1" s="1"/>
  <c r="BG85" i="1"/>
  <c r="BG77" i="1"/>
  <c r="BG71" i="1"/>
  <c r="BG63" i="1"/>
  <c r="BG55" i="1"/>
  <c r="BG47" i="1"/>
  <c r="BG39" i="1"/>
  <c r="BG32" i="1"/>
  <c r="BG24" i="1"/>
  <c r="BG16" i="1"/>
  <c r="BG9" i="1"/>
  <c r="BG23" i="1"/>
  <c r="BG8" i="1"/>
  <c r="BG36" i="1"/>
  <c r="BG6" i="1"/>
  <c r="BG407" i="1"/>
  <c r="BG317" i="1"/>
  <c r="BG280" i="1"/>
  <c r="BG226" i="1"/>
  <c r="BG168" i="1"/>
  <c r="BG103" i="1"/>
  <c r="BG50" i="1"/>
  <c r="BG465" i="1"/>
  <c r="BE465" i="1" s="1"/>
  <c r="BG449" i="1"/>
  <c r="BG441" i="1"/>
  <c r="BG434" i="1"/>
  <c r="BG426" i="1"/>
  <c r="BG418" i="1"/>
  <c r="BG411" i="1"/>
  <c r="BG403" i="1"/>
  <c r="BG395" i="1"/>
  <c r="BG387" i="1"/>
  <c r="BG378" i="1"/>
  <c r="BG370" i="1"/>
  <c r="BG354" i="1"/>
  <c r="BG346" i="1"/>
  <c r="BG338" i="1"/>
  <c r="BG330" i="1"/>
  <c r="BG322" i="1"/>
  <c r="BG313" i="1"/>
  <c r="BG305" i="1"/>
  <c r="BG298" i="1"/>
  <c r="BG291" i="1"/>
  <c r="BG284" i="1"/>
  <c r="BG275" i="1"/>
  <c r="BG267" i="1"/>
  <c r="BG258" i="1"/>
  <c r="BG247" i="1"/>
  <c r="BG239" i="1"/>
  <c r="BG230" i="1"/>
  <c r="BG222" i="1"/>
  <c r="BG213" i="1"/>
  <c r="BG205" i="1"/>
  <c r="BG196" i="1"/>
  <c r="BG186" i="1"/>
  <c r="BG180" i="1"/>
  <c r="BG172" i="1"/>
  <c r="BG164" i="1"/>
  <c r="BG156" i="1"/>
  <c r="BG148" i="1"/>
  <c r="BG140" i="1"/>
  <c r="BG132" i="1"/>
  <c r="BG123" i="1"/>
  <c r="BG115" i="1"/>
  <c r="BG107" i="1"/>
  <c r="BG99" i="1"/>
  <c r="BG84" i="1"/>
  <c r="BG70" i="1"/>
  <c r="BG62" i="1"/>
  <c r="BG54" i="1"/>
  <c r="BG46" i="1"/>
  <c r="BG38" i="1"/>
  <c r="BG31" i="1"/>
  <c r="BG15" i="1"/>
  <c r="BE15" i="1" s="1"/>
  <c r="BG7" i="1"/>
  <c r="BG13" i="1"/>
  <c r="BG430" i="1"/>
  <c r="BE430" i="1" s="1"/>
  <c r="BG374" i="1"/>
  <c r="BG342" i="1"/>
  <c r="BG234" i="1"/>
  <c r="BG176" i="1"/>
  <c r="BG119" i="1"/>
  <c r="BG80" i="1"/>
  <c r="BG463" i="1"/>
  <c r="BG458" i="1"/>
  <c r="BG448" i="1"/>
  <c r="BG433" i="1"/>
  <c r="BG425" i="1"/>
  <c r="BG410" i="1"/>
  <c r="BE410" i="1" s="1"/>
  <c r="BG402" i="1"/>
  <c r="BG393" i="1"/>
  <c r="BG386" i="1"/>
  <c r="BG377" i="1"/>
  <c r="BG369" i="1"/>
  <c r="BG362" i="1"/>
  <c r="BG353" i="1"/>
  <c r="BG345" i="1"/>
  <c r="BE345" i="1" s="1"/>
  <c r="BG337" i="1"/>
  <c r="BG329" i="1"/>
  <c r="BG321" i="1"/>
  <c r="BG312" i="1"/>
  <c r="BG304" i="1"/>
  <c r="BG297" i="1"/>
  <c r="BG290" i="1"/>
  <c r="BG283" i="1"/>
  <c r="BE283" i="1" s="1"/>
  <c r="BG274" i="1"/>
  <c r="BG266" i="1"/>
  <c r="BG257" i="1"/>
  <c r="BG246" i="1"/>
  <c r="BG237" i="1"/>
  <c r="BG229" i="1"/>
  <c r="BG221" i="1"/>
  <c r="BG212" i="1"/>
  <c r="BE212" i="1" s="1"/>
  <c r="BG204" i="1"/>
  <c r="BG195" i="1"/>
  <c r="BG179" i="1"/>
  <c r="BG171" i="1"/>
  <c r="BG163" i="1"/>
  <c r="BG155" i="1"/>
  <c r="BG147" i="1"/>
  <c r="BE147" i="1" s="1"/>
  <c r="BG139" i="1"/>
  <c r="BE139" i="1" s="1"/>
  <c r="BG131" i="1"/>
  <c r="BG122" i="1"/>
  <c r="BG114" i="1"/>
  <c r="BG106" i="1"/>
  <c r="BG98" i="1"/>
  <c r="BG91" i="1"/>
  <c r="BG83" i="1"/>
  <c r="BE83" i="1" s="1"/>
  <c r="BG76" i="1"/>
  <c r="BG69" i="1"/>
  <c r="BG61" i="1"/>
  <c r="BG53" i="1"/>
  <c r="BG45" i="1"/>
  <c r="BG37" i="1"/>
  <c r="BG30" i="1"/>
  <c r="BG22" i="1"/>
  <c r="BE22" i="1" s="1"/>
  <c r="BG14" i="1"/>
  <c r="BG21" i="1"/>
  <c r="BG415" i="1"/>
  <c r="BG366" i="1"/>
  <c r="BG309" i="1"/>
  <c r="BG262" i="1"/>
  <c r="BG209" i="1"/>
  <c r="BG152" i="1"/>
  <c r="BE152" i="1" s="1"/>
  <c r="BG95" i="1"/>
  <c r="BG42" i="1"/>
  <c r="BG462" i="1"/>
  <c r="BG457" i="1"/>
  <c r="BG447" i="1"/>
  <c r="BG440" i="1"/>
  <c r="BE440" i="1" s="1"/>
  <c r="BG432" i="1"/>
  <c r="BG424" i="1"/>
  <c r="BG417" i="1"/>
  <c r="BG409" i="1"/>
  <c r="BG401" i="1"/>
  <c r="BG392" i="1"/>
  <c r="BG385" i="1"/>
  <c r="BG376" i="1"/>
  <c r="BE376" i="1" s="1"/>
  <c r="BG368" i="1"/>
  <c r="BG361" i="1"/>
  <c r="BG352" i="1"/>
  <c r="BG344" i="1"/>
  <c r="BG336" i="1"/>
  <c r="BG328" i="1"/>
  <c r="BG319" i="1"/>
  <c r="BG311" i="1"/>
  <c r="BE311" i="1" s="1"/>
  <c r="BG303" i="1"/>
  <c r="BG296" i="1"/>
  <c r="BG289" i="1"/>
  <c r="BG282" i="1"/>
  <c r="BG273" i="1"/>
  <c r="BG265" i="1"/>
  <c r="BG256" i="1"/>
  <c r="BG245" i="1"/>
  <c r="BE245" i="1" s="1"/>
  <c r="BG236" i="1"/>
  <c r="BG228" i="1"/>
  <c r="BG220" i="1"/>
  <c r="BG211" i="1"/>
  <c r="BG203" i="1"/>
  <c r="BG194" i="1"/>
  <c r="BG185" i="1"/>
  <c r="BG178" i="1"/>
  <c r="BE178" i="1" s="1"/>
  <c r="BG170" i="1"/>
  <c r="BG162" i="1"/>
  <c r="BG154" i="1"/>
  <c r="BG146" i="1"/>
  <c r="BG138" i="1"/>
  <c r="BG130" i="1"/>
  <c r="BG121" i="1"/>
  <c r="BG113" i="1"/>
  <c r="BE113" i="1" s="1"/>
  <c r="BG105" i="1"/>
  <c r="BG97" i="1"/>
  <c r="BG90" i="1"/>
  <c r="BG82" i="1"/>
  <c r="BG75" i="1"/>
  <c r="BG68" i="1"/>
  <c r="BG60" i="1"/>
  <c r="BG52" i="1"/>
  <c r="BE52" i="1" s="1"/>
  <c r="BG44" i="1"/>
  <c r="BG29" i="1"/>
  <c r="BG445" i="1"/>
  <c r="BG390" i="1"/>
  <c r="BG326" i="1"/>
  <c r="BG271" i="1"/>
  <c r="BG200" i="1"/>
  <c r="BG144" i="1"/>
  <c r="BG88" i="1"/>
  <c r="BG19" i="1"/>
  <c r="BG461" i="1"/>
  <c r="BG456" i="1"/>
  <c r="BG446" i="1"/>
  <c r="BG439" i="1"/>
  <c r="BE439" i="1" s="1"/>
  <c r="BG431" i="1"/>
  <c r="BG423" i="1"/>
  <c r="BG416" i="1"/>
  <c r="BG408" i="1"/>
  <c r="BG400" i="1"/>
  <c r="BG391" i="1"/>
  <c r="BG383" i="1"/>
  <c r="BG375" i="1"/>
  <c r="BE375" i="1" s="1"/>
  <c r="BG367" i="1"/>
  <c r="BG360" i="1"/>
  <c r="BG351" i="1"/>
  <c r="BG343" i="1"/>
  <c r="BG335" i="1"/>
  <c r="BG327" i="1"/>
  <c r="BG318" i="1"/>
  <c r="BG310" i="1"/>
  <c r="BE310" i="1" s="1"/>
  <c r="BG302" i="1"/>
  <c r="BG295" i="1"/>
  <c r="BG288" i="1"/>
  <c r="BG281" i="1"/>
  <c r="BG272" i="1"/>
  <c r="BG264" i="1"/>
  <c r="BG255" i="1"/>
  <c r="BG244" i="1"/>
  <c r="BE244" i="1" s="1"/>
  <c r="BG235" i="1"/>
  <c r="BG227" i="1"/>
  <c r="BG219" i="1"/>
  <c r="BG210" i="1"/>
  <c r="BG202" i="1"/>
  <c r="BG193" i="1"/>
  <c r="BG184" i="1"/>
  <c r="BG177" i="1"/>
  <c r="BE177" i="1" s="1"/>
  <c r="BG169" i="1"/>
  <c r="BG161" i="1"/>
  <c r="BG153" i="1"/>
  <c r="BG145" i="1"/>
  <c r="BG137" i="1"/>
  <c r="BG129" i="1"/>
  <c r="BG120" i="1"/>
  <c r="BG112" i="1"/>
  <c r="BE112" i="1" s="1"/>
  <c r="BG104" i="1"/>
  <c r="BG96" i="1"/>
  <c r="BG89" i="1"/>
  <c r="BG81" i="1"/>
  <c r="BG74" i="1"/>
  <c r="BG67" i="1"/>
  <c r="BG59" i="1"/>
  <c r="BG51" i="1"/>
  <c r="BE51" i="1" s="1"/>
  <c r="BG43" i="1"/>
  <c r="BG35" i="1"/>
  <c r="BG28" i="1"/>
  <c r="BG20" i="1"/>
  <c r="BG12" i="1"/>
  <c r="BG5" i="1"/>
  <c r="BG460" i="1"/>
  <c r="BG455" i="1"/>
  <c r="BG422" i="1"/>
  <c r="BE422" i="1" s="1"/>
  <c r="BG399" i="1"/>
  <c r="BG350" i="1"/>
  <c r="BG301" i="1"/>
  <c r="BG254" i="1"/>
  <c r="BG218" i="1"/>
  <c r="BG160" i="1"/>
  <c r="BG111" i="1"/>
  <c r="BE111" i="1" s="1"/>
  <c r="BG58" i="1"/>
  <c r="BG4" i="1"/>
  <c r="BE4" i="1" s="1"/>
  <c r="BE459" i="1"/>
  <c r="BE398" i="1"/>
  <c r="BE270" i="1"/>
  <c r="BE199" i="1"/>
  <c r="BE453" i="1"/>
  <c r="BE315" i="1"/>
  <c r="BE174" i="1"/>
  <c r="BE56" i="1" l="1"/>
  <c r="BE117" i="1"/>
  <c r="BE156" i="1"/>
  <c r="BE222" i="1"/>
  <c r="BE291" i="1"/>
  <c r="BE354" i="1"/>
  <c r="BE426" i="1"/>
  <c r="BE16" i="1"/>
  <c r="BE234" i="1"/>
  <c r="BE69" i="1"/>
  <c r="BE131" i="1"/>
  <c r="BE195" i="1"/>
  <c r="BE266" i="1"/>
  <c r="BE329" i="1"/>
  <c r="BE393" i="1"/>
  <c r="BE80" i="1"/>
  <c r="BE7" i="1"/>
  <c r="BE206" i="1"/>
  <c r="BE355" i="1"/>
  <c r="BE419" i="1"/>
  <c r="BE31" i="1"/>
  <c r="BE99" i="1"/>
  <c r="BE164" i="1"/>
  <c r="BE230" i="1"/>
  <c r="BE298" i="1"/>
  <c r="BE44" i="1"/>
  <c r="BE105" i="1"/>
  <c r="BE170" i="1"/>
  <c r="BE236" i="1"/>
  <c r="BE303" i="1"/>
  <c r="BE368" i="1"/>
  <c r="BE432" i="1"/>
  <c r="BE32" i="1"/>
  <c r="BE26" i="1"/>
  <c r="BE39" i="1"/>
  <c r="BE85" i="1"/>
  <c r="BE149" i="1"/>
  <c r="BE214" i="1"/>
  <c r="BE285" i="1"/>
  <c r="BE447" i="1"/>
  <c r="BE455" i="1"/>
  <c r="BE363" i="1"/>
  <c r="BE427" i="1"/>
  <c r="BE186" i="1"/>
  <c r="BE395" i="1"/>
  <c r="BE68" i="1"/>
  <c r="BE265" i="1"/>
  <c r="BE457" i="1"/>
  <c r="BE130" i="1"/>
  <c r="BE194" i="1"/>
  <c r="BE328" i="1"/>
  <c r="BE392" i="1"/>
  <c r="BE103" i="1"/>
  <c r="BE64" i="1"/>
  <c r="BE125" i="1"/>
  <c r="BE198" i="1"/>
  <c r="BE269" i="1"/>
  <c r="BE332" i="1"/>
  <c r="BE226" i="1"/>
  <c r="BE429" i="1"/>
  <c r="BE389" i="1"/>
  <c r="BE55" i="1"/>
  <c r="BE116" i="1"/>
  <c r="BE250" i="1"/>
  <c r="BE148" i="1"/>
  <c r="BE418" i="1"/>
  <c r="BE11" i="1"/>
  <c r="BE127" i="1"/>
  <c r="BE190" i="1"/>
  <c r="BE261" i="1"/>
  <c r="BE325" i="1"/>
  <c r="BE454" i="1"/>
  <c r="BE458" i="1"/>
  <c r="BE119" i="1"/>
  <c r="BE165" i="1"/>
  <c r="BE306" i="1"/>
  <c r="BE254" i="1"/>
  <c r="BE34" i="1"/>
  <c r="BE72" i="1"/>
  <c r="BE134" i="1"/>
  <c r="BE24" i="1"/>
  <c r="BE379" i="1"/>
  <c r="BE442" i="1"/>
  <c r="BE160" i="1"/>
  <c r="BE132" i="1"/>
  <c r="BE196" i="1"/>
  <c r="BE267" i="1"/>
  <c r="BE330" i="1"/>
  <c r="BE403" i="1"/>
  <c r="BE338" i="1"/>
  <c r="BE57" i="1"/>
  <c r="BE47" i="1"/>
  <c r="BE108" i="1"/>
  <c r="BE173" i="1"/>
  <c r="BE240" i="1"/>
  <c r="BE314" i="1"/>
  <c r="BE388" i="1"/>
  <c r="BE452" i="1"/>
  <c r="BE445" i="1"/>
  <c r="BE70" i="1"/>
  <c r="BE140" i="1"/>
  <c r="BE205" i="1"/>
  <c r="BE275" i="1"/>
  <c r="BE144" i="1"/>
  <c r="BE6" i="1"/>
  <c r="BE129" i="1"/>
  <c r="BE264" i="1"/>
  <c r="BE218" i="1"/>
  <c r="BE193" i="1"/>
  <c r="BE391" i="1"/>
  <c r="BE5" i="1"/>
  <c r="BE327" i="1"/>
  <c r="BE67" i="1"/>
  <c r="BE456" i="1"/>
  <c r="BE41" i="1"/>
  <c r="BE136" i="1"/>
  <c r="BE118" i="1"/>
  <c r="BE366" i="1"/>
  <c r="BE12" i="1"/>
  <c r="BE74" i="1"/>
  <c r="BE137" i="1"/>
  <c r="BE202" i="1"/>
  <c r="BE272" i="1"/>
  <c r="BE335" i="1"/>
  <c r="BE400" i="1"/>
  <c r="BE461" i="1"/>
  <c r="BE13" i="1"/>
  <c r="BE209" i="1"/>
  <c r="BE30" i="1"/>
  <c r="BE91" i="1"/>
  <c r="BE155" i="1"/>
  <c r="BE221" i="1"/>
  <c r="BE290" i="1"/>
  <c r="BE353" i="1"/>
  <c r="BE110" i="1"/>
  <c r="BE175" i="1"/>
  <c r="BE242" i="1"/>
  <c r="BE308" i="1"/>
  <c r="BE373" i="1"/>
  <c r="BE437" i="1"/>
  <c r="BE271" i="1"/>
  <c r="BE38" i="1"/>
  <c r="BE326" i="1"/>
  <c r="BE75" i="1"/>
  <c r="BE138" i="1"/>
  <c r="BE203" i="1"/>
  <c r="BE273" i="1"/>
  <c r="BE336" i="1"/>
  <c r="BE401" i="1"/>
  <c r="BE462" i="1"/>
  <c r="BE280" i="1"/>
  <c r="BE79" i="1"/>
  <c r="BE438" i="1"/>
  <c r="BE62" i="1"/>
  <c r="BE123" i="1"/>
  <c r="BE258" i="1"/>
  <c r="BE322" i="1"/>
  <c r="BE387" i="1"/>
  <c r="BE449" i="1"/>
  <c r="BE183" i="1"/>
  <c r="BE77" i="1"/>
  <c r="BE141" i="1"/>
  <c r="BE277" i="1"/>
  <c r="BE412" i="1"/>
  <c r="BE10" i="1"/>
  <c r="BE53" i="1"/>
  <c r="BE114" i="1"/>
  <c r="BE179" i="1"/>
  <c r="BE246" i="1"/>
  <c r="BE312" i="1"/>
  <c r="BE377" i="1"/>
  <c r="BE33" i="1"/>
  <c r="BE93" i="1"/>
  <c r="BE224" i="1"/>
  <c r="BE293" i="1"/>
  <c r="BE357" i="1"/>
  <c r="BE390" i="1"/>
  <c r="BE42" i="1"/>
  <c r="BE95" i="1"/>
  <c r="BE374" i="1"/>
  <c r="BE347" i="1"/>
  <c r="BE161" i="1"/>
  <c r="BE309" i="1"/>
  <c r="BE420" i="1"/>
  <c r="BE3" i="1"/>
  <c r="BE407" i="1"/>
  <c r="BE73" i="1"/>
  <c r="BE262" i="1"/>
  <c r="BE43" i="1"/>
  <c r="BE104" i="1"/>
  <c r="BE169" i="1"/>
  <c r="BE235" i="1"/>
  <c r="BE302" i="1"/>
  <c r="BE367" i="1"/>
  <c r="BE431" i="1"/>
  <c r="BE66" i="1"/>
  <c r="BE415" i="1"/>
  <c r="BE61" i="1"/>
  <c r="BE122" i="1"/>
  <c r="BE257" i="1"/>
  <c r="BE321" i="1"/>
  <c r="BE386" i="1"/>
  <c r="BE448" i="1"/>
  <c r="BE8" i="1"/>
  <c r="BE40" i="1"/>
  <c r="BE101" i="1"/>
  <c r="BE166" i="1"/>
  <c r="BE232" i="1"/>
  <c r="BE299" i="1"/>
  <c r="BE364" i="1"/>
  <c r="BE428" i="1"/>
  <c r="BE408" i="1"/>
  <c r="BE88" i="1"/>
  <c r="BE18" i="1"/>
  <c r="BE281" i="1"/>
  <c r="BE343" i="1"/>
  <c r="BE317" i="1"/>
  <c r="BE425" i="1"/>
  <c r="BE19" i="1"/>
  <c r="BE176" i="1"/>
  <c r="BE60" i="1"/>
  <c r="BE319" i="1"/>
  <c r="BE84" i="1"/>
  <c r="BE213" i="1"/>
  <c r="BE284" i="1"/>
  <c r="BE346" i="1"/>
  <c r="BE411" i="1"/>
  <c r="BE100" i="1"/>
  <c r="BE231" i="1"/>
  <c r="BE371" i="1"/>
  <c r="BE460" i="1"/>
  <c r="BE59" i="1"/>
  <c r="BE120" i="1"/>
  <c r="BE184" i="1"/>
  <c r="BE255" i="1"/>
  <c r="BE318" i="1"/>
  <c r="BE383" i="1"/>
  <c r="BE446" i="1"/>
  <c r="BE146" i="1"/>
  <c r="BE172" i="1"/>
  <c r="BE239" i="1"/>
  <c r="BE305" i="1"/>
  <c r="BE370" i="1"/>
  <c r="BE434" i="1"/>
  <c r="BE63" i="1"/>
  <c r="BE124" i="1"/>
  <c r="BE187" i="1"/>
  <c r="BE259" i="1"/>
  <c r="BE82" i="1"/>
  <c r="BE282" i="1"/>
  <c r="BE409" i="1"/>
  <c r="BE21" i="1"/>
  <c r="BE46" i="1"/>
  <c r="BE211" i="1"/>
  <c r="BE344" i="1"/>
  <c r="BE107" i="1"/>
  <c r="BE301" i="1"/>
  <c r="BE20" i="1"/>
  <c r="BE81" i="1"/>
  <c r="BE145" i="1"/>
  <c r="BE210" i="1"/>
  <c r="BE37" i="1"/>
  <c r="BE98" i="1"/>
  <c r="BE163" i="1"/>
  <c r="BE229" i="1"/>
  <c r="BE297" i="1"/>
  <c r="BE362" i="1"/>
  <c r="BE58" i="1"/>
  <c r="BE168" i="1"/>
  <c r="BE23" i="1"/>
  <c r="BE14" i="1"/>
  <c r="BE76" i="1"/>
  <c r="BE204" i="1"/>
  <c r="BE274" i="1"/>
  <c r="BE337" i="1"/>
  <c r="BE402" i="1"/>
  <c r="BE463" i="1"/>
  <c r="BE121" i="1"/>
  <c r="BE185" i="1"/>
  <c r="BE256" i="1"/>
  <c r="BE385" i="1"/>
  <c r="BE339" i="1"/>
  <c r="BE404" i="1"/>
  <c r="BE466" i="1"/>
  <c r="BE243" i="1"/>
  <c r="BE25" i="1"/>
  <c r="BE86" i="1"/>
  <c r="BE150" i="1"/>
  <c r="BE216" i="1"/>
  <c r="BE286" i="1"/>
  <c r="BE348" i="1"/>
  <c r="BE413" i="1"/>
  <c r="BE102" i="1"/>
  <c r="BE167" i="1"/>
  <c r="BE233" i="1"/>
  <c r="BE300" i="1"/>
  <c r="BE365" i="1"/>
  <c r="BE342" i="1"/>
  <c r="BE50" i="1"/>
  <c r="BE90" i="1"/>
  <c r="BE154" i="1"/>
  <c r="BE220" i="1"/>
  <c r="BE289" i="1"/>
  <c r="BE352" i="1"/>
  <c r="BE417" i="1"/>
  <c r="BE54" i="1"/>
  <c r="BE115" i="1"/>
  <c r="BE180" i="1"/>
  <c r="BE247" i="1"/>
  <c r="BE313" i="1"/>
  <c r="BE378" i="1"/>
  <c r="BE441" i="1"/>
  <c r="BE133" i="1"/>
  <c r="BE197" i="1"/>
  <c r="BE268" i="1"/>
  <c r="BE331" i="1"/>
  <c r="BE396" i="1"/>
  <c r="BE350" i="1"/>
  <c r="BE49" i="1"/>
  <c r="BE9" i="1"/>
  <c r="BE334" i="1"/>
  <c r="BE192" i="1"/>
  <c r="BE182" i="1"/>
  <c r="BE253" i="1"/>
  <c r="BE316" i="1"/>
  <c r="BE381" i="1"/>
  <c r="BE444" i="1"/>
  <c r="BE87" i="1"/>
  <c r="BE28" i="1"/>
  <c r="BE89" i="1"/>
  <c r="BE153" i="1"/>
  <c r="BE219" i="1"/>
  <c r="BE288" i="1"/>
  <c r="BE351" i="1"/>
  <c r="BE416" i="1"/>
  <c r="BE94" i="1"/>
  <c r="BE29" i="1"/>
  <c r="BE65" i="1"/>
  <c r="BE45" i="1"/>
  <c r="BE106" i="1"/>
  <c r="BE171" i="1"/>
  <c r="BE237" i="1"/>
  <c r="BE304" i="1"/>
  <c r="BE369" i="1"/>
  <c r="BE433" i="1"/>
  <c r="BE399" i="1"/>
  <c r="BE71" i="1"/>
  <c r="BE200" i="1"/>
  <c r="BE17" i="1"/>
  <c r="BE78" i="1"/>
  <c r="BE142" i="1"/>
  <c r="BE207" i="1"/>
  <c r="BE278" i="1"/>
  <c r="BE340" i="1"/>
  <c r="BE405" i="1"/>
  <c r="BE468" i="1"/>
  <c r="BE158" i="1"/>
  <c r="BE225" i="1"/>
  <c r="BE294" i="1"/>
  <c r="BE421" i="1"/>
  <c r="BE35" i="1"/>
  <c r="BE96" i="1"/>
  <c r="BE227" i="1"/>
  <c r="BE295" i="1"/>
  <c r="BE360" i="1"/>
  <c r="BE423" i="1"/>
  <c r="BE382" i="1"/>
  <c r="BE36" i="1"/>
  <c r="BE97" i="1"/>
  <c r="BE162" i="1"/>
  <c r="BE228" i="1"/>
  <c r="BE296" i="1"/>
  <c r="BE361" i="1"/>
  <c r="BE424" i="1"/>
  <c r="BE27" i="1"/>
  <c r="BE292"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Y72" i="2" s="1"/>
  <c r="AV26" i="2"/>
  <c r="AX26" i="2" s="1"/>
  <c r="AV32" i="2"/>
  <c r="AX32" i="2" s="1"/>
  <c r="AV24" i="2"/>
  <c r="AX24" i="2" s="1"/>
  <c r="AV22" i="2"/>
  <c r="AX22" i="2" s="1"/>
  <c r="AV25" i="2"/>
  <c r="AX25" i="2" s="1"/>
  <c r="AZ72" i="2" l="1"/>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8" i="1" l="1"/>
  <c r="BJ174" i="1"/>
  <c r="BJ135" i="1"/>
  <c r="BJ459" i="1"/>
  <c r="BJ308" i="1"/>
  <c r="BJ235" i="1"/>
  <c r="BJ275" i="1"/>
  <c r="BJ54" i="1"/>
  <c r="BJ352" i="1"/>
  <c r="BJ362" i="1"/>
  <c r="BJ1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<sst xmlns="http://schemas.openxmlformats.org/spreadsheetml/2006/main" count="4965" uniqueCount="913">
  <si>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</si>
  <si>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</si>
  <si>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</si>
  <si>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</si>
  <si>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</si>
  <si>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</si>
  <si>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</si>
  <si>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</si>
  <si>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</si>
  <si>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</si>
  <si>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</si>
  <si>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</si>
  <si>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</si>
  <si>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</si>
  <si>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</si>
  <si>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</si>
  <si>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</si>
  <si>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</si>
  <si>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</si>
  <si>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</si>
  <si>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</si>
  <si>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</si>
  <si>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</si>
  <si>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</si>
  <si>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</si>
  <si>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</si>
  <si>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</si>
  <si>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</si>
  <si>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</si>
  <si>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</si>
  <si>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</si>
  <si>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</si>
  <si>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</si>
  <si>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</si>
  <si>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</si>
  <si>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</si>
  <si>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</si>
  <si>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</si>
  <si>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</si>
  <si>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</si>
  <si>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</si>
  <si>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</si>
  <si>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</si>
  <si>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</si>
  <si>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</si>
  <si>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</si>
  <si>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</si>
  <si>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</si>
  <si>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</si>
  <si>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</si>
  <si>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</si>
  <si>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</si>
  <si>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</si>
  <si>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</si>
  <si>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</si>
  <si>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</si>
  <si>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</si>
  <si>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</si>
  <si>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</si>
  <si>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</si>
  <si>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</si>
  <si>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</si>
  <si>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</si>
  <si>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</si>
  <si>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</si>
  <si>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</si>
  <si>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</si>
  <si>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</si>
  <si>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</si>
  <si>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</si>
  <si>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</si>
  <si>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</si>
  <si>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</si>
  <si>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</si>
  <si>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</si>
  <si>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</si>
  <si>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</si>
  <si>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</si>
  <si>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</si>
  <si>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</si>
  <si>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</si>
  <si>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</si>
  <si>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</si>
  <si>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</si>
  <si>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</si>
  <si>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</si>
  <si>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</si>
  <si>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</si>
  <si>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</si>
  <si>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</si>
  <si>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</si>
  <si>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</si>
  <si>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</si>
  <si>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</si>
  <si>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</si>
  <si>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</si>
  <si>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</si>
  <si>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</si>
  <si>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</si>
  <si>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</si>
  <si>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</si>
  <si>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</si>
  <si>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</si>
  <si>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</si>
  <si>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</si>
  <si>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</si>
  <si>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</si>
  <si>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</si>
  <si>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</si>
  <si>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</si>
  <si>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</si>
  <si>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</si>
  <si>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</si>
  <si>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</si>
  <si>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</si>
  <si>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</si>
  <si>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</si>
  <si>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</si>
  <si>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</si>
  <si>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</si>
  <si>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</si>
  <si>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</si>
  <si>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</si>
  <si>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</si>
  <si>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</si>
  <si>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</si>
  <si>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</si>
  <si>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</si>
  <si>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</si>
  <si>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</si>
  <si>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</si>
  <si>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</si>
  <si>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</si>
  <si>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</si>
  <si>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</si>
  <si>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</si>
  <si>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</si>
  <si>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</si>
  <si>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</si>
  <si>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</si>
  <si>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</si>
  <si>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</si>
  <si>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</si>
  <si>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</si>
  <si>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</si>
  <si>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</si>
  <si>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</si>
  <si>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</si>
  <si>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</si>
  <si>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</si>
  <si>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</si>
  <si>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</si>
  <si>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</si>
  <si>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</si>
  <si>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</si>
  <si>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</si>
  <si>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</si>
  <si>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</si>
  <si>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</si>
  <si>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</si>
  <si>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</si>
  <si>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</si>
  <si>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</si>
  <si>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</si>
  <si>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</si>
  <si>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</si>
  <si>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</si>
  <si>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</si>
  <si>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</si>
  <si>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</si>
  <si>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</si>
  <si>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</si>
  <si>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</si>
  <si>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</si>
  <si>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</si>
  <si>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</si>
  <si>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</si>
  <si>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</si>
  <si>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</si>
  <si>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</si>
  <si>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</si>
  <si>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</si>
  <si>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</si>
  <si>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</si>
  <si>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</si>
  <si>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</si>
  <si>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</si>
  <si>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</si>
  <si>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</si>
  <si>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</si>
  <si>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</si>
  <si>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</si>
  <si>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</si>
  <si>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</si>
  <si>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</si>
  <si>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</si>
  <si>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</si>
  <si>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</si>
  <si>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</si>
  <si>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</si>
  <si>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</si>
  <si>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</si>
  <si>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</si>
  <si>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</si>
  <si>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</si>
  <si>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</si>
  <si>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</si>
  <si>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</si>
  <si>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</si>
  <si>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</si>
  <si>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</si>
  <si>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</si>
  <si>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</si>
  <si>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</si>
  <si>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</si>
  <si>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</si>
  <si>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</si>
  <si>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</si>
  <si>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</si>
  <si>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</si>
  <si>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</si>
  <si>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</si>
  <si>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</si>
  <si>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</si>
  <si>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</si>
  <si>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</si>
  <si>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</si>
  <si>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</si>
  <si>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</si>
  <si>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</si>
  <si>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</si>
  <si>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</si>
  <si>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</si>
  <si>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</si>
  <si>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</si>
  <si>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</si>
  <si>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</si>
  <si>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</si>
  <si>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</si>
  <si>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</si>
  <si>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</si>
  <si>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</si>
  <si>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</si>
  <si>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</si>
  <si>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</si>
  <si>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</si>
  <si>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</si>
  <si>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</si>
  <si>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</si>
  <si>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</si>
  <si>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</si>
  <si>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</si>
  <si>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</si>
  <si>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</si>
  <si>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</si>
  <si>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</si>
  <si>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</si>
  <si>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</si>
  <si>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</si>
  <si>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</si>
  <si>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</si>
  <si>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</si>
  <si>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</si>
  <si>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</si>
  <si>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</si>
  <si>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</si>
  <si>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</si>
  <si>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</si>
  <si>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</si>
  <si>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</si>
  <si>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</si>
  <si>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</si>
  <si>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</si>
  <si>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</si>
  <si>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</si>
  <si>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</si>
  <si>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</si>
  <si>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</si>
  <si>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</si>
  <si>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</si>
  <si>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</si>
  <si>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</si>
  <si>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</si>
  <si>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</si>
  <si>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</si>
  <si>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</si>
  <si>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</si>
  <si>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</si>
  <si>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</si>
  <si>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</si>
  <si>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</si>
  <si>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</si>
  <si>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</si>
  <si>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</si>
  <si>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</si>
  <si>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</si>
  <si>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</si>
  <si>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</si>
  <si>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</si>
  <si>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</si>
  <si>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</si>
  <si>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</si>
  <si>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</si>
  <si>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</si>
  <si>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</si>
  <si>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</si>
  <si>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</si>
  <si>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</si>
  <si>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</si>
  <si>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</si>
  <si>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</si>
  <si>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</si>
  <si>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</si>
  <si>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</si>
  <si>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</si>
  <si>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</si>
  <si>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</si>
  <si>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</si>
  <si>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</si>
  <si>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</si>
  <si>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</si>
  <si>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</si>
  <si>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</si>
  <si>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</si>
  <si>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</si>
  <si>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</si>
  <si>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</si>
  <si>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</si>
  <si>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</si>
  <si>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</si>
  <si>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</si>
  <si>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</si>
  <si>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</si>
  <si>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</si>
  <si>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</si>
  <si>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</si>
  <si>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</si>
  <si>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</si>
  <si>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</si>
  <si>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</si>
  <si>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</si>
  <si>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</si>
  <si>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</si>
  <si>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</si>
  <si>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</si>
  <si>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</si>
  <si>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</si>
  <si>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</si>
  <si>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</si>
  <si>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</si>
  <si>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</si>
  <si>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</si>
  <si>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</si>
  <si>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</si>
  <si>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</si>
  <si>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</si>
  <si>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</si>
  <si>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</si>
  <si>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</si>
  <si>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</si>
  <si>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</si>
  <si>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</si>
  <si>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</si>
  <si>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</si>
  <si>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</si>
  <si>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</si>
  <si>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</si>
  <si>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</si>
  <si>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</si>
  <si>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</si>
  <si>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</si>
  <si>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</si>
  <si>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</si>
  <si>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</si>
  <si>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</si>
  <si>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</si>
  <si>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</si>
  <si>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</si>
  <si>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</si>
  <si>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</si>
  <si>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</si>
  <si>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</si>
  <si>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</si>
  <si>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</si>
  <si>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</si>
  <si>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</si>
  <si>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</si>
  <si>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</si>
  <si>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</si>
  <si>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</si>
  <si>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</si>
  <si>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</si>
  <si>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</si>
  <si>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</si>
  <si>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</si>
  <si>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</si>
  <si>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</si>
  <si>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</si>
  <si>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</si>
  <si>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</si>
  <si>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</si>
  <si>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</si>
  <si>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</si>
  <si>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</si>
  <si>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</si>
  <si>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</si>
  <si>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</si>
  <si>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</si>
  <si>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</si>
  <si>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</si>
  <si>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</si>
  <si>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</si>
  <si>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</si>
  <si>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</si>
  <si>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</si>
  <si>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</si>
  <si>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</si>
  <si>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</si>
  <si>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</si>
  <si>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</si>
  <si>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</si>
  <si>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</si>
  <si>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</si>
  <si>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</si>
  <si>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</si>
  <si>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</si>
  <si>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</si>
  <si>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</si>
  <si>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</si>
  <si>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</si>
  <si>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</si>
  <si>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</si>
  <si>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</si>
  <si>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</si>
  <si>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</si>
  <si>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</si>
  <si>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</si>
  <si>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</si>
  <si>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</si>
  <si>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</si>
  <si>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</si>
  <si>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</si>
  <si>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</si>
  <si>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</si>
  <si>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</si>
  <si>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</si>
  <si>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</si>
  <si>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</si>
  <si>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</si>
  <si>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</si>
  <si>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</si>
  <si>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</si>
  <si>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</si>
  <si>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</si>
  <si>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</si>
  <si>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</si>
  <si>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</si>
  <si>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</si>
  <si>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</si>
  <si>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</si>
  <si>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</si>
  <si>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</si>
  <si>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</si>
  <si>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</si>
  <si>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</si>
  <si>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</si>
  <si>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</si>
  <si>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</si>
  <si>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</si>
  <si>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</si>
  <si>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</si>
  <si>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</si>
  <si>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</si>
  <si>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</si>
  <si>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</si>
  <si>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</si>
  <si>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</si>
  <si>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</si>
  <si>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</si>
  <si>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</si>
  <si>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</si>
  <si>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</si>
  <si>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</si>
  <si>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</si>
  <si>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</si>
  <si>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</si>
  <si>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</si>
  <si>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</si>
  <si>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</si>
  <si>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</si>
  <si>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</si>
  <si>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</si>
  <si>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</si>
  <si>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</si>
  <si>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</si>
  <si>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</si>
  <si>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</si>
  <si>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</si>
  <si>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</si>
  <si>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</si>
  <si>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</si>
  <si>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</si>
  <si>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</si>
  <si>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</si>
  <si>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</si>
  <si>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</si>
  <si>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</si>
  <si>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</si>
  <si>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</si>
  <si>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</si>
  <si>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</si>
  <si>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</si>
  <si>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</si>
  <si>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</si>
  <si>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</si>
  <si>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</si>
  <si>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</si>
  <si>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</si>
  <si>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</si>
  <si>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</si>
  <si>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</si>
  <si>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</si>
  <si>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</si>
  <si>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</si>
  <si>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</si>
  <si>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</si>
  <si>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</si>
  <si>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</si>
  <si>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</si>
  <si>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</si>
  <si>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</si>
  <si>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</si>
  <si>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</si>
  <si>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</si>
  <si>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</si>
  <si>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</si>
  <si>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</si>
  <si>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</si>
  <si>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</si>
  <si>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</si>
  <si>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</si>
  <si>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</si>
  <si>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</si>
  <si>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</si>
  <si>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</si>
  <si>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</si>
  <si>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</si>
  <si>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</si>
  <si>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</si>
  <si>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</si>
  <si>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</si>
  <si>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</si>
  <si>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</si>
  <si>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</si>
  <si>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</si>
  <si>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</si>
  <si>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</si>
  <si>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</si>
  <si>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</si>
  <si>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</si>
  <si>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</si>
  <si>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</si>
  <si>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</si>
  <si>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</si>
  <si>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</si>
  <si>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</si>
  <si>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</si>
  <si>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</si>
  <si>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</si>
  <si>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</si>
  <si>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</si>
  <si>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</si>
  <si>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</si>
  <si>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</si>
  <si>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</si>
  <si>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</si>
  <si>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</si>
  <si>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</si>
  <si>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</si>
  <si>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</si>
  <si>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</si>
  <si>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</si>
  <si>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</si>
  <si>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</si>
  <si>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</si>
  <si>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</si>
  <si>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</si>
  <si>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</si>
  <si>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</si>
  <si>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</si>
  <si>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</si>
  <si>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</si>
  <si>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</si>
  <si>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</si>
  <si>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</si>
  <si>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</si>
  <si>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</si>
  <si>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</si>
  <si>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</si>
  <si>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</si>
  <si>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</si>
  <si>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</si>
  <si>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</si>
  <si>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</si>
  <si>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</si>
  <si>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</si>
  <si>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</si>
  <si>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</si>
  <si>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</si>
  <si>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</si>
  <si>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</si>
  <si>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</si>
  <si>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</si>
  <si>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</si>
  <si>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</si>
  <si>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</si>
  <si>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</si>
  <si>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</si>
  <si>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</si>
  <si>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</si>
  <si>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</si>
  <si>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</si>
  <si>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</si>
  <si>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</si>
  <si>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</si>
  <si>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</si>
  <si>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</si>
  <si>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</si>
  <si>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</si>
  <si>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</si>
  <si>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</si>
  <si>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</si>
  <si>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</si>
  <si>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</si>
  <si>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</si>
  <si>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</si>
  <si>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</si>
  <si>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</si>
  <si>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</si>
  <si>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</si>
  <si>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</si>
  <si>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</si>
  <si>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</si>
  <si>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</si>
  <si>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</si>
  <si>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</si>
  <si>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</si>
  <si>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</si>
  <si>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</si>
  <si>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</si>
  <si>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</si>
  <si>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</si>
  <si>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</si>
  <si>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</si>
  <si>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</si>
  <si>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</si>
  <si>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</si>
  <si>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</si>
  <si>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</si>
  <si>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</si>
  <si>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</si>
  <si>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</si>
  <si>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</si>
  <si>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</si>
  <si>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</si>
  <si>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</si>
  <si>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</si>
  <si>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</si>
  <si>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</si>
  <si>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</si>
  <si>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</si>
  <si>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</si>
  <si>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</si>
  <si>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</si>
  <si>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</si>
  <si>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</si>
  <si>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</si>
  <si>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</si>
  <si>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</si>
  <si>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</si>
  <si>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</si>
  <si>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</si>
  <si>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</si>
  <si>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</si>
  <si>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</si>
  <si>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</si>
  <si>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</si>
  <si>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</si>
  <si>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</si>
  <si>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</si>
  <si>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</si>
  <si>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</si>
  <si>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</si>
  <si>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</si>
  <si>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</si>
  <si>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</si>
  <si>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</si>
  <si>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</si>
  <si>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</si>
  <si>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</si>
  <si>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</si>
  <si>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</si>
  <si>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</si>
  <si>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</si>
  <si>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</si>
  <si>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</si>
  <si>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</si>
  <si>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</si>
  <si>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</si>
  <si>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</si>
  <si>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</si>
  <si>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</si>
  <si>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</si>
  <si>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</si>
  <si>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</si>
  <si>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</si>
  <si>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</si>
  <si>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</si>
  <si>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</si>
  <si>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</si>
  <si>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</si>
  <si>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</si>
  <si>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</si>
  <si>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</si>
  <si>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</si>
  <si>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</si>
  <si>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</si>
  <si>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</si>
  <si>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</si>
  <si>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</si>
  <si>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</si>
  <si>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</si>
  <si>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</si>
  <si>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</si>
  <si>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</si>
  <si>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</si>
  <si>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</si>
  <si>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</si>
  <si>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</si>
  <si>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</si>
  <si>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</si>
  <si>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</si>
  <si>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</si>
  <si>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</si>
  <si>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</si>
  <si>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</si>
  <si>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</si>
  <si>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</si>
  <si>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</si>
  <si>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</si>
  <si>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</si>
  <si>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</si>
  <si>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</si>
  <si>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</si>
  <si>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</si>
  <si>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</si>
  <si>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</si>
  <si>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</si>
  <si>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</si>
  <si>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</si>
  <si>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</si>
  <si>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</si>
  <si>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</si>
  <si>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</si>
  <si>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</si>
  <si>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</si>
  <si>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</si>
  <si>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</si>
  <si>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</si>
  <si>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</si>
  <si>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</si>
  <si>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</si>
  <si>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</si>
  <si>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</si>
  <si>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</si>
  <si>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</si>
  <si>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</si>
  <si>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</si>
  <si>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</si>
  <si>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</si>
  <si>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</si>
  <si>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</si>
  <si>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</si>
  <si>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</si>
  <si>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</si>
  <si>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</si>
  <si>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</si>
  <si>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</si>
  <si>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</si>
  <si>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</si>
  <si>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</si>
  <si>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</si>
  <si>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</si>
  <si>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</si>
  <si>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</si>
  <si>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</si>
  <si>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</si>
  <si>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</si>
  <si>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</si>
  <si>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</si>
  <si>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</si>
  <si>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</si>
  <si>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</si>
  <si>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</si>
  <si>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</si>
  <si>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</si>
  <si>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</si>
  <si>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</si>
  <si>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</si>
  <si>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</si>
  <si>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</si>
  <si>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</si>
  <si>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</si>
  <si>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</si>
  <si>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</si>
  <si>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</si>
  <si>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</si>
  <si>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</si>
  <si>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</si>
  <si>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</si>
  <si>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</si>
  <si>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</si>
  <si>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</si>
  <si>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</si>
  <si>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</si>
  <si>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</si>
  <si>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</si>
  <si>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</si>
  <si>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</si>
  <si>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</si>
  <si>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</si>
  <si>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</si>
  <si>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</si>
  <si>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</si>
  <si>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</si>
  <si>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</si>
  <si>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</si>
  <si>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</si>
  <si>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</si>
  <si>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</si>
  <si>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</si>
  <si>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</si>
  <si>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</si>
  <si>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</si>
  <si>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</si>
  <si>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</si>
  <si>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</si>
  <si>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</si>
  <si>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</si>
  <si>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</si>
  <si>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</si>
  <si>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</si>
  <si>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</si>
  <si>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</si>
  <si>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</si>
  <si>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</si>
  <si>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</si>
  <si>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</si>
  <si>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</si>
  <si>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</si>
  <si>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</si>
  <si>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</si>
  <si>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</si>
  <si>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</si>
  <si>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</si>
  <si>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</si>
  <si>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</si>
  <si>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</si>
  <si>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</si>
  <si>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</si>
  <si>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</si>
  <si>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</si>
  <si>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</si>
  <si>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</si>
  <si>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</si>
  <si>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</si>
  <si>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</si>
  <si>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</si>
  <si>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</si>
  <si>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</si>
  <si>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</si>
  <si>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</si>
  <si>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</si>
  <si>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</si>
  <si>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</si>
  <si>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</si>
  <si>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</si>
  <si>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</si>
  <si>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</si>
  <si>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</si>
  <si>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</si>
  <si>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</si>
  <si>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</si>
  <si>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</si>
  <si>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</si>
  <si>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</si>
  <si>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</si>
  <si>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</si>
  <si>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</si>
  <si>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</si>
  <si>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</si>
  <si>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</si>
  <si>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</si>
  <si>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</si>
  <si>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Jul 2019 Edition - Cord Cutting Wizard by Bill Hladik</t>
  </si>
  <si>
    <t>MLB Game of the Week</t>
  </si>
  <si>
    <t>Magnolia Selects</t>
  </si>
  <si>
    <t>Monsters &amp; Nightmares</t>
  </si>
  <si>
    <t>Warriors &amp; Gangsters</t>
  </si>
  <si>
    <t>DOX</t>
  </si>
  <si>
    <t>Stingray Qello</t>
  </si>
  <si>
    <t>Zee Familia</t>
  </si>
  <si>
    <t>Watch NFL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</si>
</sst>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5">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8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62.381123726853" missingItemsLimit="0" createdVersion="6" refreshedVersion="6" minRefreshableVersion="3" recordCount="467" xr:uid="{BC500BA4-8601-4A2B-A0A3-992A9D9863AE}">
  <cacheSource type="worksheet">
    <worksheetSource name="mydata"/>
  </cacheSource>
  <cacheFields count="79">
    <cacheField name="Network" numFmtId="0">
      <sharedItems count="467">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ixicana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tch NFL"/>
        <s v="Warriors &amp; Gangsters"/>
        <s v="We TV"/>
        <s v="Weather Channel"/>
        <s v="Welt"/>
        <s v="Willow"/>
        <s v="Willow Extra"/>
        <s v="World Fishing Network"/>
        <s v="Wthren"/>
        <s v="Yes Network"/>
        <s v="Youtube Originals"/>
        <s v="Z Living Hd"/>
        <s v="Zee Cinema"/>
        <s v="Zee Cinemalu"/>
        <s v="Zee Familia"/>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ontainsBlank="1"/>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m/>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1"/>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2"/>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3"/>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5"/>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6"/>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7"/>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8"/>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99"/>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1"/>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2"/>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6"/>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0"/>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111"/>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12"/>
    <s v="Discovery En Español, Discovery En Espanol Hd"/>
    <s v="Spanish"/>
    <s v=""/>
    <x v="0"/>
    <s v="Best of Spanish TV"/>
    <s v="Best of Spanish TV"/>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3"/>
    <s v="Discovery Familia Hd"/>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4"/>
    <s v="Discovery Family Channel"/>
    <s v="Kids and family"/>
    <s v=""/>
    <x v="1"/>
    <s v="Best of Spanish TV"/>
    <s v="Best of Spanish TV"/>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5"/>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6"/>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7"/>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8"/>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0"/>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1"/>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1"/>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5"/>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8"/>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0"/>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7"/>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3"/>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4"/>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5"/>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6"/>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7"/>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8"/>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9"/>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0"/>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1"/>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3"/>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4"/>
    <s v="France 24"/>
    <s v="News"/>
    <s v=""/>
    <x v="0"/>
    <s v="Français Mini"/>
    <s v="Français Mini"/>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5"/>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7"/>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8"/>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0"/>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3"/>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4"/>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5"/>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6"/>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7"/>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8"/>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89"/>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0"/>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1"/>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3"/>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4"/>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7"/>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98"/>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99"/>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1"/>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2"/>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4"/>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5"/>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6"/>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09"/>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1"/>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2"/>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3"/>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6"/>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7"/>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18"/>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9"/>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0"/>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29"/>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0"/>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1"/>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2"/>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3"/>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4"/>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6"/>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37"/>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8"/>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3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3"/>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7"/>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51"/>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3"/>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4"/>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5"/>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7"/>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8"/>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9"/>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1"/>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2"/>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3"/>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4"/>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5"/>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6"/>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7"/>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8"/>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9"/>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70"/>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1"/>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2"/>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3"/>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5"/>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7"/>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8"/>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9"/>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80"/>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1"/>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2"/>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3"/>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4"/>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5"/>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6"/>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7"/>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1"/>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3"/>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4"/>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5"/>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6"/>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7"/>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8"/>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99"/>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7"/>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9"/>
    <s v=""/>
    <s v="Spanish"/>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2"/>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4"/>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33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6"/>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7"/>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9"/>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0"/>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8"/>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9"/>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0"/>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1"/>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2"/>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3"/>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4"/>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5"/>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6"/>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8"/>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9"/>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9"/>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0"/>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2"/>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83"/>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5"/>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1"/>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3"/>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2"/>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3"/>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0"/>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6"/>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0"/>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1"/>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3"/>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4"/>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5"/>
    <s v="Univision Deportes Network"/>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8"/>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9"/>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1"/>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6"/>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7"/>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9"/>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51"/>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2"/>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4"/>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6"/>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8"/>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9"/>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m/>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5"/>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6"/>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79">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9"/>
        <item x="448"/>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4"/>
    </i>
    <i>
      <x v="36"/>
    </i>
    <i>
      <x v="52"/>
    </i>
    <i>
      <x v="56"/>
    </i>
    <i>
      <x v="62"/>
    </i>
    <i>
      <x v="67"/>
    </i>
    <i>
      <x v="69"/>
    </i>
    <i>
      <x v="73"/>
    </i>
    <i>
      <x v="74"/>
    </i>
    <i>
      <x v="90"/>
    </i>
    <i>
      <x v="91"/>
    </i>
    <i>
      <x v="92"/>
    </i>
    <i>
      <x v="98"/>
    </i>
    <i>
      <x v="101"/>
    </i>
    <i>
      <x v="106"/>
    </i>
    <i>
      <x v="111"/>
    </i>
    <i>
      <x v="116"/>
    </i>
    <i>
      <x v="117"/>
    </i>
    <i>
      <x v="118"/>
    </i>
    <i>
      <x v="127"/>
    </i>
    <i>
      <x v="142"/>
    </i>
    <i>
      <x v="143"/>
    </i>
    <i>
      <x v="150"/>
    </i>
    <i>
      <x v="151"/>
    </i>
    <i>
      <x v="161"/>
    </i>
    <i>
      <x v="163"/>
    </i>
    <i>
      <x v="164"/>
    </i>
    <i>
      <x v="168"/>
    </i>
    <i>
      <x v="170"/>
    </i>
    <i>
      <x v="171"/>
    </i>
    <i>
      <x v="172"/>
    </i>
    <i>
      <x v="176"/>
    </i>
    <i>
      <x v="182"/>
    </i>
    <i>
      <x v="183"/>
    </i>
    <i>
      <x v="184"/>
    </i>
    <i>
      <x v="192"/>
    </i>
    <i>
      <x v="206"/>
    </i>
    <i>
      <x v="211"/>
    </i>
    <i>
      <x v="215"/>
    </i>
    <i>
      <x v="220"/>
    </i>
    <i>
      <x v="231"/>
    </i>
    <i>
      <x v="234"/>
    </i>
    <i>
      <x v="247"/>
    </i>
    <i>
      <x v="248"/>
    </i>
    <i>
      <x v="251"/>
    </i>
    <i>
      <x v="254"/>
    </i>
    <i>
      <x v="262"/>
    </i>
    <i>
      <x v="265"/>
    </i>
    <i>
      <x v="266"/>
    </i>
    <i>
      <x v="270"/>
    </i>
    <i>
      <x v="271"/>
    </i>
    <i>
      <x v="272"/>
    </i>
    <i>
      <x v="276"/>
    </i>
    <i>
      <x v="277"/>
    </i>
    <i>
      <x v="281"/>
    </i>
    <i>
      <x v="292"/>
    </i>
    <i>
      <x v="294"/>
    </i>
    <i>
      <x v="299"/>
    </i>
    <i>
      <x v="316"/>
    </i>
    <i>
      <x v="335"/>
    </i>
    <i>
      <x v="336"/>
    </i>
    <i>
      <x v="349"/>
    </i>
    <i>
      <x v="350"/>
    </i>
    <i>
      <x v="365"/>
    </i>
    <i>
      <x v="385"/>
    </i>
    <i>
      <x v="388"/>
    </i>
    <i>
      <x v="390"/>
    </i>
    <i>
      <x v="391"/>
    </i>
    <i>
      <x v="399"/>
    </i>
    <i>
      <x v="401"/>
    </i>
    <i>
      <x v="406"/>
    </i>
    <i>
      <x v="409"/>
    </i>
    <i>
      <x v="412"/>
    </i>
    <i>
      <x v="415"/>
    </i>
    <i>
      <x v="416"/>
    </i>
    <i>
      <x v="417"/>
    </i>
    <i>
      <x v="432"/>
    </i>
    <i>
      <x v="433"/>
    </i>
    <i>
      <x v="438"/>
    </i>
    <i>
      <x v="450"/>
    </i>
    <i>
      <x v="457"/>
    </i>
    <i>
      <x v="458"/>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9"/>
        <item x="448"/>
        <item x="450"/>
        <item x="451"/>
        <item x="452"/>
        <item x="453"/>
        <item x="454"/>
        <item x="455"/>
        <item x="456"/>
        <item x="457"/>
        <item x="458"/>
        <item x="459"/>
        <item x="460"/>
        <item x="461"/>
        <item x="462"/>
        <item x="463"/>
        <item x="464"/>
        <item x="465"/>
        <item x="466"/>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5"/>
    </i>
    <i>
      <x v="100"/>
    </i>
    <i>
      <x v="110"/>
    </i>
    <i>
      <x v="114"/>
    </i>
    <i>
      <x v="115"/>
    </i>
    <i>
      <x v="119"/>
    </i>
    <i>
      <x v="185"/>
    </i>
    <i>
      <x v="188"/>
    </i>
    <i>
      <x v="196"/>
    </i>
    <i>
      <x v="197"/>
    </i>
    <i>
      <x v="198"/>
    </i>
    <i>
      <x v="208"/>
    </i>
    <i>
      <x v="228"/>
    </i>
    <i>
      <x v="229"/>
    </i>
    <i>
      <x v="230"/>
    </i>
    <i>
      <x v="232"/>
    </i>
    <i>
      <x v="255"/>
    </i>
    <i>
      <x v="256"/>
    </i>
    <i>
      <x v="257"/>
    </i>
    <i>
      <x v="258"/>
    </i>
    <i>
      <x v="285"/>
    </i>
    <i>
      <x v="286"/>
    </i>
    <i>
      <x v="287"/>
    </i>
    <i>
      <x v="298"/>
    </i>
    <i>
      <x v="308"/>
    </i>
    <i>
      <x v="311"/>
    </i>
    <i>
      <x v="326"/>
    </i>
    <i>
      <x v="334"/>
    </i>
    <i>
      <x v="393"/>
    </i>
    <i>
      <x v="420"/>
    </i>
    <i>
      <x v="437"/>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904</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466</v>
      </c>
    </row>
    <row r="5" spans="2:2" x14ac:dyDescent="0.35">
      <c r="B5" s="29" t="s">
        <v>805</v>
      </c>
    </row>
    <row r="6" spans="2:2" x14ac:dyDescent="0.35">
      <c r="B6" s="29" t="s">
        <v>467</v>
      </c>
    </row>
    <row r="8" spans="2:2" x14ac:dyDescent="0.35">
      <c r="B8" s="151" t="s">
        <v>755</v>
      </c>
    </row>
    <row r="9" spans="2:2" x14ac:dyDescent="0.35">
      <c r="B9" s="29" t="s">
        <v>756</v>
      </c>
    </row>
    <row r="10" spans="2:2" x14ac:dyDescent="0.35">
      <c r="B10" s="29" t="s">
        <v>757</v>
      </c>
    </row>
    <row r="11" spans="2:2" x14ac:dyDescent="0.35">
      <c r="B11" s="47" t="s">
        <v>807</v>
      </c>
    </row>
    <row r="12" spans="2:2" x14ac:dyDescent="0.35">
      <c r="B12" s="47" t="s">
        <v>808</v>
      </c>
    </row>
    <row r="13" spans="2:2" x14ac:dyDescent="0.35">
      <c r="B13" s="29" t="s">
        <v>854</v>
      </c>
    </row>
    <row r="14" spans="2:2" x14ac:dyDescent="0.35">
      <c r="B14" s="29" t="s">
        <v>852</v>
      </c>
    </row>
    <row r="15" spans="2:2" x14ac:dyDescent="0.35">
      <c r="B15" s="47" t="s">
        <v>809</v>
      </c>
    </row>
    <row r="16" spans="2:2" x14ac:dyDescent="0.35">
      <c r="B16" s="47" t="s">
        <v>810</v>
      </c>
    </row>
    <row r="17" spans="2:2" x14ac:dyDescent="0.35">
      <c r="B17" s="47" t="s">
        <v>811</v>
      </c>
    </row>
    <row r="18" spans="2:2" x14ac:dyDescent="0.35">
      <c r="B18" s="29" t="s">
        <v>853</v>
      </c>
    </row>
    <row r="19" spans="2:2" x14ac:dyDescent="0.35">
      <c r="B19" s="29" t="s">
        <v>855</v>
      </c>
    </row>
    <row r="20" spans="2:2" x14ac:dyDescent="0.35">
      <c r="B20" s="29" t="s">
        <v>758</v>
      </c>
    </row>
    <row r="22" spans="2:2" x14ac:dyDescent="0.35">
      <c r="B22" s="151" t="s">
        <v>449</v>
      </c>
    </row>
    <row r="23" spans="2:2" x14ac:dyDescent="0.35">
      <c r="B23" s="29" t="s">
        <v>759</v>
      </c>
    </row>
    <row r="24" spans="2:2" x14ac:dyDescent="0.35">
      <c r="B24" s="29" t="s">
        <v>760</v>
      </c>
    </row>
    <row r="25" spans="2:2" x14ac:dyDescent="0.35">
      <c r="B25" s="29" t="s">
        <v>856</v>
      </c>
    </row>
    <row r="26" spans="2:2" x14ac:dyDescent="0.35">
      <c r="B26" s="29" t="s">
        <v>812</v>
      </c>
    </row>
    <row r="27" spans="2:2" x14ac:dyDescent="0.35">
      <c r="B27" s="29" t="s">
        <v>761</v>
      </c>
    </row>
    <row r="28" spans="2:2" x14ac:dyDescent="0.35">
      <c r="B28" s="29" t="s">
        <v>806</v>
      </c>
    </row>
    <row r="29" spans="2:2" x14ac:dyDescent="0.35">
      <c r="B29" s="29" t="s">
        <v>762</v>
      </c>
    </row>
    <row r="30" spans="2:2" x14ac:dyDescent="0.35">
      <c r="B30" s="29" t="s">
        <v>734</v>
      </c>
    </row>
    <row r="31" spans="2:2" x14ac:dyDescent="0.35">
      <c r="B31" s="29" t="s">
        <v>813</v>
      </c>
    </row>
    <row r="32" spans="2:2" x14ac:dyDescent="0.35">
      <c r="B32" s="29" t="s">
        <v>328</v>
      </c>
    </row>
    <row r="33" spans="1:2" x14ac:dyDescent="0.35">
      <c r="B33" s="29" t="s">
        <v>814</v>
      </c>
    </row>
    <row r="34" spans="1:2" x14ac:dyDescent="0.35">
      <c r="B34" s="29" t="s">
        <v>815</v>
      </c>
    </row>
    <row r="36" spans="1:2" x14ac:dyDescent="0.35">
      <c r="B36" s="29" t="s">
        <v>816</v>
      </c>
    </row>
    <row r="37" spans="1:2" x14ac:dyDescent="0.35">
      <c r="B37" s="29" t="s">
        <v>468</v>
      </c>
    </row>
    <row r="38" spans="1:2" x14ac:dyDescent="0.35">
      <c r="B38" s="29" t="s">
        <v>817</v>
      </c>
    </row>
    <row r="39" spans="1:2" x14ac:dyDescent="0.35">
      <c r="B39" s="47" t="s">
        <v>469</v>
      </c>
    </row>
    <row r="40" spans="1:2" x14ac:dyDescent="0.35">
      <c r="B40" s="47"/>
    </row>
    <row r="41" spans="1:2" x14ac:dyDescent="0.35">
      <c r="B41" s="151" t="s">
        <v>752</v>
      </c>
    </row>
    <row r="42" spans="1:2" x14ac:dyDescent="0.35">
      <c r="A42" s="154"/>
      <c r="B42" s="29" t="s">
        <v>763</v>
      </c>
    </row>
    <row r="43" spans="1:2" x14ac:dyDescent="0.35">
      <c r="A43" s="155"/>
      <c r="B43" s="29" t="s">
        <v>764</v>
      </c>
    </row>
    <row r="44" spans="1:2" x14ac:dyDescent="0.35">
      <c r="A44" s="156" t="s">
        <v>753</v>
      </c>
      <c r="B44" s="152" t="s">
        <v>772</v>
      </c>
    </row>
    <row r="45" spans="1:2" x14ac:dyDescent="0.35">
      <c r="A45" s="157">
        <v>1</v>
      </c>
      <c r="B45" s="29" t="s">
        <v>765</v>
      </c>
    </row>
    <row r="46" spans="1:2" x14ac:dyDescent="0.35">
      <c r="A46" s="158">
        <v>2</v>
      </c>
      <c r="B46" s="29" t="s">
        <v>766</v>
      </c>
    </row>
    <row r="47" spans="1:2" ht="13.3" thickBot="1" x14ac:dyDescent="0.4">
      <c r="A47" s="159">
        <v>3</v>
      </c>
      <c r="B47" s="29" t="s">
        <v>767</v>
      </c>
    </row>
    <row r="48" spans="1:2" ht="13.3" thickBot="1" x14ac:dyDescent="0.4">
      <c r="A48" s="160"/>
      <c r="B48" s="152" t="s">
        <v>768</v>
      </c>
    </row>
    <row r="49" spans="1:2" x14ac:dyDescent="0.35">
      <c r="A49" s="161"/>
      <c r="B49" s="152" t="s">
        <v>769</v>
      </c>
    </row>
    <row r="50" spans="1:2" x14ac:dyDescent="0.35">
      <c r="A50" s="162"/>
      <c r="B50" s="152" t="s">
        <v>770</v>
      </c>
    </row>
    <row r="51" spans="1:2" x14ac:dyDescent="0.35">
      <c r="A51" s="163"/>
      <c r="B51" s="152" t="s">
        <v>771</v>
      </c>
    </row>
    <row r="52" spans="1:2" x14ac:dyDescent="0.35">
      <c r="A52" s="164" t="s">
        <v>753</v>
      </c>
      <c r="B52" s="152" t="s">
        <v>773</v>
      </c>
    </row>
    <row r="54" spans="1:2" x14ac:dyDescent="0.35">
      <c r="B54" s="151" t="s">
        <v>674</v>
      </c>
    </row>
    <row r="55" spans="1:2" x14ac:dyDescent="0.35">
      <c r="B55" s="29" t="s">
        <v>675</v>
      </c>
    </row>
    <row r="56" spans="1:2" x14ac:dyDescent="0.35">
      <c r="B56" s="29" t="s">
        <v>470</v>
      </c>
    </row>
    <row r="57" spans="1:2" x14ac:dyDescent="0.35">
      <c r="B57" s="29" t="s">
        <v>448</v>
      </c>
    </row>
    <row r="58" spans="1:2" x14ac:dyDescent="0.35">
      <c r="B58" s="47" t="s">
        <v>460</v>
      </c>
    </row>
    <row r="60" spans="1:2" x14ac:dyDescent="0.35">
      <c r="B60" s="151" t="s">
        <v>453</v>
      </c>
    </row>
    <row r="61" spans="1:2" x14ac:dyDescent="0.35">
      <c r="B61" s="29" t="s">
        <v>471</v>
      </c>
    </row>
    <row r="62" spans="1:2" x14ac:dyDescent="0.35">
      <c r="B62" s="29" t="s">
        <v>454</v>
      </c>
    </row>
    <row r="63" spans="1:2" x14ac:dyDescent="0.35">
      <c r="B63" s="29" t="s">
        <v>472</v>
      </c>
    </row>
    <row r="64" spans="1:2" x14ac:dyDescent="0.35">
      <c r="B64" s="29" t="s">
        <v>455</v>
      </c>
    </row>
    <row r="65" spans="2:2" x14ac:dyDescent="0.35">
      <c r="B65" s="29" t="s">
        <v>473</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456</v>
      </c>
    </row>
    <row r="68" spans="2:2" x14ac:dyDescent="0.35">
      <c r="B68" s="29" t="s">
        <v>474</v>
      </c>
    </row>
    <row r="70" spans="2:2" x14ac:dyDescent="0.35">
      <c r="B70" s="151" t="s">
        <v>452</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818</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458</v>
      </c>
    </row>
    <row r="76" spans="2:2" x14ac:dyDescent="0.35">
      <c r="B76" s="29" t="s">
        <v>457</v>
      </c>
    </row>
    <row r="77" spans="2:2" x14ac:dyDescent="0.35">
      <c r="B77" s="29" t="s">
        <v>461</v>
      </c>
    </row>
    <row r="79" spans="2:2" x14ac:dyDescent="0.35">
      <c r="B79" s="151" t="s">
        <v>462</v>
      </c>
    </row>
    <row r="80" spans="2:2" x14ac:dyDescent="0.35">
      <c r="B80" s="29" t="s">
        <v>819</v>
      </c>
    </row>
    <row r="81" spans="2:2" x14ac:dyDescent="0.35">
      <c r="B81" s="29" t="s">
        <v>820</v>
      </c>
    </row>
    <row r="82" spans="2:2" x14ac:dyDescent="0.35">
      <c r="B82" s="29" t="s">
        <v>512</v>
      </c>
    </row>
    <row r="83" spans="2:2" x14ac:dyDescent="0.35">
      <c r="B83" s="29" t="s">
        <v>459</v>
      </c>
    </row>
    <row r="84" spans="2:2" x14ac:dyDescent="0.35">
      <c r="B84" s="29" t="s">
        <v>475</v>
      </c>
    </row>
    <row r="85" spans="2:2" x14ac:dyDescent="0.35">
      <c r="B85" s="29" t="s">
        <v>463</v>
      </c>
    </row>
    <row r="86" spans="2:2" x14ac:dyDescent="0.35">
      <c r="B86" s="29" t="s">
        <v>774</v>
      </c>
    </row>
    <row r="87" spans="2:2" x14ac:dyDescent="0.35">
      <c r="B87" s="29" t="s">
        <v>513</v>
      </c>
    </row>
    <row r="88" spans="2:2" x14ac:dyDescent="0.35">
      <c r="B88" s="29" t="s">
        <v>476</v>
      </c>
    </row>
    <row r="111" spans="2:2" x14ac:dyDescent="0.35">
      <c r="B111" s="153" t="s">
        <v>735</v>
      </c>
    </row>
    <row r="147" spans="2:2" x14ac:dyDescent="0.35">
      <c r="B147" s="153" t="s">
        <v>531</v>
      </c>
    </row>
    <row r="188" spans="2:2" x14ac:dyDescent="0.35">
      <c r="B188" s="153" t="s">
        <v>857</v>
      </c>
    </row>
    <row r="231" spans="2:2" x14ac:dyDescent="0.35">
      <c r="B231" s="153" t="s">
        <v>872</v>
      </c>
    </row>
    <row r="272" spans="2:2" x14ac:dyDescent="0.35">
      <c r="B272" s="153" t="s">
        <v>821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691</v>
      </c>
      <c r="B1" s="138" t="s">
        <v>709</v>
      </c>
      <c r="C1" s="27" t="s">
        <v>189</v>
      </c>
      <c r="D1" s="27" t="s">
        <v>703</v>
      </c>
      <c r="E1" s="27" t="s">
        <v>698</v>
      </c>
      <c r="F1" s="27" t="s">
        <v>699</v>
      </c>
      <c r="G1" s="27" t="s">
        <v>700</v>
      </c>
      <c r="H1" s="27" t="s">
        <v>701</v>
      </c>
      <c r="I1" s="27" t="s">
        <v>702</v>
      </c>
      <c r="J1" s="27" t="s">
        <v>704</v>
      </c>
      <c r="K1" s="27" t="s">
        <v>705</v>
      </c>
      <c r="L1" s="27" t="s">
        <v>706</v>
      </c>
      <c r="M1" s="27" t="s">
        <v>707</v>
      </c>
      <c r="N1" s="27" t="s">
        <v>749</v>
      </c>
      <c r="O1" s="27" t="s">
        <v>692</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190</v>
      </c>
      <c r="B2" s="140" t="s">
        <v>708</v>
      </c>
      <c r="C2" s="141">
        <v>20</v>
      </c>
      <c r="D2" s="31" t="s">
        <v>1</v>
      </c>
      <c r="E2" s="31" t="s">
        <v>1</v>
      </c>
      <c r="F2" s="31" t="s">
        <v>1</v>
      </c>
      <c r="G2" s="31" t="s">
        <v>1</v>
      </c>
      <c r="H2" s="31" t="s">
        <v>1</v>
      </c>
      <c r="I2" s="31" t="s">
        <v>1</v>
      </c>
      <c r="J2" s="31"/>
      <c r="K2" s="31"/>
      <c r="L2" s="31"/>
      <c r="M2" s="31"/>
      <c r="N2" s="31"/>
      <c r="O2" s="142" t="s">
        <v>84</v>
      </c>
    </row>
    <row r="3" spans="1:34" ht="13.3" thickBot="1" x14ac:dyDescent="0.4">
      <c r="A3" s="79" t="s">
        <v>191</v>
      </c>
      <c r="B3" s="140" t="s">
        <v>708</v>
      </c>
      <c r="C3" s="115">
        <v>25</v>
      </c>
      <c r="D3" s="31" t="s">
        <v>1</v>
      </c>
      <c r="E3" s="31" t="s">
        <v>1</v>
      </c>
      <c r="F3" s="31" t="s">
        <v>1</v>
      </c>
      <c r="G3" s="31" t="s">
        <v>1</v>
      </c>
      <c r="H3" s="31" t="s">
        <v>1</v>
      </c>
      <c r="I3" s="31" t="s">
        <v>1</v>
      </c>
      <c r="J3" s="31" t="s">
        <v>1</v>
      </c>
      <c r="K3" s="31" t="s">
        <v>1</v>
      </c>
      <c r="L3" s="31" t="s">
        <v>1</v>
      </c>
      <c r="M3" s="31"/>
      <c r="N3" s="31"/>
      <c r="O3" s="142" t="s">
        <v>693</v>
      </c>
    </row>
    <row r="4" spans="1:34" ht="13.3" thickBot="1" x14ac:dyDescent="0.4">
      <c r="A4" s="79" t="s">
        <v>192</v>
      </c>
      <c r="B4" s="140" t="s">
        <v>708</v>
      </c>
      <c r="C4" s="115">
        <v>25</v>
      </c>
      <c r="D4" s="31" t="s">
        <v>1</v>
      </c>
      <c r="E4" s="31" t="s">
        <v>1</v>
      </c>
      <c r="F4" s="31" t="s">
        <v>1</v>
      </c>
      <c r="G4" s="31" t="s">
        <v>1</v>
      </c>
      <c r="H4" s="31" t="s">
        <v>1</v>
      </c>
      <c r="I4" s="31" t="s">
        <v>1</v>
      </c>
      <c r="J4" s="31" t="s">
        <v>1</v>
      </c>
      <c r="K4" s="31" t="s">
        <v>1</v>
      </c>
      <c r="L4" s="31" t="s">
        <v>1</v>
      </c>
      <c r="M4" s="31"/>
      <c r="N4" s="31"/>
      <c r="O4" s="142" t="s">
        <v>693</v>
      </c>
    </row>
    <row r="5" spans="1:34" ht="13.3" thickBot="1" x14ac:dyDescent="0.4">
      <c r="A5" s="79" t="s">
        <v>519</v>
      </c>
      <c r="B5" s="140" t="s">
        <v>708</v>
      </c>
      <c r="C5" s="115">
        <v>50</v>
      </c>
      <c r="D5" s="31" t="s">
        <v>1</v>
      </c>
      <c r="E5" s="31" t="s">
        <v>1</v>
      </c>
      <c r="F5" s="31" t="s">
        <v>1</v>
      </c>
      <c r="G5" s="31" t="s">
        <v>1</v>
      </c>
      <c r="H5" s="31" t="s">
        <v>1</v>
      </c>
      <c r="I5" s="31" t="s">
        <v>1</v>
      </c>
      <c r="J5" s="31" t="s">
        <v>1</v>
      </c>
      <c r="K5" s="31"/>
      <c r="L5" s="31" t="s">
        <v>1</v>
      </c>
      <c r="M5" s="31"/>
      <c r="N5" s="31"/>
      <c r="O5" s="142" t="s">
        <v>694</v>
      </c>
    </row>
    <row r="6" spans="1:34" ht="13.3" thickBot="1" x14ac:dyDescent="0.4">
      <c r="A6" s="79" t="s">
        <v>520</v>
      </c>
      <c r="B6" s="140" t="s">
        <v>708</v>
      </c>
      <c r="C6" s="115">
        <v>70</v>
      </c>
      <c r="D6" s="31" t="s">
        <v>1</v>
      </c>
      <c r="E6" s="31" t="s">
        <v>1</v>
      </c>
      <c r="F6" s="31" t="s">
        <v>1</v>
      </c>
      <c r="G6" s="31" t="s">
        <v>1</v>
      </c>
      <c r="H6" s="31" t="s">
        <v>1</v>
      </c>
      <c r="I6" s="31" t="s">
        <v>1</v>
      </c>
      <c r="J6" s="31" t="s">
        <v>1</v>
      </c>
      <c r="K6" s="31"/>
      <c r="L6" s="31" t="s">
        <v>1</v>
      </c>
      <c r="M6" s="31"/>
      <c r="N6" s="31"/>
      <c r="O6" s="142" t="s">
        <v>694</v>
      </c>
    </row>
    <row r="7" spans="1:34" ht="13.3" thickBot="1" x14ac:dyDescent="0.4">
      <c r="A7" s="79" t="s">
        <v>710</v>
      </c>
      <c r="B7" s="140" t="s">
        <v>708</v>
      </c>
      <c r="C7" s="115">
        <v>93</v>
      </c>
      <c r="D7" s="31" t="s">
        <v>1</v>
      </c>
      <c r="E7" s="31" t="s">
        <v>1</v>
      </c>
      <c r="F7" s="31" t="s">
        <v>1</v>
      </c>
      <c r="G7" s="31" t="s">
        <v>1</v>
      </c>
      <c r="H7" s="31" t="s">
        <v>1</v>
      </c>
      <c r="I7" s="31" t="s">
        <v>1</v>
      </c>
      <c r="J7" s="31" t="s">
        <v>1</v>
      </c>
      <c r="K7" s="31"/>
      <c r="L7" s="31" t="s">
        <v>1</v>
      </c>
      <c r="M7" s="31"/>
      <c r="N7" s="31"/>
      <c r="O7" s="142" t="s">
        <v>694</v>
      </c>
    </row>
    <row r="8" spans="1:34" ht="13.3" thickBot="1" x14ac:dyDescent="0.4">
      <c r="A8" s="79" t="s">
        <v>711</v>
      </c>
      <c r="B8" s="140" t="s">
        <v>708</v>
      </c>
      <c r="C8" s="115">
        <v>110</v>
      </c>
      <c r="D8" s="31" t="s">
        <v>1</v>
      </c>
      <c r="E8" s="31" t="s">
        <v>1</v>
      </c>
      <c r="F8" s="31" t="s">
        <v>1</v>
      </c>
      <c r="G8" s="31" t="s">
        <v>1</v>
      </c>
      <c r="H8" s="31" t="s">
        <v>1</v>
      </c>
      <c r="I8" s="31" t="s">
        <v>1</v>
      </c>
      <c r="J8" s="31" t="s">
        <v>1</v>
      </c>
      <c r="K8" s="31"/>
      <c r="L8" s="31" t="s">
        <v>1</v>
      </c>
      <c r="M8" s="31"/>
      <c r="N8" s="31"/>
      <c r="O8" s="142" t="s">
        <v>694</v>
      </c>
    </row>
    <row r="9" spans="1:34" ht="13.3" thickBot="1" x14ac:dyDescent="0.4">
      <c r="A9" s="79" t="s">
        <v>713</v>
      </c>
      <c r="B9" s="140" t="s">
        <v>708</v>
      </c>
      <c r="C9" s="115">
        <v>124</v>
      </c>
      <c r="D9" s="31" t="s">
        <v>1</v>
      </c>
      <c r="E9" s="31" t="s">
        <v>1</v>
      </c>
      <c r="F9" s="31" t="s">
        <v>1</v>
      </c>
      <c r="G9" s="31" t="s">
        <v>1</v>
      </c>
      <c r="H9" s="31" t="s">
        <v>1</v>
      </c>
      <c r="I9" s="31" t="s">
        <v>1</v>
      </c>
      <c r="J9" s="31" t="s">
        <v>1</v>
      </c>
      <c r="K9" s="31"/>
      <c r="L9" s="31" t="s">
        <v>1</v>
      </c>
      <c r="M9" s="31"/>
      <c r="N9" s="31"/>
      <c r="O9" s="142" t="s">
        <v>694</v>
      </c>
    </row>
    <row r="10" spans="1:34" ht="13.3" thickBot="1" x14ac:dyDescent="0.4">
      <c r="A10" s="79" t="s">
        <v>712</v>
      </c>
      <c r="B10" s="140" t="s">
        <v>708</v>
      </c>
      <c r="C10" s="115">
        <v>135</v>
      </c>
      <c r="D10" s="31" t="s">
        <v>1</v>
      </c>
      <c r="E10" s="31" t="s">
        <v>1</v>
      </c>
      <c r="F10" s="31" t="s">
        <v>1</v>
      </c>
      <c r="G10" s="31" t="s">
        <v>1</v>
      </c>
      <c r="H10" s="31" t="s">
        <v>1</v>
      </c>
      <c r="I10" s="31" t="s">
        <v>1</v>
      </c>
      <c r="J10" s="31" t="s">
        <v>1</v>
      </c>
      <c r="K10" s="31"/>
      <c r="L10" s="31" t="s">
        <v>1</v>
      </c>
      <c r="M10" s="31"/>
      <c r="N10" s="31"/>
      <c r="O10" s="142" t="s">
        <v>694</v>
      </c>
    </row>
    <row r="11" spans="1:34" ht="13.3" thickBot="1" x14ac:dyDescent="0.4">
      <c r="A11" s="79" t="s">
        <v>714</v>
      </c>
      <c r="B11" s="140" t="s">
        <v>708</v>
      </c>
      <c r="C11" s="115">
        <v>86</v>
      </c>
      <c r="D11" s="31" t="s">
        <v>1</v>
      </c>
      <c r="E11" s="31" t="s">
        <v>1</v>
      </c>
      <c r="F11" s="31" t="s">
        <v>1</v>
      </c>
      <c r="G11" s="31" t="s">
        <v>1</v>
      </c>
      <c r="H11" s="31" t="s">
        <v>1</v>
      </c>
      <c r="I11" s="31" t="s">
        <v>1</v>
      </c>
      <c r="J11" s="31" t="s">
        <v>1</v>
      </c>
      <c r="K11" s="31"/>
      <c r="L11" s="31" t="s">
        <v>1</v>
      </c>
      <c r="M11" s="31"/>
      <c r="N11" s="31"/>
      <c r="O11" s="142" t="s">
        <v>694</v>
      </c>
    </row>
    <row r="12" spans="1:34" ht="13.3" thickBot="1" x14ac:dyDescent="0.4">
      <c r="A12" s="79" t="s">
        <v>176</v>
      </c>
      <c r="B12" s="140" t="s">
        <v>708</v>
      </c>
      <c r="C12" s="115">
        <v>50</v>
      </c>
      <c r="D12" s="31" t="s">
        <v>1</v>
      </c>
      <c r="E12" s="31" t="s">
        <v>1</v>
      </c>
      <c r="F12" s="31" t="s">
        <v>1</v>
      </c>
      <c r="G12" s="31" t="s">
        <v>1</v>
      </c>
      <c r="H12" s="31"/>
      <c r="I12" s="31" t="s">
        <v>1</v>
      </c>
      <c r="J12" s="31" t="s">
        <v>1</v>
      </c>
      <c r="K12" s="31" t="s">
        <v>1</v>
      </c>
      <c r="L12" s="31" t="s">
        <v>1</v>
      </c>
      <c r="M12" s="31"/>
      <c r="N12" s="31"/>
      <c r="O12" s="142" t="s">
        <v>695</v>
      </c>
    </row>
    <row r="13" spans="1:34" ht="13.3" thickBot="1" x14ac:dyDescent="0.4">
      <c r="A13" s="79" t="s">
        <v>175</v>
      </c>
      <c r="B13" s="140" t="s">
        <v>708</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193</v>
      </c>
      <c r="B14" s="140" t="s">
        <v>708</v>
      </c>
      <c r="C14" s="115">
        <v>50</v>
      </c>
      <c r="D14" s="31" t="s">
        <v>1</v>
      </c>
      <c r="E14" s="31" t="s">
        <v>1</v>
      </c>
      <c r="F14" s="31" t="s">
        <v>1</v>
      </c>
      <c r="G14" s="31" t="s">
        <v>1</v>
      </c>
      <c r="H14" s="31" t="s">
        <v>1</v>
      </c>
      <c r="I14" s="31" t="s">
        <v>1</v>
      </c>
      <c r="J14" s="31" t="s">
        <v>1</v>
      </c>
      <c r="K14" s="31"/>
      <c r="L14" s="31" t="s">
        <v>1</v>
      </c>
      <c r="M14" s="31" t="s">
        <v>1</v>
      </c>
      <c r="N14" s="31"/>
      <c r="O14" s="142" t="s">
        <v>696</v>
      </c>
    </row>
    <row r="15" spans="1:34" ht="13.3" thickBot="1" x14ac:dyDescent="0.4">
      <c r="A15" s="79" t="s">
        <v>194</v>
      </c>
      <c r="B15" s="140" t="s">
        <v>708</v>
      </c>
      <c r="C15" s="115">
        <v>55</v>
      </c>
      <c r="D15" s="31" t="s">
        <v>1</v>
      </c>
      <c r="E15" s="31" t="s">
        <v>1</v>
      </c>
      <c r="F15" s="31" t="s">
        <v>1</v>
      </c>
      <c r="G15" s="31" t="s">
        <v>1</v>
      </c>
      <c r="H15" s="31" t="s">
        <v>1</v>
      </c>
      <c r="I15" s="31" t="s">
        <v>1</v>
      </c>
      <c r="J15" s="31" t="s">
        <v>1</v>
      </c>
      <c r="K15" s="31"/>
      <c r="L15" s="31"/>
      <c r="M15" s="31"/>
      <c r="N15" s="31"/>
      <c r="O15" s="142" t="s">
        <v>697</v>
      </c>
    </row>
    <row r="16" spans="1:34" ht="13.3" thickBot="1" x14ac:dyDescent="0.4">
      <c r="A16" s="79" t="s">
        <v>244</v>
      </c>
      <c r="B16" s="140" t="s">
        <v>708</v>
      </c>
      <c r="C16" s="115">
        <v>15</v>
      </c>
      <c r="D16" s="31"/>
      <c r="E16" s="31" t="s">
        <v>1</v>
      </c>
      <c r="F16" s="31" t="s">
        <v>1</v>
      </c>
      <c r="G16" s="31" t="s">
        <v>1</v>
      </c>
      <c r="H16" s="31" t="s">
        <v>1</v>
      </c>
      <c r="I16" s="31"/>
      <c r="J16" s="31"/>
      <c r="K16" s="31"/>
      <c r="L16" s="31"/>
      <c r="M16" s="31"/>
      <c r="N16" s="31"/>
      <c r="O16" s="143" t="s">
        <v>188</v>
      </c>
    </row>
    <row r="17" spans="1:15" ht="13.3" thickBot="1" x14ac:dyDescent="0.4">
      <c r="A17" s="79" t="s">
        <v>779</v>
      </c>
      <c r="B17" s="140" t="s">
        <v>708</v>
      </c>
      <c r="C17" s="115">
        <v>5</v>
      </c>
      <c r="D17" s="31" t="s">
        <v>1</v>
      </c>
      <c r="E17" s="31" t="s">
        <v>1</v>
      </c>
      <c r="F17" s="31" t="s">
        <v>1</v>
      </c>
      <c r="G17" s="31" t="s">
        <v>1</v>
      </c>
      <c r="H17" s="31" t="s">
        <v>1</v>
      </c>
      <c r="I17" s="31" t="s">
        <v>1</v>
      </c>
      <c r="J17" s="31" t="s">
        <v>1</v>
      </c>
      <c r="K17" s="31"/>
      <c r="L17" s="31" t="s">
        <v>1</v>
      </c>
      <c r="M17" s="31"/>
      <c r="N17" s="31"/>
      <c r="O17" s="142" t="s">
        <v>791</v>
      </c>
    </row>
    <row r="18" spans="1:15" ht="13.3" thickBot="1" x14ac:dyDescent="0.4">
      <c r="A18" s="79" t="s">
        <v>195</v>
      </c>
      <c r="B18" s="140" t="s">
        <v>708</v>
      </c>
      <c r="C18" s="115">
        <v>15</v>
      </c>
      <c r="D18" s="31" t="s">
        <v>751</v>
      </c>
      <c r="E18" s="31" t="s">
        <v>1</v>
      </c>
      <c r="F18" s="31" t="s">
        <v>1</v>
      </c>
      <c r="G18" s="31" t="s">
        <v>1</v>
      </c>
      <c r="H18" s="31" t="s">
        <v>1</v>
      </c>
      <c r="I18" s="31" t="s">
        <v>1</v>
      </c>
      <c r="J18" s="31"/>
      <c r="K18" s="31" t="s">
        <v>1</v>
      </c>
      <c r="L18" s="31" t="s">
        <v>1</v>
      </c>
      <c r="M18" s="31"/>
      <c r="N18" s="31" t="s">
        <v>750</v>
      </c>
      <c r="O18" s="142" t="s">
        <v>170</v>
      </c>
    </row>
  </sheetData>
  <conditionalFormatting sqref="B2:B19">
    <cfRule type="expression" dxfId="686" priority="8">
      <formula>B2="Exclude"</formula>
    </cfRule>
  </conditionalFormatting>
  <conditionalFormatting sqref="A18 A2:A16">
    <cfRule type="expression" dxfId="685" priority="6">
      <formula>B2="Exclude"</formula>
    </cfRule>
  </conditionalFormatting>
  <conditionalFormatting sqref="A17">
    <cfRule type="expression" dxfId="684" priority="3">
      <formula>B17="Exclude"</formula>
    </cfRule>
  </conditionalFormatting>
  <conditionalFormatting sqref="B6:B11">
    <cfRule type="expression" dxfId="683"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491</v>
      </c>
      <c r="D1" s="110" t="s">
        <v>526</v>
      </c>
      <c r="F1" s="109" t="s">
        <v>492</v>
      </c>
      <c r="H1" s="55" t="s">
        <v>501</v>
      </c>
      <c r="I1" s="63"/>
      <c r="J1" s="63"/>
      <c r="K1" s="63"/>
      <c r="L1" s="63"/>
      <c r="M1" s="63"/>
      <c r="N1" s="64"/>
      <c r="O1" s="73"/>
      <c r="P1" s="73"/>
      <c r="R1" s="128" t="s">
        <v>689</v>
      </c>
      <c r="S1" s="120"/>
      <c r="T1" s="147" t="str">
        <f>IF(profile="","No profile loaded",profile)</f>
        <v>No profile loaded</v>
      </c>
      <c r="U1" s="147"/>
      <c r="V1" s="148" t="str">
        <f ca="1">Profiles!D4</f>
        <v/>
      </c>
      <c r="AH1" s="82" t="s">
        <v>502</v>
      </c>
      <c r="AI1" s="50" t="s">
        <v>502</v>
      </c>
    </row>
    <row r="2" spans="1:35" s="86" customFormat="1" ht="12.45" thickBot="1" x14ac:dyDescent="0.4">
      <c r="A2" s="84">
        <v>1</v>
      </c>
      <c r="B2" s="85" t="str">
        <f ca="1">"Required ("&amp;COUNTIF(Data!$BI:$BI,1)&amp;")"</f>
        <v>Required (5)</v>
      </c>
      <c r="D2" s="87"/>
      <c r="F2" s="87" t="s">
        <v>502</v>
      </c>
      <c r="H2" s="98" t="str">
        <f ca="1">Analysis!C18</f>
        <v>(#1) Philo with (+0 Add-Ons) / Spectrum TV Essentials (+0 Add-Ons)  [%100 of marked] for $35</v>
      </c>
      <c r="I2" s="99"/>
      <c r="J2" s="99"/>
      <c r="K2" s="99"/>
      <c r="L2" s="99"/>
      <c r="M2" s="99"/>
      <c r="N2" s="99"/>
      <c r="O2" s="99"/>
      <c r="P2" s="100"/>
      <c r="R2" s="128" t="s">
        <v>690</v>
      </c>
      <c r="S2" s="144"/>
      <c r="T2" s="145" t="str">
        <f>marker_pick</f>
        <v>3 - Mild Interest</v>
      </c>
      <c r="U2" s="145"/>
      <c r="V2" s="146" t="str">
        <f ca="1">COUNTIFS(Data!D:D,1)&amp;" marked"</f>
        <v>9 marked</v>
      </c>
      <c r="AH2" s="83" t="s">
        <v>503</v>
      </c>
      <c r="AI2" s="86" t="str">
        <f>B6</f>
        <v>Broadcast networks</v>
      </c>
    </row>
    <row r="3" spans="1:35" s="86" customFormat="1" x14ac:dyDescent="0.35">
      <c r="A3" s="84">
        <v>2</v>
      </c>
      <c r="B3" s="102" t="str">
        <f ca="1">"High Interest ("&amp;COUNTIF(Data!$BI:$BI,2)&amp;")"</f>
        <v>High Interest (2)</v>
      </c>
      <c r="D3" s="56"/>
      <c r="F3" s="103" t="s">
        <v>493</v>
      </c>
      <c r="H3" s="60" t="str">
        <f ca="1">Analysis!D18</f>
        <v>(#2) Spectrum TV Essentials by itself (+0 Add-Ons) [%89 of marked] for $15</v>
      </c>
      <c r="P3" s="88"/>
      <c r="R3" s="128" t="s">
        <v>510</v>
      </c>
      <c r="S3" s="117"/>
      <c r="T3" s="130" t="str">
        <f>IF(price_limit&gt;0,price_limit,"No Limit")</f>
        <v>No Limit</v>
      </c>
      <c r="U3" s="118"/>
      <c r="V3" s="119" t="str">
        <f>IF(ISNUMBER(price_limit),COUNTIF(WhatIf!G:G,"&gt;"&amp;price_limit)&amp;" exclusions","")</f>
        <v/>
      </c>
      <c r="AH3" s="83" t="s">
        <v>504</v>
      </c>
      <c r="AI3" s="86" t="str">
        <f>D6</f>
        <v>Lifestyle</v>
      </c>
    </row>
    <row r="4" spans="1:35" s="86" customFormat="1" x14ac:dyDescent="0.35">
      <c r="A4" s="84">
        <v>3</v>
      </c>
      <c r="B4" s="104" t="str">
        <f ca="1">"Mild Interest ("&amp;COUNTIF(Data!$BI:$BI,3)&amp;")"</f>
        <v>Mild Interest (2)</v>
      </c>
      <c r="D4" s="112" t="s">
        <v>527</v>
      </c>
      <c r="F4" s="106" t="s">
        <v>494</v>
      </c>
      <c r="H4" s="61" t="str">
        <f ca="1">Analysis!E18</f>
        <v>(#3) DirecTV Now Plus with (+0 Add-Ons) / Philo (+0 Add-Ons)  [%100 of marked] for $70</v>
      </c>
      <c r="I4" s="107"/>
      <c r="J4" s="107"/>
      <c r="K4" s="107"/>
      <c r="L4" s="107"/>
      <c r="M4" s="107"/>
      <c r="N4" s="107"/>
      <c r="O4" s="107"/>
      <c r="P4" s="108"/>
      <c r="R4" s="128" t="s">
        <v>736</v>
      </c>
      <c r="S4" s="117"/>
      <c r="T4" s="129" t="str">
        <f>IF(price_weight_used&lt;&gt;50,price_weight_used,"Price &amp; Networks - Equal Weighting")</f>
        <v>Price &amp; Networks - Equal Weighting</v>
      </c>
      <c r="U4" s="118"/>
      <c r="V4" s="119"/>
      <c r="AH4" s="83" t="s">
        <v>505</v>
      </c>
      <c r="AI4" s="86" t="str">
        <f>F6</f>
        <v>Sports</v>
      </c>
    </row>
    <row r="5" spans="1:35" x14ac:dyDescent="0.35">
      <c r="AH5" s="83" t="str">
        <f>Services!A2</f>
        <v>Philo</v>
      </c>
      <c r="AI5" s="50" t="str">
        <f>H6</f>
        <v>Regional Sports Networks</v>
      </c>
    </row>
    <row r="6" spans="1:35" s="96" customFormat="1" ht="24" x14ac:dyDescent="0.35">
      <c r="A6" s="93"/>
      <c r="B6" s="94" t="s">
        <v>479</v>
      </c>
      <c r="C6" s="95"/>
      <c r="D6" s="94" t="s">
        <v>206</v>
      </c>
      <c r="E6" s="95"/>
      <c r="F6" s="94" t="s">
        <v>216</v>
      </c>
      <c r="G6" s="95"/>
      <c r="H6" s="94" t="s">
        <v>487</v>
      </c>
      <c r="I6" s="95"/>
      <c r="J6" s="94" t="s">
        <v>293</v>
      </c>
      <c r="K6" s="95"/>
      <c r="L6" s="94" t="s">
        <v>480</v>
      </c>
      <c r="M6" s="95"/>
      <c r="N6" s="94" t="s">
        <v>488</v>
      </c>
      <c r="O6" s="95"/>
      <c r="P6" s="94" t="s">
        <v>489</v>
      </c>
      <c r="Q6" s="95"/>
      <c r="R6" s="94" t="s">
        <v>224</v>
      </c>
      <c r="S6" s="95"/>
      <c r="T6" s="94" t="s">
        <v>482</v>
      </c>
      <c r="U6" s="95"/>
      <c r="V6" s="94" t="s">
        <v>215</v>
      </c>
      <c r="W6" s="95"/>
      <c r="X6" s="94" t="s">
        <v>485</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Animal Planet</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Aspire</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Bravo</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FX Movie Channel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Cooking Channel</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HDnet Movies</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FM</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Curiosity Stream</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Lifetime Movie Network</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Fuse</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Destination America</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Magnolia Selects</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IndieWave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Discovery Life</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MTV Classic</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DIY</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Live</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Dog TV</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MTVu</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DOX</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Music Choice</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E!</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Revolt</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Food Network</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Stingray Karaoke</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FYI</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Music</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Here 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Qello</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HGTV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HorseTV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FX</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ht="2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Game Show Network</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History</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IFC</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InfoWars</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Fubo Sports Network</v>
      </c>
      <c r="G34" s="51"/>
      <c r="H34" s="51" t="str">
        <f>IFERROR(INDEX(Data!$A$1:G$1000,_xlfn.AGGREGATE(15,6,((Data!$C$1:$C$1000=H$6)/(Data!$C$1:$C$1000=H$6))*ROW(Data!$C$1:$C$1000),ROW(H34)-ROW(H$6)),1),"")</f>
        <v/>
      </c>
      <c r="I34" s="51"/>
      <c r="J34" s="51" t="str">
        <f>IFERROR(INDEX(Data!$A$1:I$1000,_xlfn.AGGREGATE(15,6,((Data!$C$1:$C$1000=J$6)/(Data!$C$1:$C$1000=J$6))*ROW(Data!$C$1:$C$1000),ROW(J34)-ROW(J$6)),1),"")</f>
        <v>Investigation Discovery</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Justice Central</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Monsters &amp; Nightmares</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MTV</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MTV2</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Bay News 9</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NASA TV</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Spectrum News</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National Geographic</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Spectrum News 13</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Paramount Network</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The Blaze</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at Bat</v>
      </c>
      <c r="G42" s="51"/>
      <c r="H42" s="51" t="str">
        <f>IFERROR(INDEX(Data!$A$1:G$1000,_xlfn.AGGREGATE(15,6,((Data!$C$1:$C$1000=H$6)/(Data!$C$1:$C$1000=H$6))*ROW(Data!$C$1:$C$1000),ROW(H42)-ROW(H$6)),1),"")</f>
        <v/>
      </c>
      <c r="I42" s="51"/>
      <c r="J42" s="51" t="str">
        <f>IFERROR(INDEX(Data!$A$1:I$1000,_xlfn.AGGREGATE(15,6,((Data!$C$1:$C$1000=J$6)/(Data!$C$1:$C$1000=J$6))*ROW(Data!$C$1:$C$1000),ROW(J42)-ROW(J$6)),1),"")</f>
        <v>PPV Channel</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The Young Turks</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ht="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MLB Game of the Week</v>
      </c>
      <c r="G43" s="51"/>
      <c r="H43" s="51" t="str">
        <f>IFERROR(INDEX(Data!$A$1:G$1000,_xlfn.AGGREGATE(15,6,((Data!$C$1:$C$1000=H$6)/(Data!$C$1:$C$1000=H$6))*ROW(Data!$C$1:$C$1000),ROW(H43)-ROW(H$6)),1),"")</f>
        <v/>
      </c>
      <c r="I43" s="51"/>
      <c r="J43" s="51" t="str">
        <f>IFERROR(INDEX(Data!$A$1:I$1000,_xlfn.AGGREGATE(15,6,((Data!$C$1:$C$1000=J$6)/(Data!$C$1:$C$1000=J$6))*ROW(Data!$C$1:$C$1000),ROW(J43)-ROW(J$6)),1),"")</f>
        <v>PS Vue Spotlight</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Weather Channel</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MLB Network</v>
      </c>
      <c r="G44" s="51"/>
      <c r="H44" s="51" t="str">
        <f>IFERROR(INDEX(Data!$A$1:G$1000,_xlfn.AGGREGATE(15,6,((Data!$C$1:$C$1000=H$6)/(Data!$C$1:$C$1000=H$6))*ROW(Data!$C$1:$C$1000),ROW(H44)-ROW(H$6)),1),"")</f>
        <v/>
      </c>
      <c r="I44" s="51"/>
      <c r="J44" s="51" t="str">
        <f>IFERROR(INDEX(Data!$A$1:I$1000,_xlfn.AGGREGATE(15,6,((Data!$C$1:$C$1000=J$6)/(Data!$C$1:$C$1000=J$6))*ROW(Data!$C$1:$C$1000),ROW(J44)-ROW(J$6)),1),"")</f>
        <v>Reelz</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Wthren</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MLB Strike Zone</v>
      </c>
      <c r="G45" s="51"/>
      <c r="H45" s="51" t="str">
        <f>IFERROR(INDEX(Data!$A$1:G$1000,_xlfn.AGGREGATE(15,6,((Data!$C$1:$C$1000=H$6)/(Data!$C$1:$C$1000=H$6))*ROW(Data!$C$1:$C$1000),ROW(H45)-ROW(H$6)),1),"")</f>
        <v/>
      </c>
      <c r="I45" s="51"/>
      <c r="J45" s="51" t="str">
        <f>IFERROR(INDEX(Data!$A$1:I$1000,_xlfn.AGGREGATE(15,6,((Data!$C$1:$C$1000=J$6)/(Data!$C$1:$C$1000=J$6))*ROW(Data!$C$1:$C$1000),ROW(J45)-ROW(J$6)),1),"")</f>
        <v>RT Documentary</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Motor Trend</v>
      </c>
      <c r="G46" s="51"/>
      <c r="H46" s="51" t="str">
        <f>IFERROR(INDEX(Data!$A$1:G$1000,_xlfn.AGGREGATE(15,6,((Data!$C$1:$C$1000=H$6)/(Data!$C$1:$C$1000=H$6))*ROW(Data!$C$1:$C$1000),ROW(H46)-ROW(H$6)),1),"")</f>
        <v/>
      </c>
      <c r="I46" s="51"/>
      <c r="J46" s="51" t="str">
        <f>IFERROR(INDEX(Data!$A$1:I$1000,_xlfn.AGGREGATE(15,6,((Data!$C$1:$C$1000=J$6)/(Data!$C$1:$C$1000=J$6))*ROW(Data!$C$1:$C$1000),ROW(J46)-ROW(J$6)),1),"")</f>
        <v>Start TV</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MSG</v>
      </c>
      <c r="G47" s="51"/>
      <c r="H47" s="51" t="str">
        <f>IFERROR(INDEX(Data!$A$1:G$1000,_xlfn.AGGREGATE(15,6,((Data!$C$1:$C$1000=H$6)/(Data!$C$1:$C$1000=H$6))*ROW(Data!$C$1:$C$1000),ROW(H47)-ROW(H$6)),1),"")</f>
        <v/>
      </c>
      <c r="I47" s="51"/>
      <c r="J47" s="51" t="str">
        <f>IFERROR(INDEX(Data!$A$1:I$1000,_xlfn.AGGREGATE(15,6,((Data!$C$1:$C$1000=J$6)/(Data!$C$1:$C$1000=J$6))*ROW(Data!$C$1:$C$1000),ROW(J47)-ROW(J$6)),1),"")</f>
        <v>Sundance TV</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MSG+</v>
      </c>
      <c r="G48" s="51"/>
      <c r="H48" s="51" t="str">
        <f>IFERROR(INDEX(Data!$A$1:G$1000,_xlfn.AGGREGATE(15,6,((Data!$C$1:$C$1000=H$6)/(Data!$C$1:$C$1000=H$6))*ROW(Data!$C$1:$C$1000),ROW(H48)-ROW(H$6)),1),"")</f>
        <v/>
      </c>
      <c r="I48" s="51"/>
      <c r="J48" s="51" t="str">
        <f>IFERROR(INDEX(Data!$A$1:I$1000,_xlfn.AGGREGATE(15,6,((Data!$C$1:$C$1000=J$6)/(Data!$C$1:$C$1000=J$6))*ROW(Data!$C$1:$C$1000),ROW(J48)-ROW(J$6)),1),"")</f>
        <v>Syfy</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Nautical Channel</v>
      </c>
      <c r="G49" s="51"/>
      <c r="H49" s="51" t="str">
        <f>IFERROR(INDEX(Data!$A$1:G$1000,_xlfn.AGGREGATE(15,6,((Data!$C$1:$C$1000=H$6)/(Data!$C$1:$C$1000=H$6))*ROW(Data!$C$1:$C$1000),ROW(H49)-ROW(H$6)),1),"")</f>
        <v/>
      </c>
      <c r="I49" s="51"/>
      <c r="J49" s="51" t="str">
        <f>IFERROR(INDEX(Data!$A$1:I$1000,_xlfn.AGGREGATE(15,6,((Data!$C$1:$C$1000=J$6)/(Data!$C$1:$C$1000=J$6))*ROW(Data!$C$1:$C$1000),ROW(J49)-ROW(J$6)),1),"")</f>
        <v>TBS</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NBA League Pass</v>
      </c>
      <c r="G50" s="51"/>
      <c r="H50" s="51" t="str">
        <f>IFERROR(INDEX(Data!$A$1:G$1000,_xlfn.AGGREGATE(15,6,((Data!$C$1:$C$1000=H$6)/(Data!$C$1:$C$1000=H$6))*ROW(Data!$C$1:$C$1000),ROW(H50)-ROW(H$6)),1),"")</f>
        <v/>
      </c>
      <c r="I50" s="51"/>
      <c r="J50" s="51" t="str">
        <f>IFERROR(INDEX(Data!$A$1:I$1000,_xlfn.AGGREGATE(15,6,((Data!$C$1:$C$1000=J$6)/(Data!$C$1:$C$1000=J$6))*ROW(Data!$C$1:$C$1000),ROW(J50)-ROW(J$6)),1),"")</f>
        <v>TNT</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NBA TV</v>
      </c>
      <c r="G51" s="51"/>
      <c r="H51" s="51" t="str">
        <f>IFERROR(INDEX(Data!$A$1:G$1000,_xlfn.AGGREGATE(15,6,((Data!$C$1:$C$1000=H$6)/(Data!$C$1:$C$1000=H$6))*ROW(Data!$C$1:$C$1000),ROW(H51)-ROW(H$6)),1),"")</f>
        <v/>
      </c>
      <c r="I51" s="51"/>
      <c r="J51" s="51" t="str">
        <f>IFERROR(INDEX(Data!$A$1:I$1000,_xlfn.AGGREGATE(15,6,((Data!$C$1:$C$1000=J$6)/(Data!$C$1:$C$1000=J$6))*ROW(Data!$C$1:$C$1000),ROW(J51)-ROW(J$6)),1),"")</f>
        <v>TruTV</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ht="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NBC Sports Network</v>
      </c>
      <c r="G52" s="51"/>
      <c r="H52" s="51" t="str">
        <f>IFERROR(INDEX(Data!$A$1:G$1000,_xlfn.AGGREGATE(15,6,((Data!$C$1:$C$1000=H$6)/(Data!$C$1:$C$1000=H$6))*ROW(Data!$C$1:$C$1000),ROW(H52)-ROW(H$6)),1),"")</f>
        <v/>
      </c>
      <c r="I52" s="51"/>
      <c r="J52" s="51" t="str">
        <f>IFERROR(INDEX(Data!$A$1:I$1000,_xlfn.AGGREGATE(15,6,((Data!$C$1:$C$1000=J$6)/(Data!$C$1:$C$1000=J$6))*ROW(Data!$C$1:$C$1000),ROW(J52)-ROW(J$6)),1),"")</f>
        <v>USA Network</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ht="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NCAA March Madness Live</v>
      </c>
      <c r="G53" s="51"/>
      <c r="H53" s="51" t="str">
        <f>IFERROR(INDEX(Data!$A$1:G$1000,_xlfn.AGGREGATE(15,6,((Data!$C$1:$C$1000=H$6)/(Data!$C$1:$C$1000=H$6))*ROW(Data!$C$1:$C$1000),ROW(H53)-ROW(H$6)),1),"")</f>
        <v/>
      </c>
      <c r="I53" s="51"/>
      <c r="J53" s="51" t="str">
        <f>IFERROR(INDEX(Data!$A$1:I$1000,_xlfn.AGGREGATE(15,6,((Data!$C$1:$C$1000=J$6)/(Data!$C$1:$C$1000=J$6))*ROW(Data!$C$1:$C$1000),ROW(J53)-ROW(J$6)),1),"")</f>
        <v>VH1</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ht="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NESN National</v>
      </c>
      <c r="G54" s="51"/>
      <c r="H54" s="51" t="str">
        <f>IFERROR(INDEX(Data!$A$1:G$1000,_xlfn.AGGREGATE(15,6,((Data!$C$1:$C$1000=H$6)/(Data!$C$1:$C$1000=H$6))*ROW(Data!$C$1:$C$1000),ROW(H54)-ROW(H$6)),1),"")</f>
        <v/>
      </c>
      <c r="I54" s="51"/>
      <c r="J54" s="51" t="str">
        <f>IFERROR(INDEX(Data!$A$1:I$1000,_xlfn.AGGREGATE(15,6,((Data!$C$1:$C$1000=J$6)/(Data!$C$1:$C$1000=J$6))*ROW(Data!$C$1:$C$1000),ROW(J54)-ROW(J$6)),1),"")</f>
        <v>Warriors &amp; Gangsters</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NFL Network</v>
      </c>
      <c r="G55" s="51"/>
      <c r="H55" s="51" t="str">
        <f>IFERROR(INDEX(Data!$A$1:G$1000,_xlfn.AGGREGATE(15,6,((Data!$C$1:$C$1000=H$6)/(Data!$C$1:$C$1000=H$6))*ROW(Data!$C$1:$C$1000),ROW(H55)-ROW(H$6)),1),"")</f>
        <v/>
      </c>
      <c r="I55" s="51"/>
      <c r="J55" s="51" t="str">
        <f>IFERROR(INDEX(Data!$A$1:I$1000,_xlfn.AGGREGATE(15,6,((Data!$C$1:$C$1000=J$6)/(Data!$C$1:$C$1000=J$6))*ROW(Data!$C$1:$C$1000),ROW(J55)-ROW(J$6)),1),"")</f>
        <v>Youtube Originals</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NFL Red Zone</v>
      </c>
      <c r="G56" s="51"/>
      <c r="H56" s="51" t="str">
        <f>IFERROR(INDEX(Data!$A$1:G$1000,_xlfn.AGGREGATE(15,6,((Data!$C$1:$C$1000=H$6)/(Data!$C$1:$C$1000=H$6))*ROW(Data!$C$1:$C$1000),ROW(H56)-ROW(H$6)),1),"")</f>
        <v/>
      </c>
      <c r="I56" s="51"/>
      <c r="J56" s="51" t="str">
        <f>IFERROR(INDEX(Data!$A$1:I$1000,_xlfn.AGGREGATE(15,6,((Data!$C$1:$C$1000=J$6)/(Data!$C$1:$C$1000=J$6))*ROW(Data!$C$1:$C$1000),ROW(J56)-ROW(J$6)),1),"")</f>
        <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NHL Network</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Olympic Channel</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Orlando City Sc</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Outside Television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Arizona</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Bay Area</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Los Angeles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Pac 12 Mountain</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Pac 12 Oregon</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Pac 12 Washington</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Seattle Sounders</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SEC Network+</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ht="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Spectrum SportsNet</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Sports Illustrated</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Sportsman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Stadium</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Stadium 1</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Stadium 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Stadium 3</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Zhejiang Television</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Tennis Channel</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ht="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The Cowboy Channel</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TVG</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TVG2</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Ty C TV</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VSIN</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Watch NFL</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Willow</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Willow Extra</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ht="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World Fishing Network</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Zee Familia</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Zoomoo</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82" priority="155">
      <formula>A2=3</formula>
    </cfRule>
    <cfRule type="expression" dxfId="681" priority="156">
      <formula>A2=2</formula>
    </cfRule>
    <cfRule type="expression" dxfId="680" priority="157">
      <formula>A2=1</formula>
    </cfRule>
  </conditionalFormatting>
  <conditionalFormatting sqref="A7:A207 W7:W207 U7:U207 S7:S207 Q7:Q207 O7:O207 M7:M207 K7:K207 I7:I207 G7:G207 E7:E207 C7:C207">
    <cfRule type="expression" dxfId="679" priority="101" stopIfTrue="1">
      <formula>AND(profile="",A7=3)</formula>
    </cfRule>
    <cfRule type="expression" dxfId="678" priority="1513" stopIfTrue="1">
      <formula>AND(profile="",A7=2)</formula>
    </cfRule>
    <cfRule type="expression" dxfId="677" priority="1514" stopIfTrue="1">
      <formula>AND(profile="",A7=1)</formula>
    </cfRule>
    <cfRule type="expression" dxfId="676" priority="1885" stopIfTrue="1">
      <formula>profile&lt;&gt;""</formula>
    </cfRule>
  </conditionalFormatting>
  <conditionalFormatting sqref="F3:F4">
    <cfRule type="expression" dxfId="675" priority="92">
      <formula>OR($F$2="Select",$F$2="")</formula>
    </cfRule>
  </conditionalFormatting>
  <conditionalFormatting sqref="B7:B207 D7:D207 F7:F207 H7:H207 J7:J207 L7:L207 N7:N207 P7:P207 R7:R207 T7:T207 V7:V207 X7:X207">
    <cfRule type="expression" dxfId="674" priority="90">
      <formula>AND($D$2&lt;&gt;"",ISNUMBER(SEARCH("*"&amp;$D$2&amp;"*",B7)))</formula>
    </cfRule>
  </conditionalFormatting>
  <conditionalFormatting sqref="D4">
    <cfRule type="expression" dxfId="673" priority="91">
      <formula>OR($D$2="Select",$D$2="")</formula>
    </cfRule>
  </conditionalFormatting>
  <conditionalFormatting sqref="T1:V1">
    <cfRule type="expression" dxfId="672"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689</v>
      </c>
      <c r="C1" s="174" t="str">
        <f>IF(profile="","No profile loaded",profile)</f>
        <v>No profile loaded</v>
      </c>
      <c r="D1" s="148" t="str">
        <f ca="1">Profiles!D4</f>
        <v/>
      </c>
      <c r="R1" s="50"/>
      <c r="S1" s="50"/>
      <c r="T1" s="50"/>
    </row>
    <row r="2" spans="1:23" x14ac:dyDescent="0.4">
      <c r="B2" s="128" t="s">
        <v>690</v>
      </c>
      <c r="C2" s="176" t="str">
        <f>marker_pick</f>
        <v>3 - Mild Interest</v>
      </c>
      <c r="D2" s="146" t="str">
        <f ca="1">COUNTIFS(Data!D:D,1)&amp;" marked"</f>
        <v>9 marked</v>
      </c>
      <c r="R2" s="50"/>
      <c r="S2" s="86"/>
      <c r="T2" s="86"/>
    </row>
    <row r="3" spans="1:23" x14ac:dyDescent="0.4">
      <c r="B3" s="128" t="s">
        <v>510</v>
      </c>
      <c r="C3" s="178" t="str">
        <f>IF(price_limit&gt;0,price_limit,"No Limit")</f>
        <v>No Limit</v>
      </c>
      <c r="D3" s="119" t="str">
        <f>IF(ISNUMBER(price_limit),COUNTIF(WhatIf!G:G,"&gt;"&amp;price_limit)&amp;" exclusions","")</f>
        <v/>
      </c>
      <c r="R3" s="50"/>
      <c r="S3" s="86"/>
      <c r="T3" s="86"/>
    </row>
    <row r="4" spans="1:23" x14ac:dyDescent="0.4">
      <c r="B4" s="128" t="s">
        <v>736</v>
      </c>
      <c r="C4" s="175" t="str">
        <f>IF(price_weight_used&lt;&gt;50,price_weight_used,"Price &amp; Networks - Equal Weighting")</f>
        <v>Price &amp; Networks - Equal Weighting</v>
      </c>
      <c r="D4" s="177"/>
      <c r="R4" s="50"/>
      <c r="S4" s="86"/>
      <c r="T4" s="86"/>
    </row>
    <row r="6" spans="1:23" ht="24.45" x14ac:dyDescent="0.4">
      <c r="B6" s="171" t="s">
        <v>441</v>
      </c>
      <c r="C6" s="180" t="str">
        <f ca="1">Analysis!C18</f>
        <v>(#1) Philo with (+0 Add-Ons) / Spectrum TV Essentials (+0 Add-Ons)  [%100 of marked] for $35</v>
      </c>
      <c r="D6" s="180" t="str">
        <f ca="1">Analysis!D18</f>
        <v>(#2) Spectrum TV Essentials by itself (+0 Add-Ons) [%89 of marked] for $15</v>
      </c>
      <c r="E6" s="180" t="str">
        <f ca="1">Analysis!E18</f>
        <v>(#3) DirecTV Now Plus with (+0 Add-Ons) / Philo (+0 Add-Ons)  [%100 of marked] for $70</v>
      </c>
      <c r="R6" s="172" t="str">
        <f ca="1">Analysis!C7</f>
        <v>Philo</v>
      </c>
      <c r="S6" s="172" t="str">
        <f ca="1">Analysis!C10</f>
        <v>Spectrum TV Essentials</v>
      </c>
      <c r="T6" s="172" t="str">
        <f ca="1">Analysis!D7</f>
        <v>Spectrum TV Essentials</v>
      </c>
      <c r="U6" s="172" t="str">
        <f ca="1">Analysis!D10</f>
        <v/>
      </c>
      <c r="V6" s="172" t="str">
        <f ca="1">Analysis!E7</f>
        <v>DirecTV Now Plus</v>
      </c>
      <c r="W6" s="172" t="str">
        <f ca="1">Analysis!E10</f>
        <v>Philo</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Philo</v>
      </c>
      <c r="D7" s="173" t="str">
        <f t="shared" ref="D7:D38" ca="1" si="1">IF(OR($B7="",T$6=""),"",IF(T7="Yes",T$6,IF(T7&lt;&gt;"",T$6&amp;" - "&amp;T7,IF(U7="Yes",U$6,IF(U7&lt;&gt;"",U$6&amp;" - "&amp;U7,"")))))</f>
        <v>Spectrum TV Essentials</v>
      </c>
      <c r="E7" s="173" t="str">
        <f t="shared" ref="E7:E38" ca="1" si="2">IF(OR($B7="",V$6=""),"",IF(V7="Yes",V$6,IF(V7&lt;&gt;"",V$6&amp;" - "&amp;V7,IF(W7="Yes",W$6,IF(W7&lt;&gt;"",W$6&amp;" - "&amp;W7,"")))))</f>
        <v>Philo</v>
      </c>
      <c r="R7" s="173" t="str">
        <f ca="1">IF(OR($B7="",R$6=""),"",IF(INDEX(mydata,MATCH($B7,Data!$A:$A,0),MATCH(R$6,Data!$1:$1,0))=0,"",INDEX(mydata,MATCH($B7,Data!$A:$A,0),MATCH(R$6,Data!$1:$1,0))))</f>
        <v>Yes</v>
      </c>
      <c r="S7" s="173" t="str">
        <f ca="1">IF(OR($B7="",S$6=""),"",IF(INDEX(mydata,MATCH($B7,Data!$A:$A,0),MATCH(S$6,Data!$1:$1,0))=0,"",INDEX(mydata,MATCH($B7,Data!$A:$A,0),MATCH(S$6,Data!$1:$1,0))))</f>
        <v>Yes</v>
      </c>
      <c r="T7" s="173" t="str">
        <f ca="1">IF(OR($B7="",T$6=""),"",IF(INDEX(mydata,MATCH($B7,Data!$A:$A,0),MATCH(T$6,Data!$1:$1,0))=0,"",INDEX(mydata,MATCH($B7,Data!$A:$A,0),MATCH(T$6,Data!$1:$1,0))))</f>
        <v>Yes</v>
      </c>
      <c r="U7" s="173" t="str">
        <f ca="1">IF(OR($B7="",U$6=""),"",IF(INDEX(mydata,MATCH($B7,Data!$A:$A,0),MATCH(U$6,Data!$1:$1,0))=0,"",INDEX(mydata,MATCH($B7,Data!$A:$A,0),MATCH(U$6,Data!$1:$1,0))))</f>
        <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Spectrum TV Essentials</v>
      </c>
      <c r="D8" s="173" t="str">
        <f t="shared" ca="1" si="1"/>
        <v>Spectrum TV Essentials</v>
      </c>
      <c r="E8" s="173" t="str">
        <f t="shared" ca="1" si="2"/>
        <v>DirecTV Now Plus</v>
      </c>
      <c r="R8" s="173" t="str">
        <f ca="1">IF(OR($B8="",R$6=""),"",IF(INDEX(mydata,MATCH($B8,Data!$A:$A,0),MATCH(R$6,Data!$1:$1,0))=0,"",INDEX(mydata,MATCH($B8,Data!$A:$A,0),MATCH(R$6,Data!$1:$1,0))))</f>
        <v/>
      </c>
      <c r="S8" s="173" t="str">
        <f ca="1">IF(OR($B8="",S$6=""),"",IF(INDEX(mydata,MATCH($B8,Data!$A:$A,0),MATCH(S$6,Data!$1:$1,0))=0,"",INDEX(mydata,MATCH($B8,Data!$A:$A,0),MATCH(S$6,Data!$1:$1,0))))</f>
        <v>Yes</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Aspire</v>
      </c>
      <c r="C9" s="173" t="str">
        <f t="shared" ca="1" si="0"/>
        <v>Philo</v>
      </c>
      <c r="D9" s="173" t="str">
        <f t="shared" ca="1" si="1"/>
        <v/>
      </c>
      <c r="E9" s="173" t="str">
        <f t="shared" ca="1" si="2"/>
        <v>Philo</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
      </c>
      <c r="V9" s="173" t="str">
        <f ca="1">IF(OR($B9="",V$6=""),"",IF(INDEX(mydata,MATCH($B9,Data!$A:$A,0),MATCH(V$6,Data!$1:$1,0))=0,"",INDEX(mydata,MATCH($B9,Data!$A:$A,0),MATCH(V$6,Data!$1:$1,0))))</f>
        <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Cartoon Network</v>
      </c>
      <c r="C10" s="173" t="str">
        <f t="shared" ca="1" si="0"/>
        <v>Spectrum TV Essentials</v>
      </c>
      <c r="D10" s="173" t="str">
        <f t="shared" ca="1" si="1"/>
        <v>Spectrum TV Essentials</v>
      </c>
      <c r="E10" s="173" t="str">
        <f t="shared" ca="1" si="2"/>
        <v>DirecTV Now Plus</v>
      </c>
      <c r="R10" s="173" t="str">
        <f ca="1">IF(OR($B10="",R$6=""),"",IF(INDEX(mydata,MATCH($B10,Data!$A:$A,0),MATCH(R$6,Data!$1:$1,0))=0,"",INDEX(mydata,MATCH($B10,Data!$A:$A,0),MATCH(R$6,Data!$1:$1,0))))</f>
        <v/>
      </c>
      <c r="S10" s="173" t="str">
        <f ca="1">IF(OR($B10="",S$6=""),"",IF(INDEX(mydata,MATCH($B10,Data!$A:$A,0),MATCH(S$6,Data!$1:$1,0))=0,"",INDEX(mydata,MATCH($B10,Data!$A:$A,0),MATCH(S$6,Data!$1:$1,0))))</f>
        <v>Yes</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1</v>
      </c>
      <c r="B11" s="173" t="str">
        <f ca="1">IFERROR(INDEX(Data!A$1:$A$1000,_xlfn.AGGREGATE(15,6,((Data!$D$1:$D$1000=1)/(Data!$D$1:$D$1000=1))*ROW(Data!$D$1:$D$1000),ROW(B11)-ROW(B$6)),1),"")</f>
        <v>CBS</v>
      </c>
      <c r="C11" s="173" t="str">
        <f t="shared" ca="1" si="0"/>
        <v>Spectrum TV Essentials</v>
      </c>
      <c r="D11" s="173" t="str">
        <f t="shared" ca="1" si="1"/>
        <v>Spectrum TV Essentials</v>
      </c>
      <c r="E11" s="173" t="str">
        <f t="shared" ca="1" si="2"/>
        <v>DirecTV Now Plus</v>
      </c>
      <c r="R11" s="173" t="str">
        <f ca="1">IF(OR($B11="",R$6=""),"",IF(INDEX(mydata,MATCH($B11,Data!$A:$A,0),MATCH(R$6,Data!$1:$1,0))=0,"",INDEX(mydata,MATCH($B11,Data!$A:$A,0),MATCH(R$6,Data!$1:$1,0))))</f>
        <v/>
      </c>
      <c r="S11" s="173" t="str">
        <f ca="1">IF(OR($B11="",S$6=""),"",IF(INDEX(mydata,MATCH($B11,Data!$A:$A,0),MATCH(S$6,Data!$1:$1,0))=0,"",INDEX(mydata,MATCH($B11,Data!$A:$A,0),MATCH(S$6,Data!$1:$1,0))))</f>
        <v>Yes</v>
      </c>
      <c r="T11" s="173" t="str">
        <f ca="1">IF(OR($B11="",T$6=""),"",IF(INDEX(mydata,MATCH($B11,Data!$A:$A,0),MATCH(T$6,Data!$1:$1,0))=0,"",INDEX(mydata,MATCH($B11,Data!$A:$A,0),MATCH(T$6,Data!$1:$1,0))))</f>
        <v>Yes</v>
      </c>
      <c r="U11" s="173" t="str">
        <f ca="1">IF(OR($B11="",U$6=""),"",IF(INDEX(mydata,MATCH($B11,Data!$A:$A,0),MATCH(U$6,Data!$1:$1,0))=0,"",INDEX(mydata,MATCH($B11,Data!$A:$A,0),MATCH(U$6,Data!$1:$1,0))))</f>
        <v/>
      </c>
      <c r="V11" s="173" t="str">
        <f ca="1">IF(OR($B11="",V$6=""),"",IF(INDEX(mydata,MATCH($B11,Data!$A:$A,0),MATCH(V$6,Data!$1:$1,0))=0,"",INDEX(mydata,MATCH($B11,Data!$A:$A,0),MATCH(V$6,Data!$1:$1,0))))</f>
        <v>Yes</v>
      </c>
      <c r="W11" s="173" t="str">
        <f ca="1">IF(OR($B11="",W$6=""),"",IF(INDEX(mydata,MATCH($B11,Data!$A:$A,0),MATCH(W$6,Data!$1:$1,0))=0,"",INDEX(mydata,MATCH($B11,Data!$A:$A,0),MATCH(W$6,Data!$1:$1,0))))</f>
        <v/>
      </c>
    </row>
    <row r="12" spans="1:23" x14ac:dyDescent="0.4">
      <c r="A12" s="51">
        <f ca="1">IF(B12="","",IF(INDEX(Data!$BI:$BI,MATCH(B12,Data!$A:$A,0),1)=0,"",INDEX(Data!$BI:$BI,MATCH(B12,Data!$A:$A,0),1)))</f>
        <v>3</v>
      </c>
      <c r="B12" s="173" t="str">
        <f ca="1">IFERROR(INDEX(Data!A$1:$A$1000,_xlfn.AGGREGATE(15,6,((Data!$D$1:$D$1000=1)/(Data!$D$1:$D$1000=1))*ROW(Data!$D$1:$D$1000),ROW(B12)-ROW(B$6)),1),"")</f>
        <v>Cooking Channel</v>
      </c>
      <c r="C12" s="173" t="str">
        <f t="shared" ca="1" si="0"/>
        <v>Philo</v>
      </c>
      <c r="D12" s="173" t="str">
        <f t="shared" ca="1" si="1"/>
        <v>Spectrum TV Essentials</v>
      </c>
      <c r="E12" s="173" t="str">
        <f t="shared" ca="1" si="2"/>
        <v>Philo</v>
      </c>
      <c r="R12" s="173" t="str">
        <f ca="1">IF(OR($B12="",R$6=""),"",IF(INDEX(mydata,MATCH($B12,Data!$A:$A,0),MATCH(R$6,Data!$1:$1,0))=0,"",INDEX(mydata,MATCH($B12,Data!$A:$A,0),MATCH(R$6,Data!$1:$1,0))))</f>
        <v>Yes</v>
      </c>
      <c r="S12" s="173" t="str">
        <f ca="1">IF(OR($B12="",S$6=""),"",IF(INDEX(mydata,MATCH($B12,Data!$A:$A,0),MATCH(S$6,Data!$1:$1,0))=0,"",INDEX(mydata,MATCH($B12,Data!$A:$A,0),MATCH(S$6,Data!$1:$1,0))))</f>
        <v>Yes</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
      </c>
      <c r="W12" s="173" t="str">
        <f ca="1">IF(OR($B12="",W$6=""),"",IF(INDEX(mydata,MATCH($B12,Data!$A:$A,0),MATCH(W$6,Data!$1:$1,0))=0,"",INDEX(mydata,MATCH($B12,Data!$A:$A,0),MATCH(W$6,Data!$1:$1,0))))</f>
        <v>Yes</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Spectrum TV Essentials</v>
      </c>
      <c r="D13" s="173" t="str">
        <f t="shared" ca="1" si="1"/>
        <v>Spectrum TV Essentials</v>
      </c>
      <c r="E13" s="173" t="str">
        <f t="shared" ca="1" si="2"/>
        <v>DirecTV Now Plus</v>
      </c>
      <c r="R13" s="173" t="str">
        <f ca="1">IF(OR($B13="",R$6=""),"",IF(INDEX(mydata,MATCH($B13,Data!$A:$A,0),MATCH(R$6,Data!$1:$1,0))=0,"",INDEX(mydata,MATCH($B13,Data!$A:$A,0),MATCH(R$6,Data!$1:$1,0))))</f>
        <v/>
      </c>
      <c r="S13" s="173" t="str">
        <f ca="1">IF(OR($B13="",S$6=""),"",IF(INDEX(mydata,MATCH($B13,Data!$A:$A,0),MATCH(S$6,Data!$1:$1,0))=0,"",INDEX(mydata,MATCH($B13,Data!$A:$A,0),MATCH(S$6,Data!$1:$1,0))))</f>
        <v>Yes</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Spectrum TV Essentials</v>
      </c>
      <c r="D14" s="173" t="str">
        <f t="shared" ca="1" si="1"/>
        <v>Spectrum TV Essentials</v>
      </c>
      <c r="E14" s="173" t="str">
        <f t="shared" ca="1" si="2"/>
        <v>DirecTV Now Plus</v>
      </c>
      <c r="R14" s="173" t="str">
        <f ca="1">IF(OR($B14="",R$6=""),"",IF(INDEX(mydata,MATCH($B14,Data!$A:$A,0),MATCH(R$6,Data!$1:$1,0))=0,"",INDEX(mydata,MATCH($B14,Data!$A:$A,0),MATCH(R$6,Data!$1:$1,0))))</f>
        <v/>
      </c>
      <c r="S14" s="173" t="str">
        <f ca="1">IF(OR($B14="",S$6=""),"",IF(INDEX(mydata,MATCH($B14,Data!$A:$A,0),MATCH(S$6,Data!$1:$1,0))=0,"",INDEX(mydata,MATCH($B14,Data!$A:$A,0),MATCH(S$6,Data!$1:$1,0))))</f>
        <v>Yes</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Spectrum TV Essentials</v>
      </c>
      <c r="D15" s="173" t="str">
        <f t="shared" ca="1" si="1"/>
        <v>Spectrum TV Essentials</v>
      </c>
      <c r="E15" s="173" t="str">
        <f t="shared" ca="1" si="2"/>
        <v>DirecTV Now Plus</v>
      </c>
      <c r="R15" s="173" t="str">
        <f ca="1">IF(OR($B15="",R$6=""),"",IF(INDEX(mydata,MATCH($B15,Data!$A:$A,0),MATCH(R$6,Data!$1:$1,0))=0,"",INDEX(mydata,MATCH($B15,Data!$A:$A,0),MATCH(R$6,Data!$1:$1,0))))</f>
        <v/>
      </c>
      <c r="S15" s="173" t="str">
        <f ca="1">IF(OR($B15="",S$6=""),"",IF(INDEX(mydata,MATCH($B15,Data!$A:$A,0),MATCH(S$6,Data!$1:$1,0))=0,"",INDEX(mydata,MATCH($B15,Data!$A:$A,0),MATCH(S$6,Data!$1:$1,0))))</f>
        <v>Yes</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66" priority="9">
      <formula>A7=3</formula>
    </cfRule>
    <cfRule type="expression" dxfId="665" priority="10">
      <formula>A7=2</formula>
    </cfRule>
    <cfRule type="expression" dxfId="664" priority="11">
      <formula>A7=1</formula>
    </cfRule>
  </conditionalFormatting>
  <conditionalFormatting sqref="A8:A204">
    <cfRule type="expression" dxfId="663" priority="6">
      <formula>A8=3</formula>
    </cfRule>
    <cfRule type="expression" dxfId="662" priority="7">
      <formula>A8=2</formula>
    </cfRule>
    <cfRule type="expression" dxfId="661" priority="8">
      <formula>A8=1</formula>
    </cfRule>
  </conditionalFormatting>
  <conditionalFormatting sqref="C7:E204">
    <cfRule type="expression" priority="3" stopIfTrue="1">
      <formula>""</formula>
    </cfRule>
    <cfRule type="expression" dxfId="660" priority="4">
      <formula>ISNUMBER(SEARCH(" - ",C7))</formula>
    </cfRule>
    <cfRule type="expression" dxfId="659" priority="5">
      <formula>C7&lt;&gt;""</formula>
    </cfRule>
  </conditionalFormatting>
  <conditionalFormatting sqref="C1">
    <cfRule type="expression" dxfId="658" priority="2">
      <formula>profile&lt;&gt;""</formula>
    </cfRule>
  </conditionalFormatting>
  <conditionalFormatting sqref="D1">
    <cfRule type="expression" dxfId="657"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491</v>
      </c>
      <c r="D1" s="55" t="s">
        <v>689</v>
      </c>
      <c r="F1" s="55" t="s">
        <v>690</v>
      </c>
      <c r="H1" s="55" t="s">
        <v>510</v>
      </c>
      <c r="J1" s="55" t="s">
        <v>736</v>
      </c>
      <c r="K1" s="86"/>
      <c r="L1" s="55" t="s">
        <v>501</v>
      </c>
      <c r="M1" s="63"/>
      <c r="N1" s="63"/>
      <c r="O1" s="63"/>
      <c r="P1" s="63"/>
      <c r="Q1" s="63"/>
      <c r="R1" s="64"/>
      <c r="S1" s="73"/>
      <c r="T1" s="73"/>
    </row>
    <row r="2" spans="1:20" s="86" customFormat="1" ht="12.45" thickBot="1" x14ac:dyDescent="0.45">
      <c r="A2" s="84">
        <v>1</v>
      </c>
      <c r="B2" s="85" t="str">
        <f ca="1">"Required ("&amp;COUNTIF(Data!$BI:$BI,1)&amp;")"</f>
        <v>Required (5)</v>
      </c>
      <c r="D2" s="101"/>
      <c r="F2" s="87" t="s">
        <v>498</v>
      </c>
      <c r="H2" s="101" t="s">
        <v>748</v>
      </c>
      <c r="J2" s="127">
        <v>50</v>
      </c>
      <c r="L2" s="98" t="str">
        <f ca="1">Analysis!C18</f>
        <v>(#1) Philo with (+0 Add-Ons) / Spectrum TV Essentials (+0 Add-Ons)  [%100 of marked] for $35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Spectrum TV Essentials by itself (+0 Add-Ons) [%89 of marked] for $15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DirecTV Now Plus with (+0 Add-Ons) / Philo (+0 Add-Ons)  [%100 of marked] for $70</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803</v>
      </c>
      <c r="C6" s="91"/>
      <c r="D6" s="131" t="s">
        <v>671</v>
      </c>
      <c r="E6" s="91"/>
      <c r="F6" s="131" t="s">
        <v>672</v>
      </c>
      <c r="G6" s="91"/>
      <c r="H6" s="131" t="s">
        <v>673</v>
      </c>
      <c r="I6" s="91"/>
      <c r="J6" s="131" t="s">
        <v>843</v>
      </c>
      <c r="K6" s="91"/>
      <c r="L6" s="131" t="s">
        <v>844</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399</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715</v>
      </c>
      <c r="M8" s="51"/>
      <c r="N8" s="51"/>
    </row>
    <row r="9" spans="1:20" x14ac:dyDescent="0.4">
      <c r="A9" s="51">
        <f ca="1">IF(B9="","",IF(INDEX(Data!$BI:$BI,MATCH(B9,Data!$A:$A,0),1)=0,"",INDEX(Data!$BI:$BI,MATCH(B9,Data!$A:$A,0),1)))</f>
        <v>2</v>
      </c>
      <c r="B9" s="51" t="str">
        <f ca="1">IFERROR(INDEX(Data!A$1:$A$1000,_xlfn.AGGREGATE(15,6,((Data!$D$1:$D$1000=1)/(Data!$D$1:$D$1000=1))*ROW(Data!$A$1:$A$1000),ROW(B9)-ROW(B$6)),1),"")</f>
        <v>Aspire</v>
      </c>
      <c r="C9" s="51">
        <v>2</v>
      </c>
      <c r="D9" s="51" t="s">
        <v>197</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Cartoon Network</v>
      </c>
      <c r="C10" s="51">
        <v>1</v>
      </c>
      <c r="D10" s="51" t="s">
        <v>6</v>
      </c>
      <c r="E10" s="51">
        <v>1</v>
      </c>
      <c r="F10" s="51" t="s">
        <v>200</v>
      </c>
      <c r="G10" s="51">
        <v>1</v>
      </c>
      <c r="H10" s="51" t="s">
        <v>42</v>
      </c>
      <c r="I10" s="51"/>
      <c r="J10" s="51"/>
      <c r="K10" s="51">
        <v>1</v>
      </c>
      <c r="L10" s="51" t="s">
        <v>617</v>
      </c>
      <c r="M10" s="51"/>
      <c r="N10" s="51"/>
    </row>
    <row r="11" spans="1:20" x14ac:dyDescent="0.4">
      <c r="A11" s="51">
        <f ca="1">IF(B11="","",IF(INDEX(Data!$BI:$BI,MATCH(B11,Data!$A:$A,0),1)=0,"",INDEX(Data!$BI:$BI,MATCH(B11,Data!$A:$A,0),1)))</f>
        <v>1</v>
      </c>
      <c r="B11" s="51" t="str">
        <f ca="1">IFERROR(INDEX(Data!A$1:$A$1000,_xlfn.AGGREGATE(15,6,((Data!$D$1:$D$1000=1)/(Data!$D$1:$D$1000=1))*ROW(Data!$A$1:$A$1000),ROW(B11)-ROW(B$6)),1),"")</f>
        <v>CBS</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3</v>
      </c>
      <c r="B12" s="51" t="str">
        <f ca="1">IFERROR(INDEX(Data!A$1:$A$1000,_xlfn.AGGREGATE(15,6,((Data!$D$1:$D$1000=1)/(Data!$D$1:$D$1000=1))*ROW(Data!$A$1:$A$1000),ROW(B12)-ROW(B$6)),1),"")</f>
        <v>Cooking Channel</v>
      </c>
      <c r="C12" s="51">
        <v>1</v>
      </c>
      <c r="D12" s="51" t="s">
        <v>7</v>
      </c>
      <c r="E12" s="51"/>
      <c r="F12" s="51"/>
      <c r="G12" s="51"/>
      <c r="H12" s="51"/>
      <c r="I12" s="51"/>
      <c r="J12" s="51"/>
      <c r="K12" s="51">
        <v>1</v>
      </c>
      <c r="L12" s="51" t="s">
        <v>398</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197</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174</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205</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586</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166</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178</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581</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578</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179</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229</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419</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420</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327</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775</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110</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180</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181</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235</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182</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355</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116</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173</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183</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120</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121</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358</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122</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158</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126</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407</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184</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253</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133</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134</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135</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137</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139</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140</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156</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187</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143</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338</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145</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159</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148</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410</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164</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248</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248</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248</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248</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248</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248</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248</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248</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248</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248</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248</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248</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248</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248</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248</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248</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248</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248</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248</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248</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248</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248</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248</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248</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248</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248</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248</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248</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248</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248</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248</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248</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248</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248</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248</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248</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248</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248</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248</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248</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248</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248</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248</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248</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248</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248</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248</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248</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248</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248</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248</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248</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248</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248</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248</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248</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248</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248</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248</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248</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248</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248</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248</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248</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248</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248</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248</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248</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248</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248</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248</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248</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248</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248</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248</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248</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248</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248</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248</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248</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248</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248</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248</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248</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248</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248</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248</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248</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248</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248</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248</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248</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248</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248</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248</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248</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248</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248</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248</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248</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248</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248</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248</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56" priority="66">
      <formula>A2=3</formula>
    </cfRule>
    <cfRule type="expression" dxfId="655" priority="67">
      <formula>A2=2</formula>
    </cfRule>
    <cfRule type="expression" dxfId="654" priority="68">
      <formula>A2=1</formula>
    </cfRule>
  </conditionalFormatting>
  <conditionalFormatting sqref="A7">
    <cfRule type="expression" dxfId="653" priority="62">
      <formula>A7=3</formula>
    </cfRule>
    <cfRule type="expression" dxfId="652" priority="63">
      <formula>A7=2</formula>
    </cfRule>
    <cfRule type="expression" dxfId="651" priority="64">
      <formula>A7=1</formula>
    </cfRule>
  </conditionalFormatting>
  <conditionalFormatting sqref="C7:C207">
    <cfRule type="expression" dxfId="650" priority="58">
      <formula>C7=3</formula>
    </cfRule>
    <cfRule type="expression" dxfId="649" priority="59">
      <formula>C7=2</formula>
    </cfRule>
    <cfRule type="expression" dxfId="648" priority="60">
      <formula>C7=1</formula>
    </cfRule>
  </conditionalFormatting>
  <conditionalFormatting sqref="B7:B207">
    <cfRule type="expression" dxfId="647" priority="47">
      <formula>AND($D$2&lt;&gt;"",ISNUMBER(SEARCH("*"&amp;$D$2&amp;"*",B7)))</formula>
    </cfRule>
  </conditionalFormatting>
  <conditionalFormatting sqref="A8:A207">
    <cfRule type="expression" dxfId="646" priority="42">
      <formula>A8=3</formula>
    </cfRule>
    <cfRule type="expression" dxfId="645" priority="43">
      <formula>A8=2</formula>
    </cfRule>
    <cfRule type="expression" dxfId="644" priority="44">
      <formula>A8=1</formula>
    </cfRule>
  </conditionalFormatting>
  <conditionalFormatting sqref="E7:E207">
    <cfRule type="expression" dxfId="643" priority="37">
      <formula>E7=3</formula>
    </cfRule>
    <cfRule type="expression" dxfId="642" priority="38">
      <formula>E7=2</formula>
    </cfRule>
    <cfRule type="expression" dxfId="641" priority="39">
      <formula>E7=1</formula>
    </cfRule>
  </conditionalFormatting>
  <conditionalFormatting sqref="G7:G207">
    <cfRule type="expression" dxfId="640" priority="32">
      <formula>G7=3</formula>
    </cfRule>
    <cfRule type="expression" dxfId="639" priority="33">
      <formula>G7=2</formula>
    </cfRule>
    <cfRule type="expression" dxfId="638" priority="34">
      <formula>G7=1</formula>
    </cfRule>
  </conditionalFormatting>
  <conditionalFormatting sqref="I7:I207">
    <cfRule type="expression" dxfId="637" priority="27">
      <formula>I7=3</formula>
    </cfRule>
    <cfRule type="expression" dxfId="636" priority="28">
      <formula>I7=2</formula>
    </cfRule>
    <cfRule type="expression" dxfId="635" priority="29">
      <formula>I7=1</formula>
    </cfRule>
  </conditionalFormatting>
  <conditionalFormatting sqref="K105:K207">
    <cfRule type="expression" dxfId="634" priority="22">
      <formula>K105=3</formula>
    </cfRule>
    <cfRule type="expression" dxfId="633" priority="23">
      <formula>K105=2</formula>
    </cfRule>
    <cfRule type="expression" dxfId="632" priority="24">
      <formula>K105=1</formula>
    </cfRule>
  </conditionalFormatting>
  <conditionalFormatting sqref="M7:M207">
    <cfRule type="expression" dxfId="631" priority="17">
      <formula>M7=3</formula>
    </cfRule>
    <cfRule type="expression" dxfId="630" priority="18">
      <formula>M7=2</formula>
    </cfRule>
    <cfRule type="expression" dxfId="629" priority="19">
      <formula>M7=1</formula>
    </cfRule>
  </conditionalFormatting>
  <conditionalFormatting sqref="F4">
    <cfRule type="expression" dxfId="628" priority="13">
      <formula>MID($F$2,1,1)="3"</formula>
    </cfRule>
    <cfRule type="expression" dxfId="627" priority="14">
      <formula>MID($F$2,1,1)="2"</formula>
    </cfRule>
    <cfRule type="expression" dxfId="626" priority="15">
      <formula>MID($F$2,1,1)="1"</formula>
    </cfRule>
  </conditionalFormatting>
  <conditionalFormatting sqref="D4">
    <cfRule type="expression" dxfId="625" priority="9">
      <formula>profile&lt;&gt;""</formula>
    </cfRule>
  </conditionalFormatting>
  <conditionalFormatting sqref="D6">
    <cfRule type="expression" dxfId="624" priority="7">
      <formula>AND(profile&lt;&gt;"",profile=D6)</formula>
    </cfRule>
  </conditionalFormatting>
  <conditionalFormatting sqref="N6 L6 J6 H6 F6">
    <cfRule type="expression" dxfId="623" priority="5">
      <formula>AND(profile&lt;&gt;"",profile=F6)</formula>
    </cfRule>
  </conditionalFormatting>
  <conditionalFormatting sqref="B8:B207">
    <cfRule type="expression" dxfId="622" priority="4">
      <formula>AND($D$2&lt;&gt;"",ISNUMBER(SEARCH("*"&amp;$D$2&amp;"*",B8)))</formula>
    </cfRule>
  </conditionalFormatting>
  <conditionalFormatting sqref="K7:K104">
    <cfRule type="expression" dxfId="621" priority="1">
      <formula>K7=3</formula>
    </cfRule>
    <cfRule type="expression" dxfId="620" priority="2">
      <formula>K7=2</formula>
    </cfRule>
    <cfRule type="expression" dxfId="619"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491</v>
      </c>
      <c r="D1" s="110" t="s">
        <v>526</v>
      </c>
      <c r="F1" s="111" t="s">
        <v>848</v>
      </c>
      <c r="H1" s="97" t="s">
        <v>518</v>
      </c>
      <c r="N1" s="166"/>
    </row>
    <row r="2" spans="1:34" s="86" customFormat="1" ht="12.45" thickBot="1" x14ac:dyDescent="0.45">
      <c r="A2" s="84">
        <v>1</v>
      </c>
      <c r="B2" s="85" t="str">
        <f ca="1">"Required ("&amp;COUNTIF(Data!$BI:$BI,1)&amp;")"</f>
        <v>Required (5)</v>
      </c>
      <c r="D2" s="87"/>
      <c r="F2" s="87" t="s">
        <v>502</v>
      </c>
      <c r="H2" s="98" t="s">
        <v>528</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529</v>
      </c>
      <c r="V3" s="52"/>
    </row>
    <row r="4" spans="1:34" x14ac:dyDescent="0.4">
      <c r="A4" s="51">
        <v>3</v>
      </c>
      <c r="B4" s="68" t="str">
        <f ca="1">"Mild Interest ("&amp;COUNTIF(Data!$BI:$BI,3)&amp;")"</f>
        <v>Mild Interest (2)</v>
      </c>
      <c r="D4" s="112" t="s">
        <v>527</v>
      </c>
      <c r="F4" s="113" t="s">
        <v>517</v>
      </c>
      <c r="H4" s="61" t="s">
        <v>530</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f ca="1">IF(AH9="","",IF(INDEX(Data!$BI:$BI,MATCH(AH9,Data!$A:$A,0),1)=0,"",INDEX(Data!$BI:$BI,MATCH(AH9,Data!$A:$A,0),1)))</f>
        <v>1</v>
      </c>
      <c r="AH9" s="51" t="str">
        <f ca="1">IFERROR(INDEX(Data!$A$1:AL$1000,_xlfn.AGGREGATE(15,6,(OFFSET(Data!$A$1,0,MATCH(AH$6,Data!$1:$1,0)-1,1000,1)=IF(AH$7="","Yes",AH$7))/(OFFSET(Data!$A$1,0,MATCH(AH$6,Data!$1:$1,0)-1,1000,1)=IF(AH$7="","Yes",AH$7))*ROW(Data!$C$1:$C$1000),ROW(AH9)-ROW(AH$7)),1),"")</f>
        <v>ABC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t="str">
        <f ca="1">IF(V10="","",IF(INDEX(Data!$BI:$BI,MATCH(V10,Data!$A:$A,0),1)=0,"",INDEX(Data!$BI:$BI,MATCH(V10,Data!$A:$A,0),1)))</f>
        <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t="str">
        <f ca="1">IF(Z10="","",IF(INDEX(Data!$BI:$BI,MATCH(Z10,Data!$A:$A,0),1)=0,"",INDEX(Data!$BI:$BI,MATCH(Z10,Data!$A:$A,0),1)))</f>
        <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Animal Planet</v>
      </c>
      <c r="AC10" s="51" t="str">
        <f ca="1">IF(AD10="","",IF(INDEX(Data!$BI:$BI,MATCH(AD10,Data!$A:$A,0),1)=0,"",INDEX(Data!$BI:$BI,MATCH(AD10,Data!$A:$A,0),1)))</f>
        <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AMC</v>
      </c>
    </row>
    <row r="11" spans="1:34" ht="24" x14ac:dyDescent="0.4">
      <c r="A11" s="51" t="str">
        <f ca="1">IF(B11="","",IF(INDEX(Data!$BI:$BI,MATCH(B11,Data!$A:$A,0),1)=0,"",INDEX(Data!$BI:$BI,MATCH(B11,Data!$A:$A,0),1)))</f>
        <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t="str">
        <f ca="1">IF(X11="","",IF(INDEX(Data!$BI:$BI,MATCH(X11,Data!$A:$A,0),1)=0,"",INDEX(Data!$BI:$BI,MATCH(X11,Data!$A:$A,0),1)))</f>
        <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Baby First</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BBC America</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t="str">
        <f ca="1">IF(AH11="","",IF(INDEX(Data!$BI:$BI,MATCH(AH11,Data!$A:$A,0),1)=0,"",INDEX(Data!$BI:$BI,MATCH(AH11,Data!$A:$A,0),1)))</f>
        <v/>
      </c>
      <c r="AH11" s="51" t="str">
        <f ca="1">IFERROR(INDEX(Data!$A$1:AL$1000,_xlfn.AGGREGATE(15,6,(OFFSET(Data!$A$1,0,MATCH(AH$6,Data!$1:$1,0)-1,1000,1)=IF(AH$7="","Yes",AH$7))/(OFFSET(Data!$A$1,0,MATCH(AH$6,Data!$1:$1,0)-1,1000,1)=IF(AH$7="","Yes",AH$7))*ROW(Data!$C$1:$C$1000),ROW(AH11)-ROW(AH$7)),1),"")</f>
        <v>American Heroes</v>
      </c>
    </row>
    <row r="12" spans="1:34" x14ac:dyDescent="0.4">
      <c r="A12" s="51">
        <f ca="1">IF(B12="","",IF(INDEX(Data!$BI:$BI,MATCH(B12,Data!$A:$A,0),1)=0,"",INDEX(Data!$BI:$BI,MATCH(B12,Data!$A:$A,0),1)))</f>
        <v>2</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t="str">
        <f ca="1">IF(L12="","",IF(INDEX(Data!$BI:$BI,MATCH(L12,Data!$A:$A,0),1)=0,"",INDEX(Data!$BI:$BI,MATCH(L12,Data!$A:$A,0),1)))</f>
        <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t="str">
        <f ca="1">IF(Z12="","",IF(INDEX(Data!$BI:$BI,MATCH(Z12,Data!$A:$A,0),1)=0,"",INDEX(Data!$BI:$BI,MATCH(Z12,Data!$A:$A,0),1)))</f>
        <v/>
      </c>
      <c r="Z12" s="51" t="str">
        <f ca="1">IFERROR(INDEX(Data!$A$1:X$1000,_xlfn.AGGREGATE(15,6,(OFFSET(Data!$A$1,0,MATCH(Z$6,Data!$1:$1,0)-1,1000,1)=IF(Z$7="","Yes",Z$7))/(OFFSET(Data!$A$1,0,MATCH(Z$6,Data!$1:$1,0)-1,1000,1)=IF(Z$7="","Yes",Z$7))*ROW(Data!$C$1:$C$1000),ROW(Z12)-ROW(Z$7)),1),"")</f>
        <v>BBC America</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4</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Animal Planet</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t="str">
        <f ca="1">IF(H13="","",IF(INDEX(Data!$BI:$BI,MATCH(H13,Data!$A:$A,0),1)=0,"",INDEX(Data!$BI:$BI,MATCH(H13,Data!$A:$A,0),1)))</f>
        <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t="str">
        <f ca="1">IF(N13="","",IF(INDEX(Data!$BI:$BI,MATCH(N13,Data!$A:$A,0),1)=0,"",INDEX(Data!$BI:$BI,MATCH(N13,Data!$A:$A,0),1)))</f>
        <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t="str">
        <f ca="1">IF(T13="","",IF(INDEX(Data!$BI:$BI,MATCH(T13,Data!$A:$A,0),1)=0,"",INDEX(Data!$BI:$BI,MATCH(T13,Data!$A:$A,0),1)))</f>
        <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t="str">
        <f ca="1">IF(Z13="","",IF(INDEX(Data!$BI:$BI,MATCH(Z13,Data!$A:$A,0),1)=0,"",INDEX(Data!$BI:$BI,MATCH(Z13,Data!$A:$A,0),1)))</f>
        <v/>
      </c>
      <c r="Z13" s="51" t="str">
        <f ca="1">IFERROR(INDEX(Data!$A$1:X$1000,_xlfn.AGGREGATE(15,6,(OFFSET(Data!$A$1,0,MATCH(Z$6,Data!$1:$1,0)-1,1000,1)=IF(Z$7="","Yes",Z$7))/(OFFSET(Data!$A$1,0,MATCH(Z$6,Data!$1:$1,0)-1,1000,1)=IF(Z$7="","Yes",Z$7))*ROW(Data!$C$1:$C$1000),ROW(Z13)-ROW(Z$7)),1),"")</f>
        <v>Bravo</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5</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ht="2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t="str">
        <f ca="1">IF(F14="","",IF(INDEX(Data!$BI:$BI,MATCH(F14,Data!$A:$A,0),1)=0,"",INDEX(Data!$BI:$BI,MATCH(F14,Data!$A:$A,0),1)))</f>
        <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t="str">
        <f ca="1">IF(J14="","",IF(INDEX(Data!$BI:$BI,MATCH(J14,Data!$A:$A,0),1)=0,"",INDEX(Data!$BI:$BI,MATCH(J14,Data!$A:$A,0),1)))</f>
        <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t="str">
        <f ca="1">IF(P14="","",IF(INDEX(Data!$BI:$BI,MATCH(P14,Data!$A:$A,0),1)=0,"",INDEX(Data!$BI:$BI,MATCH(P14,Data!$A:$A,0),1)))</f>
        <v/>
      </c>
      <c r="P14" s="51" t="str">
        <f ca="1">IFERROR(INDEX(Data!$A$1:O$1000,_xlfn.AGGREGATE(15,6,(OFFSET(Data!$A$1,0,MATCH(P$6,Data!$1:$1,0)-1,1000,1)=IF(P$7="","Yes",P$7))/(OFFSET(Data!$A$1,0,MATCH(P$6,Data!$1:$1,0)-1,1000,1)=IF(P$7="","Yes",P$7))*ROW(Data!$C$1:$C$1000),ROW(P14)-ROW(P$7)),1),"")</f>
        <v>Animal Planet</v>
      </c>
      <c r="Q14" s="51" t="str">
        <f ca="1">IF(R14="","",IF(INDEX(Data!$BI:$BI,MATCH(R14,Data!$A:$A,0),1)=0,"",INDEX(Data!$BI:$BI,MATCH(R14,Data!$A:$A,0),1)))</f>
        <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t="str">
        <f ca="1">IF(V14="","",IF(INDEX(Data!$BI:$BI,MATCH(V14,Data!$A:$A,0),1)=0,"",INDEX(Data!$BI:$BI,MATCH(V14,Data!$A:$A,0),1)))</f>
        <v/>
      </c>
      <c r="V14" s="51" t="str">
        <f ca="1">IFERROR(INDEX(Data!$A$1:T$1000,_xlfn.AGGREGATE(15,6,(OFFSET(Data!$A$1,0,MATCH(V$6,Data!$1:$1,0)-1,1000,1)=IF(V$7="","Yes",V$7))/(OFFSET(Data!$A$1,0,MATCH(V$6,Data!$1:$1,0)-1,1000,1)=IF(V$7="","Yes",V$7))*ROW(Data!$C$1:$C$1000),ROW(V14)-ROW(V$7)),1),"")</f>
        <v>Bravo</v>
      </c>
      <c r="W14" s="51" t="str">
        <f ca="1">IF(X14="","",IF(INDEX(Data!$BI:$BI,MATCH(X14,Data!$A:$A,0),1)=0,"",INDEX(Data!$BI:$BI,MATCH(X14,Data!$A:$A,0),1)))</f>
        <v/>
      </c>
      <c r="X14" s="51" t="str">
        <f ca="1">IFERROR(INDEX(Data!$A$1:V$1000,_xlfn.AGGREGATE(15,6,(OFFSET(Data!$A$1,0,MATCH(X$6,Data!$1:$1,0)-1,1000,1)=IF(X$7="","Yes",X$7))/(OFFSET(Data!$A$1,0,MATCH(X$6,Data!$1:$1,0)-1,1000,1)=IF(X$7="","Yes",X$7))*ROW(Data!$C$1:$C$1000),ROW(X14)-ROW(X$7)),1),"")</f>
        <v>Bravo</v>
      </c>
      <c r="Y14" s="51">
        <f ca="1">IF(Z14="","",IF(INDEX(Data!$BI:$BI,MATCH(Z14,Data!$A:$A,0),1)=0,"",INDEX(Data!$BI:$BI,MATCH(Z14,Data!$A:$A,0),1)))</f>
        <v>3</v>
      </c>
      <c r="Z14" s="51" t="str">
        <f ca="1">IFERROR(INDEX(Data!$A$1:X$1000,_xlfn.AGGREGATE(15,6,(OFFSET(Data!$A$1,0,MATCH(Z$6,Data!$1:$1,0)-1,1000,1)=IF(Z$7="","Yes",Z$7))/(OFFSET(Data!$A$1,0,MATCH(Z$6,Data!$1:$1,0)-1,1000,1)=IF(Z$7="","Yes",Z$7))*ROW(Data!$C$1:$C$1000),ROW(Z14)-ROW(Z$7)),1),"")</f>
        <v>Cartoon Network</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6</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Bein Sports Connect</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f ca="1">IF(P15="","",IF(INDEX(Data!$BI:$BI,MATCH(P15,Data!$A:$A,0),1)=0,"",INDEX(Data!$BI:$BI,MATCH(P15,Data!$A:$A,0),1)))</f>
        <v>2</v>
      </c>
      <c r="P15" s="51" t="str">
        <f ca="1">IFERROR(INDEX(Data!$A$1:O$1000,_xlfn.AGGREGATE(15,6,(OFFSET(Data!$A$1,0,MATCH(P$6,Data!$1:$1,0)-1,1000,1)=IF(P$7="","Yes",P$7))/(OFFSET(Data!$A$1,0,MATCH(P$6,Data!$1:$1,0)-1,1000,1)=IF(P$7="","Yes",P$7))*ROW(Data!$C$1:$C$1000),ROW(P15)-ROW(P$7)),1),"")</f>
        <v>Aspire</v>
      </c>
      <c r="Q15" s="51">
        <f ca="1">IF(R15="","",IF(INDEX(Data!$BI:$BI,MATCH(R15,Data!$A:$A,0),1)=0,"",INDEX(Data!$BI:$BI,MATCH(R15,Data!$A:$A,0),1)))</f>
        <v>2</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f ca="1">IF(Z15="","",IF(INDEX(Data!$BI:$BI,MATCH(Z15,Data!$A:$A,0),1)=0,"",INDEX(Data!$BI:$BI,MATCH(Z15,Data!$A:$A,0),1)))</f>
        <v>1</v>
      </c>
      <c r="Z15" s="51" t="str">
        <f ca="1">IFERROR(INDEX(Data!$A$1:X$1000,_xlfn.AGGREGATE(15,6,(OFFSET(Data!$A$1,0,MATCH(Z$6,Data!$1:$1,0)-1,1000,1)=IF(Z$7="","Yes",Z$7))/(OFFSET(Data!$A$1,0,MATCH(Z$6,Data!$1:$1,0)-1,1000,1)=IF(Z$7="","Yes",Z$7))*ROW(Data!$C$1:$C$1000),ROW(Z15)-ROW(Z$7)),1),"")</f>
        <v>CBS</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7</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Cheddar</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Connect 8</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Big Ten Network</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CNBC</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Laliga</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Bravo</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CNN</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f ca="1">IF(AH18="","",IF(INDEX(Data!$BI:$BI,MATCH(AH18,Data!$A:$A,0),1)=0,"",INDEX(Data!$BI:$BI,MATCH(AH18,Data!$A:$A,0),1)))</f>
        <v>3</v>
      </c>
      <c r="AH18" s="51" t="str">
        <f ca="1">IFERROR(INDEX(Data!$A$1:AL$1000,_xlfn.AGGREGATE(15,6,(OFFSET(Data!$A$1,0,MATCH(AH$6,Data!$1:$1,0)-1,1000,1)=IF(AH$7="","Yes",AH$7))/(OFFSET(Data!$A$1,0,MATCH(AH$6,Data!$1:$1,0)-1,1000,1)=IF(AH$7="","Yes",AH$7))*ROW(Data!$C$1:$C$1000),ROW(AH18)-ROW(AH$7)),1),"")</f>
        <v>Cartoon Network</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t="str">
        <f ca="1">IF(L19="","",IF(INDEX(Data!$BI:$BI,MATCH(L19,Data!$A:$A,0),1)=0,"",INDEX(Data!$BI:$BI,MATCH(L19,Data!$A:$A,0),1)))</f>
        <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COZI</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Bein Sports Espanol</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f ca="1">IF(AH19="","",IF(INDEX(Data!$BI:$BI,MATCH(AH19,Data!$A:$A,0),1)=0,"",INDEX(Data!$BI:$BI,MATCH(AH19,Data!$A:$A,0),1)))</f>
        <v>1</v>
      </c>
      <c r="AH19" s="51" t="str">
        <f ca="1">IFERROR(INDEX(Data!$A$1:AL$1000,_xlfn.AGGREGATE(15,6,(OFFSET(Data!$A$1,0,MATCH(AH$6,Data!$1:$1,0)-1,1000,1)=IF(AH$7="","Yes",AH$7))/(OFFSET(Data!$A$1,0,MATCH(AH$6,Data!$1:$1,0)-1,1000,1)=IF(AH$7="","Yes",AH$7))*ROW(Data!$C$1:$C$1000),ROW(AH19)-ROW(AH$7)),1),"")</f>
        <v>CBS</v>
      </c>
    </row>
    <row r="20" spans="1:34" ht="2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Destination America</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BET</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CBS Sports Network</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t="str">
        <f ca="1">IF(N21="","",IF(INDEX(Data!$BI:$BI,MATCH(N21,Data!$A:$A,0),1)=0,"",INDEX(Data!$BI:$BI,MATCH(N21,Data!$A:$A,0),1)))</f>
        <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Discovery Channel</v>
      </c>
      <c r="AA21" s="51" t="str">
        <f ca="1">IF(AB21="","",IF(INDEX(Data!$BI:$BI,MATCH(AB21,Data!$A:$A,0),1)=0,"",INDEX(Data!$BI:$BI,MATCH(AB21,Data!$A:$A,0),1)))</f>
        <v/>
      </c>
      <c r="AB21" s="51" t="str">
        <f ca="1">IFERROR(INDEX(Data!$A$1:Z$1000,_xlfn.AGGREGATE(15,6,(OFFSET(Data!$A$1,0,MATCH(AB$6,Data!$1:$1,0)-1,1000,1)=IF(AB$7="","Yes",AB$7))/(OFFSET(Data!$A$1,0,MATCH(AB$6,Data!$1:$1,0)-1,1000,1)=IF(AB$7="","Yes",AB$7))*ROW(Data!$C$1:$C$1000),ROW(AB21)-ROW(AB$7)),1),"")</f>
        <v>Big Ten Network</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Cinemax</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Channel</v>
      </c>
      <c r="AA22" s="51" t="str">
        <f ca="1">IF(AB22="","",IF(INDEX(Data!$BI:$BI,MATCH(AB22,Data!$A:$A,0),1)=0,"",INDEX(Data!$BI:$BI,MATCH(AB22,Data!$A:$A,0),1)))</f>
        <v/>
      </c>
      <c r="AB22" s="51" t="str">
        <f ca="1">IFERROR(INDEX(Data!$A$1:Z$1000,_xlfn.AGGREGATE(15,6,(OFFSET(Data!$A$1,0,MATCH(AB$6,Data!$1:$1,0)-1,1000,1)=IF(AB$7="","Yes",AB$7))/(OFFSET(Data!$A$1,0,MATCH(AB$6,Data!$1:$1,0)-1,1000,1)=IF(AB$7="","Yes",AB$7))*ROW(Data!$C$1:$C$1000),ROW(AB22)-ROW(AB$7)),1),"")</f>
        <v>Bravo</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f ca="1">IF(B23="","",IF(INDEX(Data!$BI:$BI,MATCH(B23,Data!$A:$A,0),1)=0,"",INDEX(Data!$BI:$BI,MATCH(B23,Data!$A:$A,0),1)))</f>
        <v>3</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Junior</v>
      </c>
      <c r="AA23" s="51">
        <f ca="1">IF(AB23="","",IF(INDEX(Data!$BI:$BI,MATCH(AB23,Data!$A:$A,0),1)=0,"",INDEX(Data!$BI:$BI,MATCH(AB23,Data!$A:$A,0),1)))</f>
        <v>3</v>
      </c>
      <c r="AB23" s="51" t="str">
        <f ca="1">IFERROR(INDEX(Data!$A$1:Z$1000,_xlfn.AGGREGATE(15,6,(OFFSET(Data!$A$1,0,MATCH(AB$6,Data!$1:$1,0)-1,1000,1)=IF(AB$7="","Yes",AB$7))/(OFFSET(Data!$A$1,0,MATCH(AB$6,Data!$1:$1,0)-1,1000,1)=IF(AB$7="","Yes",AB$7))*ROW(Data!$C$1:$C$1000),ROW(AB23)-ROW(AB$7)),1),"")</f>
        <v>Cartoon Network</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CNBC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Disney XD</v>
      </c>
      <c r="AA24" s="51">
        <f ca="1">IF(AB24="","",IF(INDEX(Data!$BI:$BI,MATCH(AB24,Data!$A:$A,0),1)=0,"",INDEX(Data!$BI:$BI,MATCH(AB24,Data!$A:$A,0),1)))</f>
        <v>1</v>
      </c>
      <c r="AB24" s="51" t="str">
        <f ca="1">IFERROR(INDEX(Data!$A$1:Z$1000,_xlfn.AGGREGATE(15,6,(OFFSET(Data!$A$1,0,MATCH(AB$6,Data!$1:$1,0)-1,1000,1)=IF(AB$7="","Yes",AB$7))/(OFFSET(Data!$A$1,0,MATCH(AB$6,Data!$1:$1,0)-1,1000,1)=IF(AB$7="","Yes",AB$7))*ROW(Data!$C$1:$C$1000),ROW(AB24)-ROW(AB$7)),1),"")</f>
        <v>CBS</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CNN</v>
      </c>
    </row>
    <row r="25" spans="1:3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t="str">
        <f ca="1">IF(P25="","",IF(INDEX(Data!$BI:$BI,MATCH(P25,Data!$A:$A,0),1)=0,"",INDEX(Data!$BI:$BI,MATCH(P25,Data!$A:$A,0),1)))</f>
        <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News Live</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Comedy Central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t="str">
        <f ca="1">IF(R26="","",IF(INDEX(Data!$BI:$BI,MATCH(R26,Data!$A:$A,0),1)=0,"",INDEX(Data!$BI:$BI,MATCH(R26,Data!$A:$A,0),1)))</f>
        <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CBS Sports Network</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f ca="1">IF(AH26="","",IF(INDEX(Data!$BI:$BI,MATCH(AH26,Data!$A:$A,0),1)=0,"",INDEX(Data!$BI:$BI,MATCH(AH26,Data!$A:$A,0),1)))</f>
        <v>3</v>
      </c>
      <c r="AH26" s="51" t="str">
        <f ca="1">IFERROR(INDEX(Data!$A$1:AL$1000,_xlfn.AGGREGATE(15,6,(OFFSET(Data!$A$1,0,MATCH(AH$6,Data!$1:$1,0)-1,1000,1)=IF(AH$7="","Yes",AH$7))/(OFFSET(Data!$A$1,0,MATCH(AH$6,Data!$1:$1,0)-1,1000,1)=IF(AH$7="","Yes",AH$7))*ROW(Data!$C$1:$C$1000),ROW(AH26)-ROW(AH$7)),1),"")</f>
        <v>Cooking Channel</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ESPN 2</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Cheddar</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C-SPAN</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t="str">
        <f ca="1">IF(Z28="","",IF(INDEX(Data!$BI:$BI,MATCH(Z28,Data!$A:$A,0),1)=0,"",INDEX(Data!$BI:$BI,MATCH(Z28,Data!$A:$A,0),1)))</f>
        <v/>
      </c>
      <c r="Z28" s="51" t="str">
        <f ca="1">IFERROR(INDEX(Data!$A$1:X$1000,_xlfn.AGGREGATE(15,6,(OFFSET(Data!$A$1,0,MATCH(Z$6,Data!$1:$1,0)-1,1000,1)=IF(Z$7="","Yes",Z$7))/(OFFSET(Data!$A$1,0,MATCH(Z$6,Data!$1:$1,0)-1,1000,1)=IF(Z$7="","Yes",Z$7))*ROW(Data!$C$1:$C$1000),ROW(Z28)-ROW(Z$7)),1),"")</f>
        <v>Food Network</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CMT</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Destination America</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f ca="1">IF(Z29="","",IF(INDEX(Data!$BI:$BI,MATCH(Z29,Data!$A:$A,0),1)=0,"",INDEX(Data!$BI:$BI,MATCH(Z29,Data!$A:$A,0),1)))</f>
        <v>1</v>
      </c>
      <c r="Z29" s="51" t="str">
        <f ca="1">IFERROR(INDEX(Data!$A$1:X$1000,_xlfn.AGGREGATE(15,6,(OFFSET(Data!$A$1,0,MATCH(Z$6,Data!$1:$1,0)-1,1000,1)=IF(Z$7="","Yes",Z$7))/(OFFSET(Data!$A$1,0,MATCH(Z$6,Data!$1:$1,0)-1,1000,1)=IF(Z$7="","Yes",Z$7))*ROW(Data!$C$1:$C$1000),ROW(Z29)-ROW(Z$7)),1),"")</f>
        <v>FOX</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CNBC</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Channel</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Business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CNN</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Discovery Family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f ca="1">IF(N31="","",IF(INDEX(Data!$BI:$BI,MATCH(N31,Data!$A:$A,0),1)=0,"",INDEX(Data!$BI:$BI,MATCH(N31,Data!$A:$A,0),1)))</f>
        <v>3</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News</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Comedy Central</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Discovery Life</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1</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Comet TV</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Disney Channel</v>
      </c>
    </row>
    <row r="33" spans="1:3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Fox Sports 2</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Discovery Channel</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DIY</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Freeform</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E!</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E!</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v>
      </c>
      <c r="AA35" s="51" t="str">
        <f ca="1">IF(AB35="","",IF(INDEX(Data!$BI:$BI,MATCH(AB35,Data!$A:$A,0),1)=0,"",INDEX(Data!$BI:$BI,MATCH(AB35,Data!$A:$A,0),1)))</f>
        <v/>
      </c>
      <c r="AB35" s="51" t="str">
        <f ca="1">IFERROR(INDEX(Data!$A$1:Z$1000,_xlfn.AGGREGATE(15,6,(OFFSET(Data!$A$1,0,MATCH(AB$6,Data!$1:$1,0)-1,1000,1)=IF(AB$7="","Yes",AB$7))/(OFFSET(Data!$A$1,0,MATCH(AB$6,Data!$1:$1,0)-1,1000,1)=IF(AB$7="","Yes",AB$7))*ROW(Data!$C$1:$C$1000),ROW(AB35)-ROW(AB$7)),1),"")</f>
        <v>Eleven Sports</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Epix</v>
      </c>
    </row>
    <row r="36" spans="1:3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f ca="1">IF(P36="","",IF(INDEX(Data!$BI:$BI,MATCH(P36,Data!$A:$A,0),1)=0,"",INDEX(Data!$BI:$BI,MATCH(P36,Data!$A:$A,0),1)))</f>
        <v>3</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FXX</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Food Network</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ESPN</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f ca="1">IF(R37="","",IF(INDEX(Data!$BI:$BI,MATCH(R37,Data!$A:$A,0),1)=0,"",INDEX(Data!$BI:$BI,MATCH(R37,Data!$A:$A,0),1)))</f>
        <v>3</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HGTV</v>
      </c>
      <c r="AA37" s="51">
        <f ca="1">IF(AB37="","",IF(INDEX(Data!$BI:$BI,MATCH(AB37,Data!$A:$A,0),1)=0,"",INDEX(Data!$BI:$BI,MATCH(AB37,Data!$A:$A,0),1)))</f>
        <v>1</v>
      </c>
      <c r="AB37" s="51" t="str">
        <f ca="1">IFERROR(INDEX(Data!$A$1:Z$1000,_xlfn.AGGREGATE(15,6,(OFFSET(Data!$A$1,0,MATCH(AB$6,Data!$1:$1,0)-1,1000,1)=IF(AB$7="","Yes",AB$7))/(OFFSET(Data!$A$1,0,MATCH(AB$6,Data!$1:$1,0)-1,1000,1)=IF(AB$7="","Yes",AB$7))*ROW(Data!$C$1:$C$1000),ROW(AB37)-ROW(AB$7)),1),"")</f>
        <v>FOX</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Food Network</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HLN</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Business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f ca="1">IF(AH38="","",IF(INDEX(Data!$BI:$BI,MATCH(AH38,Data!$A:$A,0),1)=0,"",INDEX(Data!$BI:$BI,MATCH(AH38,Data!$A:$A,0),1)))</f>
        <v>1</v>
      </c>
      <c r="AH38" s="51" t="str">
        <f ca="1">IFERROR(INDEX(Data!$A$1:AL$1000,_xlfn.AGGREGATE(15,6,(OFFSET(Data!$A$1,0,MATCH(AH$6,Data!$1:$1,0)-1,1000,1)=IF(AH$7="","Yes",AH$7))/(OFFSET(Data!$A$1,0,MATCH(AH$6,Data!$1:$1,0)-1,1000,1)=IF(AH$7="","Yes",AH$7))*ROW(Data!$C$1:$C$1000),ROW(AH38)-ROW(AH$7)),1),"")</f>
        <v>FOX</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Investigation Discovery</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Deportes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Fox Business</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MSNBC</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News</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Fox News</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MynetworkTV</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Soccer Plus</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f ca="1">IF(AH41="","",IF(INDEX(Data!$BI:$BI,MATCH(AH41,Data!$A:$A,0),1)=0,"",INDEX(Data!$BI:$BI,MATCH(AH41,Data!$A:$A,0),1)))</f>
        <v>2</v>
      </c>
      <c r="AH41" s="51" t="str">
        <f ca="1">IFERROR(INDEX(Data!$A$1:AL$1000,_xlfn.AGGREGATE(15,6,(OFFSET(Data!$A$1,0,MATCH(AH$6,Data!$1:$1,0)-1,1000,1)=IF(AH$7="","Yes",AH$7))/(OFFSET(Data!$A$1,0,MATCH(AH$6,Data!$1:$1,0)-1,1000,1)=IF(AH$7="","Yes",AH$7))*ROW(Data!$C$1:$C$1000),ROW(AH41)-ROW(AH$7)),1),"")</f>
        <v>Fox Sports Regionals</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t="str">
        <f ca="1">IF(Z42="","",IF(INDEX(Data!$BI:$BI,MATCH(Z42,Data!$A:$A,0),1)=0,"",INDEX(Data!$BI:$BI,MATCH(Z42,Data!$A:$A,0),1)))</f>
        <v/>
      </c>
      <c r="Z42" s="51" t="str">
        <f ca="1">IFERROR(INDEX(Data!$A$1:X$1000,_xlfn.AGGREGATE(15,6,(OFFSET(Data!$A$1,0,MATCH(Z$6,Data!$1:$1,0)-1,1000,1)=IF(Z$7="","Yes",Z$7))/(OFFSET(Data!$A$1,0,MATCH(Z$6,Data!$1:$1,0)-1,1000,1)=IF(Z$7="","Yes",Z$7))*ROW(Data!$C$1:$C$1000),ROW(Z42)-ROW(Z$7)),1),"")</f>
        <v>National Geographic</v>
      </c>
      <c r="AA42" s="51" t="str">
        <f ca="1">IF(AB42="","",IF(INDEX(Data!$BI:$BI,MATCH(AB42,Data!$A:$A,0),1)=0,"",INDEX(Data!$BI:$BI,MATCH(AB42,Data!$A:$A,0),1)))</f>
        <v/>
      </c>
      <c r="AB42" s="51" t="str">
        <f ca="1">IFERROR(INDEX(Data!$A$1:Z$1000,_xlfn.AGGREGATE(15,6,(OFFSET(Data!$A$1,0,MATCH(AB$6,Data!$1:$1,0)-1,1000,1)=IF(AB$7="","Yes",AB$7))/(OFFSET(Data!$A$1,0,MATCH(AB$6,Data!$1:$1,0)-1,1000,1)=IF(AB$7="","Yes",AB$7))*ROW(Data!$C$1:$C$1000),ROW(AB42)-ROW(AB$7)),1),"")</f>
        <v>Fox Sports 1</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Freeform</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f ca="1">IF(Z43="","",IF(INDEX(Data!$BI:$BI,MATCH(Z43,Data!$A:$A,0),1)=0,"",INDEX(Data!$BI:$BI,MATCH(Z43,Data!$A:$A,0),1)))</f>
        <v>1</v>
      </c>
      <c r="Z43" s="51" t="str">
        <f ca="1">IFERROR(INDEX(Data!$A$1:X$1000,_xlfn.AGGREGATE(15,6,(OFFSET(Data!$A$1,0,MATCH(Z$6,Data!$1:$1,0)-1,1000,1)=IF(Z$7="","Yes",Z$7))/(OFFSET(Data!$A$1,0,MATCH(Z$6,Data!$1:$1,0)-1,1000,1)=IF(Z$7="","Yes",Z$7))*ROW(Data!$C$1:$C$1000),ROW(Z43)-ROW(Z$7)),1),"")</f>
        <v>NBC</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Fox Sports 2</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FX</v>
      </c>
    </row>
    <row r="44" spans="1:34" ht="2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NBC Sports Network</v>
      </c>
      <c r="AA44" s="51">
        <f ca="1">IF(AB44="","",IF(INDEX(Data!$BI:$BI,MATCH(AB44,Data!$A:$A,0),1)=0,"",INDEX(Data!$BI:$BI,MATCH(AB44,Data!$A:$A,0),1)))</f>
        <v>2</v>
      </c>
      <c r="AB44" s="51" t="str">
        <f ca="1">IFERROR(INDEX(Data!$A$1:Z$1000,_xlfn.AGGREGATE(15,6,(OFFSET(Data!$A$1,0,MATCH(AB$6,Data!$1:$1,0)-1,1000,1)=IF(AB$7="","Yes",AB$7))/(OFFSET(Data!$A$1,0,MATCH(AB$6,Data!$1:$1,0)-1,1000,1)=IF(AB$7="","Yes",AB$7))*ROW(Data!$C$1:$C$1000),ROW(AB44)-ROW(AB$7)),1),"")</f>
        <v>Fox Sports Regionals</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FYI</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Own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Fubo Sports Network</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Game Show Network</v>
      </c>
    </row>
    <row r="46" spans="1:34" ht="24"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Oxygen</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Fuse</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Golf Channel</v>
      </c>
    </row>
    <row r="47" spans="1:34" ht="48"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Playstation Emerging Filmmakers Program</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Hallmark</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PS Vue 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FX Movie Channel</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HBO</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Science</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FXX</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HGTV</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Start TV</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FYI</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History</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Syfy</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Galavision</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IFC</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TBS</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Game Plus</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Investigation Discovery</v>
      </c>
    </row>
    <row r="53" spans="1:34" ht="2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Game of the Week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Telemundo</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Golf Channel</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Lifetime</v>
      </c>
    </row>
    <row r="54" spans="1:3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MLB Network</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TLC</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Logo</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Motor Trend</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TNT</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Hallmark Drama</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MLB at Bat</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MSNBC</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Travel Channel</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Hallmark Movies &amp; Mysteries</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MSG</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MynetworkTV</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TruTV</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HGTV</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MSNBC</v>
      </c>
    </row>
    <row r="58" spans="1:3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 Geo Wild</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USA Network</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History</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MTV</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National Geographic</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We TV</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HLN</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Music Choice</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t="str">
        <f ca="1">IF(V60="","",IF(INDEX(Data!$BI:$BI,MATCH(V60,Data!$A:$A,0),1)=0,"",INDEX(Data!$BI:$BI,MATCH(V60,Data!$A:$A,0),1)))</f>
        <v/>
      </c>
      <c r="V60" s="51" t="str">
        <f ca="1">IFERROR(INDEX(Data!$A$1:T$1000,_xlfn.AGGREGATE(15,6,(OFFSET(Data!$A$1,0,MATCH(V$6,Data!$1:$1,0)-1,1000,1)=IF(V$7="","Yes",V$7))/(OFFSET(Data!$A$1,0,MATCH(V$6,Data!$1:$1,0)-1,1000,1)=IF(V$7="","Yes",V$7))*ROW(Data!$C$1:$C$1000),ROW(V60)-ROW(V$7)),1),"")</f>
        <v>NBA TV</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IFC</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National Geographic</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f ca="1">IF(V61="","",IF(INDEX(Data!$BI:$BI,MATCH(V61,Data!$A:$A,0),1)=0,"",INDEX(Data!$BI:$BI,MATCH(V61,Data!$A:$A,0),1)))</f>
        <v>1</v>
      </c>
      <c r="V61" s="51" t="str">
        <f ca="1">IFERROR(INDEX(Data!$A$1:T$1000,_xlfn.AGGREGATE(15,6,(OFFSET(Data!$A$1,0,MATCH(V$6,Data!$1:$1,0)-1,1000,1)=IF(V$7="","Yes",V$7))/(OFFSET(Data!$A$1,0,MATCH(V$6,Data!$1:$1,0)-1,1000,1)=IF(V$7="","Yes",V$7))*ROW(Data!$C$1:$C$1000),ROW(V61)-ROW(V$7)),1),"")</f>
        <v>NBC</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Investigation Discovery</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NBA League Pass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NBC Sports Network</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Lifetime</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f ca="1">IF(AH62="","",IF(INDEX(Data!$BI:$BI,MATCH(AH62,Data!$A:$A,0),1)=0,"",INDEX(Data!$BI:$BI,MATCH(AH62,Data!$A:$A,0),1)))</f>
        <v>1</v>
      </c>
      <c r="AH62" s="51" t="str">
        <f ca="1">IFERROR(INDEX(Data!$A$1:AL$1000,_xlfn.AGGREGATE(15,6,(OFFSET(Data!$A$1,0,MATCH(AH$6,Data!$1:$1,0)-1,1000,1)=IF(AH$7="","Yes",AH$7))/(OFFSET(Data!$A$1,0,MATCH(AH$6,Data!$1:$1,0)-1,1000,1)=IF(AH$7="","Yes",AH$7))*ROW(Data!$C$1:$C$1000),ROW(AH62)-ROW(AH$7)),1),"")</f>
        <v>NBC</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NECN</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Lifetime Movie Network</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NBC Sports Network</v>
      </c>
    </row>
    <row r="64" spans="1:34" ht="2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NESN National</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Local Now</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NCAA March Madness Live</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Newsy</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Motor Trend</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NFL Network</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Olympic Channel</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MSNBC</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Nick Jr.</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Orlando City Sc</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t="str">
        <f ca="1">IF(AB67="","",IF(INDEX(Data!$BI:$BI,MATCH(AB67,Data!$A:$A,0),1)=0,"",INDEX(Data!$BI:$BI,MATCH(AB67,Data!$A:$A,0),1)))</f>
        <v/>
      </c>
      <c r="AB67" s="51" t="str">
        <f ca="1">IFERROR(INDEX(Data!$A$1:Z$1000,_xlfn.AGGREGATE(15,6,(OFFSET(Data!$A$1,0,MATCH(AB$6,Data!$1:$1,0)-1,1000,1)=IF(AB$7="","Yes",AB$7))/(OFFSET(Data!$A$1,0,MATCH(AB$6,Data!$1:$1,0)-1,1000,1)=IF(AB$7="","Yes",AB$7))*ROW(Data!$C$1:$C$1000),ROW(AB67)-ROW(AB$7)),1),"")</f>
        <v>MTV</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Nickelodeon</v>
      </c>
    </row>
    <row r="68" spans="1:3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Oxygen</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Nat Geo Wild</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Own</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POP</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National Geographic</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Oxygen</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Seattle Sounders</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NBA TV</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Pac-12 National Feed</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SEC Network</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f ca="1">IF(AB71="","",IF(INDEX(Data!$BI:$BI,MATCH(AB71,Data!$A:$A,0),1)=0,"",INDEX(Data!$BI:$BI,MATCH(AB71,Data!$A:$A,0),1)))</f>
        <v>1</v>
      </c>
      <c r="AB71" s="51" t="str">
        <f ca="1">IFERROR(INDEX(Data!$A$1:Z$1000,_xlfn.AGGREGATE(15,6,(OFFSET(Data!$A$1,0,MATCH(AB$6,Data!$1:$1,0)-1,1000,1)=IF(AB$7="","Yes",AB$7))/(OFFSET(Data!$A$1,0,MATCH(AB$6,Data!$1:$1,0)-1,1000,1)=IF(AB$7="","Yes",AB$7))*ROW(Data!$C$1:$C$1000),ROW(AB71)-ROW(AB$7)),1),"")</f>
        <v>NBC</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Paramount Network</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Smithsonian</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NBC Sports Network</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POP</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SNY</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NFL Network</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Science</v>
      </c>
    </row>
    <row r="74" spans="1:3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Start TV</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Nick Jr.</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Showtime</v>
      </c>
    </row>
    <row r="75" spans="1:3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Sundance TV</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Nickelodeon</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Smithsonian</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Syfy</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Olympic Channel</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Spectrum Bay News 9</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Tastemade</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Own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Spectrum News</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TBS</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Oxygen</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Spectrum News 13</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Telemundo</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Pac-12 National Feed</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Spectrum SportsNet</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Tennis Channel</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Paramount Network</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Starz</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The Young Turks</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POP</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Sundance TV</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TLC</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Smithsonian</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Syfy</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TNT</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Sundance 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TBS</v>
      </c>
    </row>
    <row r="84" spans="1:3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Travel Channel</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Syfy</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Telemundo</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TruTV</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TBS</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TLC</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Turner Classic Movies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TLC</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TNT</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Universal Kids</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TNT</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Travel Channel</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Universo</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Travel Channel</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TruTV</v>
      </c>
    </row>
    <row r="89" spans="1:34" ht="2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USA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TruTV</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Turner Classic Movies</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We TV</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Turner Classic Movies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TV Land</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Yes Network</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TV Land</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Universal Kids</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Youtube Originals</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Unimas</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Universo</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Universal Kids</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Univision</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Universo</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Univision Desportes</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Univision</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USA Network</v>
      </c>
    </row>
    <row r="96" spans="1:34" ht="2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Univision Desportes</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VH1</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USA Network</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Viceland</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VH1</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Watch NFL</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Viceland</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We TV</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We TV</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Weather Channel</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Weather Channel</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Willow</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617" priority="152">
      <formula>A2=3</formula>
    </cfRule>
    <cfRule type="expression" dxfId="616" priority="153">
      <formula>A2=2</formula>
    </cfRule>
    <cfRule type="expression" dxfId="615" priority="154">
      <formula>A2=1</formula>
    </cfRule>
  </conditionalFormatting>
  <conditionalFormatting sqref="A8:A208">
    <cfRule type="expression" dxfId="614" priority="147">
      <formula>A8=3</formula>
    </cfRule>
    <cfRule type="expression" dxfId="613" priority="148">
      <formula>A8=2</formula>
    </cfRule>
    <cfRule type="expression" dxfId="612" priority="149">
      <formula>A8=1</formula>
    </cfRule>
  </conditionalFormatting>
  <conditionalFormatting sqref="F4">
    <cfRule type="expression" dxfId="611" priority="140">
      <formula>OR($F$2="Select",$F$2="")</formula>
    </cfRule>
  </conditionalFormatting>
  <conditionalFormatting sqref="D4">
    <cfRule type="expression" dxfId="610" priority="96">
      <formula>OR($D$2="Select",$D$2="")</formula>
    </cfRule>
  </conditionalFormatting>
  <conditionalFormatting sqref="C8:C208">
    <cfRule type="expression" dxfId="609" priority="55">
      <formula>C8=3</formula>
    </cfRule>
    <cfRule type="expression" dxfId="608" priority="56">
      <formula>C8=2</formula>
    </cfRule>
    <cfRule type="expression" dxfId="607" priority="57">
      <formula>C8=1</formula>
    </cfRule>
  </conditionalFormatting>
  <conditionalFormatting sqref="AG8:AG208 AE8:AE208 AA8:AA208 Y8:Y208 W8:W208 U8:U208 S8:S208 Q8:Q208 O8:O208 M8:M208 K8:K208 I8:I208 G8:G208 E8:E208">
    <cfRule type="expression" dxfId="606" priority="17">
      <formula>E8=3</formula>
    </cfRule>
    <cfRule type="expression" dxfId="605" priority="18">
      <formula>E8=2</formula>
    </cfRule>
    <cfRule type="expression" dxfId="604" priority="19">
      <formula>E8=1</formula>
    </cfRule>
  </conditionalFormatting>
  <conditionalFormatting sqref="B8:B208">
    <cfRule type="expression" dxfId="603" priority="15">
      <formula>AND($D$2&lt;&gt;"",ISNUMBER(SEARCH("*"&amp;$D$2&amp;"*",B8)))</formula>
    </cfRule>
  </conditionalFormatting>
  <conditionalFormatting sqref="X8:X208 AH8:AH208 AF8:AF208 AB8:AB208 Z8:Z208 V8:V208 T8:T208 R8:R208 P8:P208 N8:N208 L8:L208 J8:J208 H8:H208 F8:F208 D8:D208">
    <cfRule type="expression" dxfId="602" priority="7">
      <formula>AND($D$2&lt;&gt;"",ISNUMBER(SEARCH("*"&amp;$D$2&amp;"*",D8)))</formula>
    </cfRule>
  </conditionalFormatting>
  <conditionalFormatting sqref="AC8:AC208">
    <cfRule type="expression" dxfId="601" priority="3">
      <formula>AC8=3</formula>
    </cfRule>
    <cfRule type="expression" dxfId="600" priority="4">
      <formula>AC8=2</formula>
    </cfRule>
    <cfRule type="expression" dxfId="599" priority="5">
      <formula>AC8=1</formula>
    </cfRule>
  </conditionalFormatting>
  <conditionalFormatting sqref="AD8:AD208">
    <cfRule type="expression" dxfId="598"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496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822</v>
      </c>
    </row>
    <row r="4" spans="2:5" x14ac:dyDescent="0.4">
      <c r="B4" s="1"/>
    </row>
    <row r="5" spans="2:5" x14ac:dyDescent="0.4">
      <c r="C5" s="71">
        <v>1</v>
      </c>
      <c r="D5" s="71">
        <v>2</v>
      </c>
      <c r="E5" s="71">
        <v>3</v>
      </c>
    </row>
    <row r="6" spans="2:5" x14ac:dyDescent="0.4">
      <c r="B6" s="71" t="s">
        <v>292</v>
      </c>
      <c r="C6" s="8">
        <f ca="1">IFERROR(MATCH(1,$BC$22:$BC$72,0),"No result")</f>
        <v>1</v>
      </c>
      <c r="D6" s="8">
        <f ca="1">IFERROR(MATCH(2,$BC$22:$BC$72,0),"No result")</f>
        <v>51</v>
      </c>
      <c r="E6" s="8">
        <f ca="1">IFERROR(MATCH(3,$BC$22:$BC$72,0),"No result")</f>
        <v>4</v>
      </c>
    </row>
    <row r="7" spans="2:5" s="1" customFormat="1" ht="43.75" x14ac:dyDescent="0.4">
      <c r="B7" s="71" t="s">
        <v>827</v>
      </c>
      <c r="C7" s="57" t="str">
        <f t="shared" ref="C7:E17" ca="1" si="0">IF(C$6="No result","",INDEX($A$22:$BY$72,C$6,MATCH($B7,$21:$21,0)))</f>
        <v>Philo</v>
      </c>
      <c r="D7" s="57" t="str">
        <f t="shared" ca="1" si="0"/>
        <v>Spectrum TV Essentials</v>
      </c>
      <c r="E7" s="57" t="str">
        <f t="shared" ca="1" si="0"/>
        <v>DirecTV Now Plus</v>
      </c>
    </row>
    <row r="8" spans="2:5" s="1" customFormat="1" x14ac:dyDescent="0.4">
      <c r="B8" s="71" t="s">
        <v>828</v>
      </c>
      <c r="C8" s="57">
        <f t="shared" ca="1" si="0"/>
        <v>0</v>
      </c>
      <c r="D8" s="57">
        <f t="shared" ca="1" si="0"/>
        <v>0</v>
      </c>
      <c r="E8" s="57">
        <f t="shared" ca="1" si="0"/>
        <v>0</v>
      </c>
    </row>
    <row r="9" spans="2:5" s="1" customFormat="1" x14ac:dyDescent="0.4">
      <c r="B9" s="71" t="s">
        <v>846</v>
      </c>
      <c r="C9" s="57" t="str">
        <f t="shared" ca="1" si="0"/>
        <v/>
      </c>
      <c r="D9" s="57" t="str">
        <f t="shared" ca="1" si="0"/>
        <v/>
      </c>
      <c r="E9" s="57" t="str">
        <f t="shared" ca="1" si="0"/>
        <v/>
      </c>
    </row>
    <row r="10" spans="2:5" s="1" customFormat="1" ht="43.75" x14ac:dyDescent="0.4">
      <c r="B10" s="71" t="s">
        <v>835</v>
      </c>
      <c r="C10" s="57" t="str">
        <f t="shared" ca="1" si="0"/>
        <v>Spectrum TV Essentials</v>
      </c>
      <c r="D10" s="57" t="str">
        <f t="shared" ca="1" si="0"/>
        <v/>
      </c>
      <c r="E10" s="57" t="str">
        <f t="shared" ca="1" si="0"/>
        <v>Philo</v>
      </c>
    </row>
    <row r="11" spans="2:5" s="1" customFormat="1" x14ac:dyDescent="0.4">
      <c r="B11" s="71" t="s">
        <v>836</v>
      </c>
      <c r="C11" s="57">
        <f t="shared" ca="1" si="0"/>
        <v>0</v>
      </c>
      <c r="D11" s="57">
        <f t="shared" ca="1" si="0"/>
        <v>0</v>
      </c>
      <c r="E11" s="57">
        <f t="shared" ca="1" si="0"/>
        <v>0</v>
      </c>
    </row>
    <row r="12" spans="2:5" s="1" customFormat="1" x14ac:dyDescent="0.4">
      <c r="B12" s="71" t="s">
        <v>847</v>
      </c>
      <c r="C12" s="57" t="str">
        <f t="shared" ca="1" si="0"/>
        <v/>
      </c>
      <c r="D12" s="57" t="str">
        <f t="shared" ca="1" si="0"/>
        <v/>
      </c>
      <c r="E12" s="57" t="str">
        <f t="shared" ca="1" si="0"/>
        <v/>
      </c>
    </row>
    <row r="13" spans="2:5" s="1" customFormat="1" x14ac:dyDescent="0.4">
      <c r="B13" s="71" t="s">
        <v>431</v>
      </c>
      <c r="C13" s="58">
        <f t="shared" ca="1" si="0"/>
        <v>35</v>
      </c>
      <c r="D13" s="58">
        <f t="shared" ca="1" si="0"/>
        <v>15</v>
      </c>
      <c r="E13" s="58">
        <f t="shared" ca="1" si="0"/>
        <v>70</v>
      </c>
    </row>
    <row r="14" spans="2:5" s="1" customFormat="1" x14ac:dyDescent="0.4">
      <c r="B14" s="71" t="s">
        <v>432</v>
      </c>
      <c r="C14" s="57">
        <f t="shared" ca="1" si="0"/>
        <v>115</v>
      </c>
      <c r="D14" s="57">
        <f t="shared" ca="1" si="0"/>
        <v>94</v>
      </c>
      <c r="E14" s="57">
        <f t="shared" ca="1" si="0"/>
        <v>104</v>
      </c>
    </row>
    <row r="15" spans="2:5" s="1" customFormat="1" x14ac:dyDescent="0.4">
      <c r="B15" s="71" t="s">
        <v>446</v>
      </c>
      <c r="C15" s="57">
        <f t="shared" ca="1" si="0"/>
        <v>9</v>
      </c>
      <c r="D15" s="57">
        <f t="shared" ca="1" si="0"/>
        <v>8</v>
      </c>
      <c r="E15" s="57">
        <f t="shared" ca="1" si="0"/>
        <v>9</v>
      </c>
    </row>
    <row r="16" spans="2:5" s="1" customFormat="1" x14ac:dyDescent="0.4">
      <c r="B16" s="17" t="s">
        <v>495</v>
      </c>
      <c r="C16" s="59">
        <f t="shared" ca="1" si="0"/>
        <v>1</v>
      </c>
      <c r="D16" s="59">
        <f t="shared" ca="1" si="0"/>
        <v>0.88888888888888884</v>
      </c>
      <c r="E16" s="59">
        <f t="shared" ca="1" si="0"/>
        <v>1</v>
      </c>
    </row>
    <row r="17" spans="1:61" s="1" customFormat="1" x14ac:dyDescent="0.4">
      <c r="B17" s="71" t="s">
        <v>511</v>
      </c>
      <c r="C17" s="77">
        <f t="shared" ca="1" si="0"/>
        <v>3.8888888888888888</v>
      </c>
      <c r="D17" s="77">
        <f t="shared" ca="1" si="0"/>
        <v>1.875</v>
      </c>
      <c r="E17" s="77">
        <f t="shared" ca="1" si="0"/>
        <v>7.7777777777777777</v>
      </c>
    </row>
    <row r="18" spans="1:61" x14ac:dyDescent="0.4">
      <c r="B18" s="71" t="s">
        <v>294</v>
      </c>
      <c r="C18" s="72"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2"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2"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745</v>
      </c>
      <c r="AW19" t="s">
        <v>746</v>
      </c>
      <c r="AX19" t="s">
        <v>747</v>
      </c>
      <c r="AY19" t="s">
        <v>746</v>
      </c>
    </row>
    <row r="20" spans="1:61" x14ac:dyDescent="0.4">
      <c r="B20" s="17" t="s">
        <v>249</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7">
        <f ca="1">MIN(AR22:AR72)</f>
        <v>15</v>
      </c>
      <c r="AW20" s="168">
        <f ca="1">MAX(AS22:AS72)</f>
        <v>1</v>
      </c>
      <c r="AX20" s="167">
        <f ca="1">MAX(AR22:AR72)</f>
        <v>185</v>
      </c>
      <c r="AY20" s="168">
        <f ca="1">MAX(AS22:AS72)</f>
        <v>1</v>
      </c>
    </row>
    <row r="21" spans="1:61" s="1" customFormat="1" ht="58.3" x14ac:dyDescent="0.4">
      <c r="A21" s="8" t="s">
        <v>823</v>
      </c>
      <c r="B21" s="8" t="s">
        <v>500</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827</v>
      </c>
      <c r="U21" s="22" t="s">
        <v>829</v>
      </c>
      <c r="V21" s="22" t="s">
        <v>830</v>
      </c>
      <c r="W21" s="22" t="s">
        <v>831</v>
      </c>
      <c r="X21" s="22" t="s">
        <v>832</v>
      </c>
      <c r="Y21" s="22" t="s">
        <v>828</v>
      </c>
      <c r="Z21" s="22" t="s">
        <v>834</v>
      </c>
      <c r="AA21" s="22" t="s">
        <v>846</v>
      </c>
      <c r="AB21" s="22" t="s">
        <v>833</v>
      </c>
      <c r="AC21" s="23" t="s">
        <v>499</v>
      </c>
      <c r="AD21" s="23" t="s">
        <v>835</v>
      </c>
      <c r="AE21" s="23" t="s">
        <v>837</v>
      </c>
      <c r="AF21" s="23" t="s">
        <v>838</v>
      </c>
      <c r="AG21" s="23" t="s">
        <v>839</v>
      </c>
      <c r="AH21" s="23" t="s">
        <v>840</v>
      </c>
      <c r="AI21" s="23" t="s">
        <v>836</v>
      </c>
      <c r="AJ21" s="23" t="s">
        <v>842</v>
      </c>
      <c r="AK21" s="23" t="s">
        <v>847</v>
      </c>
      <c r="AL21" s="23" t="s">
        <v>841</v>
      </c>
      <c r="AM21" s="23" t="s">
        <v>849</v>
      </c>
      <c r="AN21" s="23" t="s">
        <v>850</v>
      </c>
      <c r="AO21" s="24" t="s">
        <v>450</v>
      </c>
      <c r="AP21" s="24" t="s">
        <v>432</v>
      </c>
      <c r="AQ21" s="24" t="s">
        <v>446</v>
      </c>
      <c r="AR21" s="24" t="s">
        <v>431</v>
      </c>
      <c r="AS21" s="24" t="s">
        <v>495</v>
      </c>
      <c r="AT21" s="24" t="s">
        <v>511</v>
      </c>
      <c r="AU21" s="24" t="s">
        <v>851</v>
      </c>
      <c r="AV21" s="45" t="s">
        <v>737</v>
      </c>
      <c r="AW21" s="45" t="s">
        <v>738</v>
      </c>
      <c r="AX21" s="45" t="s">
        <v>739</v>
      </c>
      <c r="AY21" s="45" t="s">
        <v>740</v>
      </c>
      <c r="AZ21" s="45" t="s">
        <v>742</v>
      </c>
      <c r="BA21" s="45" t="s">
        <v>743</v>
      </c>
      <c r="BB21" s="45" t="s">
        <v>741</v>
      </c>
      <c r="BC21" s="45" t="s">
        <v>744</v>
      </c>
    </row>
    <row r="22" spans="1:61" x14ac:dyDescent="0.4">
      <c r="A22" s="25" t="s">
        <v>824</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PhiloSpectrum TV Essentials935</v>
      </c>
      <c r="AN22" s="25"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5">
        <f t="shared" ref="AS22:AS52" ca="1" si="14">IF(AO22="","",IF($B$2=0,0,AQ22/$B$2))</f>
        <v>1</v>
      </c>
      <c r="AT22" s="76">
        <f t="shared" ref="AT22:AT52" ca="1" si="15">IF(AQ22=0,"",IF(AQ22="","",AR22/AQ22))</f>
        <v>3.8888888888888888</v>
      </c>
      <c r="AU22" s="8">
        <f ca="1">Y22+AH22</f>
        <v>0</v>
      </c>
      <c r="AV22" s="125">
        <f t="shared" ref="AV22:AV52" ca="1" si="16">IF($AO22="","",ABS(AR22-AV$20))</f>
        <v>20</v>
      </c>
      <c r="AW22" s="126">
        <f t="shared" ref="AW22:AW52" ca="1" si="17">IF($AO22="","",ABS(AS22-AW$20))</f>
        <v>0</v>
      </c>
      <c r="AX22" s="126">
        <f t="shared" ref="AX22:AX52" ca="1" si="18">IF($AO22="","",AV22/AX$20)</f>
        <v>0.10810810810810811</v>
      </c>
      <c r="AY22" s="126">
        <f t="shared" ref="AY22:AY52" ca="1" si="19">IF($AO22="","",AW22/AY$20)</f>
        <v>0</v>
      </c>
      <c r="AZ22" s="126">
        <f t="shared" ref="AZ22:AZ52" ca="1" si="20">IF($AO22="","",AVERAGE(AX22:AY22))</f>
        <v>5.4054054054054057E-2</v>
      </c>
      <c r="BA22" s="9">
        <f ca="1">IF($AO22="","",RANK(AZ22,AZ$22:AZ$72,1)+COUNTIF(AZ$22:AZ22,AZ22)-1)</f>
        <v>1</v>
      </c>
      <c r="BB22" s="126">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5" t="s">
        <v>824</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5">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70">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5">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OrangeDirecTV Now Xtra9154</v>
      </c>
      <c r="AN23" s="25"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5">
        <f t="shared" ca="1" si="14"/>
        <v>1</v>
      </c>
      <c r="AT23" s="76">
        <f t="shared" ca="1" si="15"/>
        <v>17.111111111111111</v>
      </c>
      <c r="AU23" s="8">
        <f t="shared" ref="AU23:AU72" ca="1" si="25">Y23+AH23</f>
        <v>1</v>
      </c>
      <c r="AV23" s="125">
        <f t="shared" ca="1" si="16"/>
        <v>139</v>
      </c>
      <c r="AW23" s="126">
        <f t="shared" ca="1" si="17"/>
        <v>0</v>
      </c>
      <c r="AX23" s="126">
        <f t="shared" ca="1" si="18"/>
        <v>0.75135135135135134</v>
      </c>
      <c r="AY23" s="126">
        <f t="shared" ca="1" si="19"/>
        <v>0</v>
      </c>
      <c r="AZ23" s="126">
        <f t="shared" ca="1" si="20"/>
        <v>0.37567567567567567</v>
      </c>
      <c r="BA23" s="9">
        <f ca="1">IF($AO23="","",RANK(AZ23,AZ$22:AZ$72,1)+COUNTIF(AZ$22:AZ23,AZ23)-1)</f>
        <v>27</v>
      </c>
      <c r="BB23" s="126">
        <f t="shared" ca="1" si="21"/>
        <v>0.37567567567567567</v>
      </c>
      <c r="BC23" s="9">
        <f ca="1">IF($AO23="","",RANK(BB23,BB$22:BB$72,1)+COUNTIF(BB$22:BB23,BB23)-1)</f>
        <v>27</v>
      </c>
    </row>
    <row r="24" spans="1:61" x14ac:dyDescent="0.4">
      <c r="A24" s="25" t="s">
        <v>824</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70">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BlueDirecTV Now Xtra9154</v>
      </c>
      <c r="AN24" s="25"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5">
        <f t="shared" ca="1" si="14"/>
        <v>1</v>
      </c>
      <c r="AT24" s="76">
        <f t="shared" ca="1" si="15"/>
        <v>17.111111111111111</v>
      </c>
      <c r="AU24" s="8">
        <f t="shared" ca="1" si="25"/>
        <v>1</v>
      </c>
      <c r="AV24" s="125">
        <f t="shared" ca="1" si="16"/>
        <v>139</v>
      </c>
      <c r="AW24" s="126">
        <f t="shared" ca="1" si="17"/>
        <v>0</v>
      </c>
      <c r="AX24" s="126">
        <f t="shared" ca="1" si="18"/>
        <v>0.75135135135135134</v>
      </c>
      <c r="AY24" s="126">
        <f t="shared" ca="1" si="19"/>
        <v>0</v>
      </c>
      <c r="AZ24" s="126">
        <f t="shared" ca="1" si="20"/>
        <v>0.37567567567567567</v>
      </c>
      <c r="BA24" s="9">
        <f ca="1">IF($AO24="","",RANK(AZ24,AZ$22:AZ$72,1)+COUNTIF(AZ$22:AZ24,AZ24)-1)</f>
        <v>28</v>
      </c>
      <c r="BB24" s="126">
        <f t="shared" ca="1" si="21"/>
        <v>0.37567567567567567</v>
      </c>
      <c r="BC24" s="9">
        <f ca="1">IF($AO24="","",RANK(BB24,BB$22:BB$72,1)+COUNTIF(BB$22:BB24,BB24)-1)</f>
        <v>28</v>
      </c>
    </row>
    <row r="25" spans="1:61" x14ac:dyDescent="0.4">
      <c r="A25" s="25" t="s">
        <v>824</v>
      </c>
      <c r="B25" s="124"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5">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PlusPhilo970</v>
      </c>
      <c r="AN25" s="25"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5">
        <f t="shared" ca="1" si="14"/>
        <v>1</v>
      </c>
      <c r="AT25" s="76">
        <f t="shared" ca="1" si="15"/>
        <v>7.7777777777777777</v>
      </c>
      <c r="AU25" s="8">
        <f t="shared" ca="1" si="25"/>
        <v>0</v>
      </c>
      <c r="AV25" s="125">
        <f t="shared" ca="1" si="16"/>
        <v>55</v>
      </c>
      <c r="AW25" s="126">
        <f t="shared" ca="1" si="17"/>
        <v>0</v>
      </c>
      <c r="AX25" s="126">
        <f t="shared" ca="1" si="18"/>
        <v>0.29729729729729731</v>
      </c>
      <c r="AY25" s="126">
        <f t="shared" ca="1" si="19"/>
        <v>0</v>
      </c>
      <c r="AZ25" s="126">
        <f t="shared" ca="1" si="20"/>
        <v>0.14864864864864866</v>
      </c>
      <c r="BA25" s="9">
        <f ca="1">IF($AO25="","",RANK(AZ25,AZ$22:AZ$72,1)+COUNTIF(AZ$22:AZ25,AZ25)-1)</f>
        <v>3</v>
      </c>
      <c r="BB25" s="126">
        <f t="shared" ca="1" si="21"/>
        <v>0.14864864864864866</v>
      </c>
      <c r="BC25" s="9">
        <f ca="1">IF($AO25="","",RANK(BB25,BB$22:BB$72,1)+COUNTIF(BB$22:BB25,BB25)-1)</f>
        <v>3</v>
      </c>
    </row>
    <row r="26" spans="1:61" x14ac:dyDescent="0.4">
      <c r="A26" s="25" t="s">
        <v>824</v>
      </c>
      <c r="B26" s="124"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5">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MaxPhilo990</v>
      </c>
      <c r="AN26" s="25"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5">
        <f t="shared" ca="1" si="14"/>
        <v>1</v>
      </c>
      <c r="AT26" s="76">
        <f t="shared" ca="1" si="15"/>
        <v>10</v>
      </c>
      <c r="AU26" s="8">
        <f t="shared" ca="1" si="25"/>
        <v>0</v>
      </c>
      <c r="AV26" s="125">
        <f t="shared" ca="1" si="16"/>
        <v>75</v>
      </c>
      <c r="AW26" s="126">
        <f t="shared" ca="1" si="17"/>
        <v>0</v>
      </c>
      <c r="AX26" s="126">
        <f t="shared" ca="1" si="18"/>
        <v>0.40540540540540543</v>
      </c>
      <c r="AY26" s="126">
        <f t="shared" ca="1" si="19"/>
        <v>0</v>
      </c>
      <c r="AZ26" s="126">
        <f t="shared" ca="1" si="20"/>
        <v>0.20270270270270271</v>
      </c>
      <c r="BA26" s="9">
        <f ca="1">IF($AO26="","",RANK(AZ26,AZ$22:AZ$72,1)+COUNTIF(AZ$22:AZ26,AZ26)-1)</f>
        <v>6</v>
      </c>
      <c r="BB26" s="126">
        <f t="shared" ca="1" si="21"/>
        <v>0.20270270270270271</v>
      </c>
      <c r="BC26" s="9">
        <f ca="1">IF($AO26="","",RANK(BB26,BB$22:BB$72,1)+COUNTIF(BB$22:BB26,BB26)-1)</f>
        <v>6</v>
      </c>
    </row>
    <row r="27" spans="1:61" x14ac:dyDescent="0.4">
      <c r="A27" s="25" t="s">
        <v>824</v>
      </c>
      <c r="B27" s="124"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5">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EntertainmentPhilo9113</v>
      </c>
      <c r="AN27" s="25"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5">
        <f t="shared" ca="1" si="14"/>
        <v>1</v>
      </c>
      <c r="AT27" s="76">
        <f t="shared" ca="1" si="15"/>
        <v>12.555555555555555</v>
      </c>
      <c r="AU27" s="8">
        <f t="shared" ca="1" si="25"/>
        <v>0</v>
      </c>
      <c r="AV27" s="125">
        <f t="shared" ca="1" si="16"/>
        <v>98</v>
      </c>
      <c r="AW27" s="126">
        <f t="shared" ca="1" si="17"/>
        <v>0</v>
      </c>
      <c r="AX27" s="126">
        <f t="shared" ca="1" si="18"/>
        <v>0.52972972972972976</v>
      </c>
      <c r="AY27" s="126">
        <f t="shared" ca="1" si="19"/>
        <v>0</v>
      </c>
      <c r="AZ27" s="126">
        <f t="shared" ca="1" si="20"/>
        <v>0.26486486486486488</v>
      </c>
      <c r="BA27" s="9">
        <f ca="1">IF($AO27="","",RANK(AZ27,AZ$22:AZ$72,1)+COUNTIF(AZ$22:AZ27,AZ27)-1)</f>
        <v>13</v>
      </c>
      <c r="BB27" s="126">
        <f t="shared" ca="1" si="21"/>
        <v>0.26486486486486488</v>
      </c>
      <c r="BC27" s="9">
        <f ca="1">IF($AO27="","",RANK(BB27,BB$22:BB$72,1)+COUNTIF(BB$22:BB27,BB27)-1)</f>
        <v>13</v>
      </c>
    </row>
    <row r="28" spans="1:61" x14ac:dyDescent="0.4">
      <c r="A28" s="25" t="s">
        <v>824</v>
      </c>
      <c r="B28" s="124"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5">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ChoicePhilo9130</v>
      </c>
      <c r="AN28" s="25"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5">
        <f t="shared" ca="1" si="14"/>
        <v>1</v>
      </c>
      <c r="AT28" s="76">
        <f t="shared" ca="1" si="15"/>
        <v>14.444444444444445</v>
      </c>
      <c r="AU28" s="8">
        <f t="shared" ca="1" si="25"/>
        <v>0</v>
      </c>
      <c r="AV28" s="125">
        <f t="shared" ca="1" si="16"/>
        <v>115</v>
      </c>
      <c r="AW28" s="126">
        <f t="shared" ca="1" si="17"/>
        <v>0</v>
      </c>
      <c r="AX28" s="126">
        <f t="shared" ca="1" si="18"/>
        <v>0.6216216216216216</v>
      </c>
      <c r="AY28" s="126">
        <f t="shared" ca="1" si="19"/>
        <v>0</v>
      </c>
      <c r="AZ28" s="126">
        <f t="shared" ca="1" si="20"/>
        <v>0.3108108108108108</v>
      </c>
      <c r="BA28" s="9">
        <f ca="1">IF($AO28="","",RANK(AZ28,AZ$22:AZ$72,1)+COUNTIF(AZ$22:AZ28,AZ28)-1)</f>
        <v>16</v>
      </c>
      <c r="BB28" s="126">
        <f t="shared" ca="1" si="21"/>
        <v>0.3108108108108108</v>
      </c>
      <c r="BC28" s="9">
        <f ca="1">IF($AO28="","",RANK(BB28,BB$22:BB$72,1)+COUNTIF(BB$22:BB28,BB28)-1)</f>
        <v>16</v>
      </c>
    </row>
    <row r="29" spans="1:61" x14ac:dyDescent="0.4">
      <c r="A29" s="25" t="s">
        <v>824</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824</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824</v>
      </c>
      <c r="B31" s="124"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5">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MasSpectrum TV Essentials8101</v>
      </c>
      <c r="AN31" s="25"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5">
        <f t="shared" ca="1" si="14"/>
        <v>0.88888888888888884</v>
      </c>
      <c r="AT31" s="76">
        <f t="shared" ca="1" si="15"/>
        <v>12.625</v>
      </c>
      <c r="AU31" s="8">
        <f t="shared" ca="1" si="25"/>
        <v>0</v>
      </c>
      <c r="AV31" s="125">
        <f t="shared" ca="1" si="16"/>
        <v>86</v>
      </c>
      <c r="AW31" s="126">
        <f t="shared" ca="1" si="17"/>
        <v>0.11111111111111116</v>
      </c>
      <c r="AX31" s="126">
        <f t="shared" ca="1" si="18"/>
        <v>0.46486486486486489</v>
      </c>
      <c r="AY31" s="126">
        <f t="shared" ca="1" si="19"/>
        <v>0.11111111111111116</v>
      </c>
      <c r="AZ31" s="126">
        <f t="shared" ca="1" si="20"/>
        <v>0.28798798798798803</v>
      </c>
      <c r="BA31" s="9">
        <f ca="1">IF($AO31="","",RANK(AZ31,AZ$22:AZ$72,1)+COUNTIF(AZ$22:AZ31,AZ31)-1)</f>
        <v>14</v>
      </c>
      <c r="BB31" s="126">
        <f t="shared" ca="1" si="21"/>
        <v>0.28798798798798803</v>
      </c>
      <c r="BC31" s="9">
        <f ca="1">IF($AO31="","",RANK(BB31,BB$22:BB$72,1)+COUNTIF(BB$22:BB31,BB31)-1)</f>
        <v>14</v>
      </c>
    </row>
    <row r="32" spans="1:61" x14ac:dyDescent="0.4">
      <c r="A32" s="25" t="s">
        <v>824</v>
      </c>
      <c r="B32" s="124"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5">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TVPhilo970</v>
      </c>
      <c r="AN32" s="25"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5">
        <f t="shared" ca="1" si="14"/>
        <v>1</v>
      </c>
      <c r="AT32" s="76">
        <f t="shared" ca="1" si="15"/>
        <v>7.7777777777777777</v>
      </c>
      <c r="AU32" s="8">
        <f t="shared" ca="1" si="25"/>
        <v>0</v>
      </c>
      <c r="AV32" s="125">
        <f t="shared" ca="1" si="16"/>
        <v>55</v>
      </c>
      <c r="AW32" s="126">
        <f t="shared" ca="1" si="17"/>
        <v>0</v>
      </c>
      <c r="AX32" s="126">
        <f t="shared" ca="1" si="18"/>
        <v>0.29729729729729731</v>
      </c>
      <c r="AY32" s="126">
        <f t="shared" ca="1" si="19"/>
        <v>0</v>
      </c>
      <c r="AZ32" s="126">
        <f t="shared" ca="1" si="20"/>
        <v>0.14864864864864866</v>
      </c>
      <c r="BA32" s="9">
        <f ca="1">IF($AO32="","",RANK(AZ32,AZ$22:AZ$72,1)+COUNTIF(AZ$22:AZ32,AZ32)-1)</f>
        <v>4</v>
      </c>
      <c r="BB32" s="126">
        <f t="shared" ca="1" si="21"/>
        <v>0.14864864864864866</v>
      </c>
      <c r="BC32" s="9">
        <f ca="1">IF($AO32="","",RANK(BB32,BB$22:BB$72,1)+COUNTIF(BB$22:BB32,BB32)-1)</f>
        <v>4</v>
      </c>
    </row>
    <row r="33" spans="1:55" x14ac:dyDescent="0.4">
      <c r="A33" s="25" t="s">
        <v>824</v>
      </c>
      <c r="B33" s="124"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66</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5">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70">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5">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TVDirecTV Now Xtra9177</v>
      </c>
      <c r="AN33" s="25" t="str">
        <f t="shared" ca="1" si="24"/>
        <v>DirecTV Now XtraHulu with Live TV9177</v>
      </c>
      <c r="AO33" s="9" t="str">
        <f ca="1">IF(AND(V33=0,X33=0),"",IF(A33="1a",T33,IF(AD33="","",IF(OR(ISNUMBER(MATCH(AM33,AM$21:AM32,0)),ISNUMBER(MATCH(AN33,AM$21:AM32,0))),"",T33&amp;"/"&amp;AD33))))</f>
        <v>Hulu with Live TV/DirecTV Now Xtra</v>
      </c>
      <c r="AP33" s="9">
        <f t="shared" ca="1" si="11"/>
        <v>134</v>
      </c>
      <c r="AQ33" s="9">
        <f t="shared" ca="1" si="12"/>
        <v>9</v>
      </c>
      <c r="AR33" s="14">
        <f t="shared" ca="1" si="13"/>
        <v>177</v>
      </c>
      <c r="AS33" s="25">
        <f t="shared" ca="1" si="14"/>
        <v>1</v>
      </c>
      <c r="AT33" s="76">
        <f t="shared" ca="1" si="15"/>
        <v>19.666666666666668</v>
      </c>
      <c r="AU33" s="8">
        <f t="shared" ca="1" si="25"/>
        <v>1</v>
      </c>
      <c r="AV33" s="125">
        <f t="shared" ca="1" si="16"/>
        <v>162</v>
      </c>
      <c r="AW33" s="126">
        <f t="shared" ca="1" si="17"/>
        <v>0</v>
      </c>
      <c r="AX33" s="126">
        <f t="shared" ca="1" si="18"/>
        <v>0.87567567567567572</v>
      </c>
      <c r="AY33" s="126">
        <f t="shared" ca="1" si="19"/>
        <v>0</v>
      </c>
      <c r="AZ33" s="126">
        <f t="shared" ca="1" si="20"/>
        <v>0.43783783783783786</v>
      </c>
      <c r="BA33" s="9">
        <f ca="1">IF($AO33="","",RANK(AZ33,AZ$22:AZ$72,1)+COUNTIF(AZ$22:AZ33,AZ33)-1)</f>
        <v>32</v>
      </c>
      <c r="BB33" s="126">
        <f t="shared" ca="1" si="21"/>
        <v>0.43783783783783786</v>
      </c>
      <c r="BC33" s="9">
        <f ca="1">IF($AO33="","",RANK(BB33,BB$22:BB$72,1)+COUNTIF(BB$22:BB33,BB33)-1)</f>
        <v>32</v>
      </c>
    </row>
    <row r="34" spans="1:55" x14ac:dyDescent="0.4">
      <c r="A34" s="25" t="s">
        <v>824</v>
      </c>
      <c r="B34" s="124"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5">
        <f t="shared" ca="1" si="5"/>
        <v>0.77777777777777779</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5">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VuePhilo975</v>
      </c>
      <c r="AN34" s="25"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5">
        <f t="shared" ca="1" si="14"/>
        <v>1</v>
      </c>
      <c r="AT34" s="76">
        <f t="shared" ca="1" si="15"/>
        <v>8.3333333333333339</v>
      </c>
      <c r="AU34" s="8">
        <f t="shared" ca="1" si="25"/>
        <v>1</v>
      </c>
      <c r="AV34" s="125">
        <f t="shared" ca="1" si="16"/>
        <v>60</v>
      </c>
      <c r="AW34" s="126">
        <f t="shared" ca="1" si="17"/>
        <v>0</v>
      </c>
      <c r="AX34" s="126">
        <f t="shared" ca="1" si="18"/>
        <v>0.32432432432432434</v>
      </c>
      <c r="AY34" s="126">
        <f t="shared" ca="1" si="19"/>
        <v>0</v>
      </c>
      <c r="AZ34" s="126">
        <f t="shared" ca="1" si="20"/>
        <v>0.16216216216216217</v>
      </c>
      <c r="BA34" s="9">
        <f ca="1">IF($AO34="","",RANK(AZ34,AZ$22:AZ$72,1)+COUNTIF(AZ$22:AZ34,AZ34)-1)</f>
        <v>5</v>
      </c>
      <c r="BB34" s="126">
        <f t="shared" ca="1" si="21"/>
        <v>0.16216216216216217</v>
      </c>
      <c r="BC34" s="9">
        <f ca="1">IF($AO34="","",RANK(BB34,BB$22:BB$72,1)+COUNTIF(BB$22:BB34,BB34)-1)</f>
        <v>5</v>
      </c>
    </row>
    <row r="35" spans="1:55" x14ac:dyDescent="0.4">
      <c r="A35" s="25" t="s">
        <v>824</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94</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70">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53</v>
      </c>
      <c r="AF35" s="9">
        <f t="shared" ca="1" si="7"/>
        <v>2</v>
      </c>
      <c r="AG35" s="14">
        <f t="shared" ca="1" si="8"/>
        <v>124</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TVDirecTV Now Xtra9185</v>
      </c>
      <c r="AN35" s="25"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5">
        <f t="shared" ca="1" si="14"/>
        <v>1</v>
      </c>
      <c r="AT35" s="76">
        <f t="shared" ca="1" si="15"/>
        <v>20.555555555555557</v>
      </c>
      <c r="AU35" s="8">
        <f t="shared" ca="1" si="25"/>
        <v>1</v>
      </c>
      <c r="AV35" s="125">
        <f t="shared" ca="1" si="16"/>
        <v>170</v>
      </c>
      <c r="AW35" s="126">
        <f t="shared" ca="1" si="17"/>
        <v>0</v>
      </c>
      <c r="AX35" s="126">
        <f t="shared" ca="1" si="18"/>
        <v>0.91891891891891897</v>
      </c>
      <c r="AY35" s="126">
        <f t="shared" ca="1" si="19"/>
        <v>0</v>
      </c>
      <c r="AZ35" s="126">
        <f t="shared" ca="1" si="20"/>
        <v>0.45945945945945948</v>
      </c>
      <c r="BA35" s="9">
        <f ca="1">IF($AO35="","",RANK(AZ35,AZ$22:AZ$72,1)+COUNTIF(AZ$22:AZ35,AZ35)-1)</f>
        <v>34</v>
      </c>
      <c r="BB35" s="126">
        <f t="shared" ca="1" si="21"/>
        <v>0.45945945945945948</v>
      </c>
      <c r="BC35" s="9">
        <f ca="1">IF($AO35="","",RANK(BB35,BB$22:BB$72,1)+COUNTIF(BB$22:BB35,BB35)-1)</f>
        <v>34</v>
      </c>
    </row>
    <row r="36" spans="1:55" x14ac:dyDescent="0.4">
      <c r="A36" s="25" t="s">
        <v>824</v>
      </c>
      <c r="B36" s="124"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5">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Xtra9139</v>
      </c>
      <c r="AN36" s="25"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5">
        <f t="shared" ca="1" si="14"/>
        <v>1</v>
      </c>
      <c r="AT36" s="76">
        <f t="shared" ca="1" si="15"/>
        <v>15.444444444444445</v>
      </c>
      <c r="AU36" s="8">
        <f t="shared" ca="1" si="25"/>
        <v>0</v>
      </c>
      <c r="AV36" s="125">
        <f t="shared" ca="1" si="16"/>
        <v>124</v>
      </c>
      <c r="AW36" s="126">
        <f t="shared" ca="1" si="17"/>
        <v>0</v>
      </c>
      <c r="AX36" s="126">
        <f t="shared" ca="1" si="18"/>
        <v>0.67027027027027031</v>
      </c>
      <c r="AY36" s="126">
        <f t="shared" ca="1" si="19"/>
        <v>0</v>
      </c>
      <c r="AZ36" s="126">
        <f t="shared" ca="1" si="20"/>
        <v>0.33513513513513515</v>
      </c>
      <c r="BA36" s="9">
        <f ca="1">IF($AO36="","",RANK(AZ36,AZ$22:AZ$72,1)+COUNTIF(AZ$22:AZ36,AZ36)-1)</f>
        <v>21</v>
      </c>
      <c r="BB36" s="126">
        <f t="shared" ca="1" si="21"/>
        <v>0.33513513513513515</v>
      </c>
      <c r="BC36" s="9">
        <f ca="1">IF($AO36="","",RANK(BB36,BB$22:BB$72,1)+COUNTIF(BB$22:BB36,BB36)-1)</f>
        <v>21</v>
      </c>
    </row>
    <row r="37" spans="1:55" x14ac:dyDescent="0.4">
      <c r="A37" s="25" t="s">
        <v>824</v>
      </c>
      <c r="B37" s="124"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Xtra9129</v>
      </c>
      <c r="AN37" s="25"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824</v>
      </c>
      <c r="B38" s="124"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5">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EssentialsPhilo935</v>
      </c>
      <c r="AN38" s="25"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825</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5">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PhiloSpectrum TV Essentials935</v>
      </c>
      <c r="AN39" s="25"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825</v>
      </c>
      <c r="B40" s="136"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OrangeDirecTV Now Xtra9149</v>
      </c>
      <c r="AN40" s="25"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5">
        <f t="shared" ca="1" si="14"/>
        <v>1</v>
      </c>
      <c r="AT40" s="76">
        <f t="shared" ca="1" si="15"/>
        <v>16.555555555555557</v>
      </c>
      <c r="AU40" s="8">
        <f t="shared" ca="1" si="25"/>
        <v>0</v>
      </c>
      <c r="AV40" s="125">
        <f t="shared" ca="1" si="16"/>
        <v>134</v>
      </c>
      <c r="AW40" s="126">
        <f t="shared" ca="1" si="17"/>
        <v>0</v>
      </c>
      <c r="AX40" s="126">
        <f t="shared" ca="1" si="18"/>
        <v>0.72432432432432436</v>
      </c>
      <c r="AY40" s="126">
        <f t="shared" ca="1" si="19"/>
        <v>0</v>
      </c>
      <c r="AZ40" s="126">
        <f t="shared" ca="1" si="20"/>
        <v>0.36216216216216218</v>
      </c>
      <c r="BA40" s="9">
        <f ca="1">IF($AO40="","",RANK(AZ40,AZ$22:AZ$72,1)+COUNTIF(AZ$22:AZ40,AZ40)-1)</f>
        <v>24</v>
      </c>
      <c r="BB40" s="126">
        <f t="shared" ca="1" si="21"/>
        <v>0.36216216216216218</v>
      </c>
      <c r="BC40" s="9">
        <f ca="1">IF($AO40="","",RANK(BB40,BB$22:BB$72,1)+COUNTIF(BB$22:BB40,BB40)-1)</f>
        <v>24</v>
      </c>
    </row>
    <row r="41" spans="1:55" x14ac:dyDescent="0.4">
      <c r="A41" s="169" t="s">
        <v>825</v>
      </c>
      <c r="B41" s="136"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5">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BlueDirecTV Now Xtra9149</v>
      </c>
      <c r="AN41" s="25"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5">
        <f t="shared" ca="1" si="14"/>
        <v>1</v>
      </c>
      <c r="AT41" s="76">
        <f t="shared" ca="1" si="15"/>
        <v>16.555555555555557</v>
      </c>
      <c r="AU41" s="8">
        <f t="shared" ca="1" si="25"/>
        <v>0</v>
      </c>
      <c r="AV41" s="125">
        <f t="shared" ca="1" si="16"/>
        <v>134</v>
      </c>
      <c r="AW41" s="126">
        <f t="shared" ca="1" si="17"/>
        <v>0</v>
      </c>
      <c r="AX41" s="126">
        <f t="shared" ca="1" si="18"/>
        <v>0.72432432432432436</v>
      </c>
      <c r="AY41" s="126">
        <f t="shared" ca="1" si="19"/>
        <v>0</v>
      </c>
      <c r="AZ41" s="126">
        <f t="shared" ca="1" si="20"/>
        <v>0.36216216216216218</v>
      </c>
      <c r="BA41" s="9">
        <f ca="1">IF($AO41="","",RANK(AZ41,AZ$22:AZ$72,1)+COUNTIF(AZ$22:AZ41,AZ41)-1)</f>
        <v>25</v>
      </c>
      <c r="BB41" s="126">
        <f t="shared" ca="1" si="21"/>
        <v>0.36216216216216218</v>
      </c>
      <c r="BC41" s="9">
        <f ca="1">IF($AO41="","",RANK(BB41,BB$22:BB$72,1)+COUNTIF(BB$22:BB41,BB41)-1)</f>
        <v>25</v>
      </c>
    </row>
    <row r="42" spans="1:55" x14ac:dyDescent="0.4">
      <c r="A42" s="169" t="s">
        <v>825</v>
      </c>
      <c r="B42" s="136"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5">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PlusPhilo970</v>
      </c>
      <c r="AN42" s="25"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825</v>
      </c>
      <c r="B43" s="136"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5">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MaxPhilo990</v>
      </c>
      <c r="AN43" s="25"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825</v>
      </c>
      <c r="B44" s="136"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5">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EntertainmentPhilo9113</v>
      </c>
      <c r="AN44" s="25"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825</v>
      </c>
      <c r="B45" s="136"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5">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ChoicePhilo9130</v>
      </c>
      <c r="AN45" s="25"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825</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825</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825</v>
      </c>
      <c r="B48" s="136"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5">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MasSpectrum TV Essentials8101</v>
      </c>
      <c r="AN48" s="25"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825</v>
      </c>
      <c r="B49" s="136"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5">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TVPhilo970</v>
      </c>
      <c r="AN49" s="25"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825</v>
      </c>
      <c r="B50" s="136"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66</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5">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TVDirecTV Now Xtra9169</v>
      </c>
      <c r="AN50" s="25" t="str">
        <f t="shared" ca="1" si="24"/>
        <v>DirecTV Now XtraHulu with Live TV9169</v>
      </c>
      <c r="AO50" s="9" t="str">
        <f ca="1">IF(AND(V50=0,X50=0),"",IF(A50="1a",T50,IF(AD50="","",IF(OR(ISNUMBER(MATCH(AM50,AM$21:AM49,0)),ISNUMBER(MATCH(AN50,AM$21:AM49,0))),"",T50&amp;"/"&amp;AD50))))</f>
        <v>Hulu with Live TV/DirecTV Now Xtra</v>
      </c>
      <c r="AP50" s="9">
        <f t="shared" ca="1" si="11"/>
        <v>134</v>
      </c>
      <c r="AQ50" s="9">
        <f t="shared" ca="1" si="12"/>
        <v>9</v>
      </c>
      <c r="AR50" s="14">
        <f t="shared" ca="1" si="13"/>
        <v>169</v>
      </c>
      <c r="AS50" s="25">
        <f t="shared" ca="1" si="14"/>
        <v>1</v>
      </c>
      <c r="AT50" s="76">
        <f t="shared" ca="1" si="15"/>
        <v>18.777777777777779</v>
      </c>
      <c r="AU50" s="8">
        <f t="shared" ca="1" si="25"/>
        <v>0</v>
      </c>
      <c r="AV50" s="125">
        <f t="shared" ca="1" si="16"/>
        <v>154</v>
      </c>
      <c r="AW50" s="126">
        <f t="shared" ca="1" si="17"/>
        <v>0</v>
      </c>
      <c r="AX50" s="126">
        <f t="shared" ca="1" si="18"/>
        <v>0.83243243243243248</v>
      </c>
      <c r="AY50" s="126">
        <f t="shared" ca="1" si="19"/>
        <v>0</v>
      </c>
      <c r="AZ50" s="126">
        <f t="shared" ca="1" si="20"/>
        <v>0.41621621621621624</v>
      </c>
      <c r="BA50" s="9">
        <f ca="1">IF($AO50="","",RANK(AZ50,AZ$22:AZ$72,1)+COUNTIF(AZ$22:AZ50,AZ50)-1)</f>
        <v>30</v>
      </c>
      <c r="BB50" s="126">
        <f t="shared" ca="1" si="21"/>
        <v>0.41621621621621624</v>
      </c>
      <c r="BC50" s="9">
        <f ca="1">IF($AO50="","",RANK(BB50,BB$22:BB$72,1)+COUNTIF(BB$22:BB50,BB50)-1)</f>
        <v>30</v>
      </c>
    </row>
    <row r="51" spans="1:55" x14ac:dyDescent="0.4">
      <c r="A51" s="169" t="s">
        <v>825</v>
      </c>
      <c r="B51" s="136"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5">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5">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VueDirecTV Now Xtra9174</v>
      </c>
      <c r="AN51" s="25" t="str">
        <f t="shared" ca="1" si="24"/>
        <v>DirecTV Now XtraPS Vue9174</v>
      </c>
      <c r="AO51" s="9" t="str">
        <f ca="1">IF(AND(V51=0,X51=0),"",IF(A51="1a",T51,IF(AD51="","",IF(OR(ISNUMBER(MATCH(AM51,AM$21:AM50,0)),ISNUMBER(MATCH(AN51,AM$21:AM50,0))),"",T51&amp;"/"&amp;AD51))))</f>
        <v>PS Vue/DirecTV Now Xtra</v>
      </c>
      <c r="AP51" s="9">
        <f t="shared" ca="1" si="11"/>
        <v>130</v>
      </c>
      <c r="AQ51" s="9">
        <f t="shared" ca="1" si="12"/>
        <v>9</v>
      </c>
      <c r="AR51" s="14">
        <f t="shared" ca="1" si="13"/>
        <v>174</v>
      </c>
      <c r="AS51" s="25">
        <f t="shared" ca="1" si="14"/>
        <v>1</v>
      </c>
      <c r="AT51" s="76">
        <f t="shared" ca="1" si="15"/>
        <v>19.333333333333332</v>
      </c>
      <c r="AU51" s="8">
        <f t="shared" ca="1" si="25"/>
        <v>0</v>
      </c>
      <c r="AV51" s="125">
        <f t="shared" ca="1" si="16"/>
        <v>159</v>
      </c>
      <c r="AW51" s="126">
        <f t="shared" ca="1" si="17"/>
        <v>0</v>
      </c>
      <c r="AX51" s="126">
        <f t="shared" ca="1" si="18"/>
        <v>0.85945945945945945</v>
      </c>
      <c r="AY51" s="126">
        <f t="shared" ca="1" si="19"/>
        <v>0</v>
      </c>
      <c r="AZ51" s="126">
        <f t="shared" ca="1" si="20"/>
        <v>0.42972972972972973</v>
      </c>
      <c r="BA51" s="9">
        <f ca="1">IF($AO51="","",RANK(AZ51,AZ$22:AZ$72,1)+COUNTIF(AZ$22:AZ51,AZ51)-1)</f>
        <v>31</v>
      </c>
      <c r="BB51" s="126">
        <f t="shared" ca="1" si="21"/>
        <v>0.42972972972972973</v>
      </c>
      <c r="BC51" s="9">
        <f ca="1">IF($AO51="","",RANK(BB51,BB$22:BB$72,1)+COUNTIF(BB$22:BB51,BB51)-1)</f>
        <v>31</v>
      </c>
    </row>
    <row r="52" spans="1:55" x14ac:dyDescent="0.4">
      <c r="A52" s="169" t="s">
        <v>825</v>
      </c>
      <c r="B52" s="136"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94</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53</v>
      </c>
      <c r="AF52" s="9">
        <f t="shared" ca="1" si="7"/>
        <v>3</v>
      </c>
      <c r="AG52" s="14">
        <f t="shared" ca="1" si="8"/>
        <v>124</v>
      </c>
      <c r="AH52" s="9">
        <f ca="1">IF(AD52="",0,COUNTIFS(OFFSET(Data!$A$1,0,MATCH(T52&amp;" qualify",Data!$1:$1,0)-1,1000,1),"",OFFSET(Data!$A$1,0,MATCH(AD52&amp;" qualify",Data!$1:$1,0)-1,1000,1),2))</f>
        <v>0</v>
      </c>
      <c r="AI52" s="9">
        <f t="shared" ca="1" si="9"/>
        <v>0</v>
      </c>
      <c r="AJ52" s="25">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TVDirecTV Now Xtra9179</v>
      </c>
      <c r="AN52" s="25"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5">
        <f t="shared" ca="1" si="14"/>
        <v>1</v>
      </c>
      <c r="AT52" s="76">
        <f t="shared" ca="1" si="15"/>
        <v>19.888888888888889</v>
      </c>
      <c r="AU52" s="8">
        <f t="shared" ca="1" si="25"/>
        <v>0</v>
      </c>
      <c r="AV52" s="125">
        <f t="shared" ca="1" si="16"/>
        <v>164</v>
      </c>
      <c r="AW52" s="126">
        <f t="shared" ca="1" si="17"/>
        <v>0</v>
      </c>
      <c r="AX52" s="126">
        <f t="shared" ca="1" si="18"/>
        <v>0.88648648648648654</v>
      </c>
      <c r="AY52" s="126">
        <f t="shared" ca="1" si="19"/>
        <v>0</v>
      </c>
      <c r="AZ52" s="126">
        <f t="shared" ca="1" si="20"/>
        <v>0.44324324324324327</v>
      </c>
      <c r="BA52" s="9">
        <f ca="1">IF($AO52="","",RANK(AZ52,AZ$22:AZ$72,1)+COUNTIF(AZ$22:AZ52,AZ52)-1)</f>
        <v>33</v>
      </c>
      <c r="BB52" s="126">
        <f t="shared" ca="1" si="21"/>
        <v>0.44324324324324327</v>
      </c>
      <c r="BC52" s="9">
        <f ca="1">IF($AO52="","",RANK(BB52,BB$22:BB$72,1)+COUNTIF(BB$22:BB52,BB52)-1)</f>
        <v>33</v>
      </c>
    </row>
    <row r="53" spans="1:55" x14ac:dyDescent="0.4">
      <c r="A53" s="169" t="s">
        <v>825</v>
      </c>
      <c r="B53" s="136"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Xtra9139</v>
      </c>
      <c r="AN53" s="25"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825</v>
      </c>
      <c r="B54" s="136"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Xtra9129</v>
      </c>
      <c r="AN54" s="25"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825</v>
      </c>
      <c r="B55" s="136"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5">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EssentialsPhilo935</v>
      </c>
      <c r="AN55" s="25"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826</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Philo320</v>
      </c>
      <c r="AN56" s="25"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5">
        <f t="shared" ca="1" si="34"/>
        <v>0.33333333333333331</v>
      </c>
      <c r="AT56" s="76">
        <f t="shared" ca="1" si="35"/>
        <v>6.666666666666667</v>
      </c>
      <c r="AU56" s="8">
        <f t="shared" ca="1" si="25"/>
        <v>0</v>
      </c>
      <c r="AV56" s="125">
        <f t="shared" ca="1" si="36"/>
        <v>5</v>
      </c>
      <c r="AW56" s="126">
        <f t="shared" ca="1" si="37"/>
        <v>0.66666666666666674</v>
      </c>
      <c r="AX56" s="126">
        <f t="shared" ca="1" si="38"/>
        <v>2.7027027027027029E-2</v>
      </c>
      <c r="AY56" s="126">
        <f t="shared" ca="1" si="39"/>
        <v>0.66666666666666674</v>
      </c>
      <c r="AZ56" s="126">
        <f t="shared" ca="1" si="40"/>
        <v>0.34684684684684686</v>
      </c>
      <c r="BA56" s="9">
        <f ca="1">IF($AO56="","",RANK(AZ56,AZ$22:AZ$72,1)+COUNTIF(AZ$22:AZ56,AZ56)-1)</f>
        <v>22</v>
      </c>
      <c r="BB56" s="126">
        <f t="shared" ca="1" si="41"/>
        <v>0.34684684684684686</v>
      </c>
      <c r="BC56" s="9">
        <f ca="1">IF($AO56="","",RANK(BB56,BB$22:BB$72,1)+COUNTIF(BB$22:BB56,BB56)-1)</f>
        <v>22</v>
      </c>
    </row>
    <row r="57" spans="1:55" x14ac:dyDescent="0.4">
      <c r="A57" s="71" t="s">
        <v>826</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5">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70">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Orange330</v>
      </c>
      <c r="AN57" s="25"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5">
        <f t="shared" ca="1" si="34"/>
        <v>0.33333333333333331</v>
      </c>
      <c r="AT57" s="76">
        <f t="shared" ca="1" si="35"/>
        <v>10</v>
      </c>
      <c r="AU57" s="8">
        <f t="shared" ca="1" si="25"/>
        <v>1</v>
      </c>
      <c r="AV57" s="125">
        <f t="shared" ca="1" si="36"/>
        <v>15</v>
      </c>
      <c r="AW57" s="126">
        <f t="shared" ca="1" si="37"/>
        <v>0.66666666666666674</v>
      </c>
      <c r="AX57" s="126">
        <f t="shared" ca="1" si="38"/>
        <v>8.1081081081081086E-2</v>
      </c>
      <c r="AY57" s="126">
        <f t="shared" ca="1" si="39"/>
        <v>0.66666666666666674</v>
      </c>
      <c r="AZ57" s="126">
        <f t="shared" ca="1" si="40"/>
        <v>0.37387387387387394</v>
      </c>
      <c r="BA57" s="9">
        <f ca="1">IF($AO57="","",RANK(AZ57,AZ$22:AZ$72,1)+COUNTIF(AZ$22:AZ57,AZ57)-1)</f>
        <v>26</v>
      </c>
      <c r="BB57" s="126">
        <f t="shared" ca="1" si="41"/>
        <v>0.37387387387387394</v>
      </c>
      <c r="BC57" s="9">
        <f ca="1">IF($AO57="","",RANK(BB57,BB$22:BB$72,1)+COUNTIF(BB$22:BB57,BB57)-1)</f>
        <v>26</v>
      </c>
    </row>
    <row r="58" spans="1:55" x14ac:dyDescent="0.4">
      <c r="A58" s="71" t="s">
        <v>826</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70">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Blue630</v>
      </c>
      <c r="AN58" s="25"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5">
        <f t="shared" ca="1" si="34"/>
        <v>0.66666666666666663</v>
      </c>
      <c r="AT58" s="76">
        <f t="shared" ca="1" si="35"/>
        <v>5</v>
      </c>
      <c r="AU58" s="8">
        <f t="shared" ca="1" si="25"/>
        <v>1</v>
      </c>
      <c r="AV58" s="125">
        <f t="shared" ca="1" si="36"/>
        <v>15</v>
      </c>
      <c r="AW58" s="126">
        <f t="shared" ca="1" si="37"/>
        <v>0.33333333333333337</v>
      </c>
      <c r="AX58" s="126">
        <f t="shared" ca="1" si="38"/>
        <v>8.1081081081081086E-2</v>
      </c>
      <c r="AY58" s="126">
        <f t="shared" ca="1" si="39"/>
        <v>0.33333333333333337</v>
      </c>
      <c r="AZ58" s="126">
        <f t="shared" ca="1" si="40"/>
        <v>0.20720720720720723</v>
      </c>
      <c r="BA58" s="9">
        <f ca="1">IF($AO58="","",RANK(AZ58,AZ$22:AZ$72,1)+COUNTIF(AZ$22:AZ58,AZ58)-1)</f>
        <v>7</v>
      </c>
      <c r="BB58" s="126">
        <f t="shared" ca="1" si="41"/>
        <v>0.20720720720720723</v>
      </c>
      <c r="BC58" s="9">
        <f ca="1">IF($AO58="","",RANK(BB58,BB$22:BB$72,1)+COUNTIF(BB$22:BB58,BB58)-1)</f>
        <v>7</v>
      </c>
    </row>
    <row r="59" spans="1:55" x14ac:dyDescent="0.4">
      <c r="A59" s="71" t="s">
        <v>826</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Plus650</v>
      </c>
      <c r="AN59" s="25"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5">
        <f t="shared" ca="1" si="34"/>
        <v>0.66666666666666663</v>
      </c>
      <c r="AT59" s="76">
        <f t="shared" ca="1" si="35"/>
        <v>8.3333333333333339</v>
      </c>
      <c r="AU59" s="8">
        <f t="shared" ca="1" si="25"/>
        <v>0</v>
      </c>
      <c r="AV59" s="125">
        <f t="shared" ca="1" si="36"/>
        <v>35</v>
      </c>
      <c r="AW59" s="126">
        <f t="shared" ca="1" si="37"/>
        <v>0.33333333333333337</v>
      </c>
      <c r="AX59" s="126">
        <f t="shared" ca="1" si="38"/>
        <v>0.1891891891891892</v>
      </c>
      <c r="AY59" s="126">
        <f t="shared" ca="1" si="39"/>
        <v>0.33333333333333337</v>
      </c>
      <c r="AZ59" s="126">
        <f t="shared" ca="1" si="40"/>
        <v>0.26126126126126126</v>
      </c>
      <c r="BA59" s="9">
        <f ca="1">IF($AO59="","",RANK(AZ59,AZ$22:AZ$72,1)+COUNTIF(AZ$22:AZ59,AZ59)-1)</f>
        <v>11</v>
      </c>
      <c r="BB59" s="126">
        <f t="shared" ca="1" si="41"/>
        <v>0.26126126126126126</v>
      </c>
      <c r="BC59" s="9">
        <f ca="1">IF($AO59="","",RANK(BB59,BB$22:BB$72,1)+COUNTIF(BB$22:BB59,BB59)-1)</f>
        <v>11</v>
      </c>
    </row>
    <row r="60" spans="1:55" x14ac:dyDescent="0.4">
      <c r="A60" s="71" t="s">
        <v>826</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Max670</v>
      </c>
      <c r="AN60" s="25"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5">
        <f t="shared" ca="1" si="34"/>
        <v>0.66666666666666663</v>
      </c>
      <c r="AT60" s="76">
        <f t="shared" ca="1" si="35"/>
        <v>11.666666666666666</v>
      </c>
      <c r="AU60" s="8">
        <f t="shared" ca="1" si="25"/>
        <v>0</v>
      </c>
      <c r="AV60" s="125">
        <f t="shared" ca="1" si="36"/>
        <v>55</v>
      </c>
      <c r="AW60" s="126">
        <f t="shared" ca="1" si="37"/>
        <v>0.33333333333333337</v>
      </c>
      <c r="AX60" s="126">
        <f t="shared" ca="1" si="38"/>
        <v>0.29729729729729731</v>
      </c>
      <c r="AY60" s="126">
        <f t="shared" ca="1" si="39"/>
        <v>0.33333333333333337</v>
      </c>
      <c r="AZ60" s="126">
        <f t="shared" ca="1" si="40"/>
        <v>0.31531531531531531</v>
      </c>
      <c r="BA60" s="9">
        <f ca="1">IF($AO60="","",RANK(AZ60,AZ$22:AZ$72,1)+COUNTIF(AZ$22:AZ60,AZ60)-1)</f>
        <v>18</v>
      </c>
      <c r="BB60" s="126">
        <f t="shared" ca="1" si="41"/>
        <v>0.31531531531531531</v>
      </c>
      <c r="BC60" s="9">
        <f ca="1">IF($AO60="","",RANK(BB60,BB$22:BB$72,1)+COUNTIF(BB$22:BB60,BB60)-1)</f>
        <v>18</v>
      </c>
    </row>
    <row r="61" spans="1:55" x14ac:dyDescent="0.4">
      <c r="A61" s="71" t="s">
        <v>826</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Entertainment793</v>
      </c>
      <c r="AN61" s="25"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5">
        <f t="shared" ca="1" si="34"/>
        <v>0.77777777777777779</v>
      </c>
      <c r="AT61" s="76">
        <f t="shared" ca="1" si="35"/>
        <v>13.285714285714286</v>
      </c>
      <c r="AU61" s="8">
        <f t="shared" ca="1" si="25"/>
        <v>0</v>
      </c>
      <c r="AV61" s="125">
        <f t="shared" ca="1" si="36"/>
        <v>78</v>
      </c>
      <c r="AW61" s="126">
        <f t="shared" ca="1" si="37"/>
        <v>0.22222222222222221</v>
      </c>
      <c r="AX61" s="126">
        <f t="shared" ca="1" si="38"/>
        <v>0.42162162162162165</v>
      </c>
      <c r="AY61" s="126">
        <f t="shared" ca="1" si="39"/>
        <v>0.22222222222222221</v>
      </c>
      <c r="AZ61" s="126">
        <f t="shared" ca="1" si="40"/>
        <v>0.32192192192192193</v>
      </c>
      <c r="BA61" s="9">
        <f ca="1">IF($AO61="","",RANK(AZ61,AZ$22:AZ$72,1)+COUNTIF(AZ$22:AZ61,AZ61)-1)</f>
        <v>19</v>
      </c>
      <c r="BB61" s="126">
        <f t="shared" ca="1" si="41"/>
        <v>0.32192192192192193</v>
      </c>
      <c r="BC61" s="9">
        <f ca="1">IF($AO61="","",RANK(BB61,BB$22:BB$72,1)+COUNTIF(BB$22:BB61,BB61)-1)</f>
        <v>19</v>
      </c>
    </row>
    <row r="62" spans="1:55" x14ac:dyDescent="0.4">
      <c r="A62" s="71" t="s">
        <v>826</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Choice8110</v>
      </c>
      <c r="AN62" s="25"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5">
        <f t="shared" ca="1" si="34"/>
        <v>0.88888888888888884</v>
      </c>
      <c r="AT62" s="76">
        <f t="shared" ca="1" si="35"/>
        <v>13.75</v>
      </c>
      <c r="AU62" s="8">
        <f t="shared" ca="1" si="25"/>
        <v>0</v>
      </c>
      <c r="AV62" s="125">
        <f t="shared" ca="1" si="36"/>
        <v>95</v>
      </c>
      <c r="AW62" s="126">
        <f t="shared" ca="1" si="37"/>
        <v>0.11111111111111116</v>
      </c>
      <c r="AX62" s="126">
        <f t="shared" ca="1" si="38"/>
        <v>0.51351351351351349</v>
      </c>
      <c r="AY62" s="126">
        <f t="shared" ca="1" si="39"/>
        <v>0.11111111111111116</v>
      </c>
      <c r="AZ62" s="126">
        <f t="shared" ca="1" si="40"/>
        <v>0.31231231231231232</v>
      </c>
      <c r="BA62" s="9">
        <f ca="1">IF($AO62="","",RANK(AZ62,AZ$22:AZ$72,1)+COUNTIF(AZ$22:AZ62,AZ62)-1)</f>
        <v>17</v>
      </c>
      <c r="BB62" s="126">
        <f t="shared" ca="1" si="41"/>
        <v>0.31231231231231232</v>
      </c>
      <c r="BC62" s="9">
        <f ca="1">IF($AO62="","",RANK(BB62,BB$22:BB$72,1)+COUNTIF(BB$22:BB62,BB62)-1)</f>
        <v>17</v>
      </c>
    </row>
    <row r="63" spans="1:55" x14ac:dyDescent="0.4">
      <c r="A63" s="71" t="s">
        <v>826</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0.58918918918918917</v>
      </c>
      <c r="AY63" s="126">
        <f t="shared" ca="1" si="39"/>
        <v>0</v>
      </c>
      <c r="AZ63" s="126">
        <f t="shared" ca="1" si="40"/>
        <v>0.29459459459459458</v>
      </c>
      <c r="BA63" s="9">
        <f ca="1">IF($AO63="","",RANK(AZ63,AZ$22:AZ$72,1)+COUNTIF(AZ$22:AZ63,AZ63)-1)</f>
        <v>15</v>
      </c>
      <c r="BB63" s="126">
        <f t="shared" ca="1" si="41"/>
        <v>0.29459459459459458</v>
      </c>
      <c r="BC63" s="9">
        <f ca="1">IF($AO63="","",RANK(BB63,BB$22:BB$72,1)+COUNTIF(BB$22:BB63,BB63)-1)</f>
        <v>15</v>
      </c>
    </row>
    <row r="64" spans="1:55" x14ac:dyDescent="0.4">
      <c r="A64" s="71" t="s">
        <v>826</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0.64864864864864868</v>
      </c>
      <c r="AY64" s="126">
        <f t="shared" ca="1" si="39"/>
        <v>0</v>
      </c>
      <c r="AZ64" s="126">
        <f t="shared" ca="1" si="40"/>
        <v>0.32432432432432434</v>
      </c>
      <c r="BA64" s="9">
        <f ca="1">IF($AO64="","",RANK(AZ64,AZ$22:AZ$72,1)+COUNTIF(AZ$22:AZ64,AZ64)-1)</f>
        <v>20</v>
      </c>
      <c r="BB64" s="126">
        <f t="shared" ca="1" si="41"/>
        <v>0.32432432432432434</v>
      </c>
      <c r="BC64" s="9">
        <f ca="1">IF($AO64="","",RANK(BB64,BB$22:BB$72,1)+COUNTIF(BB$22:BB64,BB64)-1)</f>
        <v>20</v>
      </c>
    </row>
    <row r="65" spans="1:55" x14ac:dyDescent="0.4">
      <c r="A65" s="71" t="s">
        <v>826</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Mas686</v>
      </c>
      <c r="AN65" s="25"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5">
        <f t="shared" ca="1" si="34"/>
        <v>0.66666666666666663</v>
      </c>
      <c r="AT65" s="76">
        <f t="shared" ca="1" si="35"/>
        <v>14.333333333333334</v>
      </c>
      <c r="AU65" s="8">
        <f t="shared" ca="1" si="25"/>
        <v>0</v>
      </c>
      <c r="AV65" s="125">
        <f t="shared" ca="1" si="36"/>
        <v>71</v>
      </c>
      <c r="AW65" s="126">
        <f t="shared" ca="1" si="37"/>
        <v>0.33333333333333337</v>
      </c>
      <c r="AX65" s="126">
        <f t="shared" ca="1" si="38"/>
        <v>0.38378378378378381</v>
      </c>
      <c r="AY65" s="126">
        <f t="shared" ca="1" si="39"/>
        <v>0.33333333333333337</v>
      </c>
      <c r="AZ65" s="126">
        <f t="shared" ca="1" si="40"/>
        <v>0.35855855855855856</v>
      </c>
      <c r="BA65" s="9">
        <f ca="1">IF($AO65="","",RANK(AZ65,AZ$22:AZ$72,1)+COUNTIF(AZ$22:AZ65,AZ65)-1)</f>
        <v>23</v>
      </c>
      <c r="BB65" s="126">
        <f t="shared" ca="1" si="41"/>
        <v>0.35855855855855856</v>
      </c>
      <c r="BC65" s="9">
        <f ca="1">IF($AO65="","",RANK(BB65,BB$22:BB$72,1)+COUNTIF(BB$22:BB65,BB65)-1)</f>
        <v>23</v>
      </c>
    </row>
    <row r="66" spans="1:55" x14ac:dyDescent="0.4">
      <c r="A66" s="71" t="s">
        <v>826</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TV650</v>
      </c>
      <c r="AN66" s="25"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5">
        <f t="shared" ca="1" si="34"/>
        <v>0.66666666666666663</v>
      </c>
      <c r="AT66" s="76">
        <f t="shared" ca="1" si="35"/>
        <v>8.3333333333333339</v>
      </c>
      <c r="AU66" s="8">
        <f t="shared" ca="1" si="25"/>
        <v>0</v>
      </c>
      <c r="AV66" s="125">
        <f t="shared" ca="1" si="36"/>
        <v>35</v>
      </c>
      <c r="AW66" s="126">
        <f t="shared" ca="1" si="37"/>
        <v>0.33333333333333337</v>
      </c>
      <c r="AX66" s="126">
        <f t="shared" ca="1" si="38"/>
        <v>0.1891891891891892</v>
      </c>
      <c r="AY66" s="126">
        <f t="shared" ca="1" si="39"/>
        <v>0.33333333333333337</v>
      </c>
      <c r="AZ66" s="126">
        <f t="shared" ca="1" si="40"/>
        <v>0.26126126126126126</v>
      </c>
      <c r="BA66" s="9">
        <f ca="1">IF($AO66="","",RANK(AZ66,AZ$22:AZ$72,1)+COUNTIF(AZ$22:AZ66,AZ66)-1)</f>
        <v>12</v>
      </c>
      <c r="BB66" s="126">
        <f t="shared" ca="1" si="41"/>
        <v>0.26126126126126126</v>
      </c>
      <c r="BC66" s="9">
        <f ca="1">IF($AO66="","",RANK(BB66,BB$22:BB$72,1)+COUNTIF(BB$22:BB66,BB66)-1)</f>
        <v>12</v>
      </c>
    </row>
    <row r="67" spans="1:55" x14ac:dyDescent="0.4">
      <c r="A67" s="71" t="s">
        <v>826</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5">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70">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TV753</v>
      </c>
      <c r="AN67" s="25" t="str">
        <f t="shared" ca="1" si="24"/>
        <v>Hulu with Live TV753</v>
      </c>
      <c r="AO67" s="9" t="str">
        <f ca="1">IF(AND(V67=0,X67=0),"",IF(A67="1a",T67,IF(AD67="","",IF(OR(ISNUMBER(MATCH(AM67,AM$21:AM66,0)),ISNUMBER(MATCH(AN67,AM$21:AM66,0))),"",T67&amp;"/"&amp;AD67))))</f>
        <v>Hulu with Live TV</v>
      </c>
      <c r="AP67" s="9">
        <f t="shared" ca="1" si="31"/>
        <v>66</v>
      </c>
      <c r="AQ67" s="9">
        <f t="shared" ca="1" si="32"/>
        <v>7</v>
      </c>
      <c r="AR67" s="14">
        <f t="shared" ca="1" si="33"/>
        <v>53</v>
      </c>
      <c r="AS67" s="25">
        <f t="shared" ca="1" si="34"/>
        <v>0.77777777777777779</v>
      </c>
      <c r="AT67" s="76">
        <f t="shared" ca="1" si="35"/>
        <v>7.5714285714285712</v>
      </c>
      <c r="AU67" s="8">
        <f t="shared" ca="1" si="25"/>
        <v>1</v>
      </c>
      <c r="AV67" s="125">
        <f t="shared" ca="1" si="36"/>
        <v>38</v>
      </c>
      <c r="AW67" s="126">
        <f t="shared" ca="1" si="37"/>
        <v>0.22222222222222221</v>
      </c>
      <c r="AX67" s="126">
        <f t="shared" ca="1" si="38"/>
        <v>0.20540540540540542</v>
      </c>
      <c r="AY67" s="126">
        <f t="shared" ca="1" si="39"/>
        <v>0.22222222222222221</v>
      </c>
      <c r="AZ67" s="126">
        <f t="shared" ca="1" si="40"/>
        <v>0.21381381381381381</v>
      </c>
      <c r="BA67" s="9">
        <f ca="1">IF($AO67="","",RANK(AZ67,AZ$22:AZ$72,1)+COUNTIF(AZ$22:AZ67,AZ67)-1)</f>
        <v>8</v>
      </c>
      <c r="BB67" s="126">
        <f t="shared" ca="1" si="41"/>
        <v>0.21381381381381381</v>
      </c>
      <c r="BC67" s="9">
        <f ca="1">IF($AO67="","",RANK(BB67,BB$22:BB$72,1)+COUNTIF(BB$22:BB67,BB67)-1)</f>
        <v>8</v>
      </c>
    </row>
    <row r="68" spans="1:55" x14ac:dyDescent="0.4">
      <c r="A68" s="71" t="s">
        <v>826</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5">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Vue755</v>
      </c>
      <c r="AN68" s="25"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5">
        <f t="shared" ca="1" si="34"/>
        <v>0.77777777777777779</v>
      </c>
      <c r="AT68" s="76">
        <f t="shared" ca="1" si="35"/>
        <v>7.8571428571428568</v>
      </c>
      <c r="AU68" s="8">
        <f t="shared" ca="1" si="25"/>
        <v>1</v>
      </c>
      <c r="AV68" s="125">
        <f t="shared" ca="1" si="36"/>
        <v>40</v>
      </c>
      <c r="AW68" s="126">
        <f t="shared" ca="1" si="37"/>
        <v>0.22222222222222221</v>
      </c>
      <c r="AX68" s="126">
        <f t="shared" ca="1" si="38"/>
        <v>0.21621621621621623</v>
      </c>
      <c r="AY68" s="126">
        <f t="shared" ca="1" si="39"/>
        <v>0.22222222222222221</v>
      </c>
      <c r="AZ68" s="126">
        <f t="shared" ca="1" si="40"/>
        <v>0.21921921921921922</v>
      </c>
      <c r="BA68" s="9">
        <f ca="1">IF($AO68="","",RANK(AZ68,AZ$22:AZ$72,1)+COUNTIF(AZ$22:AZ68,AZ68)-1)</f>
        <v>9</v>
      </c>
      <c r="BB68" s="126">
        <f t="shared" ca="1" si="41"/>
        <v>0.21921921921921922</v>
      </c>
      <c r="BC68" s="9">
        <f ca="1">IF($AO68="","",RANK(BB68,BB$22:BB$72,1)+COUNTIF(BB$22:BB68,BB68)-1)</f>
        <v>9</v>
      </c>
    </row>
    <row r="69" spans="1:55" x14ac:dyDescent="0.4">
      <c r="A69" s="71" t="s">
        <v>826</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94</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70">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TV761</v>
      </c>
      <c r="AN69" s="25" t="str">
        <f t="shared" ca="1" si="24"/>
        <v>Fubo TV761</v>
      </c>
      <c r="AO69" s="9" t="str">
        <f ca="1">IF(AND(V69=0,X69=0),"",IF(A69="1a",T69,IF(AD69="","",IF(OR(ISNUMBER(MATCH(AM69,AM$21:AM68,0)),ISNUMBER(MATCH(AN69,AM$21:AM68,0))),"",T69&amp;"/"&amp;AD69))))</f>
        <v>Fubo TV</v>
      </c>
      <c r="AP69" s="9">
        <f t="shared" ca="1" si="31"/>
        <v>94</v>
      </c>
      <c r="AQ69" s="9">
        <f t="shared" ca="1" si="32"/>
        <v>7</v>
      </c>
      <c r="AR69" s="14">
        <f t="shared" ca="1" si="33"/>
        <v>61</v>
      </c>
      <c r="AS69" s="25">
        <f t="shared" ca="1" si="34"/>
        <v>0.77777777777777779</v>
      </c>
      <c r="AT69" s="76">
        <f t="shared" ca="1" si="35"/>
        <v>8.7142857142857135</v>
      </c>
      <c r="AU69" s="8">
        <f t="shared" ca="1" si="25"/>
        <v>1</v>
      </c>
      <c r="AV69" s="125">
        <f t="shared" ca="1" si="36"/>
        <v>46</v>
      </c>
      <c r="AW69" s="126">
        <f t="shared" ca="1" si="37"/>
        <v>0.22222222222222221</v>
      </c>
      <c r="AX69" s="126">
        <f t="shared" ca="1" si="38"/>
        <v>0.24864864864864866</v>
      </c>
      <c r="AY69" s="126">
        <f t="shared" ca="1" si="39"/>
        <v>0.22222222222222221</v>
      </c>
      <c r="AZ69" s="126">
        <f t="shared" ca="1" si="40"/>
        <v>0.23543543543543544</v>
      </c>
      <c r="BA69" s="9">
        <f ca="1">IF($AO69="","",RANK(AZ69,AZ$22:AZ$72,1)+COUNTIF(AZ$22:AZ69,AZ69)-1)</f>
        <v>10</v>
      </c>
      <c r="BB69" s="126">
        <f t="shared" ca="1" si="41"/>
        <v>0.23543543543543544</v>
      </c>
      <c r="BC69" s="9">
        <f ca="1">IF($AO69="","",RANK(BB69,BB$22:BB$72,1)+COUNTIF(BB$22:BB69,BB69)-1)</f>
        <v>10</v>
      </c>
    </row>
    <row r="70" spans="1:55" x14ac:dyDescent="0.4">
      <c r="A70" s="71" t="s">
        <v>826</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TV215</v>
      </c>
      <c r="AN70" s="25"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5">
        <f t="shared" ca="1" si="34"/>
        <v>0.22222222222222221</v>
      </c>
      <c r="AT70" s="76">
        <f t="shared" ca="1" si="35"/>
        <v>7.5</v>
      </c>
      <c r="AU70" s="8">
        <f t="shared" ca="1" si="25"/>
        <v>0</v>
      </c>
      <c r="AV70" s="125">
        <f t="shared" ca="1" si="36"/>
        <v>0</v>
      </c>
      <c r="AW70" s="126">
        <f t="shared" ca="1" si="37"/>
        <v>0.77777777777777779</v>
      </c>
      <c r="AX70" s="126">
        <f t="shared" ca="1" si="38"/>
        <v>0</v>
      </c>
      <c r="AY70" s="126">
        <f t="shared" ca="1" si="39"/>
        <v>0.77777777777777779</v>
      </c>
      <c r="AZ70" s="126">
        <f t="shared" ca="1" si="40"/>
        <v>0.3888888888888889</v>
      </c>
      <c r="BA70" s="9">
        <f ca="1">IF($AO70="","",RANK(AZ70,AZ$22:AZ$72,1)+COUNTIF(AZ$22:AZ70,AZ70)-1)</f>
        <v>29</v>
      </c>
      <c r="BB70" s="126">
        <f t="shared" ca="1" si="41"/>
        <v>0.38888888888888895</v>
      </c>
      <c r="BC70" s="9">
        <f ca="1">IF($AO70="","",RANK(BB70,BB$22:BB$72,1)+COUNTIF(BB$22:BB70,BB70)-1)</f>
        <v>29</v>
      </c>
    </row>
    <row r="71" spans="1:55" x14ac:dyDescent="0.4">
      <c r="A71" s="71" t="s">
        <v>826</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826</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Essentials815</v>
      </c>
      <c r="AN72" s="25"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5">
        <f t="shared" ca="1" si="34"/>
        <v>0.88888888888888884</v>
      </c>
      <c r="AT72" s="76">
        <f t="shared" ca="1" si="35"/>
        <v>1.875</v>
      </c>
      <c r="AU72" s="8">
        <f t="shared" ca="1" si="25"/>
        <v>0</v>
      </c>
      <c r="AV72" s="125">
        <f t="shared" ca="1" si="36"/>
        <v>0</v>
      </c>
      <c r="AW72" s="126">
        <f t="shared" ca="1" si="37"/>
        <v>0.11111111111111116</v>
      </c>
      <c r="AX72" s="126">
        <f t="shared" ca="1" si="38"/>
        <v>0</v>
      </c>
      <c r="AY72" s="126">
        <f t="shared" ca="1" si="39"/>
        <v>0.11111111111111116</v>
      </c>
      <c r="AZ72" s="126">
        <f t="shared" ca="1" si="40"/>
        <v>5.555555555555558E-2</v>
      </c>
      <c r="BA72" s="9">
        <f ca="1">IF($AO72="","",RANK(AZ72,AZ$22:AZ$72,1)+COUNTIF(AZ$22:AZ72,AZ72)-1)</f>
        <v>2</v>
      </c>
      <c r="BB72" s="126">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514</v>
      </c>
      <c r="B1" s="114" t="s">
        <v>436</v>
      </c>
      <c r="C1" s="114" t="s">
        <v>189</v>
      </c>
      <c r="D1" s="133" t="s">
        <v>516</v>
      </c>
      <c r="E1" s="114" t="s">
        <v>441</v>
      </c>
      <c r="F1" s="114" t="s">
        <v>435</v>
      </c>
      <c r="G1" s="114" t="s">
        <v>754</v>
      </c>
      <c r="H1" s="27" t="s">
        <v>245</v>
      </c>
      <c r="I1" s="28"/>
      <c r="K1" s="78" t="s">
        <v>515</v>
      </c>
      <c r="L1" s="27" t="s">
        <v>86</v>
      </c>
      <c r="N1" s="47"/>
    </row>
    <row r="2" spans="1:15" ht="13.3" thickBot="1" x14ac:dyDescent="0.4">
      <c r="A2" s="79" t="str">
        <f>Services!A2</f>
        <v>Philo</v>
      </c>
      <c r="B2" s="31" t="s">
        <v>1</v>
      </c>
      <c r="C2" s="36">
        <f>Services!C2</f>
        <v>20</v>
      </c>
      <c r="D2" s="134"/>
      <c r="E2" s="132">
        <f ca="1">COUNTIFS(Data!$D$1:$D$1000,1,OFFSET(Data!$A$1,0,MATCH($A2,Data!$1:$1,0)-1,1000,1),B2)</f>
        <v>3</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6.666666666666667</v>
      </c>
      <c r="H2" s="31" t="str">
        <f>A2&amp;B2&amp;D2</f>
        <v>PhiloYes</v>
      </c>
      <c r="I2" s="32" t="s">
        <v>248</v>
      </c>
      <c r="J2" s="33"/>
      <c r="K2" s="31" t="s">
        <v>434</v>
      </c>
      <c r="L2" s="65">
        <f>SUMIF(D$2:D$99,"x",C$2:C$99)</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248</v>
      </c>
      <c r="K3" s="31" t="s">
        <v>441</v>
      </c>
      <c r="L3" s="123">
        <f ca="1">SUMIF(Data!D:D,1)</f>
        <v>9</v>
      </c>
      <c r="M3" s="42" t="s">
        <v>440</v>
      </c>
      <c r="N3" s="43">
        <f>COUNTA(Data!A:A,1)</f>
        <v>469</v>
      </c>
      <c r="O3" s="29" t="s">
        <v>442</v>
      </c>
    </row>
    <row r="4" spans="1:15" ht="13.3" thickBot="1" x14ac:dyDescent="0.4">
      <c r="A4" s="79" t="str">
        <f>Services!A4</f>
        <v>Sling Blue</v>
      </c>
      <c r="B4" s="31" t="s">
        <v>1</v>
      </c>
      <c r="C4" s="36">
        <f>Services!C4</f>
        <v>25</v>
      </c>
      <c r="D4" s="134"/>
      <c r="E4" s="132">
        <f ca="1">COUNTIFS(Data!$D$1:$D$1000,1,OFFSET(Data!$A$1,0,MATCH($A4,Data!$1:$1,0)-1,1000,1),B4)</f>
        <v>5</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5</v>
      </c>
      <c r="H4" s="31" t="str">
        <f t="shared" si="1"/>
        <v>Sling BlueYes</v>
      </c>
      <c r="I4" s="32" t="s">
        <v>248</v>
      </c>
      <c r="K4" s="31" t="s">
        <v>451</v>
      </c>
      <c r="L4" s="66">
        <f ca="1">SUMIF(Data!AM:AM,1)</f>
        <v>7</v>
      </c>
      <c r="M4" s="42" t="s">
        <v>440</v>
      </c>
      <c r="N4" s="123">
        <f ca="1">COUNTIFS(Data!D:D,1)</f>
        <v>9</v>
      </c>
      <c r="O4" s="29" t="s">
        <v>443</v>
      </c>
    </row>
    <row r="5" spans="1:15" ht="13.3" thickBot="1" x14ac:dyDescent="0.4">
      <c r="A5" s="79" t="str">
        <f>Services!A5</f>
        <v>DirecTV Now Plus</v>
      </c>
      <c r="B5" s="31" t="s">
        <v>1</v>
      </c>
      <c r="C5" s="36">
        <f>Services!C5</f>
        <v>50</v>
      </c>
      <c r="D5" s="134"/>
      <c r="E5" s="132">
        <f ca="1">COUNTIFS(Data!$D$1:$D$1000,1,OFFSET(Data!$A$1,0,MATCH($A5,Data!$1:$1,0)-1,1000,1),B5)</f>
        <v>6</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8.3333333333333339</v>
      </c>
      <c r="H5" s="31" t="str">
        <f t="shared" si="1"/>
        <v>DirecTV Now PlusYes</v>
      </c>
      <c r="I5" s="32" t="s">
        <v>248</v>
      </c>
      <c r="K5" s="31" t="s">
        <v>532</v>
      </c>
      <c r="L5" s="67">
        <f ca="1">IF(N4=0,0,L4/N4)</f>
        <v>0.77777777777777779</v>
      </c>
    </row>
    <row r="6" spans="1:15" ht="13.3" thickBot="1" x14ac:dyDescent="0.4">
      <c r="A6" s="79" t="str">
        <f>Services!A6</f>
        <v>DirecTV Now Max</v>
      </c>
      <c r="B6" s="31" t="s">
        <v>1</v>
      </c>
      <c r="C6" s="36">
        <f>Services!C6</f>
        <v>70</v>
      </c>
      <c r="D6" s="134"/>
      <c r="E6" s="132">
        <f ca="1">COUNTIFS(Data!$D$1:$D$1000,1,OFFSET(Data!$A$1,0,MATCH($A6,Data!$1:$1,0)-1,1000,1),B6)</f>
        <v>6</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11.666666666666666</v>
      </c>
      <c r="H6" s="31" t="str">
        <f t="shared" si="1"/>
        <v>DirecTV Now MaxYes</v>
      </c>
      <c r="I6" s="32" t="s">
        <v>248</v>
      </c>
      <c r="K6" s="31" t="s">
        <v>438</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7</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13.285714285714286</v>
      </c>
      <c r="H7" s="31" t="str">
        <f t="shared" si="1"/>
        <v>DirecTV Now EntertainmentYes</v>
      </c>
      <c r="I7" s="32" t="s">
        <v>248</v>
      </c>
      <c r="K7" s="31" t="s">
        <v>439</v>
      </c>
      <c r="L7" s="44">
        <f>COUNTIF($D:$D,"x")-L6</f>
        <v>0</v>
      </c>
    </row>
    <row r="8" spans="1:15" ht="13.3" thickBot="1" x14ac:dyDescent="0.4">
      <c r="A8" s="79" t="str">
        <f>Services!A8</f>
        <v>DirecTV Now Choice</v>
      </c>
      <c r="B8" s="31" t="s">
        <v>1</v>
      </c>
      <c r="C8" s="36">
        <f>Services!C8</f>
        <v>110</v>
      </c>
      <c r="D8" s="134"/>
      <c r="E8" s="132">
        <f ca="1">COUNTIFS(Data!$D$1:$D$1000,1,OFFSET(Data!$A$1,0,MATCH($A8,Data!$1:$1,0)-1,1000,1),B8)</f>
        <v>8</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13.75</v>
      </c>
      <c r="H8" s="31" t="str">
        <f t="shared" si="1"/>
        <v>DirecTV Now ChoiceYes</v>
      </c>
      <c r="I8" s="32" t="s">
        <v>248</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248</v>
      </c>
      <c r="K9" s="183" t="s">
        <v>501</v>
      </c>
      <c r="L9" s="184"/>
      <c r="M9" s="184"/>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248</v>
      </c>
      <c r="K10" s="29" t="str">
        <f ca="1">Analysis!C18</f>
        <v>(#1) Philo with (+0 Add-Ons) / Spectrum TV Essentials (+0 Add-Ons)  [%100 of marked] for $35</v>
      </c>
    </row>
    <row r="11" spans="1:15" ht="13.3" thickBot="1" x14ac:dyDescent="0.4">
      <c r="A11" s="79" t="str">
        <f>Services!A11</f>
        <v>DirecTV Now Optimo Mas</v>
      </c>
      <c r="B11" s="31" t="s">
        <v>1</v>
      </c>
      <c r="C11" s="36">
        <f>Services!C11</f>
        <v>86</v>
      </c>
      <c r="D11" s="134"/>
      <c r="E11" s="132">
        <f ca="1">COUNTIFS(Data!$D$1:$D$1000,1,OFFSET(Data!$A$1,0,MATCH($A11,Data!$1:$1,0)-1,1000,1),B11)</f>
        <v>6</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14.333333333333334</v>
      </c>
      <c r="H11" s="31" t="str">
        <f t="shared" si="1"/>
        <v>DirecTV Now Optimo MasYes</v>
      </c>
      <c r="I11" s="32" t="s">
        <v>248</v>
      </c>
      <c r="K11" s="29" t="str">
        <f ca="1">Analysis!D18</f>
        <v>(#2) Spectrum TV Essentials by itself (+0 Add-Ons) [%89 of marked] for $15</v>
      </c>
    </row>
    <row r="12" spans="1:15" ht="13.3" thickBot="1" x14ac:dyDescent="0.4">
      <c r="A12" s="79" t="str">
        <f>Services!A12</f>
        <v>YouTube TV</v>
      </c>
      <c r="B12" s="31" t="s">
        <v>1</v>
      </c>
      <c r="C12" s="36">
        <f>Services!C12</f>
        <v>50</v>
      </c>
      <c r="D12" s="134" t="s">
        <v>433</v>
      </c>
      <c r="E12" s="132">
        <f ca="1">COUNTIFS(Data!$D$1:$D$1000,1,OFFSET(Data!$A$1,0,MATCH($A12,Data!$1:$1,0)-1,1000,1),B12)</f>
        <v>6</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8.3333333333333339</v>
      </c>
      <c r="H12" s="31" t="str">
        <f t="shared" si="1"/>
        <v>YouTube TVYesx</v>
      </c>
      <c r="I12" s="32" t="s">
        <v>248</v>
      </c>
      <c r="K12" s="29" t="str">
        <f ca="1">Analysis!E18</f>
        <v>(#3) DirecTV Now Plus with (+0 Add-Ons) / Philo (+0 Add-Ons)  [%100 of marked] for $70</v>
      </c>
    </row>
    <row r="13" spans="1:15" ht="13.3" thickBot="1" x14ac:dyDescent="0.4">
      <c r="A13" s="79" t="str">
        <f>Services!A13</f>
        <v>Hulu with Live TV</v>
      </c>
      <c r="B13" s="31" t="s">
        <v>1</v>
      </c>
      <c r="C13" s="36">
        <f>Services!C13</f>
        <v>45</v>
      </c>
      <c r="D13" s="134"/>
      <c r="E13" s="132">
        <f ca="1">COUNTIFS(Data!$D$1:$D$1000,1,OFFSET(Data!$A$1,0,MATCH($A13,Data!$1:$1,0)-1,1000,1),B13)</f>
        <v>6</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7.5</v>
      </c>
      <c r="H13" s="31" t="str">
        <f t="shared" si="1"/>
        <v>Hulu with Live TVYes</v>
      </c>
      <c r="I13" s="32" t="s">
        <v>248</v>
      </c>
    </row>
    <row r="14" spans="1:15" ht="13.3" thickBot="1" x14ac:dyDescent="0.4">
      <c r="A14" s="79" t="str">
        <f>Services!A14</f>
        <v>PS Vue</v>
      </c>
      <c r="B14" s="31" t="s">
        <v>1</v>
      </c>
      <c r="C14" s="36">
        <f>Services!C14</f>
        <v>50</v>
      </c>
      <c r="D14" s="134"/>
      <c r="E14" s="132">
        <f ca="1">COUNTIFS(Data!$D$1:$D$1000,1,OFFSET(Data!$A$1,0,MATCH($A14,Data!$1:$1,0)-1,1000,1),B14)</f>
        <v>5</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10</v>
      </c>
      <c r="H14" s="31" t="str">
        <f t="shared" si="1"/>
        <v>PS VueYes</v>
      </c>
      <c r="I14" s="32" t="s">
        <v>248</v>
      </c>
    </row>
    <row r="15" spans="1:15" ht="13.3" thickBot="1" x14ac:dyDescent="0.4">
      <c r="A15" s="79" t="str">
        <f>Services!A15</f>
        <v>Fubo TV</v>
      </c>
      <c r="B15" s="31" t="s">
        <v>1</v>
      </c>
      <c r="C15" s="36">
        <f>Services!C15</f>
        <v>55</v>
      </c>
      <c r="D15" s="134"/>
      <c r="E15" s="132">
        <f ca="1">COUNTIFS(Data!$D$1:$D$1000,1,OFFSET(Data!$A$1,0,MATCH($A15,Data!$1:$1,0)-1,1000,1),B15)</f>
        <v>6</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9.1666666666666661</v>
      </c>
      <c r="H15" s="31" t="str">
        <f t="shared" si="1"/>
        <v>Fubo TVYes</v>
      </c>
      <c r="I15" s="32" t="s">
        <v>248</v>
      </c>
    </row>
    <row r="16" spans="1:15" ht="13.3" thickBot="1" x14ac:dyDescent="0.4">
      <c r="A16" s="79" t="str">
        <f>Services!A16</f>
        <v>AT&amp;T Watch TV</v>
      </c>
      <c r="B16" s="31" t="s">
        <v>1</v>
      </c>
      <c r="C16" s="36">
        <f>Services!C16</f>
        <v>15</v>
      </c>
      <c r="D16" s="134" t="s">
        <v>433</v>
      </c>
      <c r="E16" s="132">
        <f ca="1">COUNTIFS(Data!$D$1:$D$1000,1,OFFSET(Data!$A$1,0,MATCH($A16,Data!$1:$1,0)-1,1000,1),B16)</f>
        <v>2</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7.5</v>
      </c>
      <c r="H16" s="31" t="str">
        <f t="shared" si="1"/>
        <v>AT&amp;T Watch TVYesx</v>
      </c>
      <c r="I16" s="32" t="s">
        <v>248</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248</v>
      </c>
    </row>
    <row r="18" spans="1:31" ht="13.3" thickBot="1" x14ac:dyDescent="0.4">
      <c r="A18" s="79" t="str">
        <f>Services!A18</f>
        <v>Spectrum TV Essentials</v>
      </c>
      <c r="B18" s="31" t="s">
        <v>1</v>
      </c>
      <c r="C18" s="36">
        <f>Services!C18</f>
        <v>15</v>
      </c>
      <c r="D18" s="134"/>
      <c r="E18" s="132">
        <f ca="1">COUNTIFS(Data!$D$1:$D$1000,1,OFFSET(Data!$A$1,0,MATCH($A18,Data!$1:$1,0)-1,1000,1),B18)</f>
        <v>8</v>
      </c>
      <c r="F18" s="44"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9">
        <f t="shared" ca="1" si="0"/>
        <v>1.875</v>
      </c>
      <c r="H18" s="31" t="str">
        <f t="shared" si="1"/>
        <v>Spectrum TV EssentialsYes</v>
      </c>
      <c r="I18" s="32" t="s">
        <v>248</v>
      </c>
      <c r="L18" s="29"/>
    </row>
    <row r="19" spans="1:31" ht="26.15" thickBot="1" x14ac:dyDescent="0.4">
      <c r="A19" s="38" t="s">
        <v>477</v>
      </c>
      <c r="B19" s="35"/>
      <c r="C19" s="39"/>
      <c r="D19" s="135"/>
      <c r="E19" s="35"/>
      <c r="F19" s="43"/>
      <c r="G19" s="43"/>
      <c r="H19" s="35"/>
      <c r="I19" s="32" t="s">
        <v>248</v>
      </c>
      <c r="J19" s="40"/>
      <c r="K19" s="41" t="s">
        <v>845</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244</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248</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244</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248</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244</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248</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244</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248</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711</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248</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711</v>
      </c>
      <c r="B25" s="80" t="s">
        <v>525</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248</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711</v>
      </c>
      <c r="B26" s="80" t="s">
        <v>295</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248</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711</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248</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711</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248</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710</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248</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710</v>
      </c>
      <c r="B30" s="80" t="s">
        <v>525</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248</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710</v>
      </c>
      <c r="B31" s="80" t="s">
        <v>295</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248</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710</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248</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710</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248</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520</v>
      </c>
      <c r="B34" s="80" t="s">
        <v>525</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248</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520</v>
      </c>
      <c r="B35" s="80" t="s">
        <v>295</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248</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520</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248</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520</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248</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714</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248</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714</v>
      </c>
      <c r="B39" s="80" t="s">
        <v>525</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248</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714</v>
      </c>
      <c r="B40" s="80" t="s">
        <v>295</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248</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714</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248</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714</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248</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519</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248</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519</v>
      </c>
      <c r="B44" s="80" t="s">
        <v>525</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248</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519</v>
      </c>
      <c r="B45" s="80" t="s">
        <v>295</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248</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519</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248</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519</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248</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712</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248</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712</v>
      </c>
      <c r="B49" s="80" t="s">
        <v>525</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248</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712</v>
      </c>
      <c r="B50" s="80" t="s">
        <v>295</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248</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712</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248</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712</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83" ca="1" si="7">IF(E52=0,"",C52/E52)</f>
        <v/>
      </c>
      <c r="H52" s="31" t="str">
        <f t="shared" ref="H52:H83" si="8">A52&amp;B52&amp;D52</f>
        <v>DirecTV Now UltimateStarz</v>
      </c>
      <c r="I52" s="32" t="s">
        <v>248</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713</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248</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713</v>
      </c>
      <c r="B54" s="80" t="s">
        <v>525</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248</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713</v>
      </c>
      <c r="B55" s="80" t="s">
        <v>295</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248</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713</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248</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713</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248</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329</v>
      </c>
      <c r="B58" s="80" t="s">
        <v>877</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248</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329</v>
      </c>
      <c r="B59" s="80" t="s">
        <v>255</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248</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329</v>
      </c>
      <c r="B60" s="80" t="s">
        <v>335</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248</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329</v>
      </c>
      <c r="B61" s="80" t="s">
        <v>874</v>
      </c>
      <c r="C61" s="36">
        <v>6</v>
      </c>
      <c r="D61" s="134"/>
      <c r="E61" s="132">
        <f ca="1">COUNTIFS(Data!$D$1:$D$1000,1,OFFSET(Data!$A$1,0,MATCH($A61,Data!$1:$1,0)-1,1000,1),B61)</f>
        <v>1</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f t="shared" ca="1" si="7"/>
        <v>6</v>
      </c>
      <c r="H61" s="31" t="str">
        <f t="shared" si="8"/>
        <v>FUBO TVExtra</v>
      </c>
      <c r="I61" s="32" t="s">
        <v>248</v>
      </c>
      <c r="K61" s="29" t="str">
        <f t="shared" ref="K61" si="10">A61&amp;"/"&amp;B61</f>
        <v>FUBO TV/Extra</v>
      </c>
      <c r="L61" s="47" t="str">
        <f t="array" aca="1" ref="L61" ca="1">_xlfn.TEXTJOIN(", ",TRUE,IF((Data!$D$1:$D$1000=1)*(OFFSET(Data!$A$1,0,MATCH($A61,Data!$1:$1,0)-1,1000,1)=$B61),Data!$A$1:$A$1000,""))</f>
        <v>Cooking Channel</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329</v>
      </c>
      <c r="B62" s="80" t="s">
        <v>878</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248</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329</v>
      </c>
      <c r="B63" s="80" t="s">
        <v>875</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248</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329</v>
      </c>
      <c r="B64" s="80" t="s">
        <v>879</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248</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329</v>
      </c>
      <c r="B65" s="80" t="s">
        <v>167</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248</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329</v>
      </c>
      <c r="B66" s="80" t="s">
        <v>880</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248</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329</v>
      </c>
      <c r="B67" s="80" t="s">
        <v>336</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248</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329</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248</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329</v>
      </c>
      <c r="B69" s="80" t="s">
        <v>876</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248</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175</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248</v>
      </c>
      <c r="K70" s="29" t="str">
        <f t="shared" ref="K70:K90" si="11">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175</v>
      </c>
      <c r="B71" s="80" t="s">
        <v>293</v>
      </c>
      <c r="C71" s="36">
        <v>8</v>
      </c>
      <c r="D71" s="134"/>
      <c r="E71" s="132">
        <f ca="1">COUNTIFS(Data!$D$1:$D$1000,1,OFFSET(Data!$A$1,0,MATCH($A71,Data!$1:$1,0)-1,1000,1),B71)</f>
        <v>1</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f t="shared" ca="1" si="7"/>
        <v>8</v>
      </c>
      <c r="H71" s="31" t="str">
        <f t="shared" si="8"/>
        <v>Hulu with Live TVEntertainment</v>
      </c>
      <c r="I71" s="32" t="s">
        <v>248</v>
      </c>
      <c r="K71" s="29" t="str">
        <f t="shared" si="11"/>
        <v>Hulu with Live TV/Entertainment</v>
      </c>
      <c r="L71" s="47" t="str">
        <f t="array" aca="1" ref="L71" ca="1">_xlfn.TEXTJOIN(", ",TRUE,IF((Data!$D$1:$D$1000=1)*(OFFSET(Data!$A$1,0,MATCH($A71,Data!$1:$1,0)-1,1000,1)=$B71),Data!$A$1:$A$1000,""))</f>
        <v>Cooking Channel</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175</v>
      </c>
      <c r="B72" s="80" t="s">
        <v>295</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248</v>
      </c>
      <c r="K72" s="29" t="str">
        <f t="shared" si="11"/>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175</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248</v>
      </c>
      <c r="K73" s="29" t="str">
        <f t="shared" si="11"/>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175</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ca="1" si="7"/>
        <v/>
      </c>
      <c r="H74" s="31" t="str">
        <f t="shared" si="8"/>
        <v>Hulu with Live TVShowtime</v>
      </c>
      <c r="I74" s="32" t="s">
        <v>248</v>
      </c>
      <c r="K74" s="29" t="str">
        <f t="shared" si="11"/>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175</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7"/>
        <v/>
      </c>
      <c r="H75" s="31" t="str">
        <f t="shared" si="8"/>
        <v>Hulu with Live TVStarz</v>
      </c>
      <c r="I75" s="32" t="s">
        <v>248</v>
      </c>
      <c r="K75" s="29" t="str">
        <f t="shared" si="11"/>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779</v>
      </c>
      <c r="B76" s="80" t="s">
        <v>256</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7"/>
        <v/>
      </c>
      <c r="H76" s="31" t="str">
        <f t="shared" si="8"/>
        <v>KlowdTVPremium</v>
      </c>
      <c r="I76" s="32" t="s">
        <v>248</v>
      </c>
      <c r="K76" s="29" t="str">
        <f t="shared" ref="K76" si="12">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193</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7"/>
        <v/>
      </c>
      <c r="H77" s="31" t="str">
        <f t="shared" si="8"/>
        <v>PS VueCinemax</v>
      </c>
      <c r="I77" s="32" t="s">
        <v>248</v>
      </c>
      <c r="K77" s="29" t="str">
        <f t="shared" si="11"/>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193</v>
      </c>
      <c r="B78" s="80" t="s">
        <v>319</v>
      </c>
      <c r="C78" s="36">
        <v>5</v>
      </c>
      <c r="D78" s="134"/>
      <c r="E78" s="132">
        <f ca="1">COUNTIFS(Data!$D$1:$D$1000,1,OFFSET(Data!$A$1,0,MATCH($A78,Data!$1:$1,0)-1,1000,1),B78)</f>
        <v>2</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7"/>
        <v>2.5</v>
      </c>
      <c r="H78" s="31" t="str">
        <f t="shared" si="8"/>
        <v>PS VueCore</v>
      </c>
      <c r="I78" s="32" t="s">
        <v>248</v>
      </c>
      <c r="K78" s="29" t="str">
        <f t="shared" ref="K78" si="13">A78&amp;"/"&amp;B78</f>
        <v>PS Vue/Core</v>
      </c>
      <c r="L78" s="47" t="str">
        <f t="array" aca="1" ref="L78" ca="1">_xlfn.TEXTJOIN(", ",TRUE,IF((Data!$D$1:$D$1000=1)*(OFFSET(Data!$A$1,0,MATCH($A78,Data!$1:$1,0)-1,1000,1)=$B78),Data!$A$1:$A$1000,""))</f>
        <v>Cooking Channel, 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193</v>
      </c>
      <c r="B79" s="80" t="s">
        <v>544</v>
      </c>
      <c r="C79" s="36">
        <v>3</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7"/>
        <v/>
      </c>
      <c r="H79" s="31" t="str">
        <f t="shared" si="8"/>
        <v>PS VueCuriosityStream</v>
      </c>
      <c r="I79" s="32" t="s">
        <v>248</v>
      </c>
      <c r="K79" s="29" t="str">
        <f t="shared" si="11"/>
        <v>PS Vue/CuriosityStream</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193</v>
      </c>
      <c r="B80" s="80" t="s">
        <v>320</v>
      </c>
      <c r="C80" s="36">
        <v>15</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7"/>
        <v/>
      </c>
      <c r="H80" s="31" t="str">
        <f t="shared" si="8"/>
        <v>PS VueElite</v>
      </c>
      <c r="I80" s="32" t="s">
        <v>248</v>
      </c>
      <c r="K80" s="29" t="str">
        <f t="shared" si="11"/>
        <v>PS Vue/Elite</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193</v>
      </c>
      <c r="B81" s="80" t="s">
        <v>203</v>
      </c>
      <c r="C81" s="36">
        <v>4</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7"/>
        <v/>
      </c>
      <c r="H81" s="31" t="str">
        <f t="shared" si="8"/>
        <v>PS VueEPIX Hits</v>
      </c>
      <c r="I81" s="32" t="s">
        <v>248</v>
      </c>
      <c r="K81" s="29" t="str">
        <f t="shared" si="11"/>
        <v>PS Vue/EPIX Hits</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193</v>
      </c>
      <c r="B82" s="80" t="s">
        <v>295</v>
      </c>
      <c r="C82" s="36">
        <v>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7"/>
        <v/>
      </c>
      <c r="H82" s="31" t="str">
        <f t="shared" si="8"/>
        <v>PS VueEspanol</v>
      </c>
      <c r="I82" s="32" t="s">
        <v>248</v>
      </c>
      <c r="K82" s="29" t="str">
        <f t="shared" si="11"/>
        <v>PS Vue/Espanol</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193</v>
      </c>
      <c r="B83" s="80" t="s">
        <v>903</v>
      </c>
      <c r="C83" s="36">
        <v>15</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7"/>
        <v/>
      </c>
      <c r="H83" s="31" t="str">
        <f t="shared" si="8"/>
        <v>PS VueFox-Soccer Active</v>
      </c>
      <c r="I83" s="32" t="s">
        <v>248</v>
      </c>
      <c r="K83" s="29" t="str">
        <f t="shared" si="11"/>
        <v>PS Vue/Fox-Soccer Active</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193</v>
      </c>
      <c r="B84" s="80" t="s">
        <v>776</v>
      </c>
      <c r="C84" s="36">
        <v>6</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ref="G84:G115" ca="1" si="14">IF(E84=0,"",C84/E84)</f>
        <v/>
      </c>
      <c r="H84" s="31" t="str">
        <f t="shared" ref="H84:H115" si="15">A84&amp;B84&amp;D84</f>
        <v>PS VueFX-Plus</v>
      </c>
      <c r="I84" s="32" t="s">
        <v>248</v>
      </c>
      <c r="K84" s="29" t="str">
        <f t="shared" si="11"/>
        <v>PS Vue/FX-Plus</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193</v>
      </c>
      <c r="B85" s="80" t="s">
        <v>41</v>
      </c>
      <c r="C85" s="36">
        <v>15</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v>
      </c>
      <c r="I85" s="32" t="s">
        <v>248</v>
      </c>
      <c r="K85" s="29" t="str">
        <f t="shared" si="11"/>
        <v>PS Vue/HBO</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193</v>
      </c>
      <c r="B86" s="80" t="s">
        <v>778</v>
      </c>
      <c r="C86" s="36">
        <v>22</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VueHBO-Cinemax</v>
      </c>
      <c r="I86" s="32" t="s">
        <v>248</v>
      </c>
      <c r="K86" s="29" t="str">
        <f t="shared" si="11"/>
        <v>PS Vue/HBO-Cinemax</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193</v>
      </c>
      <c r="B87" s="80" t="s">
        <v>256</v>
      </c>
      <c r="C87" s="36">
        <v>14</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VuePremium</v>
      </c>
      <c r="I87" s="32" t="s">
        <v>248</v>
      </c>
      <c r="K87" s="29" t="str">
        <f t="shared" si="11"/>
        <v>PS Vue/Premium</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193</v>
      </c>
      <c r="B88" s="80" t="s">
        <v>66</v>
      </c>
      <c r="C88" s="36">
        <v>11</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VueShowtime</v>
      </c>
      <c r="I88" s="32" t="s">
        <v>248</v>
      </c>
      <c r="K88" s="29" t="str">
        <f t="shared" si="11"/>
        <v>PS Vue/Showtime</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193</v>
      </c>
      <c r="B89" s="80" t="s">
        <v>216</v>
      </c>
      <c r="C89" s="36">
        <v>10</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VueSports</v>
      </c>
      <c r="I89" s="32" t="s">
        <v>248</v>
      </c>
      <c r="K89" s="29" t="str">
        <f t="shared" si="11"/>
        <v>PS Vue/Sports</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193</v>
      </c>
      <c r="B90" s="80" t="s">
        <v>321</v>
      </c>
      <c r="C90" s="36">
        <v>35</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PS VueUltra</v>
      </c>
      <c r="I90" s="32" t="s">
        <v>248</v>
      </c>
      <c r="K90" s="29" t="str">
        <f t="shared" si="11"/>
        <v>PS Vue/Ultra</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192</v>
      </c>
      <c r="B91" s="80" t="s">
        <v>894</v>
      </c>
      <c r="C91" s="116">
        <v>10</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Blue4 for $10 Deal</v>
      </c>
      <c r="I91" s="32" t="s">
        <v>248</v>
      </c>
      <c r="K91" s="29" t="str">
        <f t="shared" ref="K91:K99" si="16">A91&amp;"/"&amp;B91</f>
        <v>Sling Blue/4 for $10 Deal</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192</v>
      </c>
      <c r="B92" s="80" t="s">
        <v>568</v>
      </c>
      <c r="C92" s="116">
        <v>10</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BlueArabic Mini</v>
      </c>
      <c r="I92" s="32" t="s">
        <v>248</v>
      </c>
      <c r="K92" s="29" t="str">
        <f t="shared" si="16"/>
        <v>Sling Blue/Arabic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192</v>
      </c>
      <c r="B93" s="80" t="s">
        <v>555</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BlueBest of Spanish TV</v>
      </c>
      <c r="I93" s="32" t="s">
        <v>248</v>
      </c>
      <c r="K93" s="29" t="str">
        <f t="shared" si="16"/>
        <v>Sling Blue/Best of Spanish TV</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192</v>
      </c>
      <c r="B94" s="80" t="s">
        <v>571</v>
      </c>
      <c r="C94" s="116">
        <v>15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BlueBrazilian Mini</v>
      </c>
      <c r="I94" s="32" t="s">
        <v>248</v>
      </c>
      <c r="K94" s="29" t="str">
        <f t="shared" si="16"/>
        <v>Sling Blue/Brazilian Mini</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192</v>
      </c>
      <c r="B95" s="80" t="s">
        <v>559</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BlueCaribe</v>
      </c>
      <c r="I95" s="32" t="s">
        <v>248</v>
      </c>
      <c r="K95" s="29" t="str">
        <f t="shared" si="16"/>
        <v>Sling Blue/Caribe</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192</v>
      </c>
      <c r="B96" s="80" t="s">
        <v>558</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BlueCentroamérica</v>
      </c>
      <c r="I96" s="32" t="s">
        <v>248</v>
      </c>
      <c r="K96" s="29" t="str">
        <f t="shared" si="16"/>
        <v>Sling Blue/Centroamérica</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192</v>
      </c>
      <c r="B97" s="80" t="s">
        <v>565</v>
      </c>
      <c r="C97" s="116">
        <v>5</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ca="1" si="14"/>
        <v/>
      </c>
      <c r="H97" s="31" t="str">
        <f t="shared" si="15"/>
        <v>Sling BlueChinese Mini</v>
      </c>
      <c r="I97" s="32" t="s">
        <v>248</v>
      </c>
      <c r="K97" s="29" t="str">
        <f t="shared" si="16"/>
        <v>Sling Blue/Chinese Mini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192</v>
      </c>
      <c r="B98" s="80" t="s">
        <v>541</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BlueCineFest</v>
      </c>
      <c r="I98" s="32" t="s">
        <v>248</v>
      </c>
      <c r="K98" s="29" t="str">
        <f t="shared" ref="K98" si="17">A98&amp;"/"&amp;B98</f>
        <v>Sling Blue/CineFest</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192</v>
      </c>
      <c r="B99" s="80" t="s">
        <v>859</v>
      </c>
      <c r="C99" s="116">
        <v>3</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BlueCineMoi</v>
      </c>
      <c r="I99" s="32" t="s">
        <v>248</v>
      </c>
      <c r="K99" s="29" t="str">
        <f t="shared" si="16"/>
        <v>Sling Blue/CineMoi</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192</v>
      </c>
      <c r="B100" s="80" t="s">
        <v>533</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BlueCloud DVR</v>
      </c>
      <c r="I100" s="32" t="s">
        <v>248</v>
      </c>
      <c r="K100" s="29" t="str">
        <f t="shared" ref="K100:K171" si="18">A100&amp;"/"&amp;B100</f>
        <v>Sling Blue/Cloud DVR</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192</v>
      </c>
      <c r="B101" s="80" t="s">
        <v>542</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BlueComedy Dynamics</v>
      </c>
      <c r="I101" s="32" t="s">
        <v>248</v>
      </c>
      <c r="K101" s="29" t="str">
        <f t="shared" si="18"/>
        <v>Sling Blue/Comedy Dynamics</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192</v>
      </c>
      <c r="B102" s="80" t="s">
        <v>535</v>
      </c>
      <c r="C102" s="116">
        <v>5</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BlueComedy Extra</v>
      </c>
      <c r="I102" s="32" t="s">
        <v>248</v>
      </c>
      <c r="K102" s="29" t="str">
        <f t="shared" si="18"/>
        <v>Sling Blue/Comedy Extra</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192</v>
      </c>
      <c r="B103" s="80" t="s">
        <v>543</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BlueCONtv</v>
      </c>
      <c r="I103" s="32" t="s">
        <v>248</v>
      </c>
      <c r="K103" s="29" t="str">
        <f t="shared" si="18"/>
        <v>Sling Blue/CONtv</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192</v>
      </c>
      <c r="B104" s="80" t="s">
        <v>544</v>
      </c>
      <c r="C104" s="116">
        <v>3</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BlueCuriosityStream</v>
      </c>
      <c r="I104" s="32" t="s">
        <v>248</v>
      </c>
      <c r="K104" s="29" t="str">
        <f t="shared" si="18"/>
        <v>Sling Blue/CuriosityStream</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192</v>
      </c>
      <c r="B105" s="80" t="s">
        <v>567</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BlueDeutsch Mini</v>
      </c>
      <c r="I105" s="32" t="s">
        <v>248</v>
      </c>
      <c r="K105" s="29" t="str">
        <f t="shared" si="18"/>
        <v>Sling Blue/Deutsch Mini</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192</v>
      </c>
      <c r="B106" s="80" t="s">
        <v>545</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ca="1" si="14"/>
        <v/>
      </c>
      <c r="H106" s="31" t="str">
        <f t="shared" si="15"/>
        <v>Sling BlueDocurama</v>
      </c>
      <c r="I106" s="32" t="s">
        <v>248</v>
      </c>
      <c r="K106" s="29" t="str">
        <f t="shared" si="18"/>
        <v>Sling Blue/Docurama</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192</v>
      </c>
      <c r="B107" s="80" t="s">
        <v>546</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14"/>
        <v/>
      </c>
      <c r="H107" s="31" t="str">
        <f t="shared" si="15"/>
        <v>Sling BlueDOGTV</v>
      </c>
      <c r="I107" s="32" t="s">
        <v>248</v>
      </c>
      <c r="K107" s="29" t="str">
        <f t="shared" si="18"/>
        <v>Sling Blue/DOGTV</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192</v>
      </c>
      <c r="B108" s="80" t="s">
        <v>547</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14"/>
        <v/>
      </c>
      <c r="H108" s="31" t="str">
        <f t="shared" si="15"/>
        <v>Sling BlueDove Channel</v>
      </c>
      <c r="I108" s="32" t="s">
        <v>248</v>
      </c>
      <c r="K108" s="29" t="str">
        <f t="shared" si="18"/>
        <v>Sling Blue/Dove Channel</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192</v>
      </c>
      <c r="B109" s="80" t="s">
        <v>909</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14"/>
        <v/>
      </c>
      <c r="H109" s="31" t="str">
        <f t="shared" si="15"/>
        <v>Sling BlueDOX</v>
      </c>
      <c r="I109" s="32" t="s">
        <v>248</v>
      </c>
      <c r="K109" s="29" t="str">
        <f t="shared" si="18"/>
        <v>Sling Blue/DOX</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192</v>
      </c>
      <c r="B110" s="80" t="s">
        <v>32</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14"/>
        <v/>
      </c>
      <c r="H110" s="31" t="str">
        <f t="shared" si="15"/>
        <v>Sling BlueEPIX</v>
      </c>
      <c r="I110" s="32" t="s">
        <v>248</v>
      </c>
      <c r="K110" s="29" t="str">
        <f t="shared" si="18"/>
        <v>Sling Blue/EPIX</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192</v>
      </c>
      <c r="B111" s="80" t="s">
        <v>560</v>
      </c>
      <c r="C111" s="116">
        <v>5</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ca="1" si="14"/>
        <v/>
      </c>
      <c r="H111" s="31" t="str">
        <f t="shared" si="15"/>
        <v>Sling BlueEspaña</v>
      </c>
      <c r="I111" s="32" t="s">
        <v>248</v>
      </c>
      <c r="K111" s="29" t="str">
        <f t="shared" si="18"/>
        <v>Sling Blue/España</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192</v>
      </c>
      <c r="B112" s="80" t="s">
        <v>887</v>
      </c>
      <c r="C112" s="116">
        <v>3</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14"/>
        <v/>
      </c>
      <c r="H112" s="31" t="str">
        <f t="shared" si="15"/>
        <v>Sling BlueFlixLatino</v>
      </c>
      <c r="I112" s="32" t="s">
        <v>248</v>
      </c>
      <c r="K112" s="29" t="str">
        <f t="shared" ref="K112" si="19">A112&amp;"/"&amp;B112</f>
        <v>Sling Blue/FlixLatino</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192</v>
      </c>
      <c r="B113" s="80" t="s">
        <v>566</v>
      </c>
      <c r="C113" s="116">
        <v>5</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14"/>
        <v/>
      </c>
      <c r="H113" s="31" t="str">
        <f t="shared" si="15"/>
        <v>Sling BlueFrançais Mini</v>
      </c>
      <c r="I113" s="32" t="s">
        <v>248</v>
      </c>
      <c r="K113" s="29" t="str">
        <f t="shared" si="18"/>
        <v>Sling Blue/Français Mini</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192</v>
      </c>
      <c r="B114" s="80" t="s">
        <v>885</v>
      </c>
      <c r="C114" s="116">
        <v>4</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14"/>
        <v/>
      </c>
      <c r="H114" s="31" t="str">
        <f t="shared" si="15"/>
        <v>Sling BlueGenius Brands Network</v>
      </c>
      <c r="I114" s="32" t="s">
        <v>248</v>
      </c>
      <c r="K114" s="29" t="str">
        <f t="shared" si="18"/>
        <v>Sling Blue/Genius Brands Network</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192</v>
      </c>
      <c r="B115" s="80" t="s">
        <v>548</v>
      </c>
      <c r="C115" s="116">
        <v>7</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14"/>
        <v/>
      </c>
      <c r="H115" s="31" t="str">
        <f t="shared" si="15"/>
        <v>Sling BlueGrokker</v>
      </c>
      <c r="I115" s="32" t="s">
        <v>248</v>
      </c>
      <c r="K115" s="29" t="str">
        <f t="shared" si="18"/>
        <v>Sling Blue/Grokker</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192</v>
      </c>
      <c r="B116" s="80" t="s">
        <v>860</v>
      </c>
      <c r="C116" s="116">
        <v>6</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ref="G116:G147" ca="1" si="20">IF(E116=0,"",C116/E116)</f>
        <v/>
      </c>
      <c r="H116" s="31" t="str">
        <f t="shared" ref="H116:H147" si="21">A116&amp;B116&amp;D116</f>
        <v>Sling BlueHallmark Movies Now</v>
      </c>
      <c r="I116" s="32" t="s">
        <v>248</v>
      </c>
      <c r="K116" s="29" t="str">
        <f t="shared" si="18"/>
        <v>Sling Blue/Hallmark Movies Now</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192</v>
      </c>
      <c r="B117" s="80" t="s">
        <v>540</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0"/>
        <v/>
      </c>
      <c r="H117" s="31" t="str">
        <f t="shared" si="21"/>
        <v>Sling BlueHeartland Extra</v>
      </c>
      <c r="I117" s="32" t="s">
        <v>248</v>
      </c>
      <c r="K117" s="29" t="str">
        <f t="shared" si="18"/>
        <v>Sling Blue/Heartland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192</v>
      </c>
      <c r="B118" s="80" t="s">
        <v>549</v>
      </c>
      <c r="C118" s="116">
        <v>8</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0"/>
        <v/>
      </c>
      <c r="H118" s="31" t="str">
        <f t="shared" si="21"/>
        <v>Sling BlueHere TV</v>
      </c>
      <c r="I118" s="32" t="s">
        <v>248</v>
      </c>
      <c r="K118" s="29" t="str">
        <f t="shared" si="18"/>
        <v>Sling Blue/Here TV</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192</v>
      </c>
      <c r="B119" s="80" t="s">
        <v>562</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0"/>
        <v/>
      </c>
      <c r="H119" s="31" t="str">
        <f t="shared" si="21"/>
        <v>Sling BlueHindi Mini</v>
      </c>
      <c r="I119" s="32" t="s">
        <v>248</v>
      </c>
      <c r="K119" s="29" t="str">
        <f t="shared" si="18"/>
        <v>Sling Blue/Hindi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192</v>
      </c>
      <c r="B120" s="80" t="s">
        <v>539</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0"/>
        <v/>
      </c>
      <c r="H120" s="31" t="str">
        <f t="shared" si="21"/>
        <v>Sling BlueHollywood Extra</v>
      </c>
      <c r="I120" s="32" t="s">
        <v>248</v>
      </c>
      <c r="K120" s="29" t="str">
        <f t="shared" si="18"/>
        <v>Sling Blue/Hollywood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192</v>
      </c>
      <c r="B121" s="80" t="s">
        <v>550</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0"/>
        <v/>
      </c>
      <c r="H121" s="31" t="str">
        <f t="shared" si="21"/>
        <v>Sling BlueHopster</v>
      </c>
      <c r="I121" s="32" t="s">
        <v>248</v>
      </c>
      <c r="K121" s="29" t="str">
        <f t="shared" si="18"/>
        <v>Sling Blue/Hopster</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192</v>
      </c>
      <c r="B122" s="80" t="s">
        <v>569</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0"/>
        <v/>
      </c>
      <c r="H122" s="31" t="str">
        <f t="shared" si="21"/>
        <v>Sling BlueItaliano Mini</v>
      </c>
      <c r="I122" s="32" t="s">
        <v>248</v>
      </c>
      <c r="K122" s="29" t="str">
        <f t="shared" si="18"/>
        <v>Sling Blue/Italiano Mini</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192</v>
      </c>
      <c r="B123" s="80" t="s">
        <v>536</v>
      </c>
      <c r="C123" s="116">
        <v>5</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0"/>
        <v/>
      </c>
      <c r="H123" s="31" t="str">
        <f t="shared" si="21"/>
        <v>Sling BlueKids Extra</v>
      </c>
      <c r="I123" s="32" t="s">
        <v>248</v>
      </c>
      <c r="K123" s="29" t="str">
        <f t="shared" si="18"/>
        <v>Sling Blue/Kids Extra</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192</v>
      </c>
      <c r="B124" s="80" t="s">
        <v>538</v>
      </c>
      <c r="C124" s="116">
        <v>5</v>
      </c>
      <c r="D124" s="134"/>
      <c r="E124" s="132">
        <f ca="1">COUNTIFS(Data!$D$1:$D$1000,1,OFFSET(Data!$A$1,0,MATCH($A124,Data!$1:$1,0)-1,1000,1),B124)</f>
        <v>1</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f t="shared" ca="1" si="20"/>
        <v>5</v>
      </c>
      <c r="H124" s="31" t="str">
        <f t="shared" si="21"/>
        <v>Sling BlueLifestyle Extra</v>
      </c>
      <c r="I124" s="32" t="s">
        <v>248</v>
      </c>
      <c r="K124" s="29" t="str">
        <f t="shared" si="18"/>
        <v>Sling Blue/Lifestyle Extra</v>
      </c>
      <c r="L124" s="47" t="str">
        <f t="array" aca="1" ref="L124" ca="1">_xlfn.TEXTJOIN(", ",TRUE,IF((Data!$D$1:$D$1000=1)*(OFFSET(Data!$A$1,0,MATCH($A124,Data!$1:$1,0)-1,1000,1)=$B124),Data!$A$1:$A$1000,""))</f>
        <v>Cooking Channel</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192</v>
      </c>
      <c r="B125" s="80" t="s">
        <v>906</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0"/>
        <v/>
      </c>
      <c r="H125" s="31" t="str">
        <f t="shared" si="21"/>
        <v>Sling BlueMagnolia Selects</v>
      </c>
      <c r="I125" s="32" t="s">
        <v>248</v>
      </c>
      <c r="K125" s="29" t="str">
        <f t="shared" si="18"/>
        <v>Sling Blue/Magnolia Selects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192</v>
      </c>
      <c r="B126" s="80" t="s">
        <v>556</v>
      </c>
      <c r="C126" s="116">
        <v>5</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0"/>
        <v/>
      </c>
      <c r="H126" s="31" t="str">
        <f t="shared" si="21"/>
        <v>Sling BlueMéxico</v>
      </c>
      <c r="I126" s="32" t="s">
        <v>248</v>
      </c>
      <c r="K126" s="29" t="str">
        <f t="shared" si="18"/>
        <v>Sling Blue/México</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192</v>
      </c>
      <c r="B127" s="80" t="s">
        <v>907</v>
      </c>
      <c r="C127" s="116">
        <v>3</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0"/>
        <v/>
      </c>
      <c r="H127" s="31" t="str">
        <f t="shared" si="21"/>
        <v>Sling BlueMonsters &amp; Nightmares</v>
      </c>
      <c r="I127" s="32" t="s">
        <v>248</v>
      </c>
      <c r="K127" s="29" t="str">
        <f t="shared" si="18"/>
        <v>Sling Blue/Monsters &amp; Nightmares</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192</v>
      </c>
      <c r="B128" s="80" t="s">
        <v>167</v>
      </c>
      <c r="C128" s="116">
        <v>29</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0"/>
        <v/>
      </c>
      <c r="H128" s="31" t="str">
        <f t="shared" si="21"/>
        <v>Sling BlueNBA League Pass</v>
      </c>
      <c r="I128" s="32" t="s">
        <v>248</v>
      </c>
      <c r="K128" s="29" t="str">
        <f t="shared" si="18"/>
        <v>Sling Blue/NBA League Pass</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192</v>
      </c>
      <c r="B129" s="80" t="s">
        <v>537</v>
      </c>
      <c r="C129" s="116">
        <v>5</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0"/>
        <v/>
      </c>
      <c r="H129" s="31" t="str">
        <f t="shared" si="21"/>
        <v>Sling BlueNews Extra</v>
      </c>
      <c r="I129" s="32" t="s">
        <v>248</v>
      </c>
      <c r="K129" s="29" t="str">
        <f t="shared" si="18"/>
        <v>Sling Blue/News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192</v>
      </c>
      <c r="B130" s="80" t="s">
        <v>551</v>
      </c>
      <c r="C130" s="116">
        <v>5</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0"/>
        <v/>
      </c>
      <c r="H130" s="31" t="str">
        <f t="shared" si="21"/>
        <v>Sling BlueOutside TV Features</v>
      </c>
      <c r="I130" s="32" t="s">
        <v>248</v>
      </c>
      <c r="K130" s="29" t="str">
        <f t="shared" si="18"/>
        <v>Sling Blue/Outside TV Features</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192</v>
      </c>
      <c r="B131" s="80" t="s">
        <v>552</v>
      </c>
      <c r="C131" s="116">
        <v>6</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0"/>
        <v/>
      </c>
      <c r="H131" s="31" t="str">
        <f t="shared" si="21"/>
        <v>Sling BluePantaya</v>
      </c>
      <c r="I131" s="32" t="s">
        <v>248</v>
      </c>
      <c r="K131" s="29" t="str">
        <f t="shared" si="18"/>
        <v>Sling Blue/Pantaya</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192</v>
      </c>
      <c r="B132" s="80" t="s">
        <v>570</v>
      </c>
      <c r="C132" s="116">
        <v>15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0"/>
        <v/>
      </c>
      <c r="H132" s="31" t="str">
        <f t="shared" si="21"/>
        <v>Sling BluePolish Mini</v>
      </c>
      <c r="I132" s="32" t="s">
        <v>248</v>
      </c>
      <c r="K132" s="29" t="str">
        <f t="shared" si="18"/>
        <v>Sling Blue/Polish Mini</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192</v>
      </c>
      <c r="B133" s="80" t="s">
        <v>66</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0"/>
        <v/>
      </c>
      <c r="H133" s="31" t="str">
        <f t="shared" si="21"/>
        <v>Sling BlueShowtime</v>
      </c>
      <c r="I133" s="32" t="s">
        <v>248</v>
      </c>
      <c r="K133" s="29" t="str">
        <f t="shared" si="18"/>
        <v>Sling Blue/Showtime</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192</v>
      </c>
      <c r="B134" s="80" t="s">
        <v>534</v>
      </c>
      <c r="C134" s="116">
        <v>10</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0"/>
        <v/>
      </c>
      <c r="H134" s="31" t="str">
        <f t="shared" si="21"/>
        <v>Sling BlueSports Extra</v>
      </c>
      <c r="I134" s="32" t="s">
        <v>248</v>
      </c>
      <c r="K134" s="29" t="str">
        <f t="shared" si="18"/>
        <v>Sling Blue/Sports Extra</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192</v>
      </c>
      <c r="B135" s="80" t="s">
        <v>67</v>
      </c>
      <c r="C135" s="116">
        <v>9</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0"/>
        <v/>
      </c>
      <c r="H135" s="31" t="str">
        <f t="shared" si="21"/>
        <v>Sling BlueStarz</v>
      </c>
      <c r="I135" s="32" t="s">
        <v>248</v>
      </c>
      <c r="K135" s="29" t="str">
        <f t="shared" si="18"/>
        <v>Sling Blue/Starz</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192</v>
      </c>
      <c r="B136" s="80" t="s">
        <v>553</v>
      </c>
      <c r="C136" s="116">
        <v>7</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0"/>
        <v/>
      </c>
      <c r="H136" s="31" t="str">
        <f t="shared" si="21"/>
        <v>Sling BlueStingray Karaoke</v>
      </c>
      <c r="I136" s="32" t="s">
        <v>248</v>
      </c>
      <c r="K136" s="29" t="str">
        <f t="shared" si="18"/>
        <v>Sling Blue/Stingray Karaoke</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192</v>
      </c>
      <c r="B137" s="80" t="s">
        <v>910</v>
      </c>
      <c r="C137" s="116">
        <v>8</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0"/>
        <v/>
      </c>
      <c r="H137" s="31" t="str">
        <f t="shared" si="21"/>
        <v>Sling BlueStingray Qello</v>
      </c>
      <c r="I137" s="32" t="s">
        <v>248</v>
      </c>
      <c r="K137" s="29" t="str">
        <f t="shared" si="18"/>
        <v>Sling Blue/Stingray Qello</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192</v>
      </c>
      <c r="B138" s="80" t="s">
        <v>557</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0"/>
        <v/>
      </c>
      <c r="H138" s="31" t="str">
        <f t="shared" si="21"/>
        <v>Sling BlueSudamérica</v>
      </c>
      <c r="I138" s="32" t="s">
        <v>248</v>
      </c>
      <c r="K138" s="29" t="str">
        <f t="shared" si="18"/>
        <v>Sling Blue/Sudamérica</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192</v>
      </c>
      <c r="B139" s="80" t="s">
        <v>572</v>
      </c>
      <c r="C139" s="116">
        <v>10</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0"/>
        <v/>
      </c>
      <c r="H139" s="31" t="str">
        <f t="shared" si="21"/>
        <v>Sling BlueSun TV Mini</v>
      </c>
      <c r="I139" s="32" t="s">
        <v>248</v>
      </c>
      <c r="K139" s="29" t="str">
        <f t="shared" si="18"/>
        <v>Sling Blue/Sun TV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192</v>
      </c>
      <c r="B140" s="80" t="s">
        <v>564</v>
      </c>
      <c r="C140" s="116">
        <v>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0"/>
        <v/>
      </c>
      <c r="H140" s="31" t="str">
        <f t="shared" si="21"/>
        <v>Sling BlueTamil Mini</v>
      </c>
      <c r="I140" s="32" t="s">
        <v>248</v>
      </c>
      <c r="K140" s="29" t="str">
        <f t="shared" si="18"/>
        <v>Sling Blue/Tamil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192</v>
      </c>
      <c r="B141" s="80" t="s">
        <v>563</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0"/>
        <v/>
      </c>
      <c r="H141" s="31" t="str">
        <f t="shared" si="21"/>
        <v>Sling BlueTelugu Mini</v>
      </c>
      <c r="I141" s="32" t="s">
        <v>248</v>
      </c>
      <c r="K141" s="29" t="str">
        <f t="shared" si="18"/>
        <v>Sling Blue/Telugu Mini</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192</v>
      </c>
      <c r="B142" s="80" t="s">
        <v>573</v>
      </c>
      <c r="C142" s="116">
        <v>3</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ca="1" si="20"/>
        <v/>
      </c>
      <c r="H142" s="31" t="str">
        <f t="shared" si="21"/>
        <v>Sling BlueThe Country Network</v>
      </c>
      <c r="I142" s="32" t="s">
        <v>248</v>
      </c>
      <c r="K142" s="29" t="str">
        <f t="shared" si="18"/>
        <v>Sling Blue/The Country Network</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192</v>
      </c>
      <c r="B143" s="80" t="s">
        <v>893</v>
      </c>
      <c r="C143" s="116">
        <v>20</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0"/>
        <v/>
      </c>
      <c r="H143" s="31" t="str">
        <f t="shared" si="21"/>
        <v>Sling BlueTotal TV Deal</v>
      </c>
      <c r="I143" s="32" t="s">
        <v>248</v>
      </c>
      <c r="K143" s="29" t="str">
        <f t="shared" si="18"/>
        <v>Sling Blue/Total TV Deal</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192</v>
      </c>
      <c r="B144" s="80" t="s">
        <v>554</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0"/>
        <v/>
      </c>
      <c r="H144" s="31" t="str">
        <f t="shared" si="21"/>
        <v>Sling BlueUP Faith &amp; Family</v>
      </c>
      <c r="I144" s="32" t="s">
        <v>248</v>
      </c>
      <c r="K144" s="29" t="str">
        <f t="shared" si="18"/>
        <v>Sling Blue/UP Faith &amp; Family</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192</v>
      </c>
      <c r="B145" s="80" t="s">
        <v>332</v>
      </c>
      <c r="C145" s="116">
        <v>4</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0"/>
        <v/>
      </c>
      <c r="H145" s="31" t="str">
        <f t="shared" si="21"/>
        <v>Sling BlueVSIN</v>
      </c>
      <c r="I145" s="32" t="s">
        <v>248</v>
      </c>
      <c r="K145" s="29" t="str">
        <f t="shared" si="18"/>
        <v>Sling Blue/VSIN</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192</v>
      </c>
      <c r="B146" s="80" t="s">
        <v>908</v>
      </c>
      <c r="C146" s="116">
        <v>3</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0"/>
        <v/>
      </c>
      <c r="H146" s="31" t="str">
        <f t="shared" si="21"/>
        <v>Sling BlueWarriors &amp; Gangsters</v>
      </c>
      <c r="I146" s="32" t="s">
        <v>248</v>
      </c>
      <c r="K146" s="29" t="str">
        <f t="shared" si="18"/>
        <v>Sling Blue/Warriors &amp; Gangsters</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192</v>
      </c>
      <c r="B147" s="80" t="s">
        <v>561</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0"/>
        <v/>
      </c>
      <c r="H147" s="31" t="str">
        <f t="shared" si="21"/>
        <v>Sling BlueWillow Cricket Mini</v>
      </c>
      <c r="I147" s="32" t="s">
        <v>248</v>
      </c>
      <c r="K147" s="29" t="str">
        <f t="shared" si="18"/>
        <v>Sling Blue/Willow Cricket Mini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191</v>
      </c>
      <c r="B148" s="80" t="s">
        <v>894</v>
      </c>
      <c r="C148" s="116">
        <v>10</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ref="G148:G179" ca="1" si="22">IF(E148=0,"",C148/E148)</f>
        <v/>
      </c>
      <c r="H148" s="31" t="str">
        <f t="shared" ref="H148:H179" si="23">A148&amp;B148&amp;D148</f>
        <v>Sling Orange4 for $10 Deal</v>
      </c>
      <c r="I148" s="32" t="s">
        <v>248</v>
      </c>
      <c r="K148" s="29" t="str">
        <f t="shared" si="18"/>
        <v>Sling Orange/4 for $10 Deal</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191</v>
      </c>
      <c r="B149" s="80" t="s">
        <v>568</v>
      </c>
      <c r="C149" s="116">
        <v>10</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2"/>
        <v/>
      </c>
      <c r="H149" s="31" t="str">
        <f t="shared" si="23"/>
        <v>Sling OrangeArabic Mini</v>
      </c>
      <c r="I149" s="32" t="s">
        <v>248</v>
      </c>
      <c r="K149" s="29" t="str">
        <f t="shared" si="18"/>
        <v>Sling Orange/Arabic Mini</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191</v>
      </c>
      <c r="B150" s="80" t="s">
        <v>555</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2"/>
        <v/>
      </c>
      <c r="H150" s="31" t="str">
        <f t="shared" si="23"/>
        <v>Sling OrangeBest of Spanish TV</v>
      </c>
      <c r="I150" s="32" t="s">
        <v>248</v>
      </c>
      <c r="K150" s="29" t="str">
        <f t="shared" si="18"/>
        <v>Sling Orange/Best of Spanish TV</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191</v>
      </c>
      <c r="B151" s="80" t="s">
        <v>571</v>
      </c>
      <c r="C151" s="116">
        <v>15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2"/>
        <v/>
      </c>
      <c r="H151" s="31" t="str">
        <f t="shared" si="23"/>
        <v>Sling OrangeBrazilian Mini</v>
      </c>
      <c r="I151" s="32" t="s">
        <v>248</v>
      </c>
      <c r="K151" s="29" t="str">
        <f t="shared" si="18"/>
        <v>Sling Orange/Brazilian Mini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191</v>
      </c>
      <c r="B152" s="80" t="s">
        <v>559</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2"/>
        <v/>
      </c>
      <c r="H152" s="31" t="str">
        <f t="shared" si="23"/>
        <v>Sling OrangeCaribe</v>
      </c>
      <c r="I152" s="32" t="s">
        <v>248</v>
      </c>
      <c r="K152" s="29" t="str">
        <f t="shared" si="18"/>
        <v>Sling Orange/Caribe</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191</v>
      </c>
      <c r="B153" s="80" t="s">
        <v>558</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2"/>
        <v/>
      </c>
      <c r="H153" s="31" t="str">
        <f t="shared" si="23"/>
        <v>Sling OrangeCentroamérica</v>
      </c>
      <c r="I153" s="32" t="s">
        <v>248</v>
      </c>
      <c r="K153" s="29" t="str">
        <f t="shared" si="18"/>
        <v>Sling Orange/Centroamérica</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191</v>
      </c>
      <c r="B154" s="80" t="s">
        <v>565</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2"/>
        <v/>
      </c>
      <c r="H154" s="31" t="str">
        <f t="shared" si="23"/>
        <v>Sling OrangeChinese Mini</v>
      </c>
      <c r="I154" s="32" t="s">
        <v>248</v>
      </c>
      <c r="K154" s="29" t="str">
        <f t="shared" si="18"/>
        <v>Sling Orange/Chinese Mini</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191</v>
      </c>
      <c r="B155" s="80" t="s">
        <v>541</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2"/>
        <v/>
      </c>
      <c r="H155" s="31" t="str">
        <f t="shared" si="23"/>
        <v>Sling OrangeCineFest</v>
      </c>
      <c r="I155" s="32" t="s">
        <v>248</v>
      </c>
      <c r="K155" s="29" t="str">
        <f t="shared" si="18"/>
        <v>Sling Orange/CineFest</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191</v>
      </c>
      <c r="B156" s="80" t="s">
        <v>859</v>
      </c>
      <c r="C156" s="116">
        <v>3</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2"/>
        <v/>
      </c>
      <c r="H156" s="31" t="str">
        <f t="shared" si="23"/>
        <v>Sling OrangeCineMoi</v>
      </c>
      <c r="I156" s="32" t="s">
        <v>248</v>
      </c>
      <c r="K156" s="29" t="str">
        <f t="shared" si="18"/>
        <v>Sling Orange/CineMoi</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191</v>
      </c>
      <c r="B157" s="80" t="s">
        <v>533</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2"/>
        <v/>
      </c>
      <c r="H157" s="31" t="str">
        <f t="shared" si="23"/>
        <v>Sling OrangeCloud DVR</v>
      </c>
      <c r="I157" s="32" t="s">
        <v>248</v>
      </c>
      <c r="K157" s="29" t="str">
        <f t="shared" si="18"/>
        <v>Sling Orange/Cloud DVR</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191</v>
      </c>
      <c r="B158" s="80" t="s">
        <v>542</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2"/>
        <v/>
      </c>
      <c r="H158" s="31" t="str">
        <f t="shared" si="23"/>
        <v>Sling OrangeComedy Dynamics</v>
      </c>
      <c r="I158" s="32" t="s">
        <v>248</v>
      </c>
      <c r="K158" s="29" t="str">
        <f t="shared" si="18"/>
        <v>Sling Orange/Comedy Dynamics</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191</v>
      </c>
      <c r="B159" s="80" t="s">
        <v>535</v>
      </c>
      <c r="C159" s="116">
        <v>5</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ca="1" si="22"/>
        <v/>
      </c>
      <c r="H159" s="31" t="str">
        <f t="shared" si="23"/>
        <v>Sling OrangeComedy Extra</v>
      </c>
      <c r="I159" s="32" t="s">
        <v>248</v>
      </c>
      <c r="K159" s="29" t="str">
        <f t="shared" si="18"/>
        <v>Sling Orange/Comedy Extra</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191</v>
      </c>
      <c r="B160" s="80" t="s">
        <v>543</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2"/>
        <v/>
      </c>
      <c r="H160" s="31" t="str">
        <f t="shared" si="23"/>
        <v>Sling OrangeCONtv</v>
      </c>
      <c r="I160" s="32" t="s">
        <v>248</v>
      </c>
      <c r="K160" s="29" t="str">
        <f t="shared" ref="K160" si="24">A160&amp;"/"&amp;B160</f>
        <v>Sling Orange/CONtv</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191</v>
      </c>
      <c r="B161" s="80" t="s">
        <v>544</v>
      </c>
      <c r="C161" s="116">
        <v>3</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2"/>
        <v/>
      </c>
      <c r="H161" s="31" t="str">
        <f t="shared" si="23"/>
        <v>Sling OrangeCuriosityStream</v>
      </c>
      <c r="I161" s="32" t="s">
        <v>248</v>
      </c>
      <c r="K161" s="29" t="str">
        <f t="shared" si="18"/>
        <v>Sling Orange/CuriosityStream</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191</v>
      </c>
      <c r="B162" s="80" t="s">
        <v>567</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2"/>
        <v/>
      </c>
      <c r="H162" s="31" t="str">
        <f t="shared" si="23"/>
        <v>Sling OrangeDeutsch Mini</v>
      </c>
      <c r="I162" s="32" t="s">
        <v>248</v>
      </c>
      <c r="K162" s="29" t="str">
        <f t="shared" si="18"/>
        <v>Sling Orange/Deutsch Mini</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191</v>
      </c>
      <c r="B163" s="80" t="s">
        <v>545</v>
      </c>
      <c r="C163" s="116">
        <v>5</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ca="1" si="22"/>
        <v/>
      </c>
      <c r="H163" s="31" t="str">
        <f t="shared" si="23"/>
        <v>Sling OrangeDocurama</v>
      </c>
      <c r="I163" s="32" t="s">
        <v>248</v>
      </c>
      <c r="K163" s="29" t="str">
        <f t="shared" si="18"/>
        <v>Sling Orange/Docurama</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191</v>
      </c>
      <c r="B164" s="80" t="s">
        <v>546</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2"/>
        <v/>
      </c>
      <c r="H164" s="31" t="str">
        <f t="shared" si="23"/>
        <v>Sling OrangeDOGTV</v>
      </c>
      <c r="I164" s="32" t="s">
        <v>248</v>
      </c>
      <c r="K164" s="29" t="str">
        <f t="shared" ref="K164" si="25">A164&amp;"/"&amp;B164</f>
        <v>Sling Orange/DOGTV</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191</v>
      </c>
      <c r="B165" s="80" t="s">
        <v>547</v>
      </c>
      <c r="C165" s="116">
        <v>5</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2"/>
        <v/>
      </c>
      <c r="H165" s="31" t="str">
        <f t="shared" si="23"/>
        <v>Sling OrangeDove Channel</v>
      </c>
      <c r="I165" s="32" t="s">
        <v>248</v>
      </c>
      <c r="K165" s="29" t="str">
        <f t="shared" si="18"/>
        <v>Sling Orange/Dove Channel</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191</v>
      </c>
      <c r="B166" s="80" t="s">
        <v>909</v>
      </c>
      <c r="C166" s="116">
        <v>3</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2"/>
        <v/>
      </c>
      <c r="H166" s="31" t="str">
        <f t="shared" si="23"/>
        <v>Sling OrangeDOX</v>
      </c>
      <c r="I166" s="32" t="s">
        <v>248</v>
      </c>
      <c r="K166" s="29" t="str">
        <f t="shared" si="18"/>
        <v>Sling Orange/DOX</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191</v>
      </c>
      <c r="B167" s="80" t="s">
        <v>32</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2"/>
        <v/>
      </c>
      <c r="H167" s="31" t="str">
        <f t="shared" si="23"/>
        <v>Sling OrangeEPIX</v>
      </c>
      <c r="I167" s="32" t="s">
        <v>248</v>
      </c>
      <c r="K167" s="29" t="str">
        <f t="shared" si="18"/>
        <v>Sling Orange/EPIX</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191</v>
      </c>
      <c r="B168" s="80" t="s">
        <v>560</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2"/>
        <v/>
      </c>
      <c r="H168" s="31" t="str">
        <f t="shared" si="23"/>
        <v>Sling OrangeEspaña</v>
      </c>
      <c r="I168" s="32" t="s">
        <v>248</v>
      </c>
      <c r="K168" s="29" t="str">
        <f t="shared" si="18"/>
        <v>Sling Orange/España</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191</v>
      </c>
      <c r="B169" s="80" t="s">
        <v>887</v>
      </c>
      <c r="C169" s="116">
        <v>3</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2"/>
        <v/>
      </c>
      <c r="H169" s="31" t="str">
        <f t="shared" si="23"/>
        <v>Sling OrangeFlixLatino</v>
      </c>
      <c r="I169" s="32" t="s">
        <v>248</v>
      </c>
      <c r="K169" s="29" t="str">
        <f t="shared" si="18"/>
        <v>Sling Orange/FlixLatino</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191</v>
      </c>
      <c r="B170" s="80" t="s">
        <v>566</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2"/>
        <v/>
      </c>
      <c r="H170" s="31" t="str">
        <f t="shared" si="23"/>
        <v>Sling OrangeFrançais Mini</v>
      </c>
      <c r="I170" s="32" t="s">
        <v>248</v>
      </c>
      <c r="K170" s="29" t="str">
        <f t="shared" si="18"/>
        <v>Sling Orange/Français Mini</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191</v>
      </c>
      <c r="B171" s="80" t="s">
        <v>885</v>
      </c>
      <c r="C171" s="116">
        <v>4</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2"/>
        <v/>
      </c>
      <c r="H171" s="31" t="str">
        <f t="shared" si="23"/>
        <v>Sling OrangeGenius Brands Network</v>
      </c>
      <c r="I171" s="32" t="s">
        <v>248</v>
      </c>
      <c r="K171" s="29" t="str">
        <f t="shared" si="18"/>
        <v>Sling Orange/Genius Brands Network</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191</v>
      </c>
      <c r="B172" s="80" t="s">
        <v>548</v>
      </c>
      <c r="C172" s="116">
        <v>7</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2"/>
        <v/>
      </c>
      <c r="H172" s="31" t="str">
        <f t="shared" si="23"/>
        <v>Sling OrangeGrokker</v>
      </c>
      <c r="I172" s="32" t="s">
        <v>248</v>
      </c>
      <c r="K172" s="29" t="str">
        <f t="shared" ref="K172:K213" si="26">A172&amp;"/"&amp;B172</f>
        <v>Sling Orange/Grokker</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191</v>
      </c>
      <c r="B173" s="80" t="s">
        <v>860</v>
      </c>
      <c r="C173" s="116">
        <v>6</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2"/>
        <v/>
      </c>
      <c r="H173" s="31" t="str">
        <f t="shared" si="23"/>
        <v>Sling OrangeHallmark Movies Now</v>
      </c>
      <c r="I173" s="32" t="s">
        <v>248</v>
      </c>
      <c r="K173" s="29" t="str">
        <f t="shared" si="26"/>
        <v>Sling Orange/Hallmark Movies Now</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191</v>
      </c>
      <c r="B174" s="80" t="s">
        <v>540</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2"/>
        <v/>
      </c>
      <c r="H174" s="31" t="str">
        <f t="shared" si="23"/>
        <v>Sling OrangeHeartland Extra</v>
      </c>
      <c r="I174" s="32" t="s">
        <v>248</v>
      </c>
      <c r="K174" s="29" t="str">
        <f t="shared" si="26"/>
        <v>Sling Orange/Heartland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191</v>
      </c>
      <c r="B175" s="80" t="s">
        <v>549</v>
      </c>
      <c r="C175" s="116">
        <v>8</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2"/>
        <v/>
      </c>
      <c r="H175" s="31" t="str">
        <f t="shared" si="23"/>
        <v>Sling OrangeHere TV</v>
      </c>
      <c r="I175" s="32" t="s">
        <v>248</v>
      </c>
      <c r="K175" s="29" t="str">
        <f t="shared" si="26"/>
        <v>Sling Orange/Here TV</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191</v>
      </c>
      <c r="B176" s="80" t="s">
        <v>562</v>
      </c>
      <c r="C176" s="116">
        <v>5</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2"/>
        <v/>
      </c>
      <c r="H176" s="31" t="str">
        <f t="shared" si="23"/>
        <v>Sling OrangeHindi Mini</v>
      </c>
      <c r="I176" s="32" t="s">
        <v>248</v>
      </c>
      <c r="K176" s="29" t="str">
        <f t="shared" si="26"/>
        <v>Sling Orange/Hindi Mini</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191</v>
      </c>
      <c r="B177" s="80" t="s">
        <v>539</v>
      </c>
      <c r="C177" s="116">
        <v>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2"/>
        <v/>
      </c>
      <c r="H177" s="31" t="str">
        <f t="shared" si="23"/>
        <v>Sling OrangeHollywood Extra</v>
      </c>
      <c r="I177" s="32" t="s">
        <v>248</v>
      </c>
      <c r="K177" s="29" t="str">
        <f t="shared" si="26"/>
        <v>Sling Orange/Hollywood Extra</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191</v>
      </c>
      <c r="B178" s="80" t="s">
        <v>550</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ca="1" si="22"/>
        <v/>
      </c>
      <c r="H178" s="31" t="str">
        <f t="shared" si="23"/>
        <v>Sling OrangeHopster</v>
      </c>
      <c r="I178" s="32" t="s">
        <v>248</v>
      </c>
      <c r="K178" s="29" t="str">
        <f t="shared" si="26"/>
        <v>Sling Orange/Hopster</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191</v>
      </c>
      <c r="B179" s="80" t="s">
        <v>569</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22"/>
        <v/>
      </c>
      <c r="H179" s="31" t="str">
        <f t="shared" si="23"/>
        <v>Sling OrangeItaliano Mini</v>
      </c>
      <c r="I179" s="32" t="s">
        <v>248</v>
      </c>
      <c r="K179" s="29" t="str">
        <f t="shared" si="26"/>
        <v>Sling Orange/Italiano Mini</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191</v>
      </c>
      <c r="B180" s="80" t="s">
        <v>536</v>
      </c>
      <c r="C180" s="116">
        <v>5</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ref="G180:G213" ca="1" si="27">IF(E180=0,"",C180/E180)</f>
        <v/>
      </c>
      <c r="H180" s="31" t="str">
        <f t="shared" ref="H180:H213" si="28">A180&amp;B180&amp;D180</f>
        <v>Sling OrangeKids Extra</v>
      </c>
      <c r="I180" s="32" t="s">
        <v>248</v>
      </c>
      <c r="K180" s="29" t="str">
        <f t="shared" si="26"/>
        <v>Sling Orange/Kids Extra</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191</v>
      </c>
      <c r="B181" s="80" t="s">
        <v>538</v>
      </c>
      <c r="C181" s="116">
        <v>5</v>
      </c>
      <c r="D181" s="134"/>
      <c r="E181" s="132">
        <f ca="1">COUNTIFS(Data!$D$1:$D$1000,1,OFFSET(Data!$A$1,0,MATCH($A181,Data!$1:$1,0)-1,1000,1),B181)</f>
        <v>1</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f t="shared" ca="1" si="27"/>
        <v>5</v>
      </c>
      <c r="H181" s="31" t="str">
        <f t="shared" si="28"/>
        <v>Sling OrangeLifestyle Extra</v>
      </c>
      <c r="I181" s="32" t="s">
        <v>248</v>
      </c>
      <c r="K181" s="29" t="str">
        <f t="shared" si="26"/>
        <v>Sling Orange/Lifestyle Extra</v>
      </c>
      <c r="L181" s="47" t="str">
        <f t="array" aca="1" ref="L181" ca="1">_xlfn.TEXTJOIN(", ",TRUE,IF((Data!$D$1:$D$1000=1)*(OFFSET(Data!$A$1,0,MATCH($A181,Data!$1:$1,0)-1,1000,1)=$B181),Data!$A$1:$A$1000,""))</f>
        <v>Cooking Channel</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191</v>
      </c>
      <c r="B182" s="80" t="s">
        <v>906</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27"/>
        <v/>
      </c>
      <c r="H182" s="31" t="str">
        <f t="shared" si="28"/>
        <v>Sling OrangeMagnolia Selects</v>
      </c>
      <c r="I182" s="32" t="s">
        <v>248</v>
      </c>
      <c r="K182" s="29" t="str">
        <f t="shared" si="26"/>
        <v>Sling Orange/Magnolia Selects</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191</v>
      </c>
      <c r="B183" s="80" t="s">
        <v>556</v>
      </c>
      <c r="C183" s="116">
        <v>5</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27"/>
        <v/>
      </c>
      <c r="H183" s="31" t="str">
        <f t="shared" si="28"/>
        <v>Sling OrangeMéxico</v>
      </c>
      <c r="I183" s="32" t="s">
        <v>248</v>
      </c>
      <c r="K183" s="29" t="str">
        <f t="shared" si="26"/>
        <v>Sling Orange/México</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191</v>
      </c>
      <c r="B184" s="80" t="s">
        <v>907</v>
      </c>
      <c r="C184" s="116">
        <v>3</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27"/>
        <v/>
      </c>
      <c r="H184" s="31" t="str">
        <f t="shared" si="28"/>
        <v>Sling OrangeMonsters &amp; Nightmares</v>
      </c>
      <c r="I184" s="32" t="s">
        <v>248</v>
      </c>
      <c r="K184" s="29" t="str">
        <f t="shared" si="26"/>
        <v>Sling Orange/Monsters &amp; Nightmares</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191</v>
      </c>
      <c r="B185" s="80" t="s">
        <v>167</v>
      </c>
      <c r="C185" s="116">
        <v>29</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27"/>
        <v/>
      </c>
      <c r="H185" s="31" t="str">
        <f t="shared" si="28"/>
        <v>Sling OrangeNBA League Pass</v>
      </c>
      <c r="I185" s="32" t="s">
        <v>248</v>
      </c>
      <c r="K185" s="29" t="str">
        <f t="shared" si="26"/>
        <v>Sling Orange/NBA League Pass</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191</v>
      </c>
      <c r="B186" s="80" t="s">
        <v>537</v>
      </c>
      <c r="C186" s="11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27"/>
        <v/>
      </c>
      <c r="H186" s="31" t="str">
        <f t="shared" si="28"/>
        <v>Sling OrangeNews Extra</v>
      </c>
      <c r="I186" s="32" t="s">
        <v>248</v>
      </c>
      <c r="K186" s="29" t="str">
        <f t="shared" si="26"/>
        <v>Sling Orange/News Extra</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191</v>
      </c>
      <c r="B187" s="80" t="s">
        <v>551</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27"/>
        <v/>
      </c>
      <c r="H187" s="31" t="str">
        <f t="shared" si="28"/>
        <v>Sling OrangeOutside TV Features</v>
      </c>
      <c r="I187" s="32" t="s">
        <v>248</v>
      </c>
      <c r="K187" s="29" t="str">
        <f t="shared" ref="K187" si="29">A187&amp;"/"&amp;B187</f>
        <v>Sling Orange/Outside TV Features</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191</v>
      </c>
      <c r="B188" s="80" t="s">
        <v>552</v>
      </c>
      <c r="C188" s="116">
        <v>6</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ca="1" si="27"/>
        <v/>
      </c>
      <c r="H188" s="31" t="str">
        <f t="shared" si="28"/>
        <v>Sling OrangePantaya</v>
      </c>
      <c r="I188" s="32" t="s">
        <v>248</v>
      </c>
      <c r="K188" s="29" t="str">
        <f t="shared" ref="K188:K189" si="30">A188&amp;"/"&amp;B188</f>
        <v>Sling Orange/Pantaya</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191</v>
      </c>
      <c r="B189" s="80" t="s">
        <v>570</v>
      </c>
      <c r="C189" s="116">
        <v>15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27"/>
        <v/>
      </c>
      <c r="H189" s="31" t="str">
        <f t="shared" si="28"/>
        <v>Sling OrangePolish Mini</v>
      </c>
      <c r="I189" s="32" t="s">
        <v>248</v>
      </c>
      <c r="K189" s="29" t="str">
        <f t="shared" si="30"/>
        <v>Sling Orange/Polish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191</v>
      </c>
      <c r="B190" s="80" t="s">
        <v>66</v>
      </c>
      <c r="C190" s="116">
        <v>10</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27"/>
        <v/>
      </c>
      <c r="H190" s="31" t="str">
        <f t="shared" si="28"/>
        <v>Sling OrangeShowtime</v>
      </c>
      <c r="I190" s="32" t="s">
        <v>248</v>
      </c>
      <c r="K190" s="29" t="str">
        <f t="shared" ref="K190" si="31">A190&amp;"/"&amp;B190</f>
        <v>Sling Orange/Showtime</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191</v>
      </c>
      <c r="B191" s="80" t="s">
        <v>534</v>
      </c>
      <c r="C191" s="116">
        <v>10</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27"/>
        <v/>
      </c>
      <c r="H191" s="31" t="str">
        <f t="shared" si="28"/>
        <v>Sling OrangeSports Extra</v>
      </c>
      <c r="I191" s="32" t="s">
        <v>248</v>
      </c>
      <c r="K191" s="29" t="str">
        <f t="shared" si="26"/>
        <v>Sling Orange/Sports Extra</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191</v>
      </c>
      <c r="B192" s="80" t="s">
        <v>67</v>
      </c>
      <c r="C192" s="116">
        <v>9</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ca="1" si="27"/>
        <v/>
      </c>
      <c r="H192" s="31" t="str">
        <f t="shared" si="28"/>
        <v>Sling OrangeStarz</v>
      </c>
      <c r="I192" s="32" t="s">
        <v>248</v>
      </c>
      <c r="K192" s="29" t="str">
        <f t="shared" si="26"/>
        <v>Sling Orange/Starz</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191</v>
      </c>
      <c r="B193" s="80" t="s">
        <v>553</v>
      </c>
      <c r="C193" s="116">
        <v>7</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27"/>
        <v/>
      </c>
      <c r="H193" s="31" t="str">
        <f t="shared" si="28"/>
        <v>Sling OrangeStingray Karaoke</v>
      </c>
      <c r="I193" s="32" t="s">
        <v>248</v>
      </c>
      <c r="K193" s="29" t="str">
        <f t="shared" ref="K193" si="32">A193&amp;"/"&amp;B193</f>
        <v>Sling Orange/Stingray Karaoke</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191</v>
      </c>
      <c r="B194" s="80" t="s">
        <v>910</v>
      </c>
      <c r="C194" s="116">
        <v>8</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27"/>
        <v/>
      </c>
      <c r="H194" s="31" t="str">
        <f t="shared" si="28"/>
        <v>Sling OrangeStingray Qello</v>
      </c>
      <c r="I194" s="32" t="s">
        <v>248</v>
      </c>
      <c r="K194" s="29" t="str">
        <f t="shared" si="26"/>
        <v>Sling Orange/Stingray Qello</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191</v>
      </c>
      <c r="B195" s="80" t="s">
        <v>557</v>
      </c>
      <c r="C195" s="116">
        <v>5</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27"/>
        <v/>
      </c>
      <c r="H195" s="31" t="str">
        <f t="shared" si="28"/>
        <v>Sling OrangeSudamérica</v>
      </c>
      <c r="I195" s="32" t="s">
        <v>248</v>
      </c>
      <c r="K195" s="29" t="str">
        <f t="shared" si="26"/>
        <v>Sling Orange/Sudamérica</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191</v>
      </c>
      <c r="B196" s="80" t="s">
        <v>572</v>
      </c>
      <c r="C196" s="116">
        <v>10</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27"/>
        <v/>
      </c>
      <c r="H196" s="31" t="str">
        <f t="shared" si="28"/>
        <v>Sling OrangeSun TV Mini</v>
      </c>
      <c r="I196" s="32" t="s">
        <v>248</v>
      </c>
      <c r="K196" s="29" t="str">
        <f t="shared" ref="K196:K200" si="33">A196&amp;"/"&amp;B196</f>
        <v>Sling Orange/Sun TV Mini</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191</v>
      </c>
      <c r="B197" s="80" t="s">
        <v>564</v>
      </c>
      <c r="C197" s="116">
        <v>5</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27"/>
        <v/>
      </c>
      <c r="H197" s="31" t="str">
        <f t="shared" si="28"/>
        <v>Sling OrangeTamil Mini</v>
      </c>
      <c r="I197" s="32" t="s">
        <v>248</v>
      </c>
      <c r="K197" s="29" t="str">
        <f t="shared" si="33"/>
        <v>Sling Orange/Tamil Mini</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191</v>
      </c>
      <c r="B198" s="80" t="s">
        <v>563</v>
      </c>
      <c r="C198" s="116">
        <v>5</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27"/>
        <v/>
      </c>
      <c r="H198" s="31" t="str">
        <f t="shared" si="28"/>
        <v>Sling OrangeTelugu Mini</v>
      </c>
      <c r="I198" s="32" t="s">
        <v>248</v>
      </c>
      <c r="K198" s="29" t="str">
        <f t="shared" si="33"/>
        <v>Sling Orange/Telugu Mini</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row r="199" spans="1:31" ht="13.3" thickBot="1" x14ac:dyDescent="0.4">
      <c r="A199" s="79" t="s">
        <v>191</v>
      </c>
      <c r="B199" s="80" t="s">
        <v>573</v>
      </c>
      <c r="C199" s="116">
        <v>3</v>
      </c>
      <c r="D199" s="134"/>
      <c r="E199" s="132">
        <f ca="1">COUNTIFS(Data!$D$1:$D$1000,1,OFFSET(Data!$A$1,0,MATCH($A199,Data!$1:$1,0)-1,1000,1),B199)</f>
        <v>0</v>
      </c>
      <c r="F199" s="44"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9" t="str">
        <f t="shared" ca="1" si="27"/>
        <v/>
      </c>
      <c r="H199" s="31" t="str">
        <f t="shared" si="28"/>
        <v>Sling OrangeThe Country Network</v>
      </c>
      <c r="I199" s="32" t="s">
        <v>248</v>
      </c>
      <c r="K199" s="29" t="str">
        <f t="shared" si="33"/>
        <v>Sling Orange/The Country Network</v>
      </c>
      <c r="L199" s="47" t="str">
        <f t="array" aca="1" ref="L199" ca="1">_xlfn.TEXTJOIN(", ",TRUE,IF((Data!$D$1:$D$1000=1)*(OFFSET(Data!$A$1,0,MATCH($A199,Data!$1:$1,0)-1,1000,1)=$B199),Data!$A$1:$A$1000,""))</f>
        <v/>
      </c>
      <c r="M199" s="47"/>
      <c r="N199" s="47"/>
      <c r="O199" s="47"/>
      <c r="P199" s="47"/>
      <c r="Q199" s="47"/>
      <c r="R199" s="47"/>
      <c r="S199" s="47"/>
      <c r="T199" s="47"/>
      <c r="U199" s="47"/>
      <c r="V199" s="47"/>
      <c r="W199" s="47"/>
      <c r="X199" s="47"/>
      <c r="Y199" s="47"/>
      <c r="Z199" s="47"/>
      <c r="AA199" s="47"/>
      <c r="AB199" s="47"/>
      <c r="AC199" s="47"/>
      <c r="AD199" s="47"/>
      <c r="AE199" s="47"/>
    </row>
    <row r="200" spans="1:31" ht="13.3" thickBot="1" x14ac:dyDescent="0.4">
      <c r="A200" s="79" t="s">
        <v>191</v>
      </c>
      <c r="B200" s="80" t="s">
        <v>893</v>
      </c>
      <c r="C200" s="116">
        <v>20</v>
      </c>
      <c r="D200" s="134"/>
      <c r="E200" s="132">
        <f ca="1">COUNTIFS(Data!$D$1:$D$1000,1,OFFSET(Data!$A$1,0,MATCH($A200,Data!$1:$1,0)-1,1000,1),B200)</f>
        <v>0</v>
      </c>
      <c r="F200" s="44"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9" t="str">
        <f t="shared" ca="1" si="27"/>
        <v/>
      </c>
      <c r="H200" s="31" t="str">
        <f t="shared" si="28"/>
        <v>Sling OrangeTotal TV Deal</v>
      </c>
      <c r="I200" s="32" t="s">
        <v>248</v>
      </c>
      <c r="K200" s="29" t="str">
        <f t="shared" si="33"/>
        <v>Sling Orange/Total TV Deal</v>
      </c>
      <c r="L200" s="47" t="str">
        <f t="array" aca="1" ref="L200" ca="1">_xlfn.TEXTJOIN(", ",TRUE,IF((Data!$D$1:$D$1000=1)*(OFFSET(Data!$A$1,0,MATCH($A200,Data!$1:$1,0)-1,1000,1)=$B200),Data!$A$1:$A$1000,""))</f>
        <v/>
      </c>
      <c r="M200" s="47"/>
      <c r="N200" s="47"/>
      <c r="O200" s="47"/>
      <c r="P200" s="47"/>
      <c r="Q200" s="47"/>
      <c r="R200" s="47"/>
      <c r="S200" s="47"/>
      <c r="T200" s="47"/>
      <c r="U200" s="47"/>
      <c r="V200" s="47"/>
      <c r="W200" s="47"/>
      <c r="X200" s="47"/>
      <c r="Y200" s="47"/>
      <c r="Z200" s="47"/>
      <c r="AA200" s="47"/>
      <c r="AB200" s="47"/>
      <c r="AC200" s="47"/>
      <c r="AD200" s="47"/>
      <c r="AE200" s="47"/>
    </row>
    <row r="201" spans="1:31" ht="13.3" thickBot="1" x14ac:dyDescent="0.4">
      <c r="A201" s="79" t="s">
        <v>191</v>
      </c>
      <c r="B201" s="80" t="s">
        <v>554</v>
      </c>
      <c r="C201" s="116">
        <v>5</v>
      </c>
      <c r="D201" s="134"/>
      <c r="E201" s="132">
        <f ca="1">COUNTIFS(Data!$D$1:$D$1000,1,OFFSET(Data!$A$1,0,MATCH($A201,Data!$1:$1,0)-1,1000,1),B201)</f>
        <v>0</v>
      </c>
      <c r="F201" s="44"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9" t="str">
        <f t="shared" ca="1" si="27"/>
        <v/>
      </c>
      <c r="H201" s="31" t="str">
        <f t="shared" si="28"/>
        <v>Sling OrangeUP Faith &amp; Family</v>
      </c>
      <c r="I201" s="32" t="s">
        <v>248</v>
      </c>
      <c r="K201" s="29" t="str">
        <f t="shared" ref="K201:K204" si="34">A201&amp;"/"&amp;B201</f>
        <v>Sling Orange/UP Faith &amp; Family</v>
      </c>
      <c r="L201" s="47" t="str">
        <f t="array" aca="1" ref="L201" ca="1">_xlfn.TEXTJOIN(", ",TRUE,IF((Data!$D$1:$D$1000=1)*(OFFSET(Data!$A$1,0,MATCH($A201,Data!$1:$1,0)-1,1000,1)=$B201),Data!$A$1:$A$1000,""))</f>
        <v/>
      </c>
      <c r="M201" s="47"/>
      <c r="N201" s="47"/>
      <c r="O201" s="47"/>
      <c r="P201" s="47"/>
      <c r="Q201" s="47"/>
      <c r="R201" s="47"/>
      <c r="S201" s="47"/>
      <c r="T201" s="47"/>
      <c r="U201" s="47"/>
      <c r="V201" s="47"/>
      <c r="W201" s="47"/>
      <c r="X201" s="47"/>
      <c r="Y201" s="47"/>
      <c r="Z201" s="47"/>
      <c r="AA201" s="47"/>
      <c r="AB201" s="47"/>
      <c r="AC201" s="47"/>
      <c r="AD201" s="47"/>
      <c r="AE201" s="47"/>
    </row>
    <row r="202" spans="1:31" ht="13.3" thickBot="1" x14ac:dyDescent="0.4">
      <c r="A202" s="79" t="s">
        <v>191</v>
      </c>
      <c r="B202" s="80" t="s">
        <v>332</v>
      </c>
      <c r="C202" s="116">
        <v>4</v>
      </c>
      <c r="D202" s="134"/>
      <c r="E202" s="132">
        <f ca="1">COUNTIFS(Data!$D$1:$D$1000,1,OFFSET(Data!$A$1,0,MATCH($A202,Data!$1:$1,0)-1,1000,1),B202)</f>
        <v>0</v>
      </c>
      <c r="F202" s="44"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9" t="str">
        <f t="shared" ca="1" si="27"/>
        <v/>
      </c>
      <c r="H202" s="31" t="str">
        <f t="shared" si="28"/>
        <v>Sling OrangeVSIN</v>
      </c>
      <c r="I202" s="32" t="s">
        <v>248</v>
      </c>
      <c r="K202" s="29" t="str">
        <f t="shared" si="34"/>
        <v>Sling Orange/VSIN</v>
      </c>
      <c r="L202" s="47" t="str">
        <f t="array" aca="1" ref="L202" ca="1">_xlfn.TEXTJOIN(", ",TRUE,IF((Data!$D$1:$D$1000=1)*(OFFSET(Data!$A$1,0,MATCH($A202,Data!$1:$1,0)-1,1000,1)=$B202),Data!$A$1:$A$1000,""))</f>
        <v/>
      </c>
      <c r="M202" s="47"/>
      <c r="N202" s="47"/>
      <c r="O202" s="47"/>
      <c r="P202" s="47"/>
      <c r="Q202" s="47"/>
      <c r="R202" s="47"/>
      <c r="S202" s="47"/>
      <c r="T202" s="47"/>
      <c r="U202" s="47"/>
      <c r="V202" s="47"/>
      <c r="W202" s="47"/>
      <c r="X202" s="47"/>
      <c r="Y202" s="47"/>
      <c r="Z202" s="47"/>
      <c r="AA202" s="47"/>
      <c r="AB202" s="47"/>
      <c r="AC202" s="47"/>
      <c r="AD202" s="47"/>
      <c r="AE202" s="47"/>
    </row>
    <row r="203" spans="1:31" ht="13.3" thickBot="1" x14ac:dyDescent="0.4">
      <c r="A203" s="79" t="s">
        <v>191</v>
      </c>
      <c r="B203" s="80" t="s">
        <v>908</v>
      </c>
      <c r="C203" s="116">
        <v>3</v>
      </c>
      <c r="D203" s="134"/>
      <c r="E203" s="132">
        <f ca="1">COUNTIFS(Data!$D$1:$D$1000,1,OFFSET(Data!$A$1,0,MATCH($A203,Data!$1:$1,0)-1,1000,1),B203)</f>
        <v>0</v>
      </c>
      <c r="F203" s="44"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9" t="str">
        <f t="shared" ca="1" si="27"/>
        <v/>
      </c>
      <c r="H203" s="31" t="str">
        <f t="shared" si="28"/>
        <v>Sling OrangeWarriors &amp; Gangsters</v>
      </c>
      <c r="I203" s="32" t="s">
        <v>248</v>
      </c>
      <c r="K203" s="29" t="str">
        <f t="shared" si="34"/>
        <v>Sling Orange/Warriors &amp; Gangsters</v>
      </c>
      <c r="L203" s="47" t="str">
        <f t="array" aca="1" ref="L203" ca="1">_xlfn.TEXTJOIN(", ",TRUE,IF((Data!$D$1:$D$1000=1)*(OFFSET(Data!$A$1,0,MATCH($A203,Data!$1:$1,0)-1,1000,1)=$B203),Data!$A$1:$A$1000,""))</f>
        <v/>
      </c>
      <c r="M203" s="47"/>
      <c r="N203" s="47"/>
      <c r="O203" s="47"/>
      <c r="P203" s="47"/>
      <c r="Q203" s="47"/>
      <c r="R203" s="47"/>
      <c r="S203" s="47"/>
      <c r="T203" s="47"/>
      <c r="U203" s="47"/>
      <c r="V203" s="47"/>
      <c r="W203" s="47"/>
      <c r="X203" s="47"/>
      <c r="Y203" s="47"/>
      <c r="Z203" s="47"/>
      <c r="AA203" s="47"/>
      <c r="AB203" s="47"/>
      <c r="AC203" s="47"/>
      <c r="AD203" s="47"/>
      <c r="AE203" s="47"/>
    </row>
    <row r="204" spans="1:31" ht="13.3" thickBot="1" x14ac:dyDescent="0.4">
      <c r="A204" s="79" t="s">
        <v>191</v>
      </c>
      <c r="B204" s="80" t="s">
        <v>561</v>
      </c>
      <c r="C204" s="116">
        <v>5</v>
      </c>
      <c r="D204" s="134"/>
      <c r="E204" s="132">
        <f ca="1">COUNTIFS(Data!$D$1:$D$1000,1,OFFSET(Data!$A$1,0,MATCH($A204,Data!$1:$1,0)-1,1000,1),B204)</f>
        <v>0</v>
      </c>
      <c r="F204" s="44"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9" t="str">
        <f t="shared" ca="1" si="27"/>
        <v/>
      </c>
      <c r="H204" s="31" t="str">
        <f t="shared" si="28"/>
        <v>Sling OrangeWillow Cricket Mini</v>
      </c>
      <c r="I204" s="32" t="s">
        <v>248</v>
      </c>
      <c r="K204" s="29" t="str">
        <f t="shared" si="34"/>
        <v>Sling Orange/Willow Cricket Mini</v>
      </c>
      <c r="L204" s="47" t="str">
        <f t="array" aca="1" ref="L204" ca="1">_xlfn.TEXTJOIN(", ",TRUE,IF((Data!$D$1:$D$1000=1)*(OFFSET(Data!$A$1,0,MATCH($A204,Data!$1:$1,0)-1,1000,1)=$B204),Data!$A$1:$A$1000,""))</f>
        <v/>
      </c>
      <c r="M204" s="47"/>
      <c r="N204" s="47"/>
      <c r="O204" s="47"/>
      <c r="P204" s="47"/>
      <c r="Q204" s="47"/>
      <c r="R204" s="47"/>
      <c r="S204" s="47"/>
      <c r="T204" s="47"/>
      <c r="U204" s="47"/>
      <c r="V204" s="47"/>
      <c r="W204" s="47"/>
      <c r="X204" s="47"/>
      <c r="Y204" s="47"/>
      <c r="Z204" s="47"/>
      <c r="AA204" s="47"/>
      <c r="AB204" s="47"/>
      <c r="AC204" s="47"/>
      <c r="AD204" s="47"/>
      <c r="AE204" s="47"/>
    </row>
    <row r="205" spans="1:31" ht="13.3" thickBot="1" x14ac:dyDescent="0.4">
      <c r="A205" s="79" t="s">
        <v>176</v>
      </c>
      <c r="B205" s="80" t="s">
        <v>165</v>
      </c>
      <c r="C205" s="36">
        <v>5</v>
      </c>
      <c r="D205" s="134"/>
      <c r="E205" s="132">
        <f ca="1">COUNTIFS(Data!$D$1:$D$1000,1,OFFSET(Data!$A$1,0,MATCH($A205,Data!$1:$1,0)-1,1000,1),B205)</f>
        <v>0</v>
      </c>
      <c r="F205" s="44"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9" t="str">
        <f t="shared" ca="1" si="27"/>
        <v/>
      </c>
      <c r="H205" s="31" t="str">
        <f t="shared" si="28"/>
        <v>YouTube TVAMC Premiere</v>
      </c>
      <c r="I205" s="32" t="s">
        <v>248</v>
      </c>
      <c r="K205" s="29" t="str">
        <f t="shared" si="26"/>
        <v>YouTube TV/AMC Premiere</v>
      </c>
      <c r="L205" s="47" t="str">
        <f t="array" aca="1" ref="L205" ca="1">_xlfn.TEXTJOIN(", ",TRUE,IF((Data!$D$1:$D$1000=1)*(OFFSET(Data!$A$1,0,MATCH($A205,Data!$1:$1,0)-1,1000,1)=$B205),Data!$A$1:$A$1000,""))</f>
        <v/>
      </c>
      <c r="M205" s="47"/>
      <c r="N205" s="47"/>
      <c r="O205" s="47"/>
      <c r="P205" s="47"/>
      <c r="Q205" s="47"/>
      <c r="R205" s="47"/>
      <c r="S205" s="47"/>
      <c r="T205" s="47"/>
      <c r="U205" s="47"/>
      <c r="V205" s="47"/>
      <c r="W205" s="47"/>
      <c r="X205" s="47"/>
      <c r="Y205" s="47"/>
      <c r="Z205" s="47"/>
      <c r="AA205" s="47"/>
      <c r="AB205" s="47"/>
      <c r="AC205" s="47"/>
      <c r="AD205" s="47"/>
      <c r="AE205" s="47"/>
    </row>
    <row r="206" spans="1:31" ht="13.3" thickBot="1" x14ac:dyDescent="0.4">
      <c r="A206" s="79" t="s">
        <v>176</v>
      </c>
      <c r="B206" s="80" t="s">
        <v>166</v>
      </c>
      <c r="C206" s="36">
        <v>3</v>
      </c>
      <c r="D206" s="134"/>
      <c r="E206" s="132">
        <f ca="1">COUNTIFS(Data!$D$1:$D$1000,1,OFFSET(Data!$A$1,0,MATCH($A206,Data!$1:$1,0)-1,1000,1),B206)</f>
        <v>0</v>
      </c>
      <c r="F206" s="44"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9" t="str">
        <f t="shared" ca="1" si="27"/>
        <v/>
      </c>
      <c r="H206" s="31" t="str">
        <f t="shared" si="28"/>
        <v>YouTube TVCuriosity Stream</v>
      </c>
      <c r="I206" s="32" t="s">
        <v>248</v>
      </c>
      <c r="K206" s="29" t="str">
        <f t="shared" si="26"/>
        <v>YouTube TV/Curiosity Stream</v>
      </c>
      <c r="L206" s="47" t="str">
        <f t="array" aca="1" ref="L206" ca="1">_xlfn.TEXTJOIN(", ",TRUE,IF((Data!$D$1:$D$1000=1)*(OFFSET(Data!$A$1,0,MATCH($A206,Data!$1:$1,0)-1,1000,1)=$B206),Data!$A$1:$A$1000,""))</f>
        <v/>
      </c>
      <c r="M206" s="47"/>
      <c r="N206" s="47"/>
      <c r="O206" s="47"/>
      <c r="P206" s="47"/>
      <c r="Q206" s="47"/>
      <c r="R206" s="47"/>
      <c r="S206" s="47"/>
      <c r="T206" s="47"/>
      <c r="U206" s="47"/>
      <c r="V206" s="47"/>
      <c r="W206" s="47"/>
      <c r="X206" s="47"/>
      <c r="Y206" s="47"/>
      <c r="Z206" s="47"/>
      <c r="AA206" s="47"/>
      <c r="AB206" s="47"/>
      <c r="AC206" s="47"/>
      <c r="AD206" s="47"/>
      <c r="AE206" s="47"/>
    </row>
    <row r="207" spans="1:31" ht="13.3" thickBot="1" x14ac:dyDescent="0.4">
      <c r="A207" s="79" t="s">
        <v>176</v>
      </c>
      <c r="B207" s="80" t="s">
        <v>32</v>
      </c>
      <c r="C207" s="36">
        <v>6</v>
      </c>
      <c r="D207" s="134"/>
      <c r="E207" s="132">
        <f ca="1">COUNTIFS(Data!$D$1:$D$1000,1,OFFSET(Data!$A$1,0,MATCH($A207,Data!$1:$1,0)-1,1000,1),B207)</f>
        <v>0</v>
      </c>
      <c r="F207" s="44"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9" t="str">
        <f t="shared" ca="1" si="27"/>
        <v/>
      </c>
      <c r="H207" s="31" t="str">
        <f t="shared" si="28"/>
        <v>YouTube TVEPIX</v>
      </c>
      <c r="I207" s="32" t="s">
        <v>248</v>
      </c>
      <c r="K207" s="29" t="str">
        <f t="shared" ref="K207" si="35">A207&amp;"/"&amp;B207</f>
        <v>YouTube TV/EPIX</v>
      </c>
      <c r="L207" s="47" t="str">
        <f t="array" aca="1" ref="L207" ca="1">_xlfn.TEXTJOIN(", ",TRUE,IF((Data!$D$1:$D$1000=1)*(OFFSET(Data!$A$1,0,MATCH($A207,Data!$1:$1,0)-1,1000,1)=$B207),Data!$A$1:$A$1000,""))</f>
        <v/>
      </c>
      <c r="M207" s="47"/>
      <c r="N207" s="47"/>
      <c r="O207" s="47"/>
      <c r="P207" s="47"/>
      <c r="Q207" s="47"/>
      <c r="R207" s="47"/>
      <c r="S207" s="47"/>
      <c r="T207" s="47"/>
      <c r="U207" s="47"/>
      <c r="V207" s="47"/>
      <c r="W207" s="47"/>
      <c r="X207" s="47"/>
      <c r="Y207" s="47"/>
      <c r="Z207" s="47"/>
      <c r="AA207" s="47"/>
      <c r="AB207" s="47"/>
      <c r="AC207" s="47"/>
      <c r="AD207" s="47"/>
      <c r="AE207" s="47"/>
    </row>
    <row r="208" spans="1:31" ht="13.3" thickBot="1" x14ac:dyDescent="0.4">
      <c r="A208" s="79" t="s">
        <v>176</v>
      </c>
      <c r="B208" s="80" t="s">
        <v>254</v>
      </c>
      <c r="C208" s="36">
        <v>15</v>
      </c>
      <c r="D208" s="134"/>
      <c r="E208" s="132">
        <f ca="1">COUNTIFS(Data!$D$1:$D$1000,1,OFFSET(Data!$A$1,0,MATCH($A208,Data!$1:$1,0)-1,1000,1),B208)</f>
        <v>0</v>
      </c>
      <c r="F208" s="44"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9" t="str">
        <f t="shared" ca="1" si="27"/>
        <v/>
      </c>
      <c r="H208" s="31" t="str">
        <f t="shared" si="28"/>
        <v>YouTube TVFOX Soccer Plus</v>
      </c>
      <c r="I208" s="32" t="s">
        <v>248</v>
      </c>
      <c r="K208" s="29" t="str">
        <f t="shared" si="26"/>
        <v>YouTube TV/FOX Soccer Plus</v>
      </c>
      <c r="L208" s="47" t="str">
        <f t="array" aca="1" ref="L208" ca="1">_xlfn.TEXTJOIN(", ",TRUE,IF((Data!$D$1:$D$1000=1)*(OFFSET(Data!$A$1,0,MATCH($A208,Data!$1:$1,0)-1,1000,1)=$B208),Data!$A$1:$A$1000,""))</f>
        <v/>
      </c>
      <c r="M208" s="47"/>
      <c r="N208" s="47"/>
      <c r="O208" s="47"/>
      <c r="P208" s="47"/>
      <c r="Q208" s="47"/>
      <c r="R208" s="47"/>
      <c r="S208" s="47"/>
      <c r="T208" s="47"/>
      <c r="U208" s="47"/>
      <c r="V208" s="47"/>
      <c r="W208" s="47"/>
      <c r="X208" s="47"/>
      <c r="Y208" s="47"/>
      <c r="Z208" s="47"/>
      <c r="AA208" s="47"/>
      <c r="AB208" s="47"/>
      <c r="AC208" s="47"/>
      <c r="AD208" s="47"/>
      <c r="AE208" s="47"/>
    </row>
    <row r="209" spans="1:31" ht="13.3" thickBot="1" x14ac:dyDescent="0.4">
      <c r="A209" s="79" t="s">
        <v>176</v>
      </c>
      <c r="B209" s="80" t="s">
        <v>167</v>
      </c>
      <c r="C209" s="36">
        <v>40</v>
      </c>
      <c r="D209" s="134"/>
      <c r="E209" s="132">
        <f ca="1">COUNTIFS(Data!$D$1:$D$1000,1,OFFSET(Data!$A$1,0,MATCH($A209,Data!$1:$1,0)-1,1000,1),B209)</f>
        <v>0</v>
      </c>
      <c r="F209" s="44"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9" t="str">
        <f t="shared" ca="1" si="27"/>
        <v/>
      </c>
      <c r="H209" s="31" t="str">
        <f t="shared" si="28"/>
        <v>YouTube TVNBA League Pass</v>
      </c>
      <c r="I209" s="32" t="s">
        <v>248</v>
      </c>
      <c r="K209" s="29" t="str">
        <f t="shared" si="26"/>
        <v>YouTube TV/NBA League Pass</v>
      </c>
      <c r="L209" s="47" t="str">
        <f t="array" aca="1" ref="L209" ca="1">_xlfn.TEXTJOIN(", ",TRUE,IF((Data!$D$1:$D$1000=1)*(OFFSET(Data!$A$1,0,MATCH($A209,Data!$1:$1,0)-1,1000,1)=$B209),Data!$A$1:$A$1000,""))</f>
        <v/>
      </c>
      <c r="M209" s="47"/>
      <c r="N209" s="47"/>
      <c r="O209" s="47"/>
      <c r="P209" s="47"/>
      <c r="Q209" s="47"/>
      <c r="R209" s="47"/>
      <c r="S209" s="47"/>
      <c r="T209" s="47"/>
      <c r="U209" s="47"/>
      <c r="V209" s="47"/>
      <c r="W209" s="47"/>
      <c r="X209" s="47"/>
      <c r="Y209" s="47"/>
      <c r="Z209" s="47"/>
      <c r="AA209" s="47"/>
      <c r="AB209" s="47"/>
      <c r="AC209" s="47"/>
      <c r="AD209" s="47"/>
      <c r="AE209" s="47"/>
    </row>
    <row r="210" spans="1:31" ht="13.3" thickBot="1" x14ac:dyDescent="0.4">
      <c r="A210" s="79" t="s">
        <v>176</v>
      </c>
      <c r="B210" s="80" t="s">
        <v>66</v>
      </c>
      <c r="C210" s="36">
        <v>7</v>
      </c>
      <c r="D210" s="134"/>
      <c r="E210" s="132">
        <f ca="1">COUNTIFS(Data!$D$1:$D$1000,1,OFFSET(Data!$A$1,0,MATCH($A210,Data!$1:$1,0)-1,1000,1),B210)</f>
        <v>0</v>
      </c>
      <c r="F210" s="44"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9" t="str">
        <f t="shared" ca="1" si="27"/>
        <v/>
      </c>
      <c r="H210" s="31" t="str">
        <f t="shared" si="28"/>
        <v>YouTube TVShowtime</v>
      </c>
      <c r="I210" s="32" t="s">
        <v>248</v>
      </c>
      <c r="K210" s="29" t="str">
        <f t="shared" si="26"/>
        <v>YouTube TV/Showtime</v>
      </c>
      <c r="L210" s="47" t="str">
        <f t="array" aca="1" ref="L210" ca="1">_xlfn.TEXTJOIN(", ",TRUE,IF((Data!$D$1:$D$1000=1)*(OFFSET(Data!$A$1,0,MATCH($A210,Data!$1:$1,0)-1,1000,1)=$B210),Data!$A$1:$A$1000,""))</f>
        <v/>
      </c>
      <c r="M210" s="47"/>
      <c r="N210" s="47"/>
      <c r="O210" s="47"/>
      <c r="P210" s="47"/>
      <c r="Q210" s="47"/>
      <c r="R210" s="47"/>
      <c r="S210" s="47"/>
      <c r="T210" s="47"/>
      <c r="U210" s="47"/>
      <c r="V210" s="47"/>
      <c r="W210" s="47"/>
      <c r="X210" s="47"/>
      <c r="Y210" s="47"/>
      <c r="Z210" s="47"/>
      <c r="AA210" s="47"/>
      <c r="AB210" s="47"/>
      <c r="AC210" s="47"/>
      <c r="AD210" s="47"/>
      <c r="AE210" s="47"/>
    </row>
    <row r="211" spans="1:31" ht="13.3" thickBot="1" x14ac:dyDescent="0.4">
      <c r="A211" s="79" t="s">
        <v>176</v>
      </c>
      <c r="B211" s="80" t="s">
        <v>168</v>
      </c>
      <c r="C211" s="36">
        <v>6</v>
      </c>
      <c r="D211" s="134"/>
      <c r="E211" s="132">
        <f ca="1">COUNTIFS(Data!$D$1:$D$1000,1,OFFSET(Data!$A$1,0,MATCH($A211,Data!$1:$1,0)-1,1000,1),B211)</f>
        <v>0</v>
      </c>
      <c r="F211" s="44"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9" t="str">
        <f t="shared" ca="1" si="27"/>
        <v/>
      </c>
      <c r="H211" s="31" t="str">
        <f t="shared" si="28"/>
        <v>YouTube TVShudder</v>
      </c>
      <c r="I211" s="32" t="s">
        <v>248</v>
      </c>
      <c r="K211" s="29" t="str">
        <f t="shared" si="26"/>
        <v>YouTube TV/Shudder</v>
      </c>
      <c r="L211" s="47" t="str">
        <f t="array" aca="1" ref="L211" ca="1">_xlfn.TEXTJOIN(", ",TRUE,IF((Data!$D$1:$D$1000=1)*(OFFSET(Data!$A$1,0,MATCH($A211,Data!$1:$1,0)-1,1000,1)=$B211),Data!$A$1:$A$1000,""))</f>
        <v/>
      </c>
      <c r="M211" s="47"/>
      <c r="N211" s="47"/>
      <c r="O211" s="47"/>
      <c r="P211" s="47"/>
      <c r="Q211" s="47"/>
      <c r="R211" s="47"/>
      <c r="S211" s="47"/>
      <c r="T211" s="47"/>
      <c r="U211" s="47"/>
      <c r="V211" s="47"/>
      <c r="W211" s="47"/>
      <c r="X211" s="47"/>
      <c r="Y211" s="47"/>
      <c r="Z211" s="47"/>
      <c r="AA211" s="47"/>
      <c r="AB211" s="47"/>
      <c r="AC211" s="47"/>
      <c r="AD211" s="47"/>
      <c r="AE211" s="47"/>
    </row>
    <row r="212" spans="1:31" ht="13.3" thickBot="1" x14ac:dyDescent="0.4">
      <c r="A212" s="79" t="s">
        <v>176</v>
      </c>
      <c r="B212" s="80" t="s">
        <v>67</v>
      </c>
      <c r="C212" s="36">
        <v>9</v>
      </c>
      <c r="D212" s="134"/>
      <c r="E212" s="132">
        <f ca="1">COUNTIFS(Data!$D$1:$D$1000,1,OFFSET(Data!$A$1,0,MATCH($A212,Data!$1:$1,0)-1,1000,1),B212)</f>
        <v>0</v>
      </c>
      <c r="F212" s="44"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9" t="str">
        <f t="shared" ca="1" si="27"/>
        <v/>
      </c>
      <c r="H212" s="31" t="str">
        <f t="shared" si="28"/>
        <v>YouTube TVStarz</v>
      </c>
      <c r="I212" s="32" t="s">
        <v>248</v>
      </c>
      <c r="K212" s="29" t="str">
        <f t="shared" si="26"/>
        <v>YouTube TV/Starz</v>
      </c>
      <c r="L212" s="47" t="str">
        <f t="array" aca="1" ref="L212" ca="1">_xlfn.TEXTJOIN(", ",TRUE,IF((Data!$D$1:$D$1000=1)*(OFFSET(Data!$A$1,0,MATCH($A212,Data!$1:$1,0)-1,1000,1)=$B212),Data!$A$1:$A$1000,""))</f>
        <v/>
      </c>
      <c r="M212" s="47"/>
      <c r="N212" s="47"/>
      <c r="O212" s="47"/>
      <c r="P212" s="47"/>
      <c r="Q212" s="47"/>
      <c r="R212" s="47"/>
      <c r="S212" s="47"/>
      <c r="T212" s="47"/>
      <c r="U212" s="47"/>
      <c r="V212" s="47"/>
      <c r="W212" s="47"/>
      <c r="X212" s="47"/>
      <c r="Y212" s="47"/>
      <c r="Z212" s="47"/>
      <c r="AA212" s="47"/>
      <c r="AB212" s="47"/>
      <c r="AC212" s="47"/>
      <c r="AD212" s="47"/>
      <c r="AE212" s="47"/>
    </row>
    <row r="213" spans="1:31" ht="13.3" thickBot="1" x14ac:dyDescent="0.4">
      <c r="A213" s="79" t="s">
        <v>176</v>
      </c>
      <c r="B213" s="80" t="s">
        <v>169</v>
      </c>
      <c r="C213" s="36">
        <v>7</v>
      </c>
      <c r="D213" s="134"/>
      <c r="E213" s="132">
        <f ca="1">COUNTIFS(Data!$D$1:$D$1000,1,OFFSET(Data!$A$1,0,MATCH($A213,Data!$1:$1,0)-1,1000,1),B213)</f>
        <v>0</v>
      </c>
      <c r="F213" s="44"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9" t="str">
        <f t="shared" ca="1" si="27"/>
        <v/>
      </c>
      <c r="H213" s="31" t="str">
        <f t="shared" si="28"/>
        <v>YouTube TVSundance Now</v>
      </c>
      <c r="I213" s="32" t="s">
        <v>248</v>
      </c>
      <c r="K213" s="29" t="str">
        <f t="shared" si="26"/>
        <v>YouTube TV/Sundance Now</v>
      </c>
      <c r="L213" s="47" t="str">
        <f t="array" aca="1" ref="L213" ca="1">_xlfn.TEXTJOIN(", ",TRUE,IF((Data!$D$1:$D$1000=1)*(OFFSET(Data!$A$1,0,MATCH($A213,Data!$1:$1,0)-1,1000,1)=$B213),Data!$A$1:$A$1000,""))</f>
        <v/>
      </c>
      <c r="M213" s="47"/>
      <c r="N213" s="47"/>
      <c r="O213" s="47"/>
      <c r="P213" s="47"/>
      <c r="Q213" s="47"/>
      <c r="R213" s="47"/>
      <c r="S213" s="47"/>
      <c r="T213" s="47"/>
      <c r="U213" s="47"/>
      <c r="V213" s="47"/>
      <c r="W213" s="47"/>
      <c r="X213" s="47"/>
      <c r="Y213" s="47"/>
      <c r="Z213" s="47"/>
      <c r="AA213" s="47"/>
      <c r="AB213" s="47"/>
      <c r="AC213" s="47"/>
      <c r="AD213" s="47"/>
      <c r="AE213" s="47"/>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82" priority="1769">
      <formula>IF(ISNUMBER(MATCH(A20&amp;"Yesx",$H:$H,0)),FALSE,TRUE)</formula>
    </cfRule>
  </conditionalFormatting>
  <conditionalFormatting sqref="D200:D204">
    <cfRule type="expression" dxfId="581"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8"/>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337</v>
      </c>
      <c r="B1" s="15" t="s">
        <v>230</v>
      </c>
      <c r="C1" s="15" t="s">
        <v>486</v>
      </c>
      <c r="D1" s="16" t="s">
        <v>444</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437</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509</v>
      </c>
      <c r="BF1" s="122" t="s">
        <v>506</v>
      </c>
      <c r="BG1" s="122" t="s">
        <v>507</v>
      </c>
      <c r="BH1" s="122" t="s">
        <v>508</v>
      </c>
      <c r="BI1" s="122" t="s">
        <v>497</v>
      </c>
      <c r="BJ1" s="20" t="s">
        <v>490</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399</v>
      </c>
      <c r="B2" s="4" t="s">
        <v>277</v>
      </c>
      <c r="C2" s="4" t="s">
        <v>215</v>
      </c>
      <c r="D2" s="3" t="str">
        <f t="shared" ref="D2:D65" ca="1" si="3">IF(BI2=0,"",IF(BI2&lt;=VALUE(MID(marker_pick,1,1)),1,""))</f>
        <v/>
      </c>
      <c r="H2" s="5" t="s">
        <v>295</v>
      </c>
      <c r="I2" s="5" t="s">
        <v>295</v>
      </c>
      <c r="J2" s="5" t="s">
        <v>295</v>
      </c>
      <c r="K2" s="5" t="s">
        <v>295</v>
      </c>
      <c r="L2" s="5" t="s">
        <v>295</v>
      </c>
      <c r="M2" s="5" t="s">
        <v>295</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5" si="5">MAX(BF2:BH2)</f>
        <v>0</v>
      </c>
      <c r="BF2" s="3">
        <f t="shared" ref="BF2:BF65"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715</v>
      </c>
      <c r="B3" s="4" t="s">
        <v>794</v>
      </c>
      <c r="C3" s="4" t="s">
        <v>293</v>
      </c>
      <c r="D3" s="3" t="str">
        <f t="shared" ca="1" si="3"/>
        <v/>
      </c>
      <c r="K3" s="5" t="s">
        <v>1</v>
      </c>
      <c r="L3" s="5" t="s">
        <v>1</v>
      </c>
      <c r="M3" s="5" t="s">
        <v>1</v>
      </c>
      <c r="T3" s="5" t="s">
        <v>256</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290</v>
      </c>
      <c r="C4" s="4" t="s">
        <v>293</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f ca="1">IF(OR(U4="",VLOOKUP(U$1,Services!$A$1:$B$19,2,0)="Exclude"),"",IF($D4=1,IF(OR(price_limit="",price_limit="No Limit"),IF(U4="Yes",1,2),IF(SUMIFS(WhatIf!$G:$G,WhatIf!$A:$A,U$1,WhatIf!$B:$B,U4)&lt;=price_limit,IF(U4="Yes",1,2),"")),""))</f>
        <v>1</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617</v>
      </c>
      <c r="C5" s="4" t="s">
        <v>215</v>
      </c>
      <c r="D5" s="3" t="str">
        <f t="shared" ca="1" si="3"/>
        <v/>
      </c>
      <c r="F5" s="5" t="s">
        <v>560</v>
      </c>
      <c r="G5" s="5" t="s">
        <v>560</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248</v>
      </c>
      <c r="C6" s="4" t="s">
        <v>479</v>
      </c>
      <c r="D6" s="3">
        <f t="shared" ca="1" si="3"/>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f ca="1">IF(OR(U6="",VLOOKUP(U$1,Services!$A$1:$B$19,2,0)="Exclude"),"",IF($D6=1,IF(OR(price_limit="",price_limit="No Limit"),IF(U6="Yes",1,2),IF(SUMIFS(WhatIf!$G:$G,WhatIf!$A:$A,U$1,WhatIf!$B:$B,U6)&lt;=price_limit,IF(U6="Yes",1,2),"")),""))</f>
        <v>1</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Err2</v>
      </c>
    </row>
    <row r="7" spans="1:79" x14ac:dyDescent="0.3">
      <c r="A7" s="19" t="s">
        <v>398</v>
      </c>
      <c r="B7" s="4" t="s">
        <v>248</v>
      </c>
      <c r="C7" s="4" t="s">
        <v>224</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197</v>
      </c>
      <c r="B8" s="4" t="s">
        <v>248</v>
      </c>
      <c r="C8" s="4" t="s">
        <v>216</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174</v>
      </c>
      <c r="B9" s="4" t="s">
        <v>248</v>
      </c>
      <c r="C9" s="4" t="s">
        <v>224</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x14ac:dyDescent="0.3">
      <c r="A10" s="19" t="s">
        <v>586</v>
      </c>
      <c r="C10" s="4" t="s">
        <v>485</v>
      </c>
      <c r="D10" s="3" t="str">
        <f t="shared" ca="1" si="3"/>
        <v/>
      </c>
      <c r="F10" s="5" t="s">
        <v>568</v>
      </c>
      <c r="G10" s="5" t="s">
        <v>568</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6</v>
      </c>
      <c r="B11" s="4" t="s">
        <v>248</v>
      </c>
      <c r="C11" s="4" t="s">
        <v>293</v>
      </c>
      <c r="D11" s="3" t="str">
        <f t="shared" ca="1" si="3"/>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 ca="1">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 ca="1">IF(OR(J11="",VLOOKUP(J$1,Services!$A$1:$B$19,2,0)="Exclude"),"",IF($D11=1,IF(OR(price_limit="",price_limit="No Limit"),IF(J11="Yes",1,2),IF(SUMIFS(WhatIf!$G:$G,WhatIf!$A:$A,J$1,WhatIf!$B:$B,J11)&lt;=price_limit,IF(J11="Yes",1,2),"")),""))</f>
        <v/>
      </c>
      <c r="AT11" s="75" t="str">
        <f ca="1">IF(OR(K11="",VLOOKUP(K$1,Services!$A$1:$B$19,2,0)="Exclude"),"",IF($D11=1,IF(OR(price_limit="",price_limit="No Limit"),IF(K11="Yes",1,2),IF(SUMIFS(WhatIf!$G:$G,WhatIf!$A:$A,K$1,WhatIf!$B:$B,K11)&lt;=price_limit,IF(K11="Yes",1,2),"")),""))</f>
        <v/>
      </c>
      <c r="AU11" s="75" t="str">
        <f ca="1">IF(OR(L11="",VLOOKUP(L$1,Services!$A$1:$B$19,2,0)="Exclude"),"",IF($D11=1,IF(OR(price_limit="",price_limit="No Limit"),IF(L11="Yes",1,2),IF(SUMIFS(WhatIf!$G:$G,WhatIf!$A:$A,L$1,WhatIf!$B:$B,L11)&lt;=price_limit,IF(L11="Yes",1,2),"")),""))</f>
        <v/>
      </c>
      <c r="AV11" s="75" t="str">
        <f ca="1">IF(OR(M11="",VLOOKUP(M$1,Services!$A$1:$B$19,2,0)="Exclude"),"",IF($D11=1,IF(OR(price_limit="",price_limit="No Limit"),IF(M11="Yes",1,2),IF(SUMIFS(WhatIf!$G:$G,WhatIf!$A:$A,M$1,WhatIf!$B:$B,M11)&lt;=price_limit,IF(M11="Yes",1,2),"")),""))</f>
        <v/>
      </c>
      <c r="AW11" s="75" t="str">
        <f ca="1">IF(OR(N11="",VLOOKUP(N$1,Services!$A$1:$B$19,2,0)="Exclude"),"",IF($D11=1,IF(OR(price_limit="",price_limit="No Limit"),IF(N11="Yes",1,2),IF(SUMIFS(WhatIf!$G:$G,WhatIf!$A:$A,N$1,WhatIf!$B:$B,N11)&lt;=price_limit,IF(N11="Yes",1,2),"")),""))</f>
        <v/>
      </c>
      <c r="AX11" s="75" t="str">
        <f ca="1">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 ca="1">IF(OR(Q11="",VLOOKUP(Q$1,Services!$A$1:$B$19,2,0)="Exclude"),"",IF($D11=1,IF(OR(price_limit="",price_limit="No Limit"),IF(Q11="Yes",1,2),IF(SUMIFS(WhatIf!$G:$G,WhatIf!$A:$A,Q$1,WhatIf!$B:$B,Q11)&lt;=price_limit,IF(Q11="Yes",1,2),"")),""))</f>
        <v/>
      </c>
      <c r="BA11" s="75" t="str">
        <f ca="1">IF(OR(R11="",VLOOKUP(R$1,Services!$A$1:$B$19,2,0)="Exclude"),"",IF($D11=1,IF(OR(price_limit="",price_limit="No Limit"),IF(R11="Yes",1,2),IF(SUMIFS(WhatIf!$G:$G,WhatIf!$A:$A,R$1,WhatIf!$B:$B,R11)&lt;=price_limit,IF(R11="Yes",1,2),"")),""))</f>
        <v/>
      </c>
      <c r="BB11" s="75" t="str">
        <f ca="1">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 ca="1">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Err2</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Err2</v>
      </c>
      <c r="BQ11" s="3" t="str">
        <f>IF($A11&lt;&gt;"",IF(OR(ISNUMBER(MATCH(ROW($A11),#REF!,0)),ISNUMBER(MATCH(ROW($A11),#REF!,0))),IF(K11="","Err1",""),IF(K11="","","Err2")),"")</f>
        <v>Err2</v>
      </c>
      <c r="BR11" s="3" t="str">
        <f>IF($A11&lt;&gt;"",IF(OR(ISNUMBER(MATCH(ROW($A11),#REF!,0)),ISNUMBER(MATCH(ROW($A11),#REF!,0))),IF(L11="","Err1",""),IF(L11="","","Err2")),"")</f>
        <v>Err2</v>
      </c>
      <c r="BS11" s="3" t="str">
        <f>IF($A11&lt;&gt;"",IF(OR(ISNUMBER(MATCH(ROW($A11),#REF!,0)),ISNUMBER(MATCH(ROW($A11),#REF!,0))),IF(M11="","Err1",""),IF(M11="","","Err2")),"")</f>
        <v>Err2</v>
      </c>
      <c r="BT11" s="3" t="str">
        <f>IF($A11&lt;&gt;"",IF(OR(ISNUMBER(MATCH(ROW($A11),#REF!,0)),ISNUMBER(MATCH(ROW($A11),#REF!,0))),IF(N11="","Err1",""),IF(N11="","","Err2")),"")</f>
        <v>Err2</v>
      </c>
      <c r="BU11" s="3" t="str">
        <f>IF($A11&lt;&gt;"",IF(ISNUMBER(MATCH(ROW($A11),#REF!,0)),IF(O11="","Err1",""),IF(O11="","","Err2")),"")</f>
        <v>Err2</v>
      </c>
      <c r="BV11" s="3" t="str">
        <f>IF($A11&lt;&gt;"",IF(ISNUMBER(MATCH(ROW($A11),#REF!,0)),IF(P11="","Err1",""),IF(P11="","","Err2")),"")</f>
        <v/>
      </c>
      <c r="BW11" s="3" t="str">
        <f>IF($A11&lt;&gt;"",IF(OR(ISNUMBER(MATCH(ROW($A11),#REF!,0)),ISNUMBER(MATCH(ROW($A11),#REF!,0)),ISNUMBER(MATCH(ROW($A11),#REF!,0))),IF($Q11="","Err1",""),IF($Q11="","","Err2")),"")</f>
        <v>Err2</v>
      </c>
      <c r="BX11" s="3" t="str">
        <f>IF($A11&lt;&gt;"",IF(ISNUMBER(MATCH(ROW($A11),#REF!,0)),IF(R11="","Err1",""),IF(R11="","","Err2")),"")</f>
        <v>Err2</v>
      </c>
      <c r="BY11" s="3" t="str">
        <f>IF($A11&lt;&gt;"",IF(ISNUMBER(MATCH(ROW($A11),#REF!,0)),IF(S11="","Err1",""),IF(S11="","","Err2")),"")</f>
        <v>Err2</v>
      </c>
      <c r="BZ11" s="3" t="str">
        <f>IF($A11&lt;&gt;"",IF(ISNUMBER(MATCH(ROW($A11),#REF!,0)),IF(T11="","Err1",""),IF(T11="","","Err2")),"")</f>
        <v/>
      </c>
      <c r="CA11" s="3" t="str">
        <f>IF($A11&lt;&gt;"",IF(ISNUMBER(MATCH(ROW($A11),#REF!,0)),IF(U11="","Err1",""),IF(U11="","","Err2")),"")</f>
        <v>Err2</v>
      </c>
    </row>
    <row r="12" spans="1:79" ht="24.9" x14ac:dyDescent="0.3">
      <c r="A12" s="19" t="s">
        <v>165</v>
      </c>
      <c r="B12" s="4" t="s">
        <v>248</v>
      </c>
      <c r="C12" s="4" t="s">
        <v>481</v>
      </c>
      <c r="D12" s="3" t="str">
        <f t="shared" ca="1" si="3"/>
        <v/>
      </c>
      <c r="O12" s="13" t="s">
        <v>165</v>
      </c>
      <c r="P12" s="6"/>
      <c r="Q12" s="6"/>
      <c r="R12" s="13" t="s">
        <v>255</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IF(OR(E12="",VLOOKUP(E$1,Services!$A$1:$B$19,2,0)="Exclude"),"",IF($D12=1,IF(OR(price_limit="",price_limit="No Limit"),IF(E12="Yes",1,2),IF(SUMIFS(WhatIf!$G:$G,WhatIf!$A:$A,E$1,WhatIf!$B:$B,E12)&lt;=price_limit,IF(E12="Yes",1,2),"")),""))</f>
        <v/>
      </c>
      <c r="AO12" s="75" t="str">
        <f>IF(OR(F12="",VLOOKUP(F$1,Services!$A$1:$B$19,2,0)="Exclude"),"",IF($D12=1,IF(OR(price_limit="",price_limit="No Limit"),IF(F12="Yes",1,2),IF(SUMIFS(WhatIf!$G:$G,WhatIf!$A:$A,F$1,WhatIf!$B:$B,F12)&lt;=price_limit,IF(F12="Yes",1,2),"")),""))</f>
        <v/>
      </c>
      <c r="AP12" s="75" t="str">
        <f>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IF(OR(J12="",VLOOKUP(J$1,Services!$A$1:$B$19,2,0)="Exclude"),"",IF($D12=1,IF(OR(price_limit="",price_limit="No Limit"),IF(J12="Yes",1,2),IF(SUMIFS(WhatIf!$G:$G,WhatIf!$A:$A,J$1,WhatIf!$B:$B,J12)&lt;=price_limit,IF(J12="Yes",1,2),"")),""))</f>
        <v/>
      </c>
      <c r="AT12" s="75" t="str">
        <f>IF(OR(K12="",VLOOKUP(K$1,Services!$A$1:$B$19,2,0)="Exclude"),"",IF($D12=1,IF(OR(price_limit="",price_limit="No Limit"),IF(K12="Yes",1,2),IF(SUMIFS(WhatIf!$G:$G,WhatIf!$A:$A,K$1,WhatIf!$B:$B,K12)&lt;=price_limit,IF(K12="Yes",1,2),"")),""))</f>
        <v/>
      </c>
      <c r="AU12" s="75" t="str">
        <f>IF(OR(L12="",VLOOKUP(L$1,Services!$A$1:$B$19,2,0)="Exclude"),"",IF($D12=1,IF(OR(price_limit="",price_limit="No Limit"),IF(L12="Yes",1,2),IF(SUMIFS(WhatIf!$G:$G,WhatIf!$A:$A,L$1,WhatIf!$B:$B,L12)&lt;=price_limit,IF(L12="Yes",1,2),"")),""))</f>
        <v/>
      </c>
      <c r="AV12" s="75" t="str">
        <f>IF(OR(M12="",VLOOKUP(M$1,Services!$A$1:$B$19,2,0)="Exclude"),"",IF($D12=1,IF(OR(price_limit="",price_limit="No Limit"),IF(M12="Yes",1,2),IF(SUMIFS(WhatIf!$G:$G,WhatIf!$A:$A,M$1,WhatIf!$B:$B,M12)&lt;=price_limit,IF(M12="Yes",1,2),"")),""))</f>
        <v/>
      </c>
      <c r="AW12" s="75" t="str">
        <f>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
      </c>
      <c r="BL12" s="3" t="str">
        <f>IF($A12&lt;&gt;"",IF(ISNUMBER(MATCH(ROW($A12),#REF!,0)),IF($F12="","Err1",""),IF($F12="","","Err2")),"")</f>
        <v/>
      </c>
      <c r="BM12" s="3" t="str">
        <f>IF($A12&lt;&gt;"",IF(ISNUMBER(MATCH(ROW($A12),#REF!,0)),IF($G12="","Err1",""),IF($G12="","","Err2")),"")</f>
        <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
      </c>
      <c r="BQ12" s="3" t="str">
        <f>IF($A12&lt;&gt;"",IF(OR(ISNUMBER(MATCH(ROW($A12),#REF!,0)),ISNUMBER(MATCH(ROW($A12),#REF!,0))),IF(K12="","Err1",""),IF(K12="","","Err2")),"")</f>
        <v/>
      </c>
      <c r="BR12" s="3" t="str">
        <f>IF($A12&lt;&gt;"",IF(OR(ISNUMBER(MATCH(ROW($A12),#REF!,0)),ISNUMBER(MATCH(ROW($A12),#REF!,0))),IF(L12="","Err1",""),IF(L12="","","Err2")),"")</f>
        <v/>
      </c>
      <c r="BS12" s="3" t="str">
        <f>IF($A12&lt;&gt;"",IF(OR(ISNUMBER(MATCH(ROW($A12),#REF!,0)),ISNUMBER(MATCH(ROW($A12),#REF!,0))),IF(M12="","Err1",""),IF(M12="","","Err2")),"")</f>
        <v/>
      </c>
      <c r="BT12" s="3" t="str">
        <f>IF($A12&lt;&gt;"",IF(OR(ISNUMBER(MATCH(ROW($A12),#REF!,0)),ISNUMBER(MATCH(ROW($A12),#REF!,0))),IF(N12="","Err1",""),IF(N12="","","Err2")),"")</f>
        <v/>
      </c>
      <c r="BU12" s="3" t="str">
        <f>IF($A12&lt;&gt;"",IF(ISNUMBER(MATCH(ROW($A12),#REF!,0)),IF(O12="","Err1",""),IF(O12="","","Err2")),"")</f>
        <v>Err2</v>
      </c>
      <c r="BV12" s="3" t="str">
        <f>IF($A12&lt;&gt;"",IF(ISNUMBER(MATCH(ROW($A12),#REF!,0)),IF(P12="","Err1",""),IF(P12="","","Err2")),"")</f>
        <v/>
      </c>
      <c r="BW12" s="3" t="str">
        <f>IF($A12&lt;&gt;"",IF(OR(ISNUMBER(MATCH(ROW($A12),#REF!,0)),ISNUMBER(MATCH(ROW($A12),#REF!,0)),ISNUMBER(MATCH(ROW($A12),#REF!,0))),IF($Q12="","Err1",""),IF($Q12="","","Err2")),"")</f>
        <v/>
      </c>
      <c r="BX12" s="3" t="str">
        <f>IF($A12&lt;&gt;"",IF(ISNUMBER(MATCH(ROW($A12),#REF!,0)),IF(R12="","Err1",""),IF(R12="","","Err2")),"")</f>
        <v>Err2</v>
      </c>
      <c r="BY12" s="3" t="str">
        <f>IF($A12&lt;&gt;"",IF(ISNUMBER(MATCH(ROW($A12),#REF!,0)),IF(S12="","Err1",""),IF(S12="","","Err2")),"")</f>
        <v/>
      </c>
      <c r="BZ12" s="3" t="str">
        <f>IF($A12&lt;&gt;"",IF(ISNUMBER(MATCH(ROW($A12),#REF!,0)),IF(T12="","Err1",""),IF(T12="","","Err2")),"")</f>
        <v/>
      </c>
      <c r="CA12" s="3" t="str">
        <f>IF($A12&lt;&gt;"",IF(ISNUMBER(MATCH(ROW($A12),#REF!,0)),IF(U12="","Err1",""),IF(U12="","","Err2")),"")</f>
        <v/>
      </c>
    </row>
    <row r="13" spans="1:79" ht="49.75" x14ac:dyDescent="0.3">
      <c r="A13" s="19" t="s">
        <v>87</v>
      </c>
      <c r="B13" s="4" t="s">
        <v>250</v>
      </c>
      <c r="C13" s="4" t="s">
        <v>293</v>
      </c>
      <c r="D13" s="3" t="str">
        <f t="shared" ca="1" si="3"/>
        <v/>
      </c>
      <c r="E13" s="5" t="s">
        <v>1</v>
      </c>
      <c r="F13" s="5" t="s">
        <v>540</v>
      </c>
      <c r="G13" s="5" t="s">
        <v>540</v>
      </c>
      <c r="H13" s="6"/>
      <c r="I13" s="6"/>
      <c r="L13" s="5" t="s">
        <v>1</v>
      </c>
      <c r="M13" s="5" t="s">
        <v>1</v>
      </c>
      <c r="O13" s="6"/>
      <c r="P13" s="6" t="s">
        <v>293</v>
      </c>
      <c r="Q13" s="6" t="s">
        <v>320</v>
      </c>
      <c r="R13" s="6" t="s">
        <v>874</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 ca="1">IF(OR(E13="",VLOOKUP(E$1,Services!$A$1:$B$19,2,0)="Exclude"),"",IF($D13=1,IF(OR(price_limit="",price_limit="No Limit"),IF(E13="Yes",1,2),IF(SUMIFS(WhatIf!$G:$G,WhatIf!$A:$A,E$1,WhatIf!$B:$B,E13)&lt;=price_limit,IF(E13="Yes",1,2),"")),""))</f>
        <v/>
      </c>
      <c r="AO13" s="75" t="str">
        <f ca="1">IF(OR(F13="",VLOOKUP(F$1,Services!$A$1:$B$19,2,0)="Exclude"),"",IF($D13=1,IF(OR(price_limit="",price_limit="No Limit"),IF(F13="Yes",1,2),IF(SUMIFS(WhatIf!$G:$G,WhatIf!$A:$A,F$1,WhatIf!$B:$B,F13)&lt;=price_limit,IF(F13="Yes",1,2),"")),""))</f>
        <v/>
      </c>
      <c r="AP13" s="75" t="str">
        <f ca="1">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 ca="1">IF(OR(L13="",VLOOKUP(L$1,Services!$A$1:$B$19,2,0)="Exclude"),"",IF($D13=1,IF(OR(price_limit="",price_limit="No Limit"),IF(L13="Yes",1,2),IF(SUMIFS(WhatIf!$G:$G,WhatIf!$A:$A,L$1,WhatIf!$B:$B,L13)&lt;=price_limit,IF(L13="Yes",1,2),"")),""))</f>
        <v/>
      </c>
      <c r="AV13" s="75" t="str">
        <f ca="1">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IF(OR(O13="",VLOOKUP(O$1,Services!$A$1:$B$19,2,0)="Exclude"),"",IF($D13=1,IF(OR(price_limit="",price_limit="No Limit"),IF(O13="Yes",1,2),IF(SUMIFS(WhatIf!$G:$G,WhatIf!$A:$A,O$1,WhatIf!$B:$B,O13)&lt;=price_limit,IF(O13="Yes",1,2),"")),""))</f>
        <v/>
      </c>
      <c r="AY13" s="75" t="str">
        <f ca="1">IF(OR(P13="",VLOOKUP(P$1,Services!$A$1:$B$19,2,0)="Exclude"),"",IF($D13=1,IF(OR(price_limit="",price_limit="No Limit"),IF(P13="Yes",1,2),IF(SUMIFS(WhatIf!$G:$G,WhatIf!$A:$A,P$1,WhatIf!$B:$B,P13)&lt;=price_limit,IF(P13="Yes",1,2),"")),""))</f>
        <v/>
      </c>
      <c r="AZ13" s="75" t="str">
        <f ca="1">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 ca="1">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Err2</v>
      </c>
      <c r="BL13" s="3" t="str">
        <f>IF($A13&lt;&gt;"",IF(ISNUMBER(MATCH(ROW($A13),#REF!,0)),IF($F13="","Err1",""),IF($F13="","","Err2")),"")</f>
        <v>Err2</v>
      </c>
      <c r="BM13" s="3" t="str">
        <f>IF($A13&lt;&gt;"",IF(ISNUMBER(MATCH(ROW($A13),#REF!,0)),IF($G13="","Err1",""),IF($G13="","","Err2")),"")</f>
        <v>Err2</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Err2</v>
      </c>
      <c r="BS13" s="3" t="str">
        <f>IF($A13&lt;&gt;"",IF(OR(ISNUMBER(MATCH(ROW($A13),#REF!,0)),ISNUMBER(MATCH(ROW($A13),#REF!,0))),IF(M13="","Err1",""),IF(M13="","","Err2")),"")</f>
        <v>Err2</v>
      </c>
      <c r="BT13" s="3" t="str">
        <f>IF($A13&lt;&gt;"",IF(OR(ISNUMBER(MATCH(ROW($A13),#REF!,0)),ISNUMBER(MATCH(ROW($A13),#REF!,0))),IF(N13="","Err1",""),IF(N13="","","Err2")),"")</f>
        <v/>
      </c>
      <c r="BU13" s="3" t="str">
        <f>IF($A13&lt;&gt;"",IF(ISNUMBER(MATCH(ROW($A13),#REF!,0)),IF(O13="","Err1",""),IF(O13="","","Err2")),"")</f>
        <v/>
      </c>
      <c r="BV13" s="3" t="str">
        <f>IF($A13&lt;&gt;"",IF(ISNUMBER(MATCH(ROW($A13),#REF!,0)),IF(P13="","Err1",""),IF(P13="","","Err2")),"")</f>
        <v>Err2</v>
      </c>
      <c r="BW13" s="3" t="str">
        <f>IF($A13&lt;&gt;"",IF(OR(ISNUMBER(MATCH(ROW($A13),#REF!,0)),ISNUMBER(MATCH(ROW($A13),#REF!,0)),ISNUMBER(MATCH(ROW($A13),#REF!,0))),IF($Q13="","Err1",""),IF($Q13="","","Err2")),"")</f>
        <v>Err2</v>
      </c>
      <c r="BX13" s="3" t="str">
        <f>IF($A13&lt;&gt;"",IF(ISNUMBER(MATCH(ROW($A13),#REF!,0)),IF(R13="","Err1",""),IF(R13="","","Err2")),"")</f>
        <v>Err2</v>
      </c>
      <c r="BY13" s="3" t="str">
        <f>IF($A13&lt;&gt;"",IF(ISNUMBER(MATCH(ROW($A13),#REF!,0)),IF(S13="","Err1",""),IF(S13="","","Err2")),"")</f>
        <v/>
      </c>
      <c r="BZ13" s="3" t="str">
        <f>IF($A13&lt;&gt;"",IF(ISNUMBER(MATCH(ROW($A13),#REF!,0)),IF(T13="","Err1",""),IF(T13="","","Err2")),"")</f>
        <v/>
      </c>
      <c r="CA13" s="3" t="str">
        <f>IF($A13&lt;&gt;"",IF(ISNUMBER(MATCH(ROW($A13),#REF!,0)),IF(U13="","Err1",""),IF(U13="","","Err2")),"")</f>
        <v>Err2</v>
      </c>
    </row>
    <row r="14" spans="1:79" ht="24.9" x14ac:dyDescent="0.3">
      <c r="A14" s="19" t="s">
        <v>7</v>
      </c>
      <c r="B14" s="4" t="s">
        <v>299</v>
      </c>
      <c r="C14" s="4" t="s">
        <v>206</v>
      </c>
      <c r="D14" s="3" t="str">
        <f t="shared" ca="1" si="3"/>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IF(OR(F14="",VLOOKUP(F$1,Services!$A$1:$B$19,2,0)="Exclude"),"",IF($D14=1,IF(OR(price_limit="",price_limit="No Limit"),IF(F14="Yes",1,2),IF(SUMIFS(WhatIf!$G:$G,WhatIf!$A:$A,F$1,WhatIf!$B:$B,F14)&lt;=price_limit,IF(F14="Yes",1,2),"")),""))</f>
        <v/>
      </c>
      <c r="AP14" s="75" t="str">
        <f>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 ca="1">IF(OR(J14="",VLOOKUP(J$1,Services!$A$1:$B$19,2,0)="Exclude"),"",IF($D14=1,IF(OR(price_limit="",price_limit="No Limit"),IF(J14="Yes",1,2),IF(SUMIFS(WhatIf!$G:$G,WhatIf!$A:$A,J$1,WhatIf!$B:$B,J14)&lt;=price_limit,IF(J14="Yes",1,2),"")),""))</f>
        <v/>
      </c>
      <c r="AT14" s="75" t="str">
        <f ca="1">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 ca="1">IF(OR(N14="",VLOOKUP(N$1,Services!$A$1:$B$19,2,0)="Exclude"),"",IF($D14=1,IF(OR(price_limit="",price_limit="No Limit"),IF(N14="Yes",1,2),IF(SUMIFS(WhatIf!$G:$G,WhatIf!$A:$A,N$1,WhatIf!$B:$B,N14)&lt;=price_limit,IF(N14="Yes",1,2),"")),""))</f>
        <v/>
      </c>
      <c r="AX14" s="75" t="str">
        <f ca="1">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 ca="1">IF(OR(R14="",VLOOKUP(R$1,Services!$A$1:$B$19,2,0)="Exclude"),"",IF($D14=1,IF(OR(price_limit="",price_limit="No Limit"),IF(R14="Yes",1,2),IF(SUMIFS(WhatIf!$G:$G,WhatIf!$A:$A,R$1,WhatIf!$B:$B,R14)&lt;=price_limit,IF(R14="Yes",1,2),"")),""))</f>
        <v/>
      </c>
      <c r="BB14" s="75" t="str">
        <f ca="1">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 ca="1">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
      </c>
      <c r="BM14" s="3" t="str">
        <f>IF($A14&lt;&gt;"",IF(ISNUMBER(MATCH(ROW($A14),#REF!,0)),IF($G14="","Err1",""),IF($G14="","","Err2")),"")</f>
        <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Err2</v>
      </c>
      <c r="BQ14" s="3" t="str">
        <f>IF($A14&lt;&gt;"",IF(OR(ISNUMBER(MATCH(ROW($A14),#REF!,0)),ISNUMBER(MATCH(ROW($A14),#REF!,0))),IF(K14="","Err1",""),IF(K14="","","Err2")),"")</f>
        <v>Err2</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Err2</v>
      </c>
      <c r="BU14" s="3" t="str">
        <f>IF($A14&lt;&gt;"",IF(ISNUMBER(MATCH(ROW($A14),#REF!,0)),IF(O14="","Err1",""),IF(O14="","","Err2")),"")</f>
        <v>Err2</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Err2</v>
      </c>
      <c r="BY14" s="3" t="str">
        <f>IF($A14&lt;&gt;"",IF(ISNUMBER(MATCH(ROW($A14),#REF!,0)),IF(S14="","Err1",""),IF(S14="","","Err2")),"")</f>
        <v>Err2</v>
      </c>
      <c r="BZ14" s="3" t="str">
        <f>IF($A14&lt;&gt;"",IF(ISNUMBER(MATCH(ROW($A14),#REF!,0)),IF(T14="","Err1",""),IF(T14="","","Err2")),"")</f>
        <v/>
      </c>
      <c r="CA14" s="3" t="str">
        <f>IF($A14&lt;&gt;"",IF(ISNUMBER(MATCH(ROW($A14),#REF!,0)),IF(U14="","Err1",""),IF(U14="","","Err2")),"")</f>
        <v>Err2</v>
      </c>
    </row>
    <row r="15" spans="1:79" x14ac:dyDescent="0.3">
      <c r="A15" s="19" t="s">
        <v>258</v>
      </c>
      <c r="B15" s="4" t="s">
        <v>248</v>
      </c>
      <c r="C15" s="4" t="s">
        <v>215</v>
      </c>
      <c r="D15" s="3" t="str">
        <f t="shared" ca="1" si="3"/>
        <v/>
      </c>
      <c r="F15" s="5" t="s">
        <v>560</v>
      </c>
      <c r="G15" s="5" t="s">
        <v>560</v>
      </c>
      <c r="H15" s="5" t="s">
        <v>295</v>
      </c>
      <c r="I15" s="5" t="s">
        <v>295</v>
      </c>
      <c r="J15" s="5" t="s">
        <v>295</v>
      </c>
      <c r="K15" s="5" t="s">
        <v>295</v>
      </c>
      <c r="L15" s="5" t="s">
        <v>295</v>
      </c>
      <c r="M15" s="5" t="s">
        <v>295</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4"/>
        <v/>
      </c>
      <c r="AN15" s="75" t="str">
        <f>IF(OR(E15="",VLOOKUP(E$1,Services!$A$1:$B$19,2,0)="Exclude"),"",IF($D15=1,IF(OR(price_limit="",price_limit="No Limit"),IF(E15="Yes",1,2),IF(SUMIFS(WhatIf!$G:$G,WhatIf!$A:$A,E$1,WhatIf!$B:$B,E15)&lt;=price_limit,IF(E15="Yes",1,2),"")),""))</f>
        <v/>
      </c>
      <c r="AO15" s="75" t="str">
        <f ca="1">IF(OR(F15="",VLOOKUP(F$1,Services!$A$1:$B$19,2,0)="Exclude"),"",IF($D15=1,IF(OR(price_limit="",price_limit="No Limit"),IF(F15="Yes",1,2),IF(SUMIFS(WhatIf!$G:$G,WhatIf!$A:$A,F$1,WhatIf!$B:$B,F15)&lt;=price_limit,IF(F15="Yes",1,2),"")),""))</f>
        <v/>
      </c>
      <c r="AP15" s="75" t="str">
        <f ca="1">IF(OR(G15="",VLOOKUP(G$1,Services!$A$1:$B$19,2,0)="Exclude"),"",IF($D15=1,IF(OR(price_limit="",price_limit="No Limit"),IF(G15="Yes",1,2),IF(SUMIFS(WhatIf!$G:$G,WhatIf!$A:$A,G$1,WhatIf!$B:$B,G15)&lt;=price_limit,IF(G15="Yes",1,2),"")),""))</f>
        <v/>
      </c>
      <c r="AQ15" s="75" t="str">
        <f ca="1">IF(OR(H15="",VLOOKUP(H$1,Services!$A$1:$B$19,2,0)="Exclude"),"",IF($D15=1,IF(OR(price_limit="",price_limit="No Limit"),IF(H15="Yes",1,2),IF(SUMIFS(WhatIf!$G:$G,WhatIf!$A:$A,H$1,WhatIf!$B:$B,H15)&lt;=price_limit,IF(H15="Yes",1,2),"")),""))</f>
        <v/>
      </c>
      <c r="AR15" s="75" t="str">
        <f ca="1">IF(OR(I15="",VLOOKUP(I$1,Services!$A$1:$B$19,2,0)="Exclude"),"",IF($D15=1,IF(OR(price_limit="",price_limit="No Limit"),IF(I15="Yes",1,2),IF(SUMIFS(WhatIf!$G:$G,WhatIf!$A:$A,I$1,WhatIf!$B:$B,I15)&lt;=price_limit,IF(I15="Yes",1,2),"")),""))</f>
        <v/>
      </c>
      <c r="AS15" s="75" t="str">
        <f ca="1">IF(OR(J15="",VLOOKUP(J$1,Services!$A$1:$B$19,2,0)="Exclude"),"",IF($D15=1,IF(OR(price_limit="",price_limit="No Limit"),IF(J15="Yes",1,2),IF(SUMIFS(WhatIf!$G:$G,WhatIf!$A:$A,J$1,WhatIf!$B:$B,J15)&lt;=price_limit,IF(J15="Yes",1,2),"")),""))</f>
        <v/>
      </c>
      <c r="AT15" s="75" t="str">
        <f ca="1">IF(OR(K15="",VLOOKUP(K$1,Services!$A$1:$B$19,2,0)="Exclude"),"",IF($D15=1,IF(OR(price_limit="",price_limit="No Limit"),IF(K15="Yes",1,2),IF(SUMIFS(WhatIf!$G:$G,WhatIf!$A:$A,K$1,WhatIf!$B:$B,K15)&lt;=price_limit,IF(K15="Yes",1,2),"")),""))</f>
        <v/>
      </c>
      <c r="AU15" s="75" t="str">
        <f ca="1">IF(OR(L15="",VLOOKUP(L$1,Services!$A$1:$B$19,2,0)="Exclude"),"",IF($D15=1,IF(OR(price_limit="",price_limit="No Limit"),IF(L15="Yes",1,2),IF(SUMIFS(WhatIf!$G:$G,WhatIf!$A:$A,L$1,WhatIf!$B:$B,L15)&lt;=price_limit,IF(L15="Yes",1,2),"")),""))</f>
        <v/>
      </c>
      <c r="AV15" s="75" t="str">
        <f ca="1">IF(OR(M15="",VLOOKUP(M$1,Services!$A$1:$B$19,2,0)="Exclude"),"",IF($D15=1,IF(OR(price_limit="",price_limit="No Limit"),IF(M15="Yes",1,2),IF(SUMIFS(WhatIf!$G:$G,WhatIf!$A:$A,M$1,WhatIf!$B:$B,M15)&lt;=price_limit,IF(M15="Yes",1,2),"")),""))</f>
        <v/>
      </c>
      <c r="AW15" s="75" t="str">
        <f ca="1">IF(OR(N15="",VLOOKUP(N$1,Services!$A$1:$B$19,2,0)="Exclude"),"",IF($D15=1,IF(OR(price_limit="",price_limit="No Limit"),IF(N15="Yes",1,2),IF(SUMIFS(WhatIf!$G:$G,WhatIf!$A:$A,N$1,WhatIf!$B:$B,N15)&lt;=price_limit,IF(N15="Yes",1,2),"")),""))</f>
        <v/>
      </c>
      <c r="AX15" s="75" t="str">
        <f>IF(OR(O15="",VLOOKUP(O$1,Services!$A$1:$B$19,2,0)="Exclude"),"",IF($D15=1,IF(OR(price_limit="",price_limit="No Limit"),IF(O15="Yes",1,2),IF(SUMIFS(WhatIf!$G:$G,WhatIf!$A:$A,O$1,WhatIf!$B:$B,O15)&lt;=price_limit,IF(O15="Yes",1,2),"")),""))</f>
        <v/>
      </c>
      <c r="AY15" s="75" t="str">
        <f>IF(OR(P15="",VLOOKUP(P$1,Services!$A$1:$B$19,2,0)="Exclude"),"",IF($D15=1,IF(OR(price_limit="",price_limit="No Limit"),IF(P15="Yes",1,2),IF(SUMIFS(WhatIf!$G:$G,WhatIf!$A:$A,P$1,WhatIf!$B:$B,P15)&lt;=price_limit,IF(P15="Yes",1,2),"")),""))</f>
        <v/>
      </c>
      <c r="AZ15" s="75" t="str">
        <f>IF(OR(Q15="",VLOOKUP(Q$1,Services!$A$1:$B$19,2,0)="Exclude"),"",IF($D15=1,IF(OR(price_limit="",price_limit="No Limit"),IF(Q15="Yes",1,2),IF(SUMIFS(WhatIf!$G:$G,WhatIf!$A:$A,Q$1,WhatIf!$B:$B,Q15)&lt;=price_limit,IF(Q15="Yes",1,2),"")),""))</f>
        <v/>
      </c>
      <c r="BA15" s="75" t="str">
        <f>IF(OR(R15="",VLOOKUP(R$1,Services!$A$1:$B$19,2,0)="Exclude"),"",IF($D15=1,IF(OR(price_limit="",price_limit="No Limit"),IF(R15="Yes",1,2),IF(SUMIFS(WhatIf!$G:$G,WhatIf!$A:$A,R$1,WhatIf!$B:$B,R15)&lt;=price_limit,IF(R15="Yes",1,2),"")),""))</f>
        <v/>
      </c>
      <c r="BB15" s="75" t="str">
        <f>IF(OR(S15="",VLOOKUP(S$1,Services!$A$1:$B$19,2,0)="Exclude"),"",IF($D15=1,IF(OR(price_limit="",price_limit="No Limit"),IF(S15="Yes",1,2),IF(SUMIFS(WhatIf!$G:$G,WhatIf!$A:$A,S$1,WhatIf!$B:$B,S15)&lt;=price_limit,IF(S15="Yes",1,2),"")),""))</f>
        <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c r="BJ15" s="46" t="str">
        <f ca="1">IF($A15="","",IF(ISNUMBER(MATCH(A15,OFFSET(MyNetworks!$A$3,0,MATCH($C15,MyNetworks!$6:$6,0)-1,200,1),0)),"","Cat1"))</f>
        <v/>
      </c>
      <c r="BK15" s="3" t="str">
        <f>IF($A15&lt;&gt;"",IF(ISNUMBER(MATCH(ROW($A15),#REF!,0)),IF($E15="","Err1",""),IF($E15="","","Err2")),"")</f>
        <v/>
      </c>
      <c r="BL15" s="3" t="str">
        <f>IF($A15&lt;&gt;"",IF(ISNUMBER(MATCH(ROW($A15),#REF!,0)),IF($F15="","Err1",""),IF($F15="","","Err2")),"")</f>
        <v>Err2</v>
      </c>
      <c r="BM15" s="3" t="str">
        <f>IF($A15&lt;&gt;"",IF(ISNUMBER(MATCH(ROW($A15),#REF!,0)),IF($G15="","Err1",""),IF($G15="","","Err2")),"")</f>
        <v>Err2</v>
      </c>
      <c r="BN15" s="3" t="str">
        <f>IF($A15&lt;&gt;"",IF(OR(ISNUMBER(MATCH(ROW($A15),#REF!,0)),ISNUMBER(MATCH(ROW($A15),#REF!,0))),IF(H15="","Err1",""),IF(H15="","","Err2")),"")</f>
        <v>Err2</v>
      </c>
      <c r="BO15" s="3" t="str">
        <f>IF($A15&lt;&gt;"",IF(OR(ISNUMBER(MATCH(ROW($A15),#REF!,0)),ISNUMBER(MATCH(ROW($A15),#REF!,0))),IF(I15="","Err1",""),IF(I15="","","Err2")),"")</f>
        <v>Err2</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
      </c>
      <c r="BV15" s="3" t="str">
        <f>IF($A15&lt;&gt;"",IF(ISNUMBER(MATCH(ROW($A15),#REF!,0)),IF(P15="","Err1",""),IF(P15="","","Err2")),"")</f>
        <v/>
      </c>
      <c r="BW15" s="3" t="str">
        <f>IF($A15&lt;&gt;"",IF(OR(ISNUMBER(MATCH(ROW($A15),#REF!,0)),ISNUMBER(MATCH(ROW($A15),#REF!,0)),ISNUMBER(MATCH(ROW($A15),#REF!,0))),IF($Q15="","Err1",""),IF($Q15="","","Err2")),"")</f>
        <v/>
      </c>
      <c r="BX15" s="3" t="str">
        <f>IF($A15&lt;&gt;"",IF(ISNUMBER(MATCH(ROW($A15),#REF!,0)),IF(R15="","Err1",""),IF(R15="","","Err2")),"")</f>
        <v/>
      </c>
      <c r="BY15" s="3" t="str">
        <f>IF($A15&lt;&gt;"",IF(ISNUMBER(MATCH(ROW($A15),#REF!,0)),IF(S15="","Err1",""),IF(S15="","","Err2")),"")</f>
        <v/>
      </c>
      <c r="BZ15" s="3" t="str">
        <f>IF($A15&lt;&gt;"",IF(ISNUMBER(MATCH(ROW($A15),#REF!,0)),IF(T15="","Err1",""),IF(T15="","","Err2")),"")</f>
        <v/>
      </c>
      <c r="CA15" s="3" t="str">
        <f>IF($A15&lt;&gt;"",IF(ISNUMBER(MATCH(ROW($A15),#REF!,0)),IF(U15="","Err1",""),IF(U15="","","Err2")),"")</f>
        <v/>
      </c>
    </row>
    <row r="16" spans="1:79" x14ac:dyDescent="0.3">
      <c r="A16" s="19" t="s">
        <v>589</v>
      </c>
      <c r="C16" s="4" t="s">
        <v>485</v>
      </c>
      <c r="D16" s="3" t="str">
        <f t="shared" ca="1" si="3"/>
        <v/>
      </c>
      <c r="F16" s="5" t="s">
        <v>568</v>
      </c>
      <c r="G16" s="5" t="s">
        <v>568</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IF(OR(H16="",VLOOKUP(H$1,Services!$A$1:$B$19,2,0)="Exclude"),"",IF($D16=1,IF(OR(price_limit="",price_limit="No Limit"),IF(H16="Yes",1,2),IF(SUMIFS(WhatIf!$G:$G,WhatIf!$A:$A,H$1,WhatIf!$B:$B,H16)&lt;=price_limit,IF(H16="Yes",1,2),"")),""))</f>
        <v/>
      </c>
      <c r="AR16" s="75" t="str">
        <f>IF(OR(I16="",VLOOKUP(I$1,Services!$A$1:$B$19,2,0)="Exclude"),"",IF($D16=1,IF(OR(price_limit="",price_limit="No Limit"),IF(I16="Yes",1,2),IF(SUMIFS(WhatIf!$G:$G,WhatIf!$A:$A,I$1,WhatIf!$B:$B,I16)&lt;=price_limit,IF(I16="Yes",1,2),"")),""))</f>
        <v/>
      </c>
      <c r="AS16" s="75" t="str">
        <f>IF(OR(J16="",VLOOKUP(J$1,Services!$A$1:$B$19,2,0)="Exclude"),"",IF($D16=1,IF(OR(price_limit="",price_limit="No Limit"),IF(J16="Yes",1,2),IF(SUMIFS(WhatIf!$G:$G,WhatIf!$A:$A,J$1,WhatIf!$B:$B,J16)&lt;=price_limit,IF(J16="Yes",1,2),"")),""))</f>
        <v/>
      </c>
      <c r="AT16" s="75" t="str">
        <f>IF(OR(K16="",VLOOKUP(K$1,Services!$A$1:$B$19,2,0)="Exclude"),"",IF($D16=1,IF(OR(price_limit="",price_limit="No Limit"),IF(K16="Yes",1,2),IF(SUMIFS(WhatIf!$G:$G,WhatIf!$A:$A,K$1,WhatIf!$B:$B,K16)&lt;=price_limit,IF(K16="Yes",1,2),"")),""))</f>
        <v/>
      </c>
      <c r="AU16" s="75" t="str">
        <f>IF(OR(L16="",VLOOKUP(L$1,Services!$A$1:$B$19,2,0)="Exclude"),"",IF($D16=1,IF(OR(price_limit="",price_limit="No Limit"),IF(L16="Yes",1,2),IF(SUMIFS(WhatIf!$G:$G,WhatIf!$A:$A,L$1,WhatIf!$B:$B,L16)&lt;=price_limit,IF(L16="Yes",1,2),"")),""))</f>
        <v/>
      </c>
      <c r="AV16" s="75" t="str">
        <f>IF(OR(M16="",VLOOKUP(M$1,Services!$A$1:$B$19,2,0)="Exclude"),"",IF($D16=1,IF(OR(price_limit="",price_limit="No Limit"),IF(M16="Yes",1,2),IF(SUMIFS(WhatIf!$G:$G,WhatIf!$A:$A,M$1,WhatIf!$B:$B,M16)&lt;=price_limit,IF(M16="Yes",1,2),"")),""))</f>
        <v/>
      </c>
      <c r="AW16" s="75" t="str">
        <f>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
      </c>
      <c r="BO16" s="3" t="str">
        <f>IF($A16&lt;&gt;"",IF(OR(ISNUMBER(MATCH(ROW($A16),#REF!,0)),ISNUMBER(MATCH(ROW($A16),#REF!,0))),IF(I16="","Err1",""),IF(I16="","","Err2")),"")</f>
        <v/>
      </c>
      <c r="BP16" s="3" t="str">
        <f>IF($A16&lt;&gt;"",IF(OR(ISNUMBER(MATCH(ROW($A16),#REF!,0)),ISNUMBER(MATCH(ROW($A16),#REF!,0))),IF(J16="","Err1",""),IF(J16="","","Err2")),"")</f>
        <v/>
      </c>
      <c r="BQ16" s="3" t="str">
        <f>IF($A16&lt;&gt;"",IF(OR(ISNUMBER(MATCH(ROW($A16),#REF!,0)),ISNUMBER(MATCH(ROW($A16),#REF!,0))),IF(K16="","Err1",""),IF(K16="","","Err2")),"")</f>
        <v/>
      </c>
      <c r="BR16" s="3" t="str">
        <f>IF($A16&lt;&gt;"",IF(OR(ISNUMBER(MATCH(ROW($A16),#REF!,0)),ISNUMBER(MATCH(ROW($A16),#REF!,0))),IF(L16="","Err1",""),IF(L16="","","Err2")),"")</f>
        <v/>
      </c>
      <c r="BS16" s="3" t="str">
        <f>IF($A16&lt;&gt;"",IF(OR(ISNUMBER(MATCH(ROW($A16),#REF!,0)),ISNUMBER(MATCH(ROW($A16),#REF!,0))),IF(M16="","Err1",""),IF(M16="","","Err2")),"")</f>
        <v/>
      </c>
      <c r="BT16" s="3" t="str">
        <f>IF($A16&lt;&gt;"",IF(OR(ISNUMBER(MATCH(ROW($A16),#REF!,0)),ISNUMBER(MATCH(ROW($A16),#REF!,0))),IF(N16="","Err1",""),IF(N16="","","Err2")),"")</f>
        <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590</v>
      </c>
      <c r="C17" s="4" t="s">
        <v>485</v>
      </c>
      <c r="D17" s="3" t="str">
        <f t="shared" ca="1" si="3"/>
        <v/>
      </c>
      <c r="F17" s="5" t="s">
        <v>568</v>
      </c>
      <c r="G17" s="5" t="s">
        <v>568</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591</v>
      </c>
      <c r="C18" s="4" t="s">
        <v>485</v>
      </c>
      <c r="D18" s="3" t="str">
        <f t="shared" ca="1" si="3"/>
        <v/>
      </c>
      <c r="F18" s="5" t="s">
        <v>568</v>
      </c>
      <c r="G18" s="5" t="s">
        <v>568</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592</v>
      </c>
      <c r="C19" s="4" t="s">
        <v>485</v>
      </c>
      <c r="D19" s="3" t="str">
        <f t="shared" ca="1" si="3"/>
        <v/>
      </c>
      <c r="F19" s="5" t="s">
        <v>568</v>
      </c>
      <c r="G19" s="5" t="s">
        <v>568</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593</v>
      </c>
      <c r="C20" s="4" t="s">
        <v>485</v>
      </c>
      <c r="D20" s="3" t="str">
        <f t="shared" ca="1" si="3"/>
        <v/>
      </c>
      <c r="F20" s="5" t="s">
        <v>568</v>
      </c>
      <c r="G20" s="5" t="s">
        <v>568</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588</v>
      </c>
      <c r="C21" s="4" t="s">
        <v>485</v>
      </c>
      <c r="D21" s="3" t="str">
        <f t="shared" ca="1" si="3"/>
        <v/>
      </c>
      <c r="F21" s="5" t="s">
        <v>568</v>
      </c>
      <c r="G21" s="5" t="s">
        <v>568</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307</v>
      </c>
      <c r="B22" s="4" t="s">
        <v>866</v>
      </c>
      <c r="C22" s="4" t="s">
        <v>206</v>
      </c>
      <c r="D22" s="3">
        <f t="shared" ca="1" si="3"/>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f ca="1">IF(OR(E22="",VLOOKUP(E$1,Services!$A$1:$B$19,2,0)="Exclude"),"",IF($D22=1,IF(OR(price_limit="",price_limit="No Limit"),IF(E22="Yes",1,2),IF(SUMIFS(WhatIf!$G:$G,WhatIf!$A:$A,E$1,WhatIf!$B:$B,E22)&lt;=price_limit,IF(E22="Yes",1,2),"")),""))</f>
        <v>1</v>
      </c>
      <c r="AO22" s="75" t="str">
        <f>IF(OR(F22="",VLOOKUP(F$1,Services!$A$1:$B$19,2,0)="Exclude"),"",IF($D22=1,IF(OR(price_limit="",price_limit="No Limit"),IF(F22="Yes",1,2),IF(SUMIFS(WhatIf!$G:$G,WhatIf!$A:$A,F$1,WhatIf!$B:$B,F22)&lt;=price_limit,IF(F22="Yes",1,2),"")),""))</f>
        <v/>
      </c>
      <c r="AP22" s="75" t="str">
        <f>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f ca="1">IF(OR(L22="",VLOOKUP(L$1,Services!$A$1:$B$19,2,0)="Exclude"),"",IF($D22=1,IF(OR(price_limit="",price_limit="No Limit"),IF(L22="Yes",1,2),IF(SUMIFS(WhatIf!$G:$G,WhatIf!$A:$A,L$1,WhatIf!$B:$B,L22)&lt;=price_limit,IF(L22="Yes",1,2),"")),""))</f>
        <v>1</v>
      </c>
      <c r="AV22" s="75">
        <f ca="1">IF(OR(M22="",VLOOKUP(M$1,Services!$A$1:$B$19,2,0)="Exclude"),"",IF($D22=1,IF(OR(price_limit="",price_limit="No Limit"),IF(M22="Yes",1,2),IF(SUMIFS(WhatIf!$G:$G,WhatIf!$A:$A,M$1,WhatIf!$B:$B,M22)&lt;=price_limit,IF(M22="Yes",1,2),"")),""))</f>
        <v>1</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c r="BJ22" s="46" t="str">
        <f ca="1">IF($A22="","",IF(ISNUMBER(MATCH(A22,OFFSET(MyNetworks!$A$3,0,MATCH($C22,MyNetworks!$6:$6,0)-1,200,1),0)),"","Cat1"))</f>
        <v/>
      </c>
      <c r="BK22" s="3" t="str">
        <f>IF($A22&lt;&gt;"",IF(ISNUMBER(MATCH(ROW($A22),#REF!,0)),IF($E22="","Err1",""),IF($E22="","","Err2")),"")</f>
        <v>Err2</v>
      </c>
      <c r="BL22" s="3" t="str">
        <f>IF($A22&lt;&gt;"",IF(ISNUMBER(MATCH(ROW($A22),#REF!,0)),IF($F22="","Err1",""),IF($F22="","","Err2")),"")</f>
        <v/>
      </c>
      <c r="BM22" s="3" t="str">
        <f>IF($A22&lt;&gt;"",IF(ISNUMBER(MATCH(ROW($A22),#REF!,0)),IF($G22="","Err1",""),IF($G22="","","Err2")),"")</f>
        <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Err2</v>
      </c>
      <c r="BS22" s="3" t="str">
        <f>IF($A22&lt;&gt;"",IF(OR(ISNUMBER(MATCH(ROW($A22),#REF!,0)),ISNUMBER(MATCH(ROW($A22),#REF!,0))),IF(M22="","Err1",""),IF(M22="","","Err2")),"")</f>
        <v>Err2</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339</v>
      </c>
      <c r="B23" s="4" t="s">
        <v>248</v>
      </c>
      <c r="C23" s="4" t="s">
        <v>215</v>
      </c>
      <c r="D23" s="3" t="str">
        <f t="shared" ca="1" si="3"/>
        <v/>
      </c>
      <c r="H23" s="5" t="s">
        <v>295</v>
      </c>
      <c r="I23" s="5" t="s">
        <v>295</v>
      </c>
      <c r="J23" s="5" t="s">
        <v>295</v>
      </c>
      <c r="K23" s="5" t="s">
        <v>295</v>
      </c>
      <c r="L23" s="5" t="s">
        <v>295</v>
      </c>
      <c r="M23" s="5" t="s">
        <v>295</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 ca="1">IF(OR(H23="",VLOOKUP(H$1,Services!$A$1:$B$19,2,0)="Exclude"),"",IF($D23=1,IF(OR(price_limit="",price_limit="No Limit"),IF(H23="Yes",1,2),IF(SUMIFS(WhatIf!$G:$G,WhatIf!$A:$A,H$1,WhatIf!$B:$B,H23)&lt;=price_limit,IF(H23="Yes",1,2),"")),""))</f>
        <v/>
      </c>
      <c r="AR23" s="75" t="str">
        <f ca="1">IF(OR(I23="",VLOOKUP(I$1,Services!$A$1:$B$19,2,0)="Exclude"),"",IF($D23=1,IF(OR(price_limit="",price_limit="No Limit"),IF(I23="Yes",1,2),IF(SUMIFS(WhatIf!$G:$G,WhatIf!$A:$A,I$1,WhatIf!$B:$B,I23)&lt;=price_limit,IF(I23="Yes",1,2),"")),""))</f>
        <v/>
      </c>
      <c r="AS23" s="75" t="str">
        <f ca="1">IF(OR(J23="",VLOOKUP(J$1,Services!$A$1:$B$19,2,0)="Exclude"),"",IF($D23=1,IF(OR(price_limit="",price_limit="No Limit"),IF(J23="Yes",1,2),IF(SUMIFS(WhatIf!$G:$G,WhatIf!$A:$A,J$1,WhatIf!$B:$B,J23)&lt;=price_limit,IF(J23="Yes",1,2),"")),""))</f>
        <v/>
      </c>
      <c r="AT23" s="75" t="str">
        <f ca="1">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 ca="1">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
      </c>
      <c r="BL23" s="3" t="str">
        <f>IF($A23&lt;&gt;"",IF(ISNUMBER(MATCH(ROW($A23),#REF!,0)),IF($F23="","Err1",""),IF($F23="","","Err2")),"")</f>
        <v/>
      </c>
      <c r="BM23" s="3" t="str">
        <f>IF($A23&lt;&gt;"",IF(ISNUMBER(MATCH(ROW($A23),#REF!,0)),IF($G23="","Err1",""),IF($G23="","","Err2")),"")</f>
        <v/>
      </c>
      <c r="BN23" s="3" t="str">
        <f>IF($A23&lt;&gt;"",IF(OR(ISNUMBER(MATCH(ROW($A23),#REF!,0)),ISNUMBER(MATCH(ROW($A23),#REF!,0))),IF(H23="","Err1",""),IF(H23="","","Err2")),"")</f>
        <v>Err2</v>
      </c>
      <c r="BO23" s="3" t="str">
        <f>IF($A23&lt;&gt;"",IF(OR(ISNUMBER(MATCH(ROW($A23),#REF!,0)),ISNUMBER(MATCH(ROW($A23),#REF!,0))),IF(I23="","Err1",""),IF(I23="","","Err2")),"")</f>
        <v>Err2</v>
      </c>
      <c r="BP23" s="3" t="str">
        <f>IF($A23&lt;&gt;"",IF(OR(ISNUMBER(MATCH(ROW($A23),#REF!,0)),ISNUMBER(MATCH(ROW($A23),#REF!,0))),IF(J23="","Err1",""),IF(J23="","","Err2")),"")</f>
        <v>Err2</v>
      </c>
      <c r="BQ23" s="3" t="str">
        <f>IF($A23&lt;&gt;"",IF(OR(ISNUMBER(MATCH(ROW($A23),#REF!,0)),ISNUMBER(MATCH(ROW($A23),#REF!,0))),IF(K23="","Err1",""),IF(K23="","","Err2")),"")</f>
        <v>Err2</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Err2</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88</v>
      </c>
      <c r="B24" s="4" t="s">
        <v>248</v>
      </c>
      <c r="C24" s="4" t="s">
        <v>293</v>
      </c>
      <c r="D24" s="3" t="str">
        <f t="shared" ca="1" si="3"/>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 ca="1">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Err2</v>
      </c>
      <c r="BZ24" s="3" t="str">
        <f>IF($A24&lt;&gt;"",IF(ISNUMBER(MATCH(ROW($A24),#REF!,0)),IF(T24="","Err1",""),IF(T24="","","Err2")),"")</f>
        <v/>
      </c>
      <c r="CA24" s="3" t="str">
        <f>IF($A24&lt;&gt;"",IF(ISNUMBER(MATCH(ROW($A24),#REF!,0)),IF(U24="","Err1",""),IF(U24="","","Err2")),"")</f>
        <v/>
      </c>
    </row>
    <row r="25" spans="1:79" x14ac:dyDescent="0.3">
      <c r="A25" s="19" t="s">
        <v>801</v>
      </c>
      <c r="C25" s="4" t="s">
        <v>293</v>
      </c>
      <c r="D25" s="3" t="str">
        <f t="shared" ca="1" si="3"/>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IF(OR(H25="",VLOOKUP(H$1,Services!$A$1:$B$19,2,0)="Exclude"),"",IF($D25=1,IF(OR(price_limit="",price_limit="No Limit"),IF(H25="Yes",1,2),IF(SUMIFS(WhatIf!$G:$G,WhatIf!$A:$A,H$1,WhatIf!$B:$B,H25)&lt;=price_limit,IF(H25="Yes",1,2),"")),""))</f>
        <v/>
      </c>
      <c r="AR25" s="75" t="str">
        <f>IF(OR(I25="",VLOOKUP(I$1,Services!$A$1:$B$19,2,0)="Exclude"),"",IF($D25=1,IF(OR(price_limit="",price_limit="No Limit"),IF(I25="Yes",1,2),IF(SUMIFS(WhatIf!$G:$G,WhatIf!$A:$A,I$1,WhatIf!$B:$B,I25)&lt;=price_limit,IF(I25="Yes",1,2),"")),""))</f>
        <v/>
      </c>
      <c r="AS25" s="75" t="str">
        <f>IF(OR(J25="",VLOOKUP(J$1,Services!$A$1:$B$19,2,0)="Exclude"),"",IF($D25=1,IF(OR(price_limit="",price_limit="No Limit"),IF(J25="Yes",1,2),IF(SUMIFS(WhatIf!$G:$G,WhatIf!$A:$A,J$1,WhatIf!$B:$B,J25)&lt;=price_limit,IF(J25="Yes",1,2),"")),""))</f>
        <v/>
      </c>
      <c r="AT25" s="75" t="str">
        <f>IF(OR(K25="",VLOOKUP(K$1,Services!$A$1:$B$19,2,0)="Exclude"),"",IF($D25=1,IF(OR(price_limit="",price_limit="No Limit"),IF(K25="Yes",1,2),IF(SUMIFS(WhatIf!$G:$G,WhatIf!$A:$A,K$1,WhatIf!$B:$B,K25)&lt;=price_limit,IF(K25="Yes",1,2),"")),""))</f>
        <v/>
      </c>
      <c r="AU25" s="75" t="str">
        <f>IF(OR(L25="",VLOOKUP(L$1,Services!$A$1:$B$19,2,0)="Exclude"),"",IF($D25=1,IF(OR(price_limit="",price_limit="No Limit"),IF(L25="Yes",1,2),IF(SUMIFS(WhatIf!$G:$G,WhatIf!$A:$A,L$1,WhatIf!$B:$B,L25)&lt;=price_limit,IF(L25="Yes",1,2),"")),""))</f>
        <v/>
      </c>
      <c r="AV25" s="75" t="str">
        <f>IF(OR(M25="",VLOOKUP(M$1,Services!$A$1:$B$19,2,0)="Exclude"),"",IF($D25=1,IF(OR(price_limit="",price_limit="No Limit"),IF(M25="Yes",1,2),IF(SUMIFS(WhatIf!$G:$G,WhatIf!$A:$A,M$1,WhatIf!$B:$B,M25)&lt;=price_limit,IF(M25="Yes",1,2),"")),""))</f>
        <v/>
      </c>
      <c r="AW25" s="75" t="str">
        <f>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IF(OR(S25="",VLOOKUP(S$1,Services!$A$1:$B$19,2,0)="Exclude"),"",IF($D25=1,IF(OR(price_limit="",price_limit="No Limit"),IF(S25="Yes",1,2),IF(SUMIFS(WhatIf!$G:$G,WhatIf!$A:$A,S$1,WhatIf!$B:$B,S25)&lt;=price_limit,IF(S25="Yes",1,2),"")),""))</f>
        <v/>
      </c>
      <c r="BC25" s="75" t="str">
        <f ca="1">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
      </c>
      <c r="BO25" s="3" t="str">
        <f>IF($A25&lt;&gt;"",IF(OR(ISNUMBER(MATCH(ROW($A25),#REF!,0)),ISNUMBER(MATCH(ROW($A25),#REF!,0))),IF(I25="","Err1",""),IF(I25="","","Err2")),"")</f>
        <v/>
      </c>
      <c r="BP25" s="3" t="str">
        <f>IF($A25&lt;&gt;"",IF(OR(ISNUMBER(MATCH(ROW($A25),#REF!,0)),ISNUMBER(MATCH(ROW($A25),#REF!,0))),IF(J25="","Err1",""),IF(J25="","","Err2")),"")</f>
        <v/>
      </c>
      <c r="BQ25" s="3" t="str">
        <f>IF($A25&lt;&gt;"",IF(OR(ISNUMBER(MATCH(ROW($A25),#REF!,0)),ISNUMBER(MATCH(ROW($A25),#REF!,0))),IF(K25="","Err1",""),IF(K25="","","Err2")),"")</f>
        <v/>
      </c>
      <c r="BR25" s="3" t="str">
        <f>IF($A25&lt;&gt;"",IF(OR(ISNUMBER(MATCH(ROW($A25),#REF!,0)),ISNUMBER(MATCH(ROW($A25),#REF!,0))),IF(L25="","Err1",""),IF(L25="","","Err2")),"")</f>
        <v/>
      </c>
      <c r="BS25" s="3" t="str">
        <f>IF($A25&lt;&gt;"",IF(OR(ISNUMBER(MATCH(ROW($A25),#REF!,0)),ISNUMBER(MATCH(ROW($A25),#REF!,0))),IF(M25="","Err1",""),IF(M25="","","Err2")),"")</f>
        <v/>
      </c>
      <c r="BT25" s="3" t="str">
        <f>IF($A25&lt;&gt;"",IF(OR(ISNUMBER(MATCH(ROW($A25),#REF!,0)),ISNUMBER(MATCH(ROW($A25),#REF!,0))),IF(N25="","Err1",""),IF(N25="","","Err2")),"")</f>
        <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
      </c>
      <c r="BZ25" s="3" t="str">
        <f>IF($A25&lt;&gt;"",IF(ISNUMBER(MATCH(ROW($A25),#REF!,0)),IF(T25="","Err1",""),IF(T25="","","Err2")),"")</f>
        <v>Err2</v>
      </c>
      <c r="CA25" s="3" t="str">
        <f>IF($A25&lt;&gt;"",IF(ISNUMBER(MATCH(ROW($A25),#REF!,0)),IF(U25="","Err1",""),IF(U25="","","Err2")),"")</f>
        <v/>
      </c>
    </row>
    <row r="26" spans="1:79" x14ac:dyDescent="0.3">
      <c r="A26" s="19" t="s">
        <v>89</v>
      </c>
      <c r="B26" s="4" t="s">
        <v>248</v>
      </c>
      <c r="C26" s="4" t="s">
        <v>293</v>
      </c>
      <c r="D26" s="3" t="str">
        <f t="shared" ca="1" si="3"/>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 ca="1">IF(OR(E26="",VLOOKUP(E$1,Services!$A$1:$B$19,2,0)="Exclude"),"",IF($D26=1,IF(OR(price_limit="",price_limit="No Limit"),IF(E26="Yes",1,2),IF(SUMIFS(WhatIf!$G:$G,WhatIf!$A:$A,E$1,WhatIf!$B:$B,E26)&lt;=price_limit,IF(E26="Yes",1,2),"")),""))</f>
        <v/>
      </c>
      <c r="AO26" s="75" t="str">
        <f ca="1">IF(OR(F26="",VLOOKUP(F$1,Services!$A$1:$B$19,2,0)="Exclude"),"",IF($D26=1,IF(OR(price_limit="",price_limit="No Limit"),IF(F26="Yes",1,2),IF(SUMIFS(WhatIf!$G:$G,WhatIf!$A:$A,F$1,WhatIf!$B:$B,F26)&lt;=price_limit,IF(F26="Yes",1,2),"")),""))</f>
        <v/>
      </c>
      <c r="AP26" s="75" t="str">
        <f ca="1">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 ca="1">IF(OR(J26="",VLOOKUP(J$1,Services!$A$1:$B$19,2,0)="Exclude"),"",IF($D26=1,IF(OR(price_limit="",price_limit="No Limit"),IF(J26="Yes",1,2),IF(SUMIFS(WhatIf!$G:$G,WhatIf!$A:$A,J$1,WhatIf!$B:$B,J26)&lt;=price_limit,IF(J26="Yes",1,2),"")),""))</f>
        <v/>
      </c>
      <c r="AT26" s="75" t="str">
        <f ca="1">IF(OR(K26="",VLOOKUP(K$1,Services!$A$1:$B$19,2,0)="Exclude"),"",IF($D26=1,IF(OR(price_limit="",price_limit="No Limit"),IF(K26="Yes",1,2),IF(SUMIFS(WhatIf!$G:$G,WhatIf!$A:$A,K$1,WhatIf!$B:$B,K26)&lt;=price_limit,IF(K26="Yes",1,2),"")),""))</f>
        <v/>
      </c>
      <c r="AU26" s="75" t="str">
        <f ca="1">IF(OR(L26="",VLOOKUP(L$1,Services!$A$1:$B$19,2,0)="Exclude"),"",IF($D26=1,IF(OR(price_limit="",price_limit="No Limit"),IF(L26="Yes",1,2),IF(SUMIFS(WhatIf!$G:$G,WhatIf!$A:$A,L$1,WhatIf!$B:$B,L26)&lt;=price_limit,IF(L26="Yes",1,2),"")),""))</f>
        <v/>
      </c>
      <c r="AV26" s="75" t="str">
        <f ca="1">IF(OR(M26="",VLOOKUP(M$1,Services!$A$1:$B$19,2,0)="Exclude"),"",IF($D26=1,IF(OR(price_limit="",price_limit="No Limit"),IF(M26="Yes",1,2),IF(SUMIFS(WhatIf!$G:$G,WhatIf!$A:$A,M$1,WhatIf!$B:$B,M26)&lt;=price_limit,IF(M26="Yes",1,2),"")),""))</f>
        <v/>
      </c>
      <c r="AW26" s="75" t="str">
        <f ca="1">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Err2</v>
      </c>
      <c r="BL26" s="3" t="str">
        <f>IF($A26&lt;&gt;"",IF(ISNUMBER(MATCH(ROW($A26),#REF!,0)),IF($F26="","Err1",""),IF($F26="","","Err2")),"")</f>
        <v>Err2</v>
      </c>
      <c r="BM26" s="3" t="str">
        <f>IF($A26&lt;&gt;"",IF(ISNUMBER(MATCH(ROW($A26),#REF!,0)),IF($G26="","Err1",""),IF($G26="","","Err2")),"")</f>
        <v>Err2</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Err2</v>
      </c>
      <c r="BQ26" s="3" t="str">
        <f>IF($A26&lt;&gt;"",IF(OR(ISNUMBER(MATCH(ROW($A26),#REF!,0)),ISNUMBER(MATCH(ROW($A26),#REF!,0))),IF(K26="","Err1",""),IF(K26="","","Err2")),"")</f>
        <v>Err2</v>
      </c>
      <c r="BR26" s="3" t="str">
        <f>IF($A26&lt;&gt;"",IF(OR(ISNUMBER(MATCH(ROW($A26),#REF!,0)),ISNUMBER(MATCH(ROW($A26),#REF!,0))),IF(L26="","Err1",""),IF(L26="","","Err2")),"")</f>
        <v>Err2</v>
      </c>
      <c r="BS26" s="3" t="str">
        <f>IF($A26&lt;&gt;"",IF(OR(ISNUMBER(MATCH(ROW($A26),#REF!,0)),ISNUMBER(MATCH(ROW($A26),#REF!,0))),IF(M26="","Err1",""),IF(M26="","","Err2")),"")</f>
        <v>Err2</v>
      </c>
      <c r="BT26" s="3" t="str">
        <f>IF($A26&lt;&gt;"",IF(OR(ISNUMBER(MATCH(ROW($A26),#REF!,0)),ISNUMBER(MATCH(ROW($A26),#REF!,0))),IF(N26="","Err1",""),IF(N26="","","Err2")),"")</f>
        <v>Err2</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
      </c>
      <c r="CA26" s="3" t="str">
        <f>IF($A26&lt;&gt;"",IF(ISNUMBER(MATCH(ROW($A26),#REF!,0)),IF(U26="","Err1",""),IF(U26="","","Err2")),"")</f>
        <v/>
      </c>
    </row>
    <row r="27" spans="1:79" x14ac:dyDescent="0.3">
      <c r="A27" s="19" t="s">
        <v>638</v>
      </c>
      <c r="C27" s="4" t="s">
        <v>215</v>
      </c>
      <c r="D27" s="3" t="str">
        <f t="shared" ca="1" si="3"/>
        <v/>
      </c>
      <c r="F27" s="5" t="s">
        <v>556</v>
      </c>
      <c r="G27" s="5" t="s">
        <v>556</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IF(OR(J27="",VLOOKUP(J$1,Services!$A$1:$B$19,2,0)="Exclude"),"",IF($D27=1,IF(OR(price_limit="",price_limit="No Limit"),IF(J27="Yes",1,2),IF(SUMIFS(WhatIf!$G:$G,WhatIf!$A:$A,J$1,WhatIf!$B:$B,J27)&lt;=price_limit,IF(J27="Yes",1,2),"")),""))</f>
        <v/>
      </c>
      <c r="AT27" s="75" t="str">
        <f>IF(OR(K27="",VLOOKUP(K$1,Services!$A$1:$B$19,2,0)="Exclude"),"",IF($D27=1,IF(OR(price_limit="",price_limit="No Limit"),IF(K27="Yes",1,2),IF(SUMIFS(WhatIf!$G:$G,WhatIf!$A:$A,K$1,WhatIf!$B:$B,K27)&lt;=price_limit,IF(K27="Yes",1,2),"")),""))</f>
        <v/>
      </c>
      <c r="AU27" s="75" t="str">
        <f>IF(OR(L27="",VLOOKUP(L$1,Services!$A$1:$B$19,2,0)="Exclude"),"",IF($D27=1,IF(OR(price_limit="",price_limit="No Limit"),IF(L27="Yes",1,2),IF(SUMIFS(WhatIf!$G:$G,WhatIf!$A:$A,L$1,WhatIf!$B:$B,L27)&lt;=price_limit,IF(L27="Yes",1,2),"")),""))</f>
        <v/>
      </c>
      <c r="AV27" s="75" t="str">
        <f>IF(OR(M27="",VLOOKUP(M$1,Services!$A$1:$B$19,2,0)="Exclude"),"",IF($D27=1,IF(OR(price_limit="",price_limit="No Limit"),IF(M27="Yes",1,2),IF(SUMIFS(WhatIf!$G:$G,WhatIf!$A:$A,M$1,WhatIf!$B:$B,M27)&lt;=price_limit,IF(M27="Yes",1,2),"")),""))</f>
        <v/>
      </c>
      <c r="AW27" s="75" t="str">
        <f>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
      </c>
      <c r="BQ27" s="3" t="str">
        <f>IF($A27&lt;&gt;"",IF(OR(ISNUMBER(MATCH(ROW($A27),#REF!,0)),ISNUMBER(MATCH(ROW($A27),#REF!,0))),IF(K27="","Err1",""),IF(K27="","","Err2")),"")</f>
        <v/>
      </c>
      <c r="BR27" s="3" t="str">
        <f>IF($A27&lt;&gt;"",IF(OR(ISNUMBER(MATCH(ROW($A27),#REF!,0)),ISNUMBER(MATCH(ROW($A27),#REF!,0))),IF(L27="","Err1",""),IF(L27="","","Err2")),"")</f>
        <v/>
      </c>
      <c r="BS27" s="3" t="str">
        <f>IF($A27&lt;&gt;"",IF(OR(ISNUMBER(MATCH(ROW($A27),#REF!,0)),ISNUMBER(MATCH(ROW($A27),#REF!,0))),IF(M27="","Err1",""),IF(M27="","","Err2")),"")</f>
        <v/>
      </c>
      <c r="BT27" s="3" t="str">
        <f>IF($A27&lt;&gt;"",IF(OR(ISNUMBER(MATCH(ROW($A27),#REF!,0)),ISNUMBER(MATCH(ROW($A27),#REF!,0))),IF(N27="","Err1",""),IF(N27="","","Err2")),"")</f>
        <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
      </c>
    </row>
    <row r="28" spans="1:79" x14ac:dyDescent="0.3">
      <c r="A28" s="19" t="s">
        <v>635</v>
      </c>
      <c r="C28" s="4" t="s">
        <v>215</v>
      </c>
      <c r="D28" s="3" t="str">
        <f t="shared" ca="1" si="3"/>
        <v/>
      </c>
      <c r="F28" s="5" t="s">
        <v>556</v>
      </c>
      <c r="G28" s="5" t="s">
        <v>556</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639</v>
      </c>
      <c r="C29" s="4" t="s">
        <v>215</v>
      </c>
      <c r="D29" s="3" t="str">
        <f t="shared" ca="1" si="3"/>
        <v/>
      </c>
      <c r="F29" s="5" t="s">
        <v>556</v>
      </c>
      <c r="G29" s="5" t="s">
        <v>556</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ht="24.9" x14ac:dyDescent="0.3">
      <c r="A30" s="19" t="s">
        <v>207</v>
      </c>
      <c r="B30" s="4" t="s">
        <v>248</v>
      </c>
      <c r="C30" s="4" t="s">
        <v>215</v>
      </c>
      <c r="D30" s="3" t="str">
        <f t="shared" ca="1" si="3"/>
        <v/>
      </c>
      <c r="F30" s="5" t="s">
        <v>555</v>
      </c>
      <c r="G30" s="5" t="s">
        <v>555</v>
      </c>
      <c r="H30" s="5" t="s">
        <v>295</v>
      </c>
      <c r="I30" s="5" t="s">
        <v>295</v>
      </c>
      <c r="J30" s="5" t="s">
        <v>295</v>
      </c>
      <c r="K30" s="5" t="s">
        <v>295</v>
      </c>
      <c r="L30" s="5" t="s">
        <v>295</v>
      </c>
      <c r="M30" s="5" t="s">
        <v>295</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 ca="1">IF(OR(H30="",VLOOKUP(H$1,Services!$A$1:$B$19,2,0)="Exclude"),"",IF($D30=1,IF(OR(price_limit="",price_limit="No Limit"),IF(H30="Yes",1,2),IF(SUMIFS(WhatIf!$G:$G,WhatIf!$A:$A,H$1,WhatIf!$B:$B,H30)&lt;=price_limit,IF(H30="Yes",1,2),"")),""))</f>
        <v/>
      </c>
      <c r="AR30" s="75" t="str">
        <f ca="1">IF(OR(I30="",VLOOKUP(I$1,Services!$A$1:$B$19,2,0)="Exclude"),"",IF($D30=1,IF(OR(price_limit="",price_limit="No Limit"),IF(I30="Yes",1,2),IF(SUMIFS(WhatIf!$G:$G,WhatIf!$A:$A,I$1,WhatIf!$B:$B,I30)&lt;=price_limit,IF(I30="Yes",1,2),"")),""))</f>
        <v/>
      </c>
      <c r="AS30" s="75" t="str">
        <f ca="1">IF(OR(J30="",VLOOKUP(J$1,Services!$A$1:$B$19,2,0)="Exclude"),"",IF($D30=1,IF(OR(price_limit="",price_limit="No Limit"),IF(J30="Yes",1,2),IF(SUMIFS(WhatIf!$G:$G,WhatIf!$A:$A,J$1,WhatIf!$B:$B,J30)&lt;=price_limit,IF(J30="Yes",1,2),"")),""))</f>
        <v/>
      </c>
      <c r="AT30" s="75" t="str">
        <f ca="1">IF(OR(K30="",VLOOKUP(K$1,Services!$A$1:$B$19,2,0)="Exclude"),"",IF($D30=1,IF(OR(price_limit="",price_limit="No Limit"),IF(K30="Yes",1,2),IF(SUMIFS(WhatIf!$G:$G,WhatIf!$A:$A,K$1,WhatIf!$B:$B,K30)&lt;=price_limit,IF(K30="Yes",1,2),"")),""))</f>
        <v/>
      </c>
      <c r="AU30" s="75" t="str">
        <f ca="1">IF(OR(L30="",VLOOKUP(L$1,Services!$A$1:$B$19,2,0)="Exclude"),"",IF($D30=1,IF(OR(price_limit="",price_limit="No Limit"),IF(L30="Yes",1,2),IF(SUMIFS(WhatIf!$G:$G,WhatIf!$A:$A,L$1,WhatIf!$B:$B,L30)&lt;=price_limit,IF(L30="Yes",1,2),"")),""))</f>
        <v/>
      </c>
      <c r="AV30" s="75" t="str">
        <f ca="1">IF(OR(M30="",VLOOKUP(M$1,Services!$A$1:$B$19,2,0)="Exclude"),"",IF($D30=1,IF(OR(price_limit="",price_limit="No Limit"),IF(M30="Yes",1,2),IF(SUMIFS(WhatIf!$G:$G,WhatIf!$A:$A,M$1,WhatIf!$B:$B,M30)&lt;=price_limit,IF(M30="Yes",1,2),"")),""))</f>
        <v/>
      </c>
      <c r="AW30" s="75" t="str">
        <f ca="1">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Err2</v>
      </c>
      <c r="BO30" s="3" t="str">
        <f>IF($A30&lt;&gt;"",IF(OR(ISNUMBER(MATCH(ROW($A30),#REF!,0)),ISNUMBER(MATCH(ROW($A30),#REF!,0))),IF(I30="","Err1",""),IF(I30="","","Err2")),"")</f>
        <v>Err2</v>
      </c>
      <c r="BP30" s="3" t="str">
        <f>IF($A30&lt;&gt;"",IF(OR(ISNUMBER(MATCH(ROW($A30),#REF!,0)),ISNUMBER(MATCH(ROW($A30),#REF!,0))),IF(J30="","Err1",""),IF(J30="","","Err2")),"")</f>
        <v>Err2</v>
      </c>
      <c r="BQ30" s="3" t="str">
        <f>IF($A30&lt;&gt;"",IF(OR(ISNUMBER(MATCH(ROW($A30),#REF!,0)),ISNUMBER(MATCH(ROW($A30),#REF!,0))),IF(K30="","Err1",""),IF(K30="","","Err2")),"")</f>
        <v>Err2</v>
      </c>
      <c r="BR30" s="3" t="str">
        <f>IF($A30&lt;&gt;"",IF(OR(ISNUMBER(MATCH(ROW($A30),#REF!,0)),ISNUMBER(MATCH(ROW($A30),#REF!,0))),IF(L30="","Err1",""),IF(L30="","","Err2")),"")</f>
        <v>Err2</v>
      </c>
      <c r="BS30" s="3" t="str">
        <f>IF($A30&lt;&gt;"",IF(OR(ISNUMBER(MATCH(ROW($A30),#REF!,0)),ISNUMBER(MATCH(ROW($A30),#REF!,0))),IF(M30="","Err1",""),IF(M30="","","Err2")),"")</f>
        <v>Err2</v>
      </c>
      <c r="BT30" s="3" t="str">
        <f>IF($A30&lt;&gt;"",IF(OR(ISNUMBER(MATCH(ROW($A30),#REF!,0)),ISNUMBER(MATCH(ROW($A30),#REF!,0))),IF(N30="","Err1",""),IF(N30="","","Err2")),"")</f>
        <v>Err2</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x14ac:dyDescent="0.3">
      <c r="A31" s="19" t="s">
        <v>627</v>
      </c>
      <c r="C31" s="4" t="s">
        <v>485</v>
      </c>
      <c r="D31" s="3" t="str">
        <f t="shared" ca="1" si="3"/>
        <v/>
      </c>
      <c r="F31" s="5" t="s">
        <v>562</v>
      </c>
      <c r="G31" s="5" t="s">
        <v>562</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IF(OR(H31="",VLOOKUP(H$1,Services!$A$1:$B$19,2,0)="Exclude"),"",IF($D31=1,IF(OR(price_limit="",price_limit="No Limit"),IF(H31="Yes",1,2),IF(SUMIFS(WhatIf!$G:$G,WhatIf!$A:$A,H$1,WhatIf!$B:$B,H31)&lt;=price_limit,IF(H31="Yes",1,2),"")),""))</f>
        <v/>
      </c>
      <c r="AR31" s="75" t="str">
        <f>IF(OR(I31="",VLOOKUP(I$1,Services!$A$1:$B$19,2,0)="Exclude"),"",IF($D31=1,IF(OR(price_limit="",price_limit="No Limit"),IF(I31="Yes",1,2),IF(SUMIFS(WhatIf!$G:$G,WhatIf!$A:$A,I$1,WhatIf!$B:$B,I31)&lt;=price_limit,IF(I31="Yes",1,2),"")),""))</f>
        <v/>
      </c>
      <c r="AS31" s="75" t="str">
        <f>IF(OR(J31="",VLOOKUP(J$1,Services!$A$1:$B$19,2,0)="Exclude"),"",IF($D31=1,IF(OR(price_limit="",price_limit="No Limit"),IF(J31="Yes",1,2),IF(SUMIFS(WhatIf!$G:$G,WhatIf!$A:$A,J$1,WhatIf!$B:$B,J31)&lt;=price_limit,IF(J31="Yes",1,2),"")),""))</f>
        <v/>
      </c>
      <c r="AT31" s="75" t="str">
        <f>IF(OR(K31="",VLOOKUP(K$1,Services!$A$1:$B$19,2,0)="Exclude"),"",IF($D31=1,IF(OR(price_limit="",price_limit="No Limit"),IF(K31="Yes",1,2),IF(SUMIFS(WhatIf!$G:$G,WhatIf!$A:$A,K$1,WhatIf!$B:$B,K31)&lt;=price_limit,IF(K31="Yes",1,2),"")),""))</f>
        <v/>
      </c>
      <c r="AU31" s="75" t="str">
        <f>IF(OR(L31="",VLOOKUP(L$1,Services!$A$1:$B$19,2,0)="Exclude"),"",IF($D31=1,IF(OR(price_limit="",price_limit="No Limit"),IF(L31="Yes",1,2),IF(SUMIFS(WhatIf!$G:$G,WhatIf!$A:$A,L$1,WhatIf!$B:$B,L31)&lt;=price_limit,IF(L31="Yes",1,2),"")),""))</f>
        <v/>
      </c>
      <c r="AV31" s="75" t="str">
        <f>IF(OR(M31="",VLOOKUP(M$1,Services!$A$1:$B$19,2,0)="Exclude"),"",IF($D31=1,IF(OR(price_limit="",price_limit="No Limit"),IF(M31="Yes",1,2),IF(SUMIFS(WhatIf!$G:$G,WhatIf!$A:$A,M$1,WhatIf!$B:$B,M31)&lt;=price_limit,IF(M31="Yes",1,2),"")),""))</f>
        <v/>
      </c>
      <c r="AW31" s="75" t="str">
        <f>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
      </c>
      <c r="BO31" s="3" t="str">
        <f>IF($A31&lt;&gt;"",IF(OR(ISNUMBER(MATCH(ROW($A31),#REF!,0)),ISNUMBER(MATCH(ROW($A31),#REF!,0))),IF(I31="","Err1",""),IF(I31="","","Err2")),"")</f>
        <v/>
      </c>
      <c r="BP31" s="3" t="str">
        <f>IF($A31&lt;&gt;"",IF(OR(ISNUMBER(MATCH(ROW($A31),#REF!,0)),ISNUMBER(MATCH(ROW($A31),#REF!,0))),IF(J31="","Err1",""),IF(J31="","","Err2")),"")</f>
        <v/>
      </c>
      <c r="BQ31" s="3" t="str">
        <f>IF($A31&lt;&gt;"",IF(OR(ISNUMBER(MATCH(ROW($A31),#REF!,0)),ISNUMBER(MATCH(ROW($A31),#REF!,0))),IF(K31="","Err1",""),IF(K31="","","Err2")),"")</f>
        <v/>
      </c>
      <c r="BR31" s="3" t="str">
        <f>IF($A31&lt;&gt;"",IF(OR(ISNUMBER(MATCH(ROW($A31),#REF!,0)),ISNUMBER(MATCH(ROW($A31),#REF!,0))),IF(L31="","Err1",""),IF(L31="","","Err2")),"")</f>
        <v/>
      </c>
      <c r="BS31" s="3" t="str">
        <f>IF($A31&lt;&gt;"",IF(OR(ISNUMBER(MATCH(ROW($A31),#REF!,0)),ISNUMBER(MATCH(ROW($A31),#REF!,0))),IF(M31="","Err1",""),IF(M31="","","Err2")),"")</f>
        <v/>
      </c>
      <c r="BT31" s="3" t="str">
        <f>IF($A31&lt;&gt;"",IF(OR(ISNUMBER(MATCH(ROW($A31),#REF!,0)),ISNUMBER(MATCH(ROW($A31),#REF!,0))),IF(N31="","Err1",""),IF(N31="","","Err2")),"")</f>
        <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626</v>
      </c>
      <c r="C32" s="4" t="s">
        <v>485</v>
      </c>
      <c r="D32" s="3" t="str">
        <f t="shared" ca="1" si="3"/>
        <v/>
      </c>
      <c r="F32" s="5" t="s">
        <v>562</v>
      </c>
      <c r="G32" s="5" t="s">
        <v>562</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716</v>
      </c>
      <c r="B33" s="4" t="s">
        <v>895</v>
      </c>
      <c r="C33" s="4" t="s">
        <v>478</v>
      </c>
      <c r="D33" s="3" t="str">
        <f t="shared" ca="1" si="3"/>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IF(OR(F33="",VLOOKUP(F$1,Services!$A$1:$B$19,2,0)="Exclude"),"",IF($D33=1,IF(OR(price_limit="",price_limit="No Limit"),IF(F33="Yes",1,2),IF(SUMIFS(WhatIf!$G:$G,WhatIf!$A:$A,F$1,WhatIf!$B:$B,F33)&lt;=price_limit,IF(F33="Yes",1,2),"")),""))</f>
        <v/>
      </c>
      <c r="AP33" s="75" t="str">
        <f>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 ca="1">IF(OR(J33="",VLOOKUP(J$1,Services!$A$1:$B$19,2,0)="Exclude"),"",IF($D33=1,IF(OR(price_limit="",price_limit="No Limit"),IF(J33="Yes",1,2),IF(SUMIFS(WhatIf!$G:$G,WhatIf!$A:$A,J$1,WhatIf!$B:$B,J33)&lt;=price_limit,IF(J33="Yes",1,2),"")),""))</f>
        <v/>
      </c>
      <c r="AT33" s="75" t="str">
        <f ca="1">IF(OR(K33="",VLOOKUP(K$1,Services!$A$1:$B$19,2,0)="Exclude"),"",IF($D33=1,IF(OR(price_limit="",price_limit="No Limit"),IF(K33="Yes",1,2),IF(SUMIFS(WhatIf!$G:$G,WhatIf!$A:$A,K$1,WhatIf!$B:$B,K33)&lt;=price_limit,IF(K33="Yes",1,2),"")),""))</f>
        <v/>
      </c>
      <c r="AU33" s="75" t="str">
        <f ca="1">IF(OR(L33="",VLOOKUP(L$1,Services!$A$1:$B$19,2,0)="Exclude"),"",IF($D33=1,IF(OR(price_limit="",price_limit="No Limit"),IF(L33="Yes",1,2),IF(SUMIFS(WhatIf!$G:$G,WhatIf!$A:$A,L$1,WhatIf!$B:$B,L33)&lt;=price_limit,IF(L33="Yes",1,2),"")),""))</f>
        <v/>
      </c>
      <c r="AV33" s="75" t="str">
        <f ca="1">IF(OR(M33="",VLOOKUP(M$1,Services!$A$1:$B$19,2,0)="Exclude"),"",IF($D33=1,IF(OR(price_limit="",price_limit="No Limit"),IF(M33="Yes",1,2),IF(SUMIFS(WhatIf!$G:$G,WhatIf!$A:$A,M$1,WhatIf!$B:$B,M33)&lt;=price_limit,IF(M33="Yes",1,2),"")),""))</f>
        <v/>
      </c>
      <c r="AW33" s="75" t="str">
        <f ca="1">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 ca="1">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
      </c>
      <c r="BM33" s="3" t="str">
        <f>IF($A33&lt;&gt;"",IF(ISNUMBER(MATCH(ROW($A33),#REF!,0)),IF($G33="","Err1",""),IF($G33="","","Err2")),"")</f>
        <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Err2</v>
      </c>
      <c r="BQ33" s="3" t="str">
        <f>IF($A33&lt;&gt;"",IF(OR(ISNUMBER(MATCH(ROW($A33),#REF!,0)),ISNUMBER(MATCH(ROW($A33),#REF!,0))),IF(K33="","Err1",""),IF(K33="","","Err2")),"")</f>
        <v>Err2</v>
      </c>
      <c r="BR33" s="3" t="str">
        <f>IF($A33&lt;&gt;"",IF(OR(ISNUMBER(MATCH(ROW($A33),#REF!,0)),ISNUMBER(MATCH(ROW($A33),#REF!,0))),IF(L33="","Err1",""),IF(L33="","","Err2")),"")</f>
        <v>Err2</v>
      </c>
      <c r="BS33" s="3" t="str">
        <f>IF($A33&lt;&gt;"",IF(OR(ISNUMBER(MATCH(ROW($A33),#REF!,0)),ISNUMBER(MATCH(ROW($A33),#REF!,0))),IF(M33="","Err1",""),IF(M33="","","Err2")),"")</f>
        <v>Err2</v>
      </c>
      <c r="BT33" s="3" t="str">
        <f>IF($A33&lt;&gt;"",IF(OR(ISNUMBER(MATCH(ROW($A33),#REF!,0)),ISNUMBER(MATCH(ROW($A33),#REF!,0))),IF(N33="","Err1",""),IF(N33="","","Err2")),"")</f>
        <v>Err2</v>
      </c>
      <c r="BU33" s="3" t="str">
        <f>IF($A33&lt;&gt;"",IF(ISNUMBER(MATCH(ROW($A33),#REF!,0)),IF(O33="","Err1",""),IF(O33="","","Err2")),"")</f>
        <v/>
      </c>
      <c r="BV33" s="3" t="str">
        <f>IF($A33&lt;&gt;"",IF(ISNUMBER(MATCH(ROW($A33),#REF!,0)),IF(P33="","Err1",""),IF(P33="","","Err2")),"")</f>
        <v/>
      </c>
      <c r="BW33" s="3" t="str">
        <f>IF($A33&lt;&gt;"",IF(OR(ISNUMBER(MATCH(ROW($A33),#REF!,0)),ISNUMBER(MATCH(ROW($A33),#REF!,0)),ISNUMBER(MATCH(ROW($A33),#REF!,0))),IF($Q33="","Err1",""),IF($Q33="","","Err2")),"")</f>
        <v>Err2</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90</v>
      </c>
      <c r="B34" s="4" t="s">
        <v>248</v>
      </c>
      <c r="C34" s="4" t="s">
        <v>478</v>
      </c>
      <c r="D34" s="3" t="str">
        <f t="shared" ca="1" si="3"/>
        <v/>
      </c>
      <c r="F34" s="5" t="s">
        <v>536</v>
      </c>
      <c r="G34" s="5" t="s">
        <v>536</v>
      </c>
      <c r="H34" s="5" t="s">
        <v>295</v>
      </c>
      <c r="I34" s="5" t="s">
        <v>295</v>
      </c>
      <c r="J34" s="5" t="s">
        <v>295</v>
      </c>
      <c r="K34" s="5" t="s">
        <v>295</v>
      </c>
      <c r="L34" s="5" t="s">
        <v>295</v>
      </c>
      <c r="M34" s="5" t="s">
        <v>295</v>
      </c>
      <c r="N34" s="5" t="s">
        <v>1</v>
      </c>
      <c r="O34" s="6"/>
      <c r="P34" s="6"/>
      <c r="Q34" s="6" t="s">
        <v>320</v>
      </c>
      <c r="R34" s="6" t="s">
        <v>874</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 ca="1">IF(OR(F34="",VLOOKUP(F$1,Services!$A$1:$B$19,2,0)="Exclude"),"",IF($D34=1,IF(OR(price_limit="",price_limit="No Limit"),IF(F34="Yes",1,2),IF(SUMIFS(WhatIf!$G:$G,WhatIf!$A:$A,F$1,WhatIf!$B:$B,F34)&lt;=price_limit,IF(F34="Yes",1,2),"")),""))</f>
        <v/>
      </c>
      <c r="AP34" s="75" t="str">
        <f ca="1">IF(OR(G34="",VLOOKUP(G$1,Services!$A$1:$B$19,2,0)="Exclude"),"",IF($D34=1,IF(OR(price_limit="",price_limit="No Limit"),IF(G34="Yes",1,2),IF(SUMIFS(WhatIf!$G:$G,WhatIf!$A:$A,G$1,WhatIf!$B:$B,G34)&lt;=price_limit,IF(G34="Yes",1,2),"")),""))</f>
        <v/>
      </c>
      <c r="AQ34" s="75" t="str">
        <f ca="1">IF(OR(H34="",VLOOKUP(H$1,Services!$A$1:$B$19,2,0)="Exclude"),"",IF($D34=1,IF(OR(price_limit="",price_limit="No Limit"),IF(H34="Yes",1,2),IF(SUMIFS(WhatIf!$G:$G,WhatIf!$A:$A,H$1,WhatIf!$B:$B,H34)&lt;=price_limit,IF(H34="Yes",1,2),"")),""))</f>
        <v/>
      </c>
      <c r="AR34" s="75" t="str">
        <f ca="1">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 ca="1">IF(OR(Q34="",VLOOKUP(Q$1,Services!$A$1:$B$19,2,0)="Exclude"),"",IF($D34=1,IF(OR(price_limit="",price_limit="No Limit"),IF(Q34="Yes",1,2),IF(SUMIFS(WhatIf!$G:$G,WhatIf!$A:$A,Q$1,WhatIf!$B:$B,Q34)&lt;=price_limit,IF(Q34="Yes",1,2),"")),""))</f>
        <v/>
      </c>
      <c r="BA34" s="75" t="str">
        <f ca="1">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Err2</v>
      </c>
      <c r="BM34" s="3" t="str">
        <f>IF($A34&lt;&gt;"",IF(ISNUMBER(MATCH(ROW($A34),#REF!,0)),IF($G34="","Err1",""),IF($G34="","","Err2")),"")</f>
        <v>Err2</v>
      </c>
      <c r="BN34" s="3" t="str">
        <f>IF($A34&lt;&gt;"",IF(OR(ISNUMBER(MATCH(ROW($A34),#REF!,0)),ISNUMBER(MATCH(ROW($A34),#REF!,0))),IF(H34="","Err1",""),IF(H34="","","Err2")),"")</f>
        <v>Err2</v>
      </c>
      <c r="BO34" s="3" t="str">
        <f>IF($A34&lt;&gt;"",IF(OR(ISNUMBER(MATCH(ROW($A34),#REF!,0)),ISNUMBER(MATCH(ROW($A34),#REF!,0))),IF(I34="","Err1",""),IF(I34="","","Err2")),"")</f>
        <v>Err2</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Err2</v>
      </c>
      <c r="BX34" s="3" t="str">
        <f>IF($A34&lt;&gt;"",IF(ISNUMBER(MATCH(ROW($A34),#REF!,0)),IF(R34="","Err1",""),IF(R34="","","Err2")),"")</f>
        <v>Err2</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259</v>
      </c>
      <c r="B35" s="4" t="s">
        <v>248</v>
      </c>
      <c r="C35" s="4" t="s">
        <v>215</v>
      </c>
      <c r="D35" s="3" t="str">
        <f t="shared" ca="1" si="3"/>
        <v/>
      </c>
      <c r="H35" s="5" t="s">
        <v>295</v>
      </c>
      <c r="I35" s="5" t="s">
        <v>295</v>
      </c>
      <c r="J35" s="5" t="s">
        <v>295</v>
      </c>
      <c r="K35" s="5" t="s">
        <v>295</v>
      </c>
      <c r="L35" s="5" t="s">
        <v>295</v>
      </c>
      <c r="M35" s="5" t="s">
        <v>295</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IF(OR(F35="",VLOOKUP(F$1,Services!$A$1:$B$19,2,0)="Exclude"),"",IF($D35=1,IF(OR(price_limit="",price_limit="No Limit"),IF(F35="Yes",1,2),IF(SUMIFS(WhatIf!$G:$G,WhatIf!$A:$A,F$1,WhatIf!$B:$B,F35)&lt;=price_limit,IF(F35="Yes",1,2),"")),""))</f>
        <v/>
      </c>
      <c r="AP35" s="75" t="str">
        <f>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IF(OR(Q35="",VLOOKUP(Q$1,Services!$A$1:$B$19,2,0)="Exclude"),"",IF($D35=1,IF(OR(price_limit="",price_limit="No Limit"),IF(Q35="Yes",1,2),IF(SUMIFS(WhatIf!$G:$G,WhatIf!$A:$A,Q$1,WhatIf!$B:$B,Q35)&lt;=price_limit,IF(Q35="Yes",1,2),"")),""))</f>
        <v/>
      </c>
      <c r="BA35" s="75" t="str">
        <f>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
      </c>
      <c r="BM35" s="3" t="str">
        <f>IF($A35&lt;&gt;"",IF(ISNUMBER(MATCH(ROW($A35),#REF!,0)),IF($G35="","Err1",""),IF($G35="","","Err2")),"")</f>
        <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
      </c>
      <c r="BX35" s="3" t="str">
        <f>IF($A35&lt;&gt;"",IF(ISNUMBER(MATCH(ROW($A35),#REF!,0)),IF(R35="","Err1",""),IF(R35="","","Err2")),"")</f>
        <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8</v>
      </c>
      <c r="C36" s="4" t="s">
        <v>293</v>
      </c>
      <c r="D36" s="3" t="str">
        <f t="shared" ca="1" si="3"/>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 ca="1">IF(OR(E36="",VLOOKUP(E$1,Services!$A$1:$B$19,2,0)="Exclude"),"",IF($D36=1,IF(OR(price_limit="",price_limit="No Limit"),IF(E36="Yes",1,2),IF(SUMIFS(WhatIf!$G:$G,WhatIf!$A:$A,E$1,WhatIf!$B:$B,E36)&lt;=price_limit,IF(E36="Yes",1,2),"")),""))</f>
        <v/>
      </c>
      <c r="AO36" s="75" t="str">
        <f ca="1">IF(OR(F36="",VLOOKUP(F$1,Services!$A$1:$B$19,2,0)="Exclude"),"",IF($D36=1,IF(OR(price_limit="",price_limit="No Limit"),IF(F36="Yes",1,2),IF(SUMIFS(WhatIf!$G:$G,WhatIf!$A:$A,F$1,WhatIf!$B:$B,F36)&lt;=price_limit,IF(F36="Yes",1,2),"")),""))</f>
        <v/>
      </c>
      <c r="AP36" s="75" t="str">
        <f ca="1">IF(OR(G36="",VLOOKUP(G$1,Services!$A$1:$B$19,2,0)="Exclude"),"",IF($D36=1,IF(OR(price_limit="",price_limit="No Limit"),IF(G36="Yes",1,2),IF(SUMIFS(WhatIf!$G:$G,WhatIf!$A:$A,G$1,WhatIf!$B:$B,G36)&lt;=price_limit,IF(G36="Yes",1,2),"")),""))</f>
        <v/>
      </c>
      <c r="AQ36" s="75" t="str">
        <f>IF(OR(H36="",VLOOKUP(H$1,Services!$A$1:$B$19,2,0)="Exclude"),"",IF($D36=1,IF(OR(price_limit="",price_limit="No Limit"),IF(H36="Yes",1,2),IF(SUMIFS(WhatIf!$G:$G,WhatIf!$A:$A,H$1,WhatIf!$B:$B,H36)&lt;=price_limit,IF(H36="Yes",1,2),"")),""))</f>
        <v/>
      </c>
      <c r="AR36" s="75" t="str">
        <f>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IF(OR(N36="",VLOOKUP(N$1,Services!$A$1:$B$19,2,0)="Exclude"),"",IF($D36=1,IF(OR(price_limit="",price_limit="No Limit"),IF(N36="Yes",1,2),IF(SUMIFS(WhatIf!$G:$G,WhatIf!$A:$A,N$1,WhatIf!$B:$B,N36)&lt;=price_limit,IF(N36="Yes",1,2),"")),""))</f>
        <v/>
      </c>
      <c r="AX36" s="75" t="str">
        <f ca="1">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 ca="1">IF(OR(Q36="",VLOOKUP(Q$1,Services!$A$1:$B$19,2,0)="Exclude"),"",IF($D36=1,IF(OR(price_limit="",price_limit="No Limit"),IF(Q36="Yes",1,2),IF(SUMIFS(WhatIf!$G:$G,WhatIf!$A:$A,Q$1,WhatIf!$B:$B,Q36)&lt;=price_limit,IF(Q36="Yes",1,2),"")),""))</f>
        <v/>
      </c>
      <c r="BA36" s="75" t="str">
        <f ca="1">IF(OR(R36="",VLOOKUP(R$1,Services!$A$1:$B$19,2,0)="Exclude"),"",IF($D36=1,IF(OR(price_limit="",price_limit="No Limit"),IF(R36="Yes",1,2),IF(SUMIFS(WhatIf!$G:$G,WhatIf!$A:$A,R$1,WhatIf!$B:$B,R36)&lt;=price_limit,IF(R36="Yes",1,2),"")),""))</f>
        <v/>
      </c>
      <c r="BB36" s="75" t="str">
        <f ca="1">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 ca="1">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Err2</v>
      </c>
      <c r="BL36" s="3" t="str">
        <f>IF($A36&lt;&gt;"",IF(ISNUMBER(MATCH(ROW($A36),#REF!,0)),IF($F36="","Err1",""),IF($F36="","","Err2")),"")</f>
        <v>Err2</v>
      </c>
      <c r="BM36" s="3" t="str">
        <f>IF($A36&lt;&gt;"",IF(ISNUMBER(MATCH(ROW($A36),#REF!,0)),IF($G36="","Err1",""),IF($G36="","","Err2")),"")</f>
        <v>Err2</v>
      </c>
      <c r="BN36" s="3" t="str">
        <f>IF($A36&lt;&gt;"",IF(OR(ISNUMBER(MATCH(ROW($A36),#REF!,0)),ISNUMBER(MATCH(ROW($A36),#REF!,0))),IF(H36="","Err1",""),IF(H36="","","Err2")),"")</f>
        <v/>
      </c>
      <c r="BO36" s="3" t="str">
        <f>IF($A36&lt;&gt;"",IF(OR(ISNUMBER(MATCH(ROW($A36),#REF!,0)),ISNUMBER(MATCH(ROW($A36),#REF!,0))),IF(I36="","Err1",""),IF(I36="","","Err2")),"")</f>
        <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
      </c>
      <c r="BU36" s="3" t="str">
        <f>IF($A36&lt;&gt;"",IF(ISNUMBER(MATCH(ROW($A36),#REF!,0)),IF(O36="","Err1",""),IF(O36="","","Err2")),"")</f>
        <v>Err2</v>
      </c>
      <c r="BV36" s="3" t="str">
        <f>IF($A36&lt;&gt;"",IF(ISNUMBER(MATCH(ROW($A36),#REF!,0)),IF(P36="","Err1",""),IF(P36="","","Err2")),"")</f>
        <v/>
      </c>
      <c r="BW36" s="3" t="str">
        <f>IF($A36&lt;&gt;"",IF(OR(ISNUMBER(MATCH(ROW($A36),#REF!,0)),ISNUMBER(MATCH(ROW($A36),#REF!,0)),ISNUMBER(MATCH(ROW($A36),#REF!,0))),IF($Q36="","Err1",""),IF($Q36="","","Err2")),"")</f>
        <v>Err2</v>
      </c>
      <c r="BX36" s="3" t="str">
        <f>IF($A36&lt;&gt;"",IF(ISNUMBER(MATCH(ROW($A36),#REF!,0)),IF(R36="","Err1",""),IF(R36="","","Err2")),"")</f>
        <v>Err2</v>
      </c>
      <c r="BY36" s="3" t="str">
        <f>IF($A36&lt;&gt;"",IF(ISNUMBER(MATCH(ROW($A36),#REF!,0)),IF(S36="","Err1",""),IF(S36="","","Err2")),"")</f>
        <v>Err2</v>
      </c>
      <c r="BZ36" s="3" t="str">
        <f>IF($A36&lt;&gt;"",IF(ISNUMBER(MATCH(ROW($A36),#REF!,0)),IF(T36="","Err1",""),IF(T36="","","Err2")),"")</f>
        <v/>
      </c>
      <c r="CA36" s="3" t="str">
        <f>IF($A36&lt;&gt;"",IF(ISNUMBER(MATCH(ROW($A36),#REF!,0)),IF(U36="","Err1",""),IF(U36="","","Err2")),"")</f>
        <v>Err2</v>
      </c>
    </row>
    <row r="37" spans="1:79" x14ac:dyDescent="0.3">
      <c r="A37" s="19" t="s">
        <v>587</v>
      </c>
      <c r="C37" s="4" t="s">
        <v>485</v>
      </c>
      <c r="D37" s="3" t="str">
        <f t="shared" ca="1" si="3"/>
        <v/>
      </c>
      <c r="F37" s="5" t="s">
        <v>568</v>
      </c>
      <c r="G37" s="5" t="s">
        <v>568</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IF(OR(J37="",VLOOKUP(J$1,Services!$A$1:$B$19,2,0)="Exclude"),"",IF($D37=1,IF(OR(price_limit="",price_limit="No Limit"),IF(J37="Yes",1,2),IF(SUMIFS(WhatIf!$G:$G,WhatIf!$A:$A,J$1,WhatIf!$B:$B,J37)&lt;=price_limit,IF(J37="Yes",1,2),"")),""))</f>
        <v/>
      </c>
      <c r="AT37" s="75" t="str">
        <f>IF(OR(K37="",VLOOKUP(K$1,Services!$A$1:$B$19,2,0)="Exclude"),"",IF($D37=1,IF(OR(price_limit="",price_limit="No Limit"),IF(K37="Yes",1,2),IF(SUMIFS(WhatIf!$G:$G,WhatIf!$A:$A,K$1,WhatIf!$B:$B,K37)&lt;=price_limit,IF(K37="Yes",1,2),"")),""))</f>
        <v/>
      </c>
      <c r="AU37" s="75" t="str">
        <f>IF(OR(L37="",VLOOKUP(L$1,Services!$A$1:$B$19,2,0)="Exclude"),"",IF($D37=1,IF(OR(price_limit="",price_limit="No Limit"),IF(L37="Yes",1,2),IF(SUMIFS(WhatIf!$G:$G,WhatIf!$A:$A,L$1,WhatIf!$B:$B,L37)&lt;=price_limit,IF(L37="Yes",1,2),"")),""))</f>
        <v/>
      </c>
      <c r="AV37" s="75" t="str">
        <f>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
      </c>
      <c r="BQ37" s="3" t="str">
        <f>IF($A37&lt;&gt;"",IF(OR(ISNUMBER(MATCH(ROW($A37),#REF!,0)),ISNUMBER(MATCH(ROW($A37),#REF!,0))),IF(K37="","Err1",""),IF(K37="","","Err2")),"")</f>
        <v/>
      </c>
      <c r="BR37" s="3" t="str">
        <f>IF($A37&lt;&gt;"",IF(OR(ISNUMBER(MATCH(ROW($A37),#REF!,0)),ISNUMBER(MATCH(ROW($A37),#REF!,0))),IF(L37="","Err1",""),IF(L37="","","Err2")),"")</f>
        <v/>
      </c>
      <c r="BS37" s="3" t="str">
        <f>IF($A37&lt;&gt;"",IF(OR(ISNUMBER(MATCH(ROW($A37),#REF!,0)),ISNUMBER(MATCH(ROW($A37),#REF!,0))),IF(M37="","Err1",""),IF(M37="","","Err2")),"")</f>
        <v/>
      </c>
      <c r="BT37" s="3" t="str">
        <f>IF($A37&lt;&gt;"",IF(OR(ISNUMBER(MATCH(ROW($A37),#REF!,0)),ISNUMBER(MATCH(ROW($A37),#REF!,0))),IF(N37="","Err1",""),IF(N37="","","Err2")),"")</f>
        <v/>
      </c>
      <c r="BU37" s="3" t="str">
        <f>IF($A37&lt;&gt;"",IF(ISNUMBER(MATCH(ROW($A37),#REF!,0)),IF(O37="","Err1",""),IF(O37="","","Err2")),"")</f>
        <v/>
      </c>
      <c r="BV37" s="3" t="str">
        <f>IF($A37&lt;&gt;"",IF(ISNUMBER(MATCH(ROW($A37),#REF!,0)),IF(P37="","Err1",""),IF(P37="","","Err2")),"")</f>
        <v/>
      </c>
      <c r="BW37" s="3" t="str">
        <f>IF($A37&lt;&gt;"",IF(OR(ISNUMBER(MATCH(ROW($A37),#REF!,0)),ISNUMBER(MATCH(ROW($A37),#REF!,0)),ISNUMBER(MATCH(ROW($A37),#REF!,0))),IF($Q37="","Err1",""),IF($Q37="","","Err2")),"")</f>
        <v/>
      </c>
      <c r="BX37" s="3" t="str">
        <f>IF($A37&lt;&gt;"",IF(ISNUMBER(MATCH(ROW($A37),#REF!,0)),IF(R37="","Err1",""),IF(R37="","","Err2")),"")</f>
        <v/>
      </c>
      <c r="BY37" s="3" t="str">
        <f>IF($A37&lt;&gt;"",IF(ISNUMBER(MATCH(ROW($A37),#REF!,0)),IF(S37="","Err1",""),IF(S37="","","Err2")),"")</f>
        <v/>
      </c>
      <c r="BZ37" s="3" t="str">
        <f>IF($A37&lt;&gt;"",IF(ISNUMBER(MATCH(ROW($A37),#REF!,0)),IF(T37="","Err1",""),IF(T37="","","Err2")),"")</f>
        <v/>
      </c>
      <c r="CA37" s="3" t="str">
        <f>IF($A37&lt;&gt;"",IF(ISNUMBER(MATCH(ROW($A37),#REF!,0)),IF(U37="","Err1",""),IF(U37="","","Err2")),"")</f>
        <v/>
      </c>
    </row>
    <row r="38" spans="1:79" x14ac:dyDescent="0.3">
      <c r="A38" s="19" t="s">
        <v>9</v>
      </c>
      <c r="B38" s="4" t="s">
        <v>426</v>
      </c>
      <c r="C38" s="4" t="s">
        <v>224</v>
      </c>
      <c r="D38" s="3" t="str">
        <f t="shared" ca="1" si="3"/>
        <v/>
      </c>
      <c r="E38" s="5" t="s">
        <v>1</v>
      </c>
      <c r="F38" s="5" t="s">
        <v>537</v>
      </c>
      <c r="G38" s="5" t="s">
        <v>537</v>
      </c>
      <c r="H38" s="6"/>
      <c r="I38" s="6"/>
      <c r="L38" s="5" t="s">
        <v>1</v>
      </c>
      <c r="M38" s="5" t="s">
        <v>1</v>
      </c>
      <c r="O38" s="6" t="s">
        <v>1</v>
      </c>
      <c r="P38" s="6"/>
      <c r="Q38" s="6" t="s">
        <v>320</v>
      </c>
      <c r="R38" s="6" t="s">
        <v>874</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Err2</v>
      </c>
      <c r="BS38" s="3" t="str">
        <f>IF($A38&lt;&gt;"",IF(OR(ISNUMBER(MATCH(ROW($A38),#REF!,0)),ISNUMBER(MATCH(ROW($A38),#REF!,0))),IF(M38="","Err1",""),IF(M38="","","Err2")),"")</f>
        <v>Err2</v>
      </c>
      <c r="BT38" s="3" t="str">
        <f>IF($A38&lt;&gt;"",IF(OR(ISNUMBER(MATCH(ROW($A38),#REF!,0)),ISNUMBER(MATCH(ROW($A38),#REF!,0))),IF(N38="","Err1",""),IF(N38="","","Err2")),"")</f>
        <v/>
      </c>
      <c r="BU38" s="3" t="str">
        <f>IF($A38&lt;&gt;"",IF(ISNUMBER(MATCH(ROW($A38),#REF!,0)),IF(O38="","Err1",""),IF(O38="","","Err2")),"")</f>
        <v>Err2</v>
      </c>
      <c r="BV38" s="3" t="str">
        <f>IF($A38&lt;&gt;"",IF(ISNUMBER(MATCH(ROW($A38),#REF!,0)),IF(P38="","Err1",""),IF(P38="","","Err2")),"")</f>
        <v/>
      </c>
      <c r="BW38" s="3" t="str">
        <f>IF($A38&lt;&gt;"",IF(OR(ISNUMBER(MATCH(ROW($A38),#REF!,0)),ISNUMBER(MATCH(ROW($A38),#REF!,0)),ISNUMBER(MATCH(ROW($A38),#REF!,0))),IF($Q38="","Err1",""),IF($Q38="","","Err2")),"")</f>
        <v>Err2</v>
      </c>
      <c r="BX38" s="3" t="str">
        <f>IF($A38&lt;&gt;"",IF(ISNUMBER(MATCH(ROW($A38),#REF!,0)),IF(R38="","Err1",""),IF(R38="","","Err2")),"")</f>
        <v>Err2</v>
      </c>
      <c r="BY38" s="3" t="str">
        <f>IF($A38&lt;&gt;"",IF(ISNUMBER(MATCH(ROW($A38),#REF!,0)),IF(S38="","Err1",""),IF(S38="","","Err2")),"")</f>
        <v>Err2</v>
      </c>
      <c r="BZ38" s="3" t="str">
        <f>IF($A38&lt;&gt;"",IF(ISNUMBER(MATCH(ROW($A38),#REF!,0)),IF(T38="","Err1",""),IF(T38="","","Err2")),"")</f>
        <v/>
      </c>
      <c r="CA38" s="3" t="str">
        <f>IF($A38&lt;&gt;"",IF(ISNUMBER(MATCH(ROW($A38),#REF!,0)),IF(U38="","Err1",""),IF(U38="","","Err2")),"")</f>
        <v/>
      </c>
    </row>
    <row r="39" spans="1:79" x14ac:dyDescent="0.3">
      <c r="A39" s="19" t="s">
        <v>340</v>
      </c>
      <c r="B39" s="4" t="s">
        <v>684</v>
      </c>
      <c r="C39" s="4" t="s">
        <v>216</v>
      </c>
      <c r="D39" s="3" t="str">
        <f t="shared" ca="1" si="3"/>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IF(OR(E39="",VLOOKUP(E$1,Services!$A$1:$B$19,2,0)="Exclude"),"",IF($D39=1,IF(OR(price_limit="",price_limit="No Limit"),IF(E39="Yes",1,2),IF(SUMIFS(WhatIf!$G:$G,WhatIf!$A:$A,E$1,WhatIf!$B:$B,E39)&lt;=price_limit,IF(E39="Yes",1,2),"")),""))</f>
        <v/>
      </c>
      <c r="AO39" s="75" t="str">
        <f>IF(OR(F39="",VLOOKUP(F$1,Services!$A$1:$B$19,2,0)="Exclude"),"",IF($D39=1,IF(OR(price_limit="",price_limit="No Limit"),IF(F39="Yes",1,2),IF(SUMIFS(WhatIf!$G:$G,WhatIf!$A:$A,F$1,WhatIf!$B:$B,F39)&lt;=price_limit,IF(F39="Yes",1,2),"")),""))</f>
        <v/>
      </c>
      <c r="AP39" s="75" t="str">
        <f>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
      </c>
      <c r="BM39" s="3" t="str">
        <f>IF($A39&lt;&gt;"",IF(ISNUMBER(MATCH(ROW($A39),#REF!,0)),IF($G39="","Err1",""),IF($G39="","","Err2")),"")</f>
        <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
      </c>
      <c r="BS39" s="3" t="str">
        <f>IF($A39&lt;&gt;"",IF(OR(ISNUMBER(MATCH(ROW($A39),#REF!,0)),ISNUMBER(MATCH(ROW($A39),#REF!,0))),IF(M39="","Err1",""),IF(M39="","","Err2")),"")</f>
        <v/>
      </c>
      <c r="BT39" s="3" t="str">
        <f>IF($A39&lt;&gt;"",IF(OR(ISNUMBER(MATCH(ROW($A39),#REF!,0)),ISNUMBER(MATCH(ROW($A39),#REF!,0))),IF(N39="","Err1",""),IF(N39="","","Err2")),"")</f>
        <v/>
      </c>
      <c r="BU39" s="3" t="str">
        <f>IF($A39&lt;&gt;"",IF(ISNUMBER(MATCH(ROW($A39),#REF!,0)),IF(O39="","Err1",""),IF(O39="","","Err2")),"")</f>
        <v/>
      </c>
      <c r="BV39" s="3" t="str">
        <f>IF($A39&lt;&gt;"",IF(ISNUMBER(MATCH(ROW($A39),#REF!,0)),IF(P39="","Err1",""),IF(P39="","","Err2")),"")</f>
        <v/>
      </c>
      <c r="BW39" s="3" t="str">
        <f>IF($A39&lt;&gt;"",IF(OR(ISNUMBER(MATCH(ROW($A39),#REF!,0)),ISNUMBER(MATCH(ROW($A39),#REF!,0)),ISNUMBER(MATCH(ROW($A39),#REF!,0))),IF($Q39="","Err1",""),IF($Q39="","","Err2")),"")</f>
        <v/>
      </c>
      <c r="BX39" s="3" t="str">
        <f>IF($A39&lt;&gt;"",IF(ISNUMBER(MATCH(ROW($A39),#REF!,0)),IF(R39="","Err1",""),IF(R39="","","Err2")),"")</f>
        <v>Err2</v>
      </c>
      <c r="BY39" s="3" t="str">
        <f>IF($A39&lt;&gt;"",IF(ISNUMBER(MATCH(ROW($A39),#REF!,0)),IF(S39="","Err1",""),IF(S39="","","Err2")),"")</f>
        <v/>
      </c>
      <c r="BZ39" s="3" t="str">
        <f>IF($A39&lt;&gt;"",IF(ISNUMBER(MATCH(ROW($A39),#REF!,0)),IF(T39="","Err1",""),IF(T39="","","Err2")),"")</f>
        <v/>
      </c>
      <c r="CA39" s="3" t="str">
        <f>IF($A39&lt;&gt;"",IF(ISNUMBER(MATCH(ROW($A39),#REF!,0)),IF(U39="","Err1",""),IF(U39="","","Err2")),"")</f>
        <v/>
      </c>
    </row>
    <row r="40" spans="1:79" x14ac:dyDescent="0.3">
      <c r="A40" s="19" t="s">
        <v>341</v>
      </c>
      <c r="B40" s="4" t="s">
        <v>685</v>
      </c>
      <c r="C40" s="4" t="s">
        <v>216</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342</v>
      </c>
      <c r="B41" s="4" t="s">
        <v>686</v>
      </c>
      <c r="C41" s="4" t="s">
        <v>216</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343</v>
      </c>
      <c r="B42" s="4" t="s">
        <v>687</v>
      </c>
      <c r="C42" s="4" t="s">
        <v>216</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344</v>
      </c>
      <c r="B43" s="4" t="s">
        <v>688</v>
      </c>
      <c r="C43" s="4" t="s">
        <v>216</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ht="24.9" x14ac:dyDescent="0.3">
      <c r="A44" s="19" t="s">
        <v>345</v>
      </c>
      <c r="B44" s="4" t="s">
        <v>248</v>
      </c>
      <c r="C44" s="4" t="s">
        <v>216</v>
      </c>
      <c r="D44" s="3" t="str">
        <f t="shared" ca="1" si="3"/>
        <v/>
      </c>
      <c r="F44" s="5" t="s">
        <v>555</v>
      </c>
      <c r="G44" s="5" t="s">
        <v>555</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 ca="1">IF(OR(F44="",VLOOKUP(F$1,Services!$A$1:$B$19,2,0)="Exclude"),"",IF($D44=1,IF(OR(price_limit="",price_limit="No Limit"),IF(F44="Yes",1,2),IF(SUMIFS(WhatIf!$G:$G,WhatIf!$A:$A,F$1,WhatIf!$B:$B,F44)&lt;=price_limit,IF(F44="Yes",1,2),"")),""))</f>
        <v/>
      </c>
      <c r="AP44" s="75" t="str">
        <f ca="1">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Err2</v>
      </c>
      <c r="BM44" s="3" t="str">
        <f>IF($A44&lt;&gt;"",IF(ISNUMBER(MATCH(ROW($A44),#REF!,0)),IF($G44="","Err1",""),IF($G44="","","Err2")),"")</f>
        <v>Err2</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91</v>
      </c>
      <c r="B45" s="4" t="s">
        <v>683</v>
      </c>
      <c r="C45" s="4" t="s">
        <v>216</v>
      </c>
      <c r="D45" s="3" t="str">
        <f t="shared" ca="1" si="3"/>
        <v/>
      </c>
      <c r="F45" s="5" t="s">
        <v>534</v>
      </c>
      <c r="G45" s="5" t="s">
        <v>534</v>
      </c>
      <c r="H45" s="6"/>
      <c r="I45" s="6"/>
      <c r="O45" s="6"/>
      <c r="Q45" s="6" t="s">
        <v>319</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 ca="1">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Err2</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346</v>
      </c>
      <c r="B46" s="4" t="s">
        <v>248</v>
      </c>
      <c r="C46" s="4" t="s">
        <v>216</v>
      </c>
      <c r="D46" s="3" t="str">
        <f t="shared" ca="1" si="3"/>
        <v/>
      </c>
      <c r="F46" s="5" t="s">
        <v>555</v>
      </c>
      <c r="G46" s="5" t="s">
        <v>555</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 ca="1">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
      </c>
      <c r="BY46" s="3" t="str">
        <f>IF($A46&lt;&gt;"",IF(ISNUMBER(MATCH(ROW($A46),#REF!,0)),IF(S46="","Err1",""),IF(S46="","","Err2")),"")</f>
        <v/>
      </c>
      <c r="BZ46" s="3" t="str">
        <f>IF($A46&lt;&gt;"",IF(ISNUMBER(MATCH(ROW($A46),#REF!,0)),IF(T46="","Err1",""),IF(T46="","","Err2")),"")</f>
        <v/>
      </c>
      <c r="CA46" s="3" t="str">
        <f>IF($A46&lt;&gt;"",IF(ISNUMBER(MATCH(ROW($A46),#REF!,0)),IF(U46="","Err1",""),IF(U46="","","Err2")),"")</f>
        <v>Err2</v>
      </c>
    </row>
    <row r="47" spans="1:79" ht="49.75" x14ac:dyDescent="0.3">
      <c r="A47" s="19" t="s">
        <v>92</v>
      </c>
      <c r="B47" s="4" t="s">
        <v>682</v>
      </c>
      <c r="C47" s="4" t="s">
        <v>216</v>
      </c>
      <c r="D47" s="3" t="str">
        <f t="shared" ca="1" si="3"/>
        <v/>
      </c>
      <c r="F47" s="5" t="s">
        <v>555</v>
      </c>
      <c r="G47" s="5" t="s">
        <v>555</v>
      </c>
      <c r="H47" s="6"/>
      <c r="I47" s="6"/>
      <c r="O47" s="6"/>
      <c r="Q47" s="6" t="s">
        <v>216</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 ca="1">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Err2</v>
      </c>
      <c r="BX47" s="3" t="str">
        <f>IF($A47&lt;&gt;"",IF(ISNUMBER(MATCH(ROW($A47),#REF!,0)),IF(R47="","Err1",""),IF(R47="","","Err2")),"")</f>
        <v>Err2</v>
      </c>
      <c r="BY47" s="3" t="str">
        <f>IF($A47&lt;&gt;"",IF(ISNUMBER(MATCH(ROW($A47),#REF!,0)),IF(S47="","Err1",""),IF(S47="","","Err2")),"")</f>
        <v/>
      </c>
      <c r="BZ47" s="3" t="str">
        <f>IF($A47&lt;&gt;"",IF(ISNUMBER(MATCH(ROW($A47),#REF!,0)),IF(T47="","Err1",""),IF(T47="","","Err2")),"")</f>
        <v/>
      </c>
      <c r="CA47" s="3" t="str">
        <f>IF($A47&lt;&gt;"",IF(ISNUMBER(MATCH(ROW($A47),#REF!,0)),IF(U47="","Err1",""),IF(U47="","","Err2")),"")</f>
        <v/>
      </c>
    </row>
    <row r="48" spans="1:79" ht="24.9" x14ac:dyDescent="0.3">
      <c r="A48" s="19" t="s">
        <v>612</v>
      </c>
      <c r="C48" s="4" t="s">
        <v>485</v>
      </c>
      <c r="D48" s="3" t="str">
        <f t="shared" ca="1" si="3"/>
        <v/>
      </c>
      <c r="F48" s="5" t="s">
        <v>565</v>
      </c>
      <c r="G48" s="5" t="s">
        <v>565</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400</v>
      </c>
      <c r="B49" s="4" t="s">
        <v>248</v>
      </c>
      <c r="C49" s="4" t="s">
        <v>485</v>
      </c>
      <c r="D49" s="3" t="str">
        <f t="shared" ca="1" si="3"/>
        <v/>
      </c>
      <c r="R49" s="5" t="s">
        <v>880</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IF(OR(F49="",VLOOKUP(F$1,Services!$A$1:$B$19,2,0)="Exclude"),"",IF($D49=1,IF(OR(price_limit="",price_limit="No Limit"),IF(F49="Yes",1,2),IF(SUMIFS(WhatIf!$G:$G,WhatIf!$A:$A,F$1,WhatIf!$B:$B,F49)&lt;=price_limit,IF(F49="Yes",1,2),"")),""))</f>
        <v/>
      </c>
      <c r="AP49" s="75" t="str">
        <f>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
      </c>
      <c r="BM49" s="3" t="str">
        <f>IF($A49&lt;&gt;"",IF(ISNUMBER(MATCH(ROW($A49),#REF!,0)),IF($G49="","Err1",""),IF($G49="","","Err2")),"")</f>
        <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Err2</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10</v>
      </c>
      <c r="B50" s="4" t="s">
        <v>248</v>
      </c>
      <c r="C50" s="4" t="s">
        <v>293</v>
      </c>
      <c r="D50" s="3" t="str">
        <f t="shared" ca="1" si="3"/>
        <v/>
      </c>
      <c r="E50" s="5" t="s">
        <v>1</v>
      </c>
      <c r="F50" s="5" t="s">
        <v>538</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 ca="1">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 ca="1">IF(OR(H50="",VLOOKUP(H$1,Services!$A$1:$B$19,2,0)="Exclude"),"",IF($D50=1,IF(OR(price_limit="",price_limit="No Limit"),IF(H50="Yes",1,2),IF(SUMIFS(WhatIf!$G:$G,WhatIf!$A:$A,H$1,WhatIf!$B:$B,H50)&lt;=price_limit,IF(H50="Yes",1,2),"")),""))</f>
        <v/>
      </c>
      <c r="AR50" s="75" t="str">
        <f ca="1">IF(OR(I50="",VLOOKUP(I$1,Services!$A$1:$B$19,2,0)="Exclude"),"",IF($D50=1,IF(OR(price_limit="",price_limit="No Limit"),IF(I50="Yes",1,2),IF(SUMIFS(WhatIf!$G:$G,WhatIf!$A:$A,I$1,WhatIf!$B:$B,I50)&lt;=price_limit,IF(I50="Yes",1,2),"")),""))</f>
        <v/>
      </c>
      <c r="AS50" s="75" t="str">
        <f ca="1">IF(OR(J50="",VLOOKUP(J$1,Services!$A$1:$B$19,2,0)="Exclude"),"",IF($D50=1,IF(OR(price_limit="",price_limit="No Limit"),IF(J50="Yes",1,2),IF(SUMIFS(WhatIf!$G:$G,WhatIf!$A:$A,J$1,WhatIf!$B:$B,J50)&lt;=price_limit,IF(J50="Yes",1,2),"")),""))</f>
        <v/>
      </c>
      <c r="AT50" s="75" t="str">
        <f ca="1">IF(OR(K50="",VLOOKUP(K$1,Services!$A$1:$B$19,2,0)="Exclude"),"",IF($D50=1,IF(OR(price_limit="",price_limit="No Limit"),IF(K50="Yes",1,2),IF(SUMIFS(WhatIf!$G:$G,WhatIf!$A:$A,K$1,WhatIf!$B:$B,K50)&lt;=price_limit,IF(K50="Yes",1,2),"")),""))</f>
        <v/>
      </c>
      <c r="AU50" s="75" t="str">
        <f ca="1">IF(OR(L50="",VLOOKUP(L$1,Services!$A$1:$B$19,2,0)="Exclude"),"",IF($D50=1,IF(OR(price_limit="",price_limit="No Limit"),IF(L50="Yes",1,2),IF(SUMIFS(WhatIf!$G:$G,WhatIf!$A:$A,L$1,WhatIf!$B:$B,L50)&lt;=price_limit,IF(L50="Yes",1,2),"")),""))</f>
        <v/>
      </c>
      <c r="AV50" s="75" t="str">
        <f ca="1">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 ca="1">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 ca="1">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Err2</v>
      </c>
      <c r="BL50" s="3" t="str">
        <f>IF($A50&lt;&gt;"",IF(ISNUMBER(MATCH(ROW($A50),#REF!,0)),IF($F50="","Err1",""),IF($F50="","","Err2")),"")</f>
        <v>Err2</v>
      </c>
      <c r="BM50" s="3" t="str">
        <f>IF($A50&lt;&gt;"",IF(ISNUMBER(MATCH(ROW($A50),#REF!,0)),IF($G50="","Err1",""),IF($G50="","","Err2")),"")</f>
        <v>Err2</v>
      </c>
      <c r="BN50" s="3" t="str">
        <f>IF($A50&lt;&gt;"",IF(OR(ISNUMBER(MATCH(ROW($A50),#REF!,0)),ISNUMBER(MATCH(ROW($A50),#REF!,0))),IF(H50="","Err1",""),IF(H50="","","Err2")),"")</f>
        <v>Err2</v>
      </c>
      <c r="BO50" s="3" t="str">
        <f>IF($A50&lt;&gt;"",IF(OR(ISNUMBER(MATCH(ROW($A50),#REF!,0)),ISNUMBER(MATCH(ROW($A50),#REF!,0))),IF(I50="","Err1",""),IF(I50="","","Err2")),"")</f>
        <v>Err2</v>
      </c>
      <c r="BP50" s="3" t="str">
        <f>IF($A50&lt;&gt;"",IF(OR(ISNUMBER(MATCH(ROW($A50),#REF!,0)),ISNUMBER(MATCH(ROW($A50),#REF!,0))),IF(J50="","Err1",""),IF(J50="","","Err2")),"")</f>
        <v>Err2</v>
      </c>
      <c r="BQ50" s="3" t="str">
        <f>IF($A50&lt;&gt;"",IF(OR(ISNUMBER(MATCH(ROW($A50),#REF!,0)),ISNUMBER(MATCH(ROW($A50),#REF!,0))),IF(K50="","Err1",""),IF(K50="","","Err2")),"")</f>
        <v>Err2</v>
      </c>
      <c r="BR50" s="3" t="str">
        <f>IF($A50&lt;&gt;"",IF(OR(ISNUMBER(MATCH(ROW($A50),#REF!,0)),ISNUMBER(MATCH(ROW($A50),#REF!,0))),IF(L50="","Err1",""),IF(L50="","","Err2")),"")</f>
        <v>Err2</v>
      </c>
      <c r="BS50" s="3" t="str">
        <f>IF($A50&lt;&gt;"",IF(OR(ISNUMBER(MATCH(ROW($A50),#REF!,0)),ISNUMBER(MATCH(ROW($A50),#REF!,0))),IF(M50="","Err1",""),IF(M50="","","Err2")),"")</f>
        <v>Err2</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Err2</v>
      </c>
      <c r="BZ50" s="3" t="str">
        <f>IF($A50&lt;&gt;"",IF(ISNUMBER(MATCH(ROW($A50),#REF!,0)),IF(T50="","Err1",""),IF(T50="","","Err2")),"")</f>
        <v/>
      </c>
      <c r="CA50" s="3" t="str">
        <f>IF($A50&lt;&gt;"",IF(ISNUMBER(MATCH(ROW($A50),#REF!,0)),IF(U50="","Err1",""),IF(U50="","","Err2")),"")</f>
        <v>Err2</v>
      </c>
    </row>
    <row r="51" spans="1:79" x14ac:dyDescent="0.3">
      <c r="A51" s="19" t="s">
        <v>93</v>
      </c>
      <c r="B51" s="4" t="s">
        <v>248</v>
      </c>
      <c r="C51" s="4" t="s">
        <v>293</v>
      </c>
      <c r="D51" s="3" t="str">
        <f t="shared" ca="1" si="3"/>
        <v/>
      </c>
      <c r="E51" s="5" t="s">
        <v>1</v>
      </c>
      <c r="H51" s="6"/>
      <c r="I51" s="6"/>
      <c r="L51" s="5" t="s">
        <v>1</v>
      </c>
      <c r="M51" s="5" t="s">
        <v>1</v>
      </c>
      <c r="O51" s="6"/>
      <c r="P51" s="6"/>
      <c r="Q51" s="6"/>
      <c r="R51" s="6" t="s">
        <v>874</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
      </c>
      <c r="BM51" s="3" t="str">
        <f>IF($A51&lt;&gt;"",IF(ISNUMBER(MATCH(ROW($A51),#REF!,0)),IF($G51="","Err1",""),IF($G51="","","Err2")),"")</f>
        <v/>
      </c>
      <c r="BN51" s="3" t="str">
        <f>IF($A51&lt;&gt;"",IF(OR(ISNUMBER(MATCH(ROW($A51),#REF!,0)),ISNUMBER(MATCH(ROW($A51),#REF!,0))),IF(H51="","Err1",""),IF(H51="","","Err2")),"")</f>
        <v/>
      </c>
      <c r="BO51" s="3" t="str">
        <f>IF($A51&lt;&gt;"",IF(OR(ISNUMBER(MATCH(ROW($A51),#REF!,0)),ISNUMBER(MATCH(ROW($A51),#REF!,0))),IF(I51="","Err1",""),IF(I51="","","Err2")),"")</f>
        <v/>
      </c>
      <c r="BP51" s="3" t="str">
        <f>IF($A51&lt;&gt;"",IF(OR(ISNUMBER(MATCH(ROW($A51),#REF!,0)),ISNUMBER(MATCH(ROW($A51),#REF!,0))),IF(J51="","Err1",""),IF(J51="","","Err2")),"")</f>
        <v/>
      </c>
      <c r="BQ51" s="3" t="str">
        <f>IF($A51&lt;&gt;"",IF(OR(ISNUMBER(MATCH(ROW($A51),#REF!,0)),ISNUMBER(MATCH(ROW($A51),#REF!,0))),IF(K51="","Err1",""),IF(K51="","","Err2")),"")</f>
        <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
      </c>
      <c r="BZ51" s="3" t="str">
        <f>IF($A51&lt;&gt;"",IF(ISNUMBER(MATCH(ROW($A51),#REF!,0)),IF(T51="","Err1",""),IF(T51="","","Err2")),"")</f>
        <v/>
      </c>
      <c r="CA51" s="3" t="str">
        <f>IF($A51&lt;&gt;"",IF(ISNUMBER(MATCH(ROW($A51),#REF!,0)),IF(U51="","Err1",""),IF(U51="","","Err2")),"")</f>
        <v/>
      </c>
    </row>
    <row r="52" spans="1:79" x14ac:dyDescent="0.3">
      <c r="A52" s="19" t="s">
        <v>171</v>
      </c>
      <c r="B52" s="4" t="s">
        <v>248</v>
      </c>
      <c r="C52" s="4" t="s">
        <v>482</v>
      </c>
      <c r="D52" s="3" t="str">
        <f t="shared" ca="1" si="3"/>
        <v/>
      </c>
      <c r="H52" s="6"/>
      <c r="I52" s="6"/>
      <c r="O52" s="6"/>
      <c r="P52" s="6"/>
      <c r="Q52" s="6"/>
      <c r="R52" s="6" t="s">
        <v>874</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IF(OR(L52="",VLOOKUP(L$1,Services!$A$1:$B$19,2,0)="Exclude"),"",IF($D52=1,IF(OR(price_limit="",price_limit="No Limit"),IF(L52="Yes",1,2),IF(SUMIFS(WhatIf!$G:$G,WhatIf!$A:$A,L$1,WhatIf!$B:$B,L52)&lt;=price_limit,IF(L52="Yes",1,2),"")),""))</f>
        <v/>
      </c>
      <c r="AV52" s="75" t="str">
        <f>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
      </c>
      <c r="BS52" s="3" t="str">
        <f>IF($A52&lt;&gt;"",IF(OR(ISNUMBER(MATCH(ROW($A52),#REF!,0)),ISNUMBER(MATCH(ROW($A52),#REF!,0))),IF(M52="","Err1",""),IF(M52="","","Err2")),"")</f>
        <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
      </c>
    </row>
    <row r="53" spans="1:79" x14ac:dyDescent="0.3">
      <c r="A53" s="19" t="s">
        <v>172</v>
      </c>
      <c r="B53" s="4" t="s">
        <v>248</v>
      </c>
      <c r="C53" s="4" t="s">
        <v>482</v>
      </c>
      <c r="D53" s="3" t="str">
        <f t="shared" ca="1" si="3"/>
        <v/>
      </c>
      <c r="H53" s="6"/>
      <c r="I53" s="6"/>
      <c r="O53" s="6"/>
      <c r="P53" s="6"/>
      <c r="Q53" s="6"/>
      <c r="R53" s="6" t="s">
        <v>874</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
      </c>
    </row>
    <row r="54" spans="1:79" ht="24.9" x14ac:dyDescent="0.3">
      <c r="A54" s="19" t="s">
        <v>11</v>
      </c>
      <c r="B54" s="4" t="s">
        <v>296</v>
      </c>
      <c r="C54" s="4" t="s">
        <v>483</v>
      </c>
      <c r="D54" s="3" t="str">
        <f t="shared" ca="1" si="3"/>
        <v/>
      </c>
      <c r="I54" s="5" t="s">
        <v>1</v>
      </c>
      <c r="K54" s="5" t="s">
        <v>1</v>
      </c>
      <c r="L54" s="5" t="s">
        <v>1</v>
      </c>
      <c r="M54" s="5" t="s">
        <v>1</v>
      </c>
      <c r="O54" s="6" t="s">
        <v>1</v>
      </c>
      <c r="P54" s="6" t="s">
        <v>1</v>
      </c>
      <c r="Q54" s="6" t="s">
        <v>319</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 ca="1">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 ca="1">IF(OR(K54="",VLOOKUP(K$1,Services!$A$1:$B$19,2,0)="Exclude"),"",IF($D54=1,IF(OR(price_limit="",price_limit="No Limit"),IF(K54="Yes",1,2),IF(SUMIFS(WhatIf!$G:$G,WhatIf!$A:$A,K$1,WhatIf!$B:$B,K54)&lt;=price_limit,IF(K54="Yes",1,2),"")),""))</f>
        <v/>
      </c>
      <c r="AU54" s="75" t="str">
        <f ca="1">IF(OR(L54="",VLOOKUP(L$1,Services!$A$1:$B$19,2,0)="Exclude"),"",IF($D54=1,IF(OR(price_limit="",price_limit="No Limit"),IF(L54="Yes",1,2),IF(SUMIFS(WhatIf!$G:$G,WhatIf!$A:$A,L$1,WhatIf!$B:$B,L54)&lt;=price_limit,IF(L54="Yes",1,2),"")),""))</f>
        <v/>
      </c>
      <c r="AV54" s="75" t="str">
        <f ca="1">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 ca="1">IF(OR(O54="",VLOOKUP(O$1,Services!$A$1:$B$19,2,0)="Exclude"),"",IF($D54=1,IF(OR(price_limit="",price_limit="No Limit"),IF(O54="Yes",1,2),IF(SUMIFS(WhatIf!$G:$G,WhatIf!$A:$A,O$1,WhatIf!$B:$B,O54)&lt;=price_limit,IF(O54="Yes",1,2),"")),""))</f>
        <v/>
      </c>
      <c r="AY54" s="75" t="str">
        <f ca="1">IF(OR(P54="",VLOOKUP(P$1,Services!$A$1:$B$19,2,0)="Exclude"),"",IF($D54=1,IF(OR(price_limit="",price_limit="No Limit"),IF(P54="Yes",1,2),IF(SUMIFS(WhatIf!$G:$G,WhatIf!$A:$A,P$1,WhatIf!$B:$B,P54)&lt;=price_limit,IF(P54="Yes",1,2),"")),""))</f>
        <v/>
      </c>
      <c r="AZ54" s="75" t="str">
        <f ca="1">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 ca="1">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Err2</v>
      </c>
      <c r="BP54" s="3" t="str">
        <f>IF($A54&lt;&gt;"",IF(OR(ISNUMBER(MATCH(ROW($A54),#REF!,0)),ISNUMBER(MATCH(ROW($A54),#REF!,0))),IF(J54="","Err1",""),IF(J54="","","Err2")),"")</f>
        <v/>
      </c>
      <c r="BQ54" s="3" t="str">
        <f>IF($A54&lt;&gt;"",IF(OR(ISNUMBER(MATCH(ROW($A54),#REF!,0)),ISNUMBER(MATCH(ROW($A54),#REF!,0))),IF(K54="","Err1",""),IF(K54="","","Err2")),"")</f>
        <v>Err2</v>
      </c>
      <c r="BR54" s="3" t="str">
        <f>IF($A54&lt;&gt;"",IF(OR(ISNUMBER(MATCH(ROW($A54),#REF!,0)),ISNUMBER(MATCH(ROW($A54),#REF!,0))),IF(L54="","Err1",""),IF(L54="","","Err2")),"")</f>
        <v>Err2</v>
      </c>
      <c r="BS54" s="3" t="str">
        <f>IF($A54&lt;&gt;"",IF(OR(ISNUMBER(MATCH(ROW($A54),#REF!,0)),ISNUMBER(MATCH(ROW($A54),#REF!,0))),IF(M54="","Err1",""),IF(M54="","","Err2")),"")</f>
        <v>Err2</v>
      </c>
      <c r="BT54" s="3" t="str">
        <f>IF($A54&lt;&gt;"",IF(OR(ISNUMBER(MATCH(ROW($A54),#REF!,0)),ISNUMBER(MATCH(ROW($A54),#REF!,0))),IF(N54="","Err1",""),IF(N54="","","Err2")),"")</f>
        <v/>
      </c>
      <c r="BU54" s="3" t="str">
        <f>IF($A54&lt;&gt;"",IF(ISNUMBER(MATCH(ROW($A54),#REF!,0)),IF(O54="","Err1",""),IF(O54="","","Err2")),"")</f>
        <v>Err2</v>
      </c>
      <c r="BV54" s="3" t="str">
        <f>IF($A54&lt;&gt;"",IF(ISNUMBER(MATCH(ROW($A54),#REF!,0)),IF(P54="","Err1",""),IF(P54="","","Err2")),"")</f>
        <v>Err2</v>
      </c>
      <c r="BW54" s="3" t="str">
        <f>IF($A54&lt;&gt;"",IF(OR(ISNUMBER(MATCH(ROW($A54),#REF!,0)),ISNUMBER(MATCH(ROW($A54),#REF!,0)),ISNUMBER(MATCH(ROW($A54),#REF!,0))),IF($Q54="","Err1",""),IF($Q54="","","Err2")),"")</f>
        <v>Err2</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37.299999999999997" x14ac:dyDescent="0.3">
      <c r="A55" s="19" t="s">
        <v>12</v>
      </c>
      <c r="B55" s="4" t="s">
        <v>251</v>
      </c>
      <c r="C55" s="4" t="s">
        <v>224</v>
      </c>
      <c r="D55" s="3" t="str">
        <f t="shared" ca="1" si="3"/>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 ca="1">IF(OR(F55="",VLOOKUP(F$1,Services!$A$1:$B$19,2,0)="Exclude"),"",IF($D55=1,IF(OR(price_limit="",price_limit="No Limit"),IF(F55="Yes",1,2),IF(SUMIFS(WhatIf!$G:$G,WhatIf!$A:$A,F$1,WhatIf!$B:$B,F55)&lt;=price_limit,IF(F55="Yes",1,2),"")),""))</f>
        <v/>
      </c>
      <c r="AP55" s="75" t="str">
        <f ca="1">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 ca="1">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Err2</v>
      </c>
      <c r="BM55" s="3" t="str">
        <f>IF($A55&lt;&gt;"",IF(ISNUMBER(MATCH(ROW($A55),#REF!,0)),IF($G55="","Err1",""),IF($G55="","","Err2")),"")</f>
        <v>Err2</v>
      </c>
      <c r="BN55" s="3" t="str">
        <f>IF($A55&lt;&gt;"",IF(OR(ISNUMBER(MATCH(ROW($A55),#REF!,0)),ISNUMBER(MATCH(ROW($A55),#REF!,0))),IF(H55="","Err1",""),IF(H55="","","Err2")),"")</f>
        <v/>
      </c>
      <c r="BO55" s="3" t="str">
        <f>IF($A55&lt;&gt;"",IF(OR(ISNUMBER(MATCH(ROW($A55),#REF!,0)),ISNUMBER(MATCH(ROW($A55),#REF!,0))),IF(I55="","Err1",""),IF(I55="","","Err2")),"")</f>
        <v/>
      </c>
      <c r="BP55" s="3" t="str">
        <f>IF($A55&lt;&gt;"",IF(OR(ISNUMBER(MATCH(ROW($A55),#REF!,0)),ISNUMBER(MATCH(ROW($A55),#REF!,0))),IF(J55="","Err1",""),IF(J55="","","Err2")),"")</f>
        <v>Err2</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
      </c>
      <c r="BV55" s="3" t="str">
        <f>IF($A55&lt;&gt;"",IF(ISNUMBER(MATCH(ROW($A55),#REF!,0)),IF(P55="","Err1",""),IF(P55="","","Err2")),"")</f>
        <v/>
      </c>
      <c r="BW55" s="3" t="str">
        <f>IF($A55&lt;&gt;"",IF(OR(ISNUMBER(MATCH(ROW($A55),#REF!,0)),ISNUMBER(MATCH(ROW($A55),#REF!,0)),ISNUMBER(MATCH(ROW($A55),#REF!,0))),IF($Q55="","Err1",""),IF($Q55="","","Err2")),"")</f>
        <v/>
      </c>
      <c r="BX55" s="3" t="str">
        <f>IF($A55&lt;&gt;"",IF(ISNUMBER(MATCH(ROW($A55),#REF!,0)),IF(R55="","Err1",""),IF(R55="","","Err2")),"")</f>
        <v/>
      </c>
      <c r="BY55" s="3" t="str">
        <f>IF($A55&lt;&gt;"",IF(ISNUMBER(MATCH(ROW($A55),#REF!,0)),IF(S55="","Err1",""),IF(S55="","","Err2")),"")</f>
        <v/>
      </c>
      <c r="BZ55" s="3" t="str">
        <f>IF($A55&lt;&gt;"",IF(ISNUMBER(MATCH(ROW($A55),#REF!,0)),IF(T55="","Err1",""),IF(T55="","","Err2")),"")</f>
        <v/>
      </c>
      <c r="CA55" s="3" t="str">
        <f>IF($A55&lt;&gt;"",IF(ISNUMBER(MATCH(ROW($A55),#REF!,0)),IF(U55="","Err1",""),IF(U55="","","Err2")),"")</f>
        <v/>
      </c>
    </row>
    <row r="56" spans="1:79" x14ac:dyDescent="0.3">
      <c r="A56" s="19" t="s">
        <v>655</v>
      </c>
      <c r="C56" s="4" t="s">
        <v>215</v>
      </c>
      <c r="D56" s="3" t="str">
        <f t="shared" ca="1" si="3"/>
        <v/>
      </c>
      <c r="F56" s="5" t="s">
        <v>557</v>
      </c>
      <c r="G56" s="5" t="s">
        <v>557</v>
      </c>
      <c r="P56" s="21"/>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IF(OR(K56="",VLOOKUP(K$1,Services!$A$1:$B$19,2,0)="Exclude"),"",IF($D56=1,IF(OR(price_limit="",price_limit="No Limit"),IF(K56="Yes",1,2),IF(SUMIFS(WhatIf!$G:$G,WhatIf!$A:$A,K$1,WhatIf!$B:$B,K56)&lt;=price_limit,IF(K56="Yes",1,2),"")),""))</f>
        <v/>
      </c>
      <c r="AU56" s="75" t="str">
        <f>IF(OR(L56="",VLOOKUP(L$1,Services!$A$1:$B$19,2,0)="Exclude"),"",IF($D56=1,IF(OR(price_limit="",price_limit="No Limit"),IF(L56="Yes",1,2),IF(SUMIFS(WhatIf!$G:$G,WhatIf!$A:$A,L$1,WhatIf!$B:$B,L56)&lt;=price_limit,IF(L56="Yes",1,2),"")),""))</f>
        <v/>
      </c>
      <c r="AV56" s="75" t="str">
        <f>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
      </c>
      <c r="BQ56" s="3" t="str">
        <f>IF($A56&lt;&gt;"",IF(OR(ISNUMBER(MATCH(ROW($A56),#REF!,0)),ISNUMBER(MATCH(ROW($A56),#REF!,0))),IF(K56="","Err1",""),IF(K56="","","Err2")),"")</f>
        <v/>
      </c>
      <c r="BR56" s="3" t="str">
        <f>IF($A56&lt;&gt;"",IF(OR(ISNUMBER(MATCH(ROW($A56),#REF!,0)),ISNUMBER(MATCH(ROW($A56),#REF!,0))),IF(L56="","Err1",""),IF(L56="","","Err2")),"")</f>
        <v/>
      </c>
      <c r="BS56" s="3" t="str">
        <f>IF($A56&lt;&gt;"",IF(OR(ISNUMBER(MATCH(ROW($A56),#REF!,0)),ISNUMBER(MATCH(ROW($A56),#REF!,0))),IF(M56="","Err1",""),IF(M56="","","Err2")),"")</f>
        <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
      </c>
    </row>
    <row r="57" spans="1:79" x14ac:dyDescent="0.3">
      <c r="A57" s="19" t="s">
        <v>13</v>
      </c>
      <c r="B57" s="4" t="s">
        <v>248</v>
      </c>
      <c r="C57" s="4" t="s">
        <v>478</v>
      </c>
      <c r="D57" s="3" t="str">
        <f t="shared" ca="1" si="3"/>
        <v/>
      </c>
      <c r="F57" s="5" t="s">
        <v>536</v>
      </c>
      <c r="G57" s="5" t="s">
        <v>536</v>
      </c>
      <c r="H57" s="5" t="s">
        <v>1</v>
      </c>
      <c r="I57" s="5" t="s">
        <v>1</v>
      </c>
      <c r="M57" s="5" t="s">
        <v>1</v>
      </c>
      <c r="N57" s="5" t="s">
        <v>1</v>
      </c>
      <c r="O57" s="6"/>
      <c r="P57" s="6" t="s">
        <v>1</v>
      </c>
      <c r="Q57" s="6" t="s">
        <v>320</v>
      </c>
      <c r="R57" s="6" t="s">
        <v>874</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 ca="1">IF(OR(H57="",VLOOKUP(H$1,Services!$A$1:$B$19,2,0)="Exclude"),"",IF($D57=1,IF(OR(price_limit="",price_limit="No Limit"),IF(H57="Yes",1,2),IF(SUMIFS(WhatIf!$G:$G,WhatIf!$A:$A,H$1,WhatIf!$B:$B,H57)&lt;=price_limit,IF(H57="Yes",1,2),"")),""))</f>
        <v/>
      </c>
      <c r="AR57" s="75" t="str">
        <f ca="1">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 ca="1">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 ca="1">IF(OR(P57="",VLOOKUP(P$1,Services!$A$1:$B$19,2,0)="Exclude"),"",IF($D57=1,IF(OR(price_limit="",price_limit="No Limit"),IF(P57="Yes",1,2),IF(SUMIFS(WhatIf!$G:$G,WhatIf!$A:$A,P$1,WhatIf!$B:$B,P57)&lt;=price_limit,IF(P57="Yes",1,2),"")),""))</f>
        <v/>
      </c>
      <c r="AZ57" s="75" t="str">
        <f ca="1">IF(OR(Q57="",VLOOKUP(Q$1,Services!$A$1:$B$19,2,0)="Exclude"),"",IF($D57=1,IF(OR(price_limit="",price_limit="No Limit"),IF(Q57="Yes",1,2),IF(SUMIFS(WhatIf!$G:$G,WhatIf!$A:$A,Q$1,WhatIf!$B:$B,Q57)&lt;=price_limit,IF(Q57="Yes",1,2),"")),""))</f>
        <v/>
      </c>
      <c r="BA57" s="75" t="str">
        <f ca="1">IF(OR(R57="",VLOOKUP(R$1,Services!$A$1:$B$19,2,0)="Exclude"),"",IF($D57=1,IF(OR(price_limit="",price_limit="No Limit"),IF(R57="Yes",1,2),IF(SUMIFS(WhatIf!$G:$G,WhatIf!$A:$A,R$1,WhatIf!$B:$B,R57)&lt;=price_limit,IF(R57="Yes",1,2),"")),""))</f>
        <v/>
      </c>
      <c r="BB57" s="75" t="str">
        <f ca="1">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Err2</v>
      </c>
      <c r="BO57" s="3" t="str">
        <f>IF($A57&lt;&gt;"",IF(OR(ISNUMBER(MATCH(ROW($A57),#REF!,0)),ISNUMBER(MATCH(ROW($A57),#REF!,0))),IF(I57="","Err1",""),IF(I57="","","Err2")),"")</f>
        <v>Err2</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Err2</v>
      </c>
      <c r="BT57" s="3" t="str">
        <f>IF($A57&lt;&gt;"",IF(OR(ISNUMBER(MATCH(ROW($A57),#REF!,0)),ISNUMBER(MATCH(ROW($A57),#REF!,0))),IF(N57="","Err1",""),IF(N57="","","Err2")),"")</f>
        <v>Err2</v>
      </c>
      <c r="BU57" s="3" t="str">
        <f>IF($A57&lt;&gt;"",IF(ISNUMBER(MATCH(ROW($A57),#REF!,0)),IF(O57="","Err1",""),IF(O57="","","Err2")),"")</f>
        <v/>
      </c>
      <c r="BV57" s="3" t="str">
        <f>IF($A57&lt;&gt;"",IF(ISNUMBER(MATCH(ROW($A57),#REF!,0)),IF(P57="","Err1",""),IF(P57="","","Err2")),"")</f>
        <v>Err2</v>
      </c>
      <c r="BW57" s="3" t="str">
        <f>IF($A57&lt;&gt;"",IF(OR(ISNUMBER(MATCH(ROW($A57),#REF!,0)),ISNUMBER(MATCH(ROW($A57),#REF!,0)),ISNUMBER(MATCH(ROW($A57),#REF!,0))),IF($Q57="","Err1",""),IF($Q57="","","Err2")),"")</f>
        <v>Err2</v>
      </c>
      <c r="BX57" s="3" t="str">
        <f>IF($A57&lt;&gt;"",IF(ISNUMBER(MATCH(ROW($A57),#REF!,0)),IF(R57="","Err1",""),IF(R57="","","Err2")),"")</f>
        <v>Err2</v>
      </c>
      <c r="BY57" s="3" t="str">
        <f>IF($A57&lt;&gt;"",IF(ISNUMBER(MATCH(ROW($A57),#REF!,0)),IF(S57="","Err1",""),IF(S57="","","Err2")),"")</f>
        <v>Err2</v>
      </c>
      <c r="BZ57" s="3" t="str">
        <f>IF($A57&lt;&gt;"",IF(ISNUMBER(MATCH(ROW($A57),#REF!,0)),IF(T57="","Err1",""),IF(T57="","","Err2")),"")</f>
        <v/>
      </c>
      <c r="CA57" s="3" t="str">
        <f>IF($A57&lt;&gt;"",IF(ISNUMBER(MATCH(ROW($A57),#REF!,0)),IF(U57="","Err1",""),IF(U57="","","Err2")),"")</f>
        <v/>
      </c>
    </row>
    <row r="58" spans="1:79" x14ac:dyDescent="0.3">
      <c r="A58" s="19" t="s">
        <v>14</v>
      </c>
      <c r="B58" s="4" t="s">
        <v>248</v>
      </c>
      <c r="C58" s="4" t="s">
        <v>206</v>
      </c>
      <c r="D58" s="3" t="str">
        <f t="shared" ca="1" si="3"/>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 ca="1">IF(OR(J58="",VLOOKUP(J$1,Services!$A$1:$B$19,2,0)="Exclude"),"",IF($D58=1,IF(OR(price_limit="",price_limit="No Limit"),IF(J58="Yes",1,2),IF(SUMIFS(WhatIf!$G:$G,WhatIf!$A:$A,J$1,WhatIf!$B:$B,J58)&lt;=price_limit,IF(J58="Yes",1,2),"")),""))</f>
        <v/>
      </c>
      <c r="AT58" s="75" t="str">
        <f ca="1">IF(OR(K58="",VLOOKUP(K$1,Services!$A$1:$B$19,2,0)="Exclude"),"",IF($D58=1,IF(OR(price_limit="",price_limit="No Limit"),IF(K58="Yes",1,2),IF(SUMIFS(WhatIf!$G:$G,WhatIf!$A:$A,K$1,WhatIf!$B:$B,K58)&lt;=price_limit,IF(K58="Yes",1,2),"")),""))</f>
        <v/>
      </c>
      <c r="AU58" s="75" t="str">
        <f ca="1">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 ca="1">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 ca="1">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Err2</v>
      </c>
      <c r="BQ58" s="3" t="str">
        <f>IF($A58&lt;&gt;"",IF(OR(ISNUMBER(MATCH(ROW($A58),#REF!,0)),ISNUMBER(MATCH(ROW($A58),#REF!,0))),IF(K58="","Err1",""),IF(K58="","","Err2")),"")</f>
        <v>Err2</v>
      </c>
      <c r="BR58" s="3" t="str">
        <f>IF($A58&lt;&gt;"",IF(OR(ISNUMBER(MATCH(ROW($A58),#REF!,0)),ISNUMBER(MATCH(ROW($A58),#REF!,0))),IF(L58="","Err1",""),IF(L58="","","Err2")),"")</f>
        <v>Err2</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Err2</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
      </c>
      <c r="BZ58" s="3" t="str">
        <f>IF($A58&lt;&gt;"",IF(ISNUMBER(MATCH(ROW($A58),#REF!,0)),IF(T58="","Err1",""),IF(T58="","","Err2")),"")</f>
        <v/>
      </c>
      <c r="CA58" s="3" t="str">
        <f>IF($A58&lt;&gt;"",IF(ISNUMBER(MATCH(ROW($A58),#REF!,0)),IF(U58="","Err1",""),IF(U58="","","Err2")),"")</f>
        <v>Err2</v>
      </c>
    </row>
    <row r="59" spans="1:79" x14ac:dyDescent="0.3">
      <c r="A59" s="19" t="s">
        <v>785</v>
      </c>
      <c r="C59" s="4" t="s">
        <v>293</v>
      </c>
      <c r="D59" s="3" t="str">
        <f t="shared" ca="1" si="3"/>
        <v/>
      </c>
      <c r="T59" s="5" t="s">
        <v>256</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4"/>
        <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t="str">
        <f>IF(OR(G59="",VLOOKUP(G$1,Services!$A$1:$B$19,2,0)="Exclude"),"",IF($D59=1,IF(OR(price_limit="",price_limit="No Limit"),IF(G59="Yes",1,2),IF(SUMIFS(WhatIf!$G:$G,WhatIf!$A:$A,G$1,WhatIf!$B:$B,G59)&lt;=price_limit,IF(G59="Yes",1,2),"")),""))</f>
        <v/>
      </c>
      <c r="AQ59" s="75" t="str">
        <f>IF(OR(H59="",VLOOKUP(H$1,Services!$A$1:$B$19,2,0)="Exclude"),"",IF($D59=1,IF(OR(price_limit="",price_limit="No Limit"),IF(H59="Yes",1,2),IF(SUMIFS(WhatIf!$G:$G,WhatIf!$A:$A,H$1,WhatIf!$B:$B,H59)&lt;=price_limit,IF(H59="Yes",1,2),"")),""))</f>
        <v/>
      </c>
      <c r="AR59" s="75" t="str">
        <f>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IF(OR(M59="",VLOOKUP(M$1,Services!$A$1:$B$19,2,0)="Exclude"),"",IF($D59=1,IF(OR(price_limit="",price_limit="No Limit"),IF(M59="Yes",1,2),IF(SUMIFS(WhatIf!$G:$G,WhatIf!$A:$A,M$1,WhatIf!$B:$B,M59)&lt;=price_limit,IF(M59="Yes",1,2),"")),""))</f>
        <v/>
      </c>
      <c r="AW59" s="75" t="str">
        <f>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IF(OR(P59="",VLOOKUP(P$1,Services!$A$1:$B$19,2,0)="Exclude"),"",IF($D59=1,IF(OR(price_limit="",price_limit="No Limit"),IF(P59="Yes",1,2),IF(SUMIFS(WhatIf!$G:$G,WhatIf!$A:$A,P$1,WhatIf!$B:$B,P59)&lt;=price_limit,IF(P59="Yes",1,2),"")),""))</f>
        <v/>
      </c>
      <c r="AZ59" s="75" t="str">
        <f>IF(OR(Q59="",VLOOKUP(Q$1,Services!$A$1:$B$19,2,0)="Exclude"),"",IF($D59=1,IF(OR(price_limit="",price_limit="No Limit"),IF(Q59="Yes",1,2),IF(SUMIFS(WhatIf!$G:$G,WhatIf!$A:$A,Q$1,WhatIf!$B:$B,Q59)&lt;=price_limit,IF(Q59="Yes",1,2),"")),""))</f>
        <v/>
      </c>
      <c r="BA59" s="75" t="str">
        <f>IF(OR(R59="",VLOOKUP(R$1,Services!$A$1:$B$19,2,0)="Exclude"),"",IF($D59=1,IF(OR(price_limit="",price_limit="No Limit"),IF(R59="Yes",1,2),IF(SUMIFS(WhatIf!$G:$G,WhatIf!$A:$A,R$1,WhatIf!$B:$B,R59)&lt;=price_limit,IF(R59="Yes",1,2),"")),""))</f>
        <v/>
      </c>
      <c r="BB59" s="75" t="str">
        <f>IF(OR(S59="",VLOOKUP(S$1,Services!$A$1:$B$19,2,0)="Exclude"),"",IF($D59=1,IF(OR(price_limit="",price_limit="No Limit"),IF(S59="Yes",1,2),IF(SUMIFS(WhatIf!$G:$G,WhatIf!$A:$A,S$1,WhatIf!$B:$B,S59)&lt;=price_limit,IF(S59="Yes",1,2),"")),""))</f>
        <v/>
      </c>
      <c r="BC59" s="75" t="str">
        <f ca="1">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
      </c>
      <c r="BN59" s="3" t="str">
        <f>IF($A59&lt;&gt;"",IF(OR(ISNUMBER(MATCH(ROW($A59),#REF!,0)),ISNUMBER(MATCH(ROW($A59),#REF!,0))),IF(H59="","Err1",""),IF(H59="","","Err2")),"")</f>
        <v/>
      </c>
      <c r="BO59" s="3" t="str">
        <f>IF($A59&lt;&gt;"",IF(OR(ISNUMBER(MATCH(ROW($A59),#REF!,0)),ISNUMBER(MATCH(ROW($A59),#REF!,0))),IF(I59="","Err1",""),IF(I59="","","Err2")),"")</f>
        <v/>
      </c>
      <c r="BP59" s="3" t="str">
        <f>IF($A59&lt;&gt;"",IF(OR(ISNUMBER(MATCH(ROW($A59),#REF!,0)),ISNUMBER(MATCH(ROW($A59),#REF!,0))),IF(J59="","Err1",""),IF(J59="","","Err2")),"")</f>
        <v/>
      </c>
      <c r="BQ59" s="3" t="str">
        <f>IF($A59&lt;&gt;"",IF(OR(ISNUMBER(MATCH(ROW($A59),#REF!,0)),ISNUMBER(MATCH(ROW($A59),#REF!,0))),IF(K59="","Err1",""),IF(K59="","","Err2")),"")</f>
        <v/>
      </c>
      <c r="BR59" s="3" t="str">
        <f>IF($A59&lt;&gt;"",IF(OR(ISNUMBER(MATCH(ROW($A59),#REF!,0)),ISNUMBER(MATCH(ROW($A59),#REF!,0))),IF(L59="","Err1",""),IF(L59="","","Err2")),"")</f>
        <v/>
      </c>
      <c r="BS59" s="3" t="str">
        <f>IF($A59&lt;&gt;"",IF(OR(ISNUMBER(MATCH(ROW($A59),#REF!,0)),ISNUMBER(MATCH(ROW($A59),#REF!,0))),IF(M59="","Err1",""),IF(M59="","","Err2")),"")</f>
        <v/>
      </c>
      <c r="BT59" s="3" t="str">
        <f>IF($A59&lt;&gt;"",IF(OR(ISNUMBER(MATCH(ROW($A59),#REF!,0)),ISNUMBER(MATCH(ROW($A59),#REF!,0))),IF(N59="","Err1",""),IF(N59="","","Err2")),"")</f>
        <v/>
      </c>
      <c r="BU59" s="3" t="str">
        <f>IF($A59&lt;&gt;"",IF(ISNUMBER(MATCH(ROW($A59),#REF!,0)),IF(O59="","Err1",""),IF(O59="","","Err2")),"")</f>
        <v/>
      </c>
      <c r="BV59" s="3" t="str">
        <f>IF($A59&lt;&gt;"",IF(ISNUMBER(MATCH(ROW($A59),#REF!,0)),IF(P59="","Err1",""),IF(P59="","","Err2")),"")</f>
        <v/>
      </c>
      <c r="BW59" s="3" t="str">
        <f>IF($A59&lt;&gt;"",IF(OR(ISNUMBER(MATCH(ROW($A59),#REF!,0)),ISNUMBER(MATCH(ROW($A59),#REF!,0)),ISNUMBER(MATCH(ROW($A59),#REF!,0))),IF($Q59="","Err1",""),IF($Q59="","","Err2")),"")</f>
        <v/>
      </c>
      <c r="BX59" s="3" t="str">
        <f>IF($A59&lt;&gt;"",IF(ISNUMBER(MATCH(ROW($A59),#REF!,0)),IF(R59="","Err1",""),IF(R59="","","Err2")),"")</f>
        <v/>
      </c>
      <c r="BY59" s="3" t="str">
        <f>IF($A59&lt;&gt;"",IF(ISNUMBER(MATCH(ROW($A59),#REF!,0)),IF(S59="","Err1",""),IF(S59="","","Err2")),"")</f>
        <v/>
      </c>
      <c r="BZ59" s="3" t="str">
        <f>IF($A59&lt;&gt;"",IF(ISNUMBER(MATCH(ROW($A59),#REF!,0)),IF(T59="","Err1",""),IF(T59="","","Err2")),"")</f>
        <v>Err2</v>
      </c>
      <c r="CA59" s="3" t="str">
        <f>IF($A59&lt;&gt;"",IF(ISNUMBER(MATCH(ROW($A59),#REF!,0)),IF(U59="","Err1",""),IF(U59="","","Err2")),"")</f>
        <v/>
      </c>
    </row>
    <row r="60" spans="1:79" x14ac:dyDescent="0.3">
      <c r="A60" s="19" t="s">
        <v>260</v>
      </c>
      <c r="B60" s="4" t="s">
        <v>248</v>
      </c>
      <c r="C60" s="4" t="s">
        <v>215</v>
      </c>
      <c r="D60" s="3" t="str">
        <f t="shared" ca="1" si="3"/>
        <v/>
      </c>
      <c r="H60" s="5" t="s">
        <v>295</v>
      </c>
      <c r="I60" s="5" t="s">
        <v>295</v>
      </c>
      <c r="J60" s="5" t="s">
        <v>295</v>
      </c>
      <c r="K60" s="5" t="s">
        <v>295</v>
      </c>
      <c r="L60" s="5" t="s">
        <v>295</v>
      </c>
      <c r="M60" s="5" t="s">
        <v>295</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 ca="1">IF(OR(H60="",VLOOKUP(H$1,Services!$A$1:$B$19,2,0)="Exclude"),"",IF($D60=1,IF(OR(price_limit="",price_limit="No Limit"),IF(H60="Yes",1,2),IF(SUMIFS(WhatIf!$G:$G,WhatIf!$A:$A,H$1,WhatIf!$B:$B,H60)&lt;=price_limit,IF(H60="Yes",1,2),"")),""))</f>
        <v/>
      </c>
      <c r="AR60" s="75" t="str">
        <f ca="1">IF(OR(I60="",VLOOKUP(I$1,Services!$A$1:$B$19,2,0)="Exclude"),"",IF($D60=1,IF(OR(price_limit="",price_limit="No Limit"),IF(I60="Yes",1,2),IF(SUMIFS(WhatIf!$G:$G,WhatIf!$A:$A,I$1,WhatIf!$B:$B,I60)&lt;=price_limit,IF(I60="Yes",1,2),"")),""))</f>
        <v/>
      </c>
      <c r="AS60" s="75" t="str">
        <f ca="1">IF(OR(J60="",VLOOKUP(J$1,Services!$A$1:$B$19,2,0)="Exclude"),"",IF($D60=1,IF(OR(price_limit="",price_limit="No Limit"),IF(J60="Yes",1,2),IF(SUMIFS(WhatIf!$G:$G,WhatIf!$A:$A,J$1,WhatIf!$B:$B,J60)&lt;=price_limit,IF(J60="Yes",1,2),"")),""))</f>
        <v/>
      </c>
      <c r="AT60" s="75" t="str">
        <f ca="1">IF(OR(K60="",VLOOKUP(K$1,Services!$A$1:$B$19,2,0)="Exclude"),"",IF($D60=1,IF(OR(price_limit="",price_limit="No Limit"),IF(K60="Yes",1,2),IF(SUMIFS(WhatIf!$G:$G,WhatIf!$A:$A,K$1,WhatIf!$B:$B,K60)&lt;=price_limit,IF(K60="Yes",1,2),"")),""))</f>
        <v/>
      </c>
      <c r="AU60" s="75" t="str">
        <f ca="1">IF(OR(L60="",VLOOKUP(L$1,Services!$A$1:$B$19,2,0)="Exclude"),"",IF($D60=1,IF(OR(price_limit="",price_limit="No Limit"),IF(L60="Yes",1,2),IF(SUMIFS(WhatIf!$G:$G,WhatIf!$A:$A,L$1,WhatIf!$B:$B,L60)&lt;=price_limit,IF(L60="Yes",1,2),"")),""))</f>
        <v/>
      </c>
      <c r="AV60" s="75" t="str">
        <f ca="1">IF(OR(M60="",VLOOKUP(M$1,Services!$A$1:$B$19,2,0)="Exclude"),"",IF($D60=1,IF(OR(price_limit="",price_limit="No Limit"),IF(M60="Yes",1,2),IF(SUMIFS(WhatIf!$G:$G,WhatIf!$A:$A,M$1,WhatIf!$B:$B,M60)&lt;=price_limit,IF(M60="Yes",1,2),"")),""))</f>
        <v/>
      </c>
      <c r="AW60" s="75" t="str">
        <f ca="1">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Err2</v>
      </c>
      <c r="BO60" s="3" t="str">
        <f>IF($A60&lt;&gt;"",IF(OR(ISNUMBER(MATCH(ROW($A60),#REF!,0)),ISNUMBER(MATCH(ROW($A60),#REF!,0))),IF(I60="","Err1",""),IF(I60="","","Err2")),"")</f>
        <v>Err2</v>
      </c>
      <c r="BP60" s="3" t="str">
        <f>IF($A60&lt;&gt;"",IF(OR(ISNUMBER(MATCH(ROW($A60),#REF!,0)),ISNUMBER(MATCH(ROW($A60),#REF!,0))),IF(J60="","Err1",""),IF(J60="","","Err2")),"")</f>
        <v>Err2</v>
      </c>
      <c r="BQ60" s="3" t="str">
        <f>IF($A60&lt;&gt;"",IF(OR(ISNUMBER(MATCH(ROW($A60),#REF!,0)),ISNUMBER(MATCH(ROW($A60),#REF!,0))),IF(K60="","Err1",""),IF(K60="","","Err2")),"")</f>
        <v>Err2</v>
      </c>
      <c r="BR60" s="3" t="str">
        <f>IF($A60&lt;&gt;"",IF(OR(ISNUMBER(MATCH(ROW($A60),#REF!,0)),ISNUMBER(MATCH(ROW($A60),#REF!,0))),IF(L60="","Err1",""),IF(L60="","","Err2")),"")</f>
        <v>Err2</v>
      </c>
      <c r="BS60" s="3" t="str">
        <f>IF($A60&lt;&gt;"",IF(OR(ISNUMBER(MATCH(ROW($A60),#REF!,0)),ISNUMBER(MATCH(ROW($A60),#REF!,0))),IF(M60="","Err1",""),IF(M60="","","Err2")),"")</f>
        <v>Err2</v>
      </c>
      <c r="BT60" s="3" t="str">
        <f>IF($A60&lt;&gt;"",IF(OR(ISNUMBER(MATCH(ROW($A60),#REF!,0)),ISNUMBER(MATCH(ROW($A60),#REF!,0))),IF(N60="","Err1",""),IF(N60="","","Err2")),"")</f>
        <v>Err2</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
      </c>
      <c r="CA60" s="3" t="str">
        <f>IF($A60&lt;&gt;"",IF(ISNUMBER(MATCH(ROW($A60),#REF!,0)),IF(U60="","Err1",""),IF(U60="","","Err2")),"")</f>
        <v/>
      </c>
    </row>
    <row r="61" spans="1:79" x14ac:dyDescent="0.3">
      <c r="A61" s="19" t="s">
        <v>347</v>
      </c>
      <c r="B61" s="4" t="s">
        <v>248</v>
      </c>
      <c r="C61" s="4" t="s">
        <v>215</v>
      </c>
      <c r="D61" s="3" t="str">
        <f t="shared" ca="1" si="3"/>
        <v/>
      </c>
      <c r="F61" s="5" t="s">
        <v>556</v>
      </c>
      <c r="G61" s="5" t="s">
        <v>556</v>
      </c>
      <c r="H61" s="5" t="s">
        <v>295</v>
      </c>
      <c r="I61" s="5" t="s">
        <v>295</v>
      </c>
      <c r="J61" s="5" t="s">
        <v>295</v>
      </c>
      <c r="K61" s="5" t="s">
        <v>295</v>
      </c>
      <c r="L61" s="5" t="s">
        <v>295</v>
      </c>
      <c r="M61" s="5" t="s">
        <v>295</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 ca="1">IF(OR(F61="",VLOOKUP(F$1,Services!$A$1:$B$19,2,0)="Exclude"),"",IF($D61=1,IF(OR(price_limit="",price_limit="No Limit"),IF(F61="Yes",1,2),IF(SUMIFS(WhatIf!$G:$G,WhatIf!$A:$A,F$1,WhatIf!$B:$B,F61)&lt;=price_limit,IF(F61="Yes",1,2),"")),""))</f>
        <v/>
      </c>
      <c r="AP61" s="75" t="str">
        <f ca="1">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Err2</v>
      </c>
      <c r="BM61" s="3" t="str">
        <f>IF($A61&lt;&gt;"",IF(ISNUMBER(MATCH(ROW($A61),#REF!,0)),IF($G61="","Err1",""),IF($G61="","","Err2")),"")</f>
        <v>Err2</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656</v>
      </c>
      <c r="C62" s="4" t="s">
        <v>215</v>
      </c>
      <c r="D62" s="3" t="str">
        <f t="shared" ca="1" si="3"/>
        <v/>
      </c>
      <c r="F62" s="5" t="s">
        <v>557</v>
      </c>
      <c r="G62" s="5" t="s">
        <v>557</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IF(OR(H62="",VLOOKUP(H$1,Services!$A$1:$B$19,2,0)="Exclude"),"",IF($D62=1,IF(OR(price_limit="",price_limit="No Limit"),IF(H62="Yes",1,2),IF(SUMIFS(WhatIf!$G:$G,WhatIf!$A:$A,H$1,WhatIf!$B:$B,H62)&lt;=price_limit,IF(H62="Yes",1,2),"")),""))</f>
        <v/>
      </c>
      <c r="AR62" s="75" t="str">
        <f>IF(OR(I62="",VLOOKUP(I$1,Services!$A$1:$B$19,2,0)="Exclude"),"",IF($D62=1,IF(OR(price_limit="",price_limit="No Limit"),IF(I62="Yes",1,2),IF(SUMIFS(WhatIf!$G:$G,WhatIf!$A:$A,I$1,WhatIf!$B:$B,I62)&lt;=price_limit,IF(I62="Yes",1,2),"")),""))</f>
        <v/>
      </c>
      <c r="AS62" s="75" t="str">
        <f>IF(OR(J62="",VLOOKUP(J$1,Services!$A$1:$B$19,2,0)="Exclude"),"",IF($D62=1,IF(OR(price_limit="",price_limit="No Limit"),IF(J62="Yes",1,2),IF(SUMIFS(WhatIf!$G:$G,WhatIf!$A:$A,J$1,WhatIf!$B:$B,J62)&lt;=price_limit,IF(J62="Yes",1,2),"")),""))</f>
        <v/>
      </c>
      <c r="AT62" s="75" t="str">
        <f>IF(OR(K62="",VLOOKUP(K$1,Services!$A$1:$B$19,2,0)="Exclude"),"",IF($D62=1,IF(OR(price_limit="",price_limit="No Limit"),IF(K62="Yes",1,2),IF(SUMIFS(WhatIf!$G:$G,WhatIf!$A:$A,K$1,WhatIf!$B:$B,K62)&lt;=price_limit,IF(K62="Yes",1,2),"")),""))</f>
        <v/>
      </c>
      <c r="AU62" s="75" t="str">
        <f>IF(OR(L62="",VLOOKUP(L$1,Services!$A$1:$B$19,2,0)="Exclude"),"",IF($D62=1,IF(OR(price_limit="",price_limit="No Limit"),IF(L62="Yes",1,2),IF(SUMIFS(WhatIf!$G:$G,WhatIf!$A:$A,L$1,WhatIf!$B:$B,L62)&lt;=price_limit,IF(L62="Yes",1,2),"")),""))</f>
        <v/>
      </c>
      <c r="AV62" s="75" t="str">
        <f>IF(OR(M62="",VLOOKUP(M$1,Services!$A$1:$B$19,2,0)="Exclude"),"",IF($D62=1,IF(OR(price_limit="",price_limit="No Limit"),IF(M62="Yes",1,2),IF(SUMIFS(WhatIf!$G:$G,WhatIf!$A:$A,M$1,WhatIf!$B:$B,M62)&lt;=price_limit,IF(M62="Yes",1,2),"")),""))</f>
        <v/>
      </c>
      <c r="AW62" s="75" t="str">
        <f>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
      </c>
      <c r="BO62" s="3" t="str">
        <f>IF($A62&lt;&gt;"",IF(OR(ISNUMBER(MATCH(ROW($A62),#REF!,0)),ISNUMBER(MATCH(ROW($A62),#REF!,0))),IF(I62="","Err1",""),IF(I62="","","Err2")),"")</f>
        <v/>
      </c>
      <c r="BP62" s="3" t="str">
        <f>IF($A62&lt;&gt;"",IF(OR(ISNUMBER(MATCH(ROW($A62),#REF!,0)),ISNUMBER(MATCH(ROW($A62),#REF!,0))),IF(J62="","Err1",""),IF(J62="","","Err2")),"")</f>
        <v/>
      </c>
      <c r="BQ62" s="3" t="str">
        <f>IF($A62&lt;&gt;"",IF(OR(ISNUMBER(MATCH(ROW($A62),#REF!,0)),ISNUMBER(MATCH(ROW($A62),#REF!,0))),IF(K62="","Err1",""),IF(K62="","","Err2")),"")</f>
        <v/>
      </c>
      <c r="BR62" s="3" t="str">
        <f>IF($A62&lt;&gt;"",IF(OR(ISNUMBER(MATCH(ROW($A62),#REF!,0)),ISNUMBER(MATCH(ROW($A62),#REF!,0))),IF(L62="","Err1",""),IF(L62="","","Err2")),"")</f>
        <v/>
      </c>
      <c r="BS62" s="3" t="str">
        <f>IF($A62&lt;&gt;"",IF(OR(ISNUMBER(MATCH(ROW($A62),#REF!,0)),ISNUMBER(MATCH(ROW($A62),#REF!,0))),IF(M62="","Err1",""),IF(M62="","","Err2")),"")</f>
        <v/>
      </c>
      <c r="BT62" s="3" t="str">
        <f>IF($A62&lt;&gt;"",IF(OR(ISNUMBER(MATCH(ROW($A62),#REF!,0)),ISNUMBER(MATCH(ROW($A62),#REF!,0))),IF(N62="","Err1",""),IF(N62="","","Err2")),"")</f>
        <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649</v>
      </c>
      <c r="B63" s="4" t="s">
        <v>261</v>
      </c>
      <c r="C63" s="4" t="s">
        <v>215</v>
      </c>
      <c r="D63" s="3" t="str">
        <f t="shared" ca="1" si="3"/>
        <v/>
      </c>
      <c r="F63" s="5" t="s">
        <v>557</v>
      </c>
      <c r="G63" s="5" t="s">
        <v>557</v>
      </c>
      <c r="H63" s="5" t="s">
        <v>295</v>
      </c>
      <c r="I63" s="5" t="s">
        <v>295</v>
      </c>
      <c r="J63" s="5" t="s">
        <v>295</v>
      </c>
      <c r="K63" s="5" t="s">
        <v>295</v>
      </c>
      <c r="L63" s="5" t="s">
        <v>295</v>
      </c>
      <c r="M63" s="5" t="s">
        <v>295</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Err2</v>
      </c>
      <c r="BO63" s="3" t="str">
        <f>IF($A63&lt;&gt;"",IF(OR(ISNUMBER(MATCH(ROW($A63),#REF!,0)),ISNUMBER(MATCH(ROW($A63),#REF!,0))),IF(I63="","Err1",""),IF(I63="","","Err2")),"")</f>
        <v>Err2</v>
      </c>
      <c r="BP63" s="3" t="str">
        <f>IF($A63&lt;&gt;"",IF(OR(ISNUMBER(MATCH(ROW($A63),#REF!,0)),ISNUMBER(MATCH(ROW($A63),#REF!,0))),IF(J63="","Err1",""),IF(J63="","","Err2")),"")</f>
        <v>Err2</v>
      </c>
      <c r="BQ63" s="3" t="str">
        <f>IF($A63&lt;&gt;"",IF(OR(ISNUMBER(MATCH(ROW($A63),#REF!,0)),ISNUMBER(MATCH(ROW($A63),#REF!,0))),IF(K63="","Err1",""),IF(K63="","","Err2")),"")</f>
        <v>Err2</v>
      </c>
      <c r="BR63" s="3" t="str">
        <f>IF($A63&lt;&gt;"",IF(OR(ISNUMBER(MATCH(ROW($A63),#REF!,0)),ISNUMBER(MATCH(ROW($A63),#REF!,0))),IF(L63="","Err1",""),IF(L63="","","Err2")),"")</f>
        <v>Err2</v>
      </c>
      <c r="BS63" s="3" t="str">
        <f>IF($A63&lt;&gt;"",IF(OR(ISNUMBER(MATCH(ROW($A63),#REF!,0)),ISNUMBER(MATCH(ROW($A63),#REF!,0))),IF(M63="","Err1",""),IF(M63="","","Err2")),"")</f>
        <v>Err2</v>
      </c>
      <c r="BT63" s="3" t="str">
        <f>IF($A63&lt;&gt;"",IF(OR(ISNUMBER(MATCH(ROW($A63),#REF!,0)),ISNUMBER(MATCH(ROW($A63),#REF!,0))),IF(N63="","Err1",""),IF(N63="","","Err2")),"")</f>
        <v>Err2</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ht="12.45" customHeight="1" x14ac:dyDescent="0.3">
      <c r="A64" s="19" t="s">
        <v>177</v>
      </c>
      <c r="B64" s="4" t="s">
        <v>331</v>
      </c>
      <c r="C64" s="4" t="s">
        <v>478</v>
      </c>
      <c r="D64" s="3">
        <f t="shared" ca="1" si="3"/>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t="shared" ca="1" si="4"/>
        <v>1</v>
      </c>
      <c r="AN64" s="75" t="str">
        <f>IF(OR(E64="",VLOOKUP(E$1,Services!$A$1:$B$19,2,0)="Exclude"),"",IF($D64=1,IF(OR(price_limit="",price_limit="No Limit"),IF(E64="Yes",1,2),IF(SUMIFS(WhatIf!$G:$G,WhatIf!$A:$A,E$1,WhatIf!$B:$B,E64)&lt;=price_limit,IF(E64="Yes",1,2),"")),""))</f>
        <v/>
      </c>
      <c r="AO64" s="75">
        <f ca="1">IF(OR(F64="",VLOOKUP(F$1,Services!$A$1:$B$19,2,0)="Exclude"),"",IF($D64=1,IF(OR(price_limit="",price_limit="No Limit"),IF(F64="Yes",1,2),IF(SUMIFS(WhatIf!$G:$G,WhatIf!$A:$A,F$1,WhatIf!$B:$B,F64)&lt;=price_limit,IF(F64="Yes",1,2),"")),""))</f>
        <v>1</v>
      </c>
      <c r="AP64" s="75">
        <f ca="1">IF(OR(G64="",VLOOKUP(G$1,Services!$A$1:$B$19,2,0)="Exclude"),"",IF($D64=1,IF(OR(price_limit="",price_limit="No Limit"),IF(G64="Yes",1,2),IF(SUMIFS(WhatIf!$G:$G,WhatIf!$A:$A,G$1,WhatIf!$B:$B,G64)&lt;=price_limit,IF(G64="Yes",1,2),"")),""))</f>
        <v>1</v>
      </c>
      <c r="AQ64" s="75">
        <f ca="1">IF(OR(H64="",VLOOKUP(H$1,Services!$A$1:$B$19,2,0)="Exclude"),"",IF($D64=1,IF(OR(price_limit="",price_limit="No Limit"),IF(H64="Yes",1,2),IF(SUMIFS(WhatIf!$G:$G,WhatIf!$A:$A,H$1,WhatIf!$B:$B,H64)&lt;=price_limit,IF(H64="Yes",1,2),"")),""))</f>
        <v>1</v>
      </c>
      <c r="AR64" s="75">
        <f ca="1">IF(OR(I64="",VLOOKUP(I$1,Services!$A$1:$B$19,2,0)="Exclude"),"",IF($D64=1,IF(OR(price_limit="",price_limit="No Limit"),IF(I64="Yes",1,2),IF(SUMIFS(WhatIf!$G:$G,WhatIf!$A:$A,I$1,WhatIf!$B:$B,I64)&lt;=price_limit,IF(I64="Yes",1,2),"")),""))</f>
        <v>1</v>
      </c>
      <c r="AS64" s="75">
        <f ca="1">IF(OR(J64="",VLOOKUP(J$1,Services!$A$1:$B$19,2,0)="Exclude"),"",IF($D64=1,IF(OR(price_limit="",price_limit="No Limit"),IF(J64="Yes",1,2),IF(SUMIFS(WhatIf!$G:$G,WhatIf!$A:$A,J$1,WhatIf!$B:$B,J64)&lt;=price_limit,IF(J64="Yes",1,2),"")),""))</f>
        <v>1</v>
      </c>
      <c r="AT64" s="75">
        <f ca="1">IF(OR(K64="",VLOOKUP(K$1,Services!$A$1:$B$19,2,0)="Exclude"),"",IF($D64=1,IF(OR(price_limit="",price_limit="No Limit"),IF(K64="Yes",1,2),IF(SUMIFS(WhatIf!$G:$G,WhatIf!$A:$A,K$1,WhatIf!$B:$B,K64)&lt;=price_limit,IF(K64="Yes",1,2),"")),""))</f>
        <v>1</v>
      </c>
      <c r="AU64" s="75">
        <f ca="1">IF(OR(L64="",VLOOKUP(L$1,Services!$A$1:$B$19,2,0)="Exclude"),"",IF($D64=1,IF(OR(price_limit="",price_limit="No Limit"),IF(L64="Yes",1,2),IF(SUMIFS(WhatIf!$G:$G,WhatIf!$A:$A,L$1,WhatIf!$B:$B,L64)&lt;=price_limit,IF(L64="Yes",1,2),"")),""))</f>
        <v>1</v>
      </c>
      <c r="AV64" s="75">
        <f ca="1">IF(OR(M64="",VLOOKUP(M$1,Services!$A$1:$B$19,2,0)="Exclude"),"",IF($D64=1,IF(OR(price_limit="",price_limit="No Limit"),IF(M64="Yes",1,2),IF(SUMIFS(WhatIf!$G:$G,WhatIf!$A:$A,M$1,WhatIf!$B:$B,M64)&lt;=price_limit,IF(M64="Yes",1,2),"")),""))</f>
        <v>1</v>
      </c>
      <c r="AW64" s="75" t="str">
        <f>IF(OR(N64="",VLOOKUP(N$1,Services!$A$1:$B$19,2,0)="Exclude"),"",IF($D64=1,IF(OR(price_limit="",price_limit="No Limit"),IF(N64="Yes",1,2),IF(SUMIFS(WhatIf!$G:$G,WhatIf!$A:$A,N$1,WhatIf!$B:$B,N64)&lt;=price_limit,IF(N64="Yes",1,2),"")),""))</f>
        <v/>
      </c>
      <c r="AX64" s="75">
        <f ca="1">IF(OR(O64="",VLOOKUP(O$1,Services!$A$1:$B$19,2,0)="Exclude"),"",IF($D64=1,IF(OR(price_limit="",price_limit="No Limit"),IF(O64="Yes",1,2),IF(SUMIFS(WhatIf!$G:$G,WhatIf!$A:$A,O$1,WhatIf!$B:$B,O64)&lt;=price_limit,IF(O64="Yes",1,2),"")),""))</f>
        <v>1</v>
      </c>
      <c r="AY64" s="75">
        <f ca="1">IF(OR(P64="",VLOOKUP(P$1,Services!$A$1:$B$19,2,0)="Exclude"),"",IF($D64=1,IF(OR(price_limit="",price_limit="No Limit"),IF(P64="Yes",1,2),IF(SUMIFS(WhatIf!$G:$G,WhatIf!$A:$A,P$1,WhatIf!$B:$B,P64)&lt;=price_limit,IF(P64="Yes",1,2),"")),""))</f>
        <v>1</v>
      </c>
      <c r="AZ64" s="75">
        <f ca="1">IF(OR(Q64="",VLOOKUP(Q$1,Services!$A$1:$B$19,2,0)="Exclude"),"",IF($D64=1,IF(OR(price_limit="",price_limit="No Limit"),IF(Q64="Yes",1,2),IF(SUMIFS(WhatIf!$G:$G,WhatIf!$A:$A,Q$1,WhatIf!$B:$B,Q64)&lt;=price_limit,IF(Q64="Yes",1,2),"")),""))</f>
        <v>1</v>
      </c>
      <c r="BA64" s="75">
        <f ca="1">IF(OR(R64="",VLOOKUP(R$1,Services!$A$1:$B$19,2,0)="Exclude"),"",IF($D64=1,IF(OR(price_limit="",price_limit="No Limit"),IF(R64="Yes",1,2),IF(SUMIFS(WhatIf!$G:$G,WhatIf!$A:$A,R$1,WhatIf!$B:$B,R64)&lt;=price_limit,IF(R64="Yes",1,2),"")),""))</f>
        <v>1</v>
      </c>
      <c r="BB64" s="75">
        <f ca="1">IF(OR(S64="",VLOOKUP(S$1,Services!$A$1:$B$19,2,0)="Exclude"),"",IF($D64=1,IF(OR(price_limit="",price_limit="No Limit"),IF(S64="Yes",1,2),IF(SUMIFS(WhatIf!$G:$G,WhatIf!$A:$A,S$1,WhatIf!$B:$B,S64)&lt;=price_limit,IF(S64="Yes",1,2),"")),""))</f>
        <v>1</v>
      </c>
      <c r="BC64" s="75" t="str">
        <f>IF(OR(T64="",VLOOKUP(T$1,Services!$A$1:$B$19,2,0)="Exclude"),"",IF($D64=1,IF(OR(price_limit="",price_limit="No Limit"),IF(T64="Yes",1,2),IF(SUMIFS(WhatIf!$G:$G,WhatIf!$A:$A,T$1,WhatIf!$B:$B,T64)&lt;=price_limit,IF(T64="Yes",1,2),"")),""))</f>
        <v/>
      </c>
      <c r="BD64" s="75">
        <f ca="1">IF(OR(U64="",VLOOKUP(U$1,Services!$A$1:$B$19,2,0)="Exclude"),"",IF($D64=1,IF(OR(price_limit="",price_limit="No Limit"),IF(U64="Yes",1,2),IF(SUMIFS(WhatIf!$G:$G,WhatIf!$A:$A,U$1,WhatIf!$B:$B,U64)&lt;=price_limit,IF(U64="Yes",1,2),"")),""))</f>
        <v>1</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
      </c>
      <c r="BU64" s="3" t="str">
        <f>IF($A64&lt;&gt;"",IF(ISNUMBER(MATCH(ROW($A64),#REF!,0)),IF(O64="","Err1",""),IF(O64="","","Err2")),"")</f>
        <v>Err2</v>
      </c>
      <c r="BV64" s="3" t="str">
        <f>IF($A64&lt;&gt;"",IF(ISNUMBER(MATCH(ROW($A64),#REF!,0)),IF(P64="","Err1",""),IF(P64="","","Err2")),"")</f>
        <v>Err2</v>
      </c>
      <c r="BW64" s="3" t="str">
        <f>IF($A64&lt;&gt;"",IF(OR(ISNUMBER(MATCH(ROW($A64),#REF!,0)),ISNUMBER(MATCH(ROW($A64),#REF!,0)),ISNUMBER(MATCH(ROW($A64),#REF!,0))),IF($Q64="","Err1",""),IF($Q64="","","Err2")),"")</f>
        <v>Err2</v>
      </c>
      <c r="BX64" s="3" t="str">
        <f>IF($A64&lt;&gt;"",IF(ISNUMBER(MATCH(ROW($A64),#REF!,0)),IF(R64="","Err1",""),IF(R64="","","Err2")),"")</f>
        <v>Err2</v>
      </c>
      <c r="BY64" s="3" t="str">
        <f>IF($A64&lt;&gt;"",IF(ISNUMBER(MATCH(ROW($A64),#REF!,0)),IF(S64="","Err1",""),IF(S64="","","Err2")),"")</f>
        <v>Err2</v>
      </c>
      <c r="BZ64" s="3" t="str">
        <f>IF($A64&lt;&gt;"",IF(ISNUMBER(MATCH(ROW($A64),#REF!,0)),IF(T64="","Err1",""),IF(T64="","","Err2")),"")</f>
        <v/>
      </c>
      <c r="CA64" s="3" t="str">
        <f>IF($A64&lt;&gt;"",IF(ISNUMBER(MATCH(ROW($A64),#REF!,0)),IF(U64="","Err1",""),IF(U64="","","Err2")),"")</f>
        <v>Err2</v>
      </c>
    </row>
    <row r="65" spans="1:79" ht="25.75" customHeight="1" x14ac:dyDescent="0.3">
      <c r="A65" s="19" t="s">
        <v>718</v>
      </c>
      <c r="C65" s="4" t="s">
        <v>478</v>
      </c>
      <c r="D65" s="3" t="str">
        <f t="shared" ca="1" si="3"/>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4"/>
        <v/>
      </c>
      <c r="AN65" s="75" t="str">
        <f>IF(OR(E65="",VLOOKUP(E$1,Services!$A$1:$B$19,2,0)="Exclude"),"",IF($D65=1,IF(OR(price_limit="",price_limit="No Limit"),IF(E65="Yes",1,2),IF(SUMIFS(WhatIf!$G:$G,WhatIf!$A:$A,E$1,WhatIf!$B:$B,E65)&lt;=price_limit,IF(E65="Yes",1,2),"")),""))</f>
        <v/>
      </c>
      <c r="AO65" s="75" t="str">
        <f>IF(OR(F65="",VLOOKUP(F$1,Services!$A$1:$B$19,2,0)="Exclude"),"",IF($D65=1,IF(OR(price_limit="",price_limit="No Limit"),IF(F65="Yes",1,2),IF(SUMIFS(WhatIf!$G:$G,WhatIf!$A:$A,F$1,WhatIf!$B:$B,F65)&lt;=price_limit,IF(F65="Yes",1,2),"")),""))</f>
        <v/>
      </c>
      <c r="AP65" s="75" t="str">
        <f>IF(OR(G65="",VLOOKUP(G$1,Services!$A$1:$B$19,2,0)="Exclude"),"",IF($D65=1,IF(OR(price_limit="",price_limit="No Limit"),IF(G65="Yes",1,2),IF(SUMIFS(WhatIf!$G:$G,WhatIf!$A:$A,G$1,WhatIf!$B:$B,G65)&lt;=price_limit,IF(G65="Yes",1,2),"")),""))</f>
        <v/>
      </c>
      <c r="AQ65" s="75" t="str">
        <f>IF(OR(H65="",VLOOKUP(H$1,Services!$A$1:$B$19,2,0)="Exclude"),"",IF($D65=1,IF(OR(price_limit="",price_limit="No Limit"),IF(H65="Yes",1,2),IF(SUMIFS(WhatIf!$G:$G,WhatIf!$A:$A,H$1,WhatIf!$B:$B,H65)&lt;=price_limit,IF(H65="Yes",1,2),"")),""))</f>
        <v/>
      </c>
      <c r="AR65" s="75" t="str">
        <f>IF(OR(I65="",VLOOKUP(I$1,Services!$A$1:$B$19,2,0)="Exclude"),"",IF($D65=1,IF(OR(price_limit="",price_limit="No Limit"),IF(I65="Yes",1,2),IF(SUMIFS(WhatIf!$G:$G,WhatIf!$A:$A,I$1,WhatIf!$B:$B,I65)&lt;=price_limit,IF(I65="Yes",1,2),"")),""))</f>
        <v/>
      </c>
      <c r="AS65" s="75" t="str">
        <f>IF(OR(J65="",VLOOKUP(J$1,Services!$A$1:$B$19,2,0)="Exclude"),"",IF($D65=1,IF(OR(price_limit="",price_limit="No Limit"),IF(J65="Yes",1,2),IF(SUMIFS(WhatIf!$G:$G,WhatIf!$A:$A,J$1,WhatIf!$B:$B,J65)&lt;=price_limit,IF(J65="Yes",1,2),"")),""))</f>
        <v/>
      </c>
      <c r="AT65" s="75" t="str">
        <f>IF(OR(K65="",VLOOKUP(K$1,Services!$A$1:$B$19,2,0)="Exclude"),"",IF($D65=1,IF(OR(price_limit="",price_limit="No Limit"),IF(K65="Yes",1,2),IF(SUMIFS(WhatIf!$G:$G,WhatIf!$A:$A,K$1,WhatIf!$B:$B,K65)&lt;=price_limit,IF(K65="Yes",1,2),"")),""))</f>
        <v/>
      </c>
      <c r="AU65" s="75" t="str">
        <f>IF(OR(L65="",VLOOKUP(L$1,Services!$A$1:$B$19,2,0)="Exclude"),"",IF($D65=1,IF(OR(price_limit="",price_limit="No Limit"),IF(L65="Yes",1,2),IF(SUMIFS(WhatIf!$G:$G,WhatIf!$A:$A,L$1,WhatIf!$B:$B,L65)&lt;=price_limit,IF(L65="Yes",1,2),"")),""))</f>
        <v/>
      </c>
      <c r="AV65" s="75" t="str">
        <f>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si="5"/>
        <v>0</v>
      </c>
      <c r="BF65" s="3">
        <f t="shared" si="6"/>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
      </c>
      <c r="BM65" s="3" t="str">
        <f>IF($A65&lt;&gt;"",IF(ISNUMBER(MATCH(ROW($A65),#REF!,0)),IF($G65="","Err1",""),IF($G65="","","Err2")),"")</f>
        <v/>
      </c>
      <c r="BN65" s="3" t="str">
        <f>IF($A65&lt;&gt;"",IF(OR(ISNUMBER(MATCH(ROW($A65),#REF!,0)),ISNUMBER(MATCH(ROW($A65),#REF!,0))),IF(H65="","Err1",""),IF(H65="","","Err2")),"")</f>
        <v/>
      </c>
      <c r="BO65" s="3" t="str">
        <f>IF($A65&lt;&gt;"",IF(OR(ISNUMBER(MATCH(ROW($A65),#REF!,0)),ISNUMBER(MATCH(ROW($A65),#REF!,0))),IF(I65="","Err1",""),IF(I65="","","Err2")),"")</f>
        <v/>
      </c>
      <c r="BP65" s="3" t="str">
        <f>IF($A65&lt;&gt;"",IF(OR(ISNUMBER(MATCH(ROW($A65),#REF!,0)),ISNUMBER(MATCH(ROW($A65),#REF!,0))),IF(J65="","Err1",""),IF(J65="","","Err2")),"")</f>
        <v/>
      </c>
      <c r="BQ65" s="3" t="str">
        <f>IF($A65&lt;&gt;"",IF(OR(ISNUMBER(MATCH(ROW($A65),#REF!,0)),ISNUMBER(MATCH(ROW($A65),#REF!,0))),IF(K65="","Err1",""),IF(K65="","","Err2")),"")</f>
        <v/>
      </c>
      <c r="BR65" s="3" t="str">
        <f>IF($A65&lt;&gt;"",IF(OR(ISNUMBER(MATCH(ROW($A65),#REF!,0)),ISNUMBER(MATCH(ROW($A65),#REF!,0))),IF(L65="","Err1",""),IF(L65="","","Err2")),"")</f>
        <v/>
      </c>
      <c r="BS65" s="3" t="str">
        <f>IF($A65&lt;&gt;"",IF(OR(ISNUMBER(MATCH(ROW($A65),#REF!,0)),ISNUMBER(MATCH(ROW($A65),#REF!,0))),IF(M65="","Err1",""),IF(M65="","","Err2")),"")</f>
        <v/>
      </c>
      <c r="BT65" s="3" t="str">
        <f>IF($A65&lt;&gt;"",IF(OR(ISNUMBER(MATCH(ROW($A65),#REF!,0)),ISNUMBER(MATCH(ROW($A65),#REF!,0))),IF(N65="","Err1",""),IF(N65="","","Err2")),"")</f>
        <v>Err2</v>
      </c>
      <c r="BU65" s="3" t="str">
        <f>IF($A65&lt;&gt;"",IF(ISNUMBER(MATCH(ROW($A65),#REF!,0)),IF(O65="","Err1",""),IF(O65="","","Err2")),"")</f>
        <v/>
      </c>
      <c r="BV65" s="3" t="str">
        <f>IF($A65&lt;&gt;"",IF(ISNUMBER(MATCH(ROW($A65),#REF!,0)),IF(P65="","Err1",""),IF(P65="","","Err2")),"")</f>
        <v/>
      </c>
      <c r="BW65" s="3" t="str">
        <f>IF($A65&lt;&gt;"",IF(OR(ISNUMBER(MATCH(ROW($A65),#REF!,0)),ISNUMBER(MATCH(ROW($A65),#REF!,0)),ISNUMBER(MATCH(ROW($A65),#REF!,0))),IF($Q65="","Err1",""),IF($Q65="","","Err2")),"")</f>
        <v/>
      </c>
      <c r="BX65" s="3" t="str">
        <f>IF($A65&lt;&gt;"",IF(ISNUMBER(MATCH(ROW($A65),#REF!,0)),IF(R65="","Err1",""),IF(R65="","","Err2")),"")</f>
        <v/>
      </c>
      <c r="BY65" s="3" t="str">
        <f>IF($A65&lt;&gt;"",IF(ISNUMBER(MATCH(ROW($A65),#REF!,0)),IF(S65="","Err1",""),IF(S65="","","Err2")),"")</f>
        <v/>
      </c>
      <c r="BZ65" s="3" t="str">
        <f>IF($A65&lt;&gt;"",IF(ISNUMBER(MATCH(ROW($A65),#REF!,0)),IF(T65="","Err1",""),IF(T65="","","Err2")),"")</f>
        <v/>
      </c>
      <c r="CA65" s="3" t="str">
        <f>IF($A65&lt;&gt;"",IF(ISNUMBER(MATCH(ROW($A65),#REF!,0)),IF(U65="","Err1",""),IF(U65="","","Err2")),"")</f>
        <v/>
      </c>
    </row>
    <row r="66" spans="1:79" ht="24.9" x14ac:dyDescent="0.3">
      <c r="A66" s="19" t="s">
        <v>574</v>
      </c>
      <c r="C66" s="4" t="s">
        <v>485</v>
      </c>
      <c r="D66" s="3" t="str">
        <f t="shared" ref="D66:D128" ca="1" si="7">IF(BI66=0,"",IF(BI66&lt;=VALUE(MID(marker_pick,1,1)),1,""))</f>
        <v/>
      </c>
      <c r="F66" s="5" t="s">
        <v>558</v>
      </c>
      <c r="G66" s="5" t="s">
        <v>558</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8" ca="1" si="8">IF(SUM(V66:AL66)&gt;0,1,"")</f>
        <v/>
      </c>
      <c r="AN66" s="75" t="str">
        <f>IF(OR(E66="",VLOOKUP(E$1,Services!$A$1:$B$19,2,0)="Exclude"),"",IF($D66=1,IF(OR(price_limit="",price_limit="No Limit"),IF(E66="Yes",1,2),IF(SUMIFS(WhatIf!$G:$G,WhatIf!$A:$A,E$1,WhatIf!$B:$B,E66)&lt;=price_limit,IF(E66="Yes",1,2),"")),""))</f>
        <v/>
      </c>
      <c r="AO66" s="75" t="str">
        <f ca="1">IF(OR(F66="",VLOOKUP(F$1,Services!$A$1:$B$19,2,0)="Exclude"),"",IF($D66=1,IF(OR(price_limit="",price_limit="No Limit"),IF(F66="Yes",1,2),IF(SUMIFS(WhatIf!$G:$G,WhatIf!$A:$A,F$1,WhatIf!$B:$B,F66)&lt;=price_limit,IF(F66="Yes",1,2),"")),""))</f>
        <v/>
      </c>
      <c r="AP66" s="75" t="str">
        <f ca="1">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ref="BE66:BE128" si="9">MAX(BF66:BH66)</f>
        <v>0</v>
      </c>
      <c r="BF66" s="3">
        <f t="shared" ref="BF66:BF128" si="10">IF(highlight_pick="Select",0,IF(MID(highlight_pick,1,1)="#",0,IF(INDEX($A66:$BO66,1,MATCH(highlight_pick,$1:$1,0))="",0,IF(INDEX($A66:$BO66,1,MATCH(highlight_pick,$1:$1,0))="Yes",1,2))))</f>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Err2</v>
      </c>
      <c r="BM66" s="3" t="str">
        <f>IF($A66&lt;&gt;"",IF(ISNUMBER(MATCH(ROW($A66),#REF!,0)),IF($G66="","Err1",""),IF($G66="","","Err2")),"")</f>
        <v>Err2</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x14ac:dyDescent="0.3">
      <c r="A67" s="19" t="s">
        <v>632</v>
      </c>
      <c r="C67" s="4" t="s">
        <v>215</v>
      </c>
      <c r="D67" s="3" t="str">
        <f t="shared" ca="1" si="7"/>
        <v/>
      </c>
      <c r="F67" s="5" t="s">
        <v>556</v>
      </c>
      <c r="G67" s="5" t="s">
        <v>556</v>
      </c>
      <c r="P67" s="21"/>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ht="24.9" x14ac:dyDescent="0.3">
      <c r="A68" s="19" t="s">
        <v>575</v>
      </c>
      <c r="C68" s="4" t="s">
        <v>485</v>
      </c>
      <c r="D68" s="3" t="str">
        <f t="shared" ca="1" si="7"/>
        <v/>
      </c>
      <c r="F68" s="5" t="s">
        <v>558</v>
      </c>
      <c r="G68" s="5" t="s">
        <v>558</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2</v>
      </c>
      <c r="B69" s="4" t="s">
        <v>248</v>
      </c>
      <c r="C69" s="4" t="s">
        <v>479</v>
      </c>
      <c r="D69" s="3">
        <f t="shared" ca="1" si="7"/>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t="shared" ca="1" si="8"/>
        <v>1</v>
      </c>
      <c r="AN69" s="75" t="str">
        <f>IF(OR(E69="",VLOOKUP(E$1,Services!$A$1:$B$19,2,0)="Exclude"),"",IF($D69=1,IF(OR(price_limit="",price_limit="No Limit"),IF(E69="Yes",1,2),IF(SUMIFS(WhatIf!$G:$G,WhatIf!$A:$A,E$1,WhatIf!$B:$B,E69)&lt;=price_limit,IF(E69="Yes",1,2),"")),""))</f>
        <v/>
      </c>
      <c r="AO69" s="75" t="str">
        <f>IF(OR(F69="",VLOOKUP(F$1,Services!$A$1:$B$19,2,0)="Exclude"),"",IF($D69=1,IF(OR(price_limit="",price_limit="No Limit"),IF(F69="Yes",1,2),IF(SUMIFS(WhatIf!$G:$G,WhatIf!$A:$A,F$1,WhatIf!$B:$B,F69)&lt;=price_limit,IF(F69="Yes",1,2),"")),""))</f>
        <v/>
      </c>
      <c r="AP69" s="75" t="str">
        <f>IF(OR(G69="",VLOOKUP(G$1,Services!$A$1:$B$19,2,0)="Exclude"),"",IF($D69=1,IF(OR(price_limit="",price_limit="No Limit"),IF(G69="Yes",1,2),IF(SUMIFS(WhatIf!$G:$G,WhatIf!$A:$A,G$1,WhatIf!$B:$B,G69)&lt;=price_limit,IF(G69="Yes",1,2),"")),""))</f>
        <v/>
      </c>
      <c r="AQ69" s="75">
        <f ca="1">IF(OR(H69="",VLOOKUP(H$1,Services!$A$1:$B$19,2,0)="Exclude"),"",IF($D69=1,IF(OR(price_limit="",price_limit="No Limit"),IF(H69="Yes",1,2),IF(SUMIFS(WhatIf!$G:$G,WhatIf!$A:$A,H$1,WhatIf!$B:$B,H69)&lt;=price_limit,IF(H69="Yes",1,2),"")),""))</f>
        <v>1</v>
      </c>
      <c r="AR69" s="75">
        <f ca="1">IF(OR(I69="",VLOOKUP(I$1,Services!$A$1:$B$19,2,0)="Exclude"),"",IF($D69=1,IF(OR(price_limit="",price_limit="No Limit"),IF(I69="Yes",1,2),IF(SUMIFS(WhatIf!$G:$G,WhatIf!$A:$A,I$1,WhatIf!$B:$B,I69)&lt;=price_limit,IF(I69="Yes",1,2),"")),""))</f>
        <v>1</v>
      </c>
      <c r="AS69" s="75">
        <f ca="1">IF(OR(J69="",VLOOKUP(J$1,Services!$A$1:$B$19,2,0)="Exclude"),"",IF($D69=1,IF(OR(price_limit="",price_limit="No Limit"),IF(J69="Yes",1,2),IF(SUMIFS(WhatIf!$G:$G,WhatIf!$A:$A,J$1,WhatIf!$B:$B,J69)&lt;=price_limit,IF(J69="Yes",1,2),"")),""))</f>
        <v>1</v>
      </c>
      <c r="AT69" s="75">
        <f ca="1">IF(OR(K69="",VLOOKUP(K$1,Services!$A$1:$B$19,2,0)="Exclude"),"",IF($D69=1,IF(OR(price_limit="",price_limit="No Limit"),IF(K69="Yes",1,2),IF(SUMIFS(WhatIf!$G:$G,WhatIf!$A:$A,K$1,WhatIf!$B:$B,K69)&lt;=price_limit,IF(K69="Yes",1,2),"")),""))</f>
        <v>1</v>
      </c>
      <c r="AU69" s="75">
        <f ca="1">IF(OR(L69="",VLOOKUP(L$1,Services!$A$1:$B$19,2,0)="Exclude"),"",IF($D69=1,IF(OR(price_limit="",price_limit="No Limit"),IF(L69="Yes",1,2),IF(SUMIFS(WhatIf!$G:$G,WhatIf!$A:$A,L$1,WhatIf!$B:$B,L69)&lt;=price_limit,IF(L69="Yes",1,2),"")),""))</f>
        <v>1</v>
      </c>
      <c r="AV69" s="75">
        <f ca="1">IF(OR(M69="",VLOOKUP(M$1,Services!$A$1:$B$19,2,0)="Exclude"),"",IF($D69=1,IF(OR(price_limit="",price_limit="No Limit"),IF(M69="Yes",1,2),IF(SUMIFS(WhatIf!$G:$G,WhatIf!$A:$A,M$1,WhatIf!$B:$B,M69)&lt;=price_limit,IF(M69="Yes",1,2),"")),""))</f>
        <v>1</v>
      </c>
      <c r="AW69" s="75">
        <f ca="1">IF(OR(N69="",VLOOKUP(N$1,Services!$A$1:$B$19,2,0)="Exclude"),"",IF($D69=1,IF(OR(price_limit="",price_limit="No Limit"),IF(N69="Yes",1,2),IF(SUMIFS(WhatIf!$G:$G,WhatIf!$A:$A,N$1,WhatIf!$B:$B,N69)&lt;=price_limit,IF(N69="Yes",1,2),"")),""))</f>
        <v>1</v>
      </c>
      <c r="AX69" s="75">
        <f ca="1">IF(OR(O69="",VLOOKUP(O$1,Services!$A$1:$B$19,2,0)="Exclude"),"",IF($D69=1,IF(OR(price_limit="",price_limit="No Limit"),IF(O69="Yes",1,2),IF(SUMIFS(WhatIf!$G:$G,WhatIf!$A:$A,O$1,WhatIf!$B:$B,O69)&lt;=price_limit,IF(O69="Yes",1,2),"")),""))</f>
        <v>1</v>
      </c>
      <c r="AY69" s="75">
        <f ca="1">IF(OR(P69="",VLOOKUP(P$1,Services!$A$1:$B$19,2,0)="Exclude"),"",IF($D69=1,IF(OR(price_limit="",price_limit="No Limit"),IF(P69="Yes",1,2),IF(SUMIFS(WhatIf!$G:$G,WhatIf!$A:$A,P$1,WhatIf!$B:$B,P69)&lt;=price_limit,IF(P69="Yes",1,2),"")),""))</f>
        <v>1</v>
      </c>
      <c r="AZ69" s="75">
        <f ca="1">IF(OR(Q69="",VLOOKUP(Q$1,Services!$A$1:$B$19,2,0)="Exclude"),"",IF($D69=1,IF(OR(price_limit="",price_limit="No Limit"),IF(Q69="Yes",1,2),IF(SUMIFS(WhatIf!$G:$G,WhatIf!$A:$A,Q$1,WhatIf!$B:$B,Q69)&lt;=price_limit,IF(Q69="Yes",1,2),"")),""))</f>
        <v>1</v>
      </c>
      <c r="BA69" s="75">
        <f ca="1">IF(OR(R69="",VLOOKUP(R$1,Services!$A$1:$B$19,2,0)="Exclude"),"",IF($D69=1,IF(OR(price_limit="",price_limit="No Limit"),IF(R69="Yes",1,2),IF(SUMIFS(WhatIf!$G:$G,WhatIf!$A:$A,R$1,WhatIf!$B:$B,R69)&lt;=price_limit,IF(R69="Yes",1,2),"")),""))</f>
        <v>1</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f ca="1">IF(OR(U69="",VLOOKUP(U$1,Services!$A$1:$B$19,2,0)="Exclude"),"",IF($D69=1,IF(OR(price_limit="",price_limit="No Limit"),IF(U69="Yes",1,2),IF(SUMIFS(WhatIf!$G:$G,WhatIf!$A:$A,U$1,WhatIf!$B:$B,U69)&lt;=price_limit,IF(U69="Yes",1,2),"")),""))</f>
        <v>1</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c r="BJ69" s="46" t="str">
        <f ca="1">IF($A69="","",IF(ISNUMBER(MATCH(A69,OFFSET(MyNetworks!$A$3,0,MATCH($C69,MyNetworks!$6:$6,0)-1,200,1),0)),"","Cat1"))</f>
        <v/>
      </c>
      <c r="BK69" s="3" t="str">
        <f>IF($A69&lt;&gt;"",IF(ISNUMBER(MATCH(ROW($A69),#REF!,0)),IF($E69="","Err1",""),IF($E69="","","Err2")),"")</f>
        <v/>
      </c>
      <c r="BL69" s="3" t="str">
        <f>IF($A69&lt;&gt;"",IF(ISNUMBER(MATCH(ROW($A69),#REF!,0)),IF($F69="","Err1",""),IF($F69="","","Err2")),"")</f>
        <v/>
      </c>
      <c r="BM69" s="3" t="str">
        <f>IF($A69&lt;&gt;"",IF(ISNUMBER(MATCH(ROW($A69),#REF!,0)),IF($G69="","Err1",""),IF($G69="","","Err2")),"")</f>
        <v/>
      </c>
      <c r="BN69" s="3" t="str">
        <f>IF($A69&lt;&gt;"",IF(OR(ISNUMBER(MATCH(ROW($A69),#REF!,0)),ISNUMBER(MATCH(ROW($A69),#REF!,0))),IF(H69="","Err1",""),IF(H69="","","Err2")),"")</f>
        <v>Err2</v>
      </c>
      <c r="BO69" s="3" t="str">
        <f>IF($A69&lt;&gt;"",IF(OR(ISNUMBER(MATCH(ROW($A69),#REF!,0)),ISNUMBER(MATCH(ROW($A69),#REF!,0))),IF(I69="","Err1",""),IF(I69="","","Err2")),"")</f>
        <v>Err2</v>
      </c>
      <c r="BP69" s="3" t="str">
        <f>IF($A69&lt;&gt;"",IF(OR(ISNUMBER(MATCH(ROW($A69),#REF!,0)),ISNUMBER(MATCH(ROW($A69),#REF!,0))),IF(J69="","Err1",""),IF(J69="","","Err2")),"")</f>
        <v>Err2</v>
      </c>
      <c r="BQ69" s="3" t="str">
        <f>IF($A69&lt;&gt;"",IF(OR(ISNUMBER(MATCH(ROW($A69),#REF!,0)),ISNUMBER(MATCH(ROW($A69),#REF!,0))),IF(K69="","Err1",""),IF(K69="","","Err2")),"")</f>
        <v>Err2</v>
      </c>
      <c r="BR69" s="3" t="str">
        <f>IF($A69&lt;&gt;"",IF(OR(ISNUMBER(MATCH(ROW($A69),#REF!,0)),ISNUMBER(MATCH(ROW($A69),#REF!,0))),IF(L69="","Err1",""),IF(L69="","","Err2")),"")</f>
        <v>Err2</v>
      </c>
      <c r="BS69" s="3" t="str">
        <f>IF($A69&lt;&gt;"",IF(OR(ISNUMBER(MATCH(ROW($A69),#REF!,0)),ISNUMBER(MATCH(ROW($A69),#REF!,0))),IF(M69="","Err1",""),IF(M69="","","Err2")),"")</f>
        <v>Err2</v>
      </c>
      <c r="BT69" s="3" t="str">
        <f>IF($A69&lt;&gt;"",IF(OR(ISNUMBER(MATCH(ROW($A69),#REF!,0)),ISNUMBER(MATCH(ROW($A69),#REF!,0))),IF(N69="","Err1",""),IF(N69="","","Err2")),"")</f>
        <v>Err2</v>
      </c>
      <c r="BU69" s="3" t="str">
        <f>IF($A69&lt;&gt;"",IF(ISNUMBER(MATCH(ROW($A69),#REF!,0)),IF(O69="","Err1",""),IF(O69="","","Err2")),"")</f>
        <v>Err2</v>
      </c>
      <c r="BV69" s="3" t="str">
        <f>IF($A69&lt;&gt;"",IF(ISNUMBER(MATCH(ROW($A69),#REF!,0)),IF(P69="","Err1",""),IF(P69="","","Err2")),"")</f>
        <v>Err2</v>
      </c>
      <c r="BW69" s="3" t="str">
        <f>IF($A69&lt;&gt;"",IF(OR(ISNUMBER(MATCH(ROW($A69),#REF!,0)),ISNUMBER(MATCH(ROW($A69),#REF!,0)),ISNUMBER(MATCH(ROW($A69),#REF!,0))),IF($Q69="","Err1",""),IF($Q69="","","Err2")),"")</f>
        <v>Err2</v>
      </c>
      <c r="BX69" s="3" t="str">
        <f>IF($A69&lt;&gt;"",IF(ISNUMBER(MATCH(ROW($A69),#REF!,0)),IF(R69="","Err1",""),IF(R69="","","Err2")),"")</f>
        <v>Err2</v>
      </c>
      <c r="BY69" s="3" t="str">
        <f>IF($A69&lt;&gt;"",IF(ISNUMBER(MATCH(ROW($A69),#REF!,0)),IF(S69="","Err1",""),IF(S69="","","Err2")),"")</f>
        <v/>
      </c>
      <c r="BZ69" s="3" t="str">
        <f>IF($A69&lt;&gt;"",IF(ISNUMBER(MATCH(ROW($A69),#REF!,0)),IF(T69="","Err1",""),IF(T69="","","Err2")),"")</f>
        <v/>
      </c>
      <c r="CA69" s="3" t="str">
        <f>IF($A69&lt;&gt;"",IF(ISNUMBER(MATCH(ROW($A69),#REF!,0)),IF(U69="","Err1",""),IF(U69="","","Err2")),"")</f>
        <v>Err2</v>
      </c>
    </row>
    <row r="70" spans="1:79" x14ac:dyDescent="0.3">
      <c r="A70" s="19" t="s">
        <v>411</v>
      </c>
      <c r="B70" s="4" t="s">
        <v>412</v>
      </c>
      <c r="C70" s="4" t="s">
        <v>224</v>
      </c>
      <c r="D70" s="3" t="str">
        <f t="shared" ca="1" si="7"/>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8"/>
        <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 ca="1">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 ca="1">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
      </c>
      <c r="BO70" s="3" t="str">
        <f>IF($A70&lt;&gt;"",IF(OR(ISNUMBER(MATCH(ROW($A70),#REF!,0)),ISNUMBER(MATCH(ROW($A70),#REF!,0))),IF(I70="","Err1",""),IF(I70="","","Err2")),"")</f>
        <v/>
      </c>
      <c r="BP70" s="3" t="str">
        <f>IF($A70&lt;&gt;"",IF(OR(ISNUMBER(MATCH(ROW($A70),#REF!,0)),ISNUMBER(MATCH(ROW($A70),#REF!,0))),IF(J70="","Err1",""),IF(J70="","","Err2")),"")</f>
        <v/>
      </c>
      <c r="BQ70" s="3" t="str">
        <f>IF($A70&lt;&gt;"",IF(OR(ISNUMBER(MATCH(ROW($A70),#REF!,0)),ISNUMBER(MATCH(ROW($A70),#REF!,0))),IF(K70="","Err1",""),IF(K70="","","Err2")),"")</f>
        <v/>
      </c>
      <c r="BR70" s="3" t="str">
        <f>IF($A70&lt;&gt;"",IF(OR(ISNUMBER(MATCH(ROW($A70),#REF!,0)),ISNUMBER(MATCH(ROW($A70),#REF!,0))),IF(L70="","Err1",""),IF(L70="","","Err2")),"")</f>
        <v/>
      </c>
      <c r="BS70" s="3" t="str">
        <f>IF($A70&lt;&gt;"",IF(OR(ISNUMBER(MATCH(ROW($A70),#REF!,0)),ISNUMBER(MATCH(ROW($A70),#REF!,0))),IF(M70="","Err1",""),IF(M70="","","Err2")),"")</f>
        <v/>
      </c>
      <c r="BT70" s="3" t="str">
        <f>IF($A70&lt;&gt;"",IF(OR(ISNUMBER(MATCH(ROW($A70),#REF!,0)),ISNUMBER(MATCH(ROW($A70),#REF!,0))),IF(N70="","Err1",""),IF(N70="","","Err2")),"")</f>
        <v/>
      </c>
      <c r="BU70" s="3" t="str">
        <f>IF($A70&lt;&gt;"",IF(ISNUMBER(MATCH(ROW($A70),#REF!,0)),IF(O70="","Err1",""),IF(O70="","","Err2")),"")</f>
        <v/>
      </c>
      <c r="BV70" s="3" t="str">
        <f>IF($A70&lt;&gt;"",IF(ISNUMBER(MATCH(ROW($A70),#REF!,0)),IF(P70="","Err1",""),IF(P70="","","Err2")),"")</f>
        <v>Err2</v>
      </c>
      <c r="BW70" s="3" t="str">
        <f>IF($A70&lt;&gt;"",IF(OR(ISNUMBER(MATCH(ROW($A70),#REF!,0)),ISNUMBER(MATCH(ROW($A70),#REF!,0)),ISNUMBER(MATCH(ROW($A70),#REF!,0))),IF($Q70="","Err1",""),IF($Q70="","","Err2")),"")</f>
        <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ht="24.9" x14ac:dyDescent="0.3">
      <c r="A71" s="19" t="s">
        <v>15</v>
      </c>
      <c r="B71" s="4" t="s">
        <v>413</v>
      </c>
      <c r="C71" s="4" t="s">
        <v>216</v>
      </c>
      <c r="D71" s="3" t="str">
        <f t="shared" ca="1" si="7"/>
        <v/>
      </c>
      <c r="H71" s="6"/>
      <c r="I71" s="6" t="s">
        <v>1</v>
      </c>
      <c r="L71" s="5" t="s">
        <v>1</v>
      </c>
      <c r="M71" s="5" t="s">
        <v>1</v>
      </c>
      <c r="O71" s="6" t="s">
        <v>1</v>
      </c>
      <c r="P71" s="6" t="s">
        <v>1</v>
      </c>
      <c r="Q71" s="6" t="s">
        <v>319</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 ca="1">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 ca="1">IF(OR(L71="",VLOOKUP(L$1,Services!$A$1:$B$19,2,0)="Exclude"),"",IF($D71=1,IF(OR(price_limit="",price_limit="No Limit"),IF(L71="Yes",1,2),IF(SUMIFS(WhatIf!$G:$G,WhatIf!$A:$A,L$1,WhatIf!$B:$B,L71)&lt;=price_limit,IF(L71="Yes",1,2),"")),""))</f>
        <v/>
      </c>
      <c r="AV71" s="75" t="str">
        <f ca="1">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 ca="1">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 ca="1">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 ca="1">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Err2</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Err2</v>
      </c>
      <c r="BS71" s="3" t="str">
        <f>IF($A71&lt;&gt;"",IF(OR(ISNUMBER(MATCH(ROW($A71),#REF!,0)),ISNUMBER(MATCH(ROW($A71),#REF!,0))),IF(M71="","Err1",""),IF(M71="","","Err2")),"")</f>
        <v>Err2</v>
      </c>
      <c r="BT71" s="3" t="str">
        <f>IF($A71&lt;&gt;"",IF(OR(ISNUMBER(MATCH(ROW($A71),#REF!,0)),ISNUMBER(MATCH(ROW($A71),#REF!,0))),IF(N71="","Err1",""),IF(N71="","","Err2")),"")</f>
        <v/>
      </c>
      <c r="BU71" s="3" t="str">
        <f>IF($A71&lt;&gt;"",IF(ISNUMBER(MATCH(ROW($A71),#REF!,0)),IF(O71="","Err1",""),IF(O71="","","Err2")),"")</f>
        <v>Err2</v>
      </c>
      <c r="BV71" s="3" t="str">
        <f>IF($A71&lt;&gt;"",IF(ISNUMBER(MATCH(ROW($A71),#REF!,0)),IF(P71="","Err1",""),IF(P71="","","Err2")),"")</f>
        <v>Err2</v>
      </c>
      <c r="BW71" s="3" t="str">
        <f>IF($A71&lt;&gt;"",IF(OR(ISNUMBER(MATCH(ROW($A71),#REF!,0)),ISNUMBER(MATCH(ROW($A71),#REF!,0)),ISNUMBER(MATCH(ROW($A71),#REF!,0))),IF($Q71="","Err1",""),IF($Q71="","","Err2")),"")</f>
        <v>Err2</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Err2</v>
      </c>
    </row>
    <row r="72" spans="1:79" ht="24.9" x14ac:dyDescent="0.3">
      <c r="A72" s="19" t="s">
        <v>608</v>
      </c>
      <c r="C72" s="4" t="s">
        <v>485</v>
      </c>
      <c r="D72" s="3" t="str">
        <f t="shared" ca="1" si="7"/>
        <v/>
      </c>
      <c r="F72" s="5" t="s">
        <v>565</v>
      </c>
      <c r="G72" s="5" t="s">
        <v>565</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 ca="1">IF(OR(F72="",VLOOKUP(F$1,Services!$A$1:$B$19,2,0)="Exclude"),"",IF($D72=1,IF(OR(price_limit="",price_limit="No Limit"),IF(F72="Yes",1,2),IF(SUMIFS(WhatIf!$G:$G,WhatIf!$A:$A,F$1,WhatIf!$B:$B,F72)&lt;=price_limit,IF(F72="Yes",1,2),"")),""))</f>
        <v/>
      </c>
      <c r="AP72" s="75" t="str">
        <f ca="1">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Err2</v>
      </c>
      <c r="BM72" s="3" t="str">
        <f>IF($A72&lt;&gt;"",IF(ISNUMBER(MATCH(ROW($A72),#REF!,0)),IF($G72="","Err1",""),IF($G72="","","Err2")),"")</f>
        <v>Err2</v>
      </c>
      <c r="BN72" s="3" t="str">
        <f>IF($A72&lt;&gt;"",IF(OR(ISNUMBER(MATCH(ROW($A72),#REF!,0)),ISNUMBER(MATCH(ROW($A72),#REF!,0))),IF(H72="","Err1",""),IF(H72="","","Err2")),"")</f>
        <v/>
      </c>
      <c r="BO72" s="3" t="str">
        <f>IF($A72&lt;&gt;"",IF(OR(ISNUMBER(MATCH(ROW($A72),#REF!,0)),ISNUMBER(MATCH(ROW($A72),#REF!,0))),IF(I72="","Err1",""),IF(I72="","","Err2")),"")</f>
        <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
      </c>
      <c r="BS72" s="3" t="str">
        <f>IF($A72&lt;&gt;"",IF(OR(ISNUMBER(MATCH(ROW($A72),#REF!,0)),ISNUMBER(MATCH(ROW($A72),#REF!,0))),IF(M72="","Err1",""),IF(M72="","","Err2")),"")</f>
        <v/>
      </c>
      <c r="BT72" s="3" t="str">
        <f>IF($A72&lt;&gt;"",IF(OR(ISNUMBER(MATCH(ROW($A72),#REF!,0)),ISNUMBER(MATCH(ROW($A72),#REF!,0))),IF(N72="","Err1",""),IF(N72="","","Err2")),"")</f>
        <v/>
      </c>
      <c r="BU72" s="3" t="str">
        <f>IF($A72&lt;&gt;"",IF(ISNUMBER(MATCH(ROW($A72),#REF!,0)),IF(O72="","Err1",""),IF(O72="","","Err2")),"")</f>
        <v/>
      </c>
      <c r="BV72" s="3" t="str">
        <f>IF($A72&lt;&gt;"",IF(ISNUMBER(MATCH(ROW($A72),#REF!,0)),IF(P72="","Err1",""),IF(P72="","","Err2")),"")</f>
        <v/>
      </c>
      <c r="BW72" s="3" t="str">
        <f>IF($A72&lt;&gt;"",IF(OR(ISNUMBER(MATCH(ROW($A72),#REF!,0)),ISNUMBER(MATCH(ROW($A72),#REF!,0)),ISNUMBER(MATCH(ROW($A72),#REF!,0))),IF($Q72="","Err1",""),IF($Q72="","","Err2")),"")</f>
        <v/>
      </c>
      <c r="BX72" s="3" t="str">
        <f>IF($A72&lt;&gt;"",IF(ISNUMBER(MATCH(ROW($A72),#REF!,0)),IF(R72="","Err1",""),IF(R72="","","Err2")),"")</f>
        <v/>
      </c>
      <c r="BY72" s="3" t="str">
        <f>IF($A72&lt;&gt;"",IF(ISNUMBER(MATCH(ROW($A72),#REF!,0)),IF(S72="","Err1",""),IF(S72="","","Err2")),"")</f>
        <v/>
      </c>
      <c r="BZ72" s="3" t="str">
        <f>IF($A72&lt;&gt;"",IF(ISNUMBER(MATCH(ROW($A72),#REF!,0)),IF(T72="","Err1",""),IF(T72="","","Err2")),"")</f>
        <v/>
      </c>
      <c r="CA72" s="3" t="str">
        <f>IF($A72&lt;&gt;"",IF(ISNUMBER(MATCH(ROW($A72),#REF!,0)),IF(U72="","Err1",""),IF(U72="","","Err2")),"")</f>
        <v/>
      </c>
    </row>
    <row r="73" spans="1:79" x14ac:dyDescent="0.3">
      <c r="A73" s="19" t="s">
        <v>262</v>
      </c>
      <c r="B73" s="4" t="s">
        <v>248</v>
      </c>
      <c r="C73" s="4" t="s">
        <v>215</v>
      </c>
      <c r="D73" s="3" t="str">
        <f t="shared" ca="1" si="7"/>
        <v/>
      </c>
      <c r="H73" s="5" t="s">
        <v>295</v>
      </c>
      <c r="I73" s="5" t="s">
        <v>295</v>
      </c>
      <c r="J73" s="5" t="s">
        <v>295</v>
      </c>
      <c r="K73" s="5" t="s">
        <v>295</v>
      </c>
      <c r="L73" s="5" t="s">
        <v>295</v>
      </c>
      <c r="M73" s="5" t="s">
        <v>295</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 ca="1">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 ca="1">IF(OR(J73="",VLOOKUP(J$1,Services!$A$1:$B$19,2,0)="Exclude"),"",IF($D73=1,IF(OR(price_limit="",price_limit="No Limit"),IF(J73="Yes",1,2),IF(SUMIFS(WhatIf!$G:$G,WhatIf!$A:$A,J$1,WhatIf!$B:$B,J73)&lt;=price_limit,IF(J73="Yes",1,2),"")),""))</f>
        <v/>
      </c>
      <c r="AT73" s="75" t="str">
        <f ca="1">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 ca="1">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c r="BM73" s="3" t="str">
        <f>IF($A73&lt;&gt;"",IF(ISNUMBER(MATCH(ROW($A73),#REF!,0)),IF($G73="","Err1",""),IF($G73="","","Err2")),"")</f>
        <v/>
      </c>
      <c r="BN73" s="3" t="str">
        <f>IF($A73&lt;&gt;"",IF(OR(ISNUMBER(MATCH(ROW($A73),#REF!,0)),ISNUMBER(MATCH(ROW($A73),#REF!,0))),IF(H73="","Err1",""),IF(H73="","","Err2")),"")</f>
        <v>Err2</v>
      </c>
      <c r="BO73" s="3" t="str">
        <f>IF($A73&lt;&gt;"",IF(OR(ISNUMBER(MATCH(ROW($A73),#REF!,0)),ISNUMBER(MATCH(ROW($A73),#REF!,0))),IF(I73="","Err1",""),IF(I73="","","Err2")),"")</f>
        <v>Err2</v>
      </c>
      <c r="BP73" s="3" t="str">
        <f>IF($A73&lt;&gt;"",IF(OR(ISNUMBER(MATCH(ROW($A73),#REF!,0)),ISNUMBER(MATCH(ROW($A73),#REF!,0))),IF(J73="","Err1",""),IF(J73="","","Err2")),"")</f>
        <v>Err2</v>
      </c>
      <c r="BQ73" s="3" t="str">
        <f>IF($A73&lt;&gt;"",IF(OR(ISNUMBER(MATCH(ROW($A73),#REF!,0)),ISNUMBER(MATCH(ROW($A73),#REF!,0))),IF(K73="","Err1",""),IF(K73="","","Err2")),"")</f>
        <v>Err2</v>
      </c>
      <c r="BR73" s="3" t="str">
        <f>IF($A73&lt;&gt;"",IF(OR(ISNUMBER(MATCH(ROW($A73),#REF!,0)),ISNUMBER(MATCH(ROW($A73),#REF!,0))),IF(L73="","Err1",""),IF(L73="","","Err2")),"")</f>
        <v>Err2</v>
      </c>
      <c r="BS73" s="3" t="str">
        <f>IF($A73&lt;&gt;"",IF(OR(ISNUMBER(MATCH(ROW($A73),#REF!,0)),ISNUMBER(MATCH(ROW($A73),#REF!,0))),IF(M73="","Err1",""),IF(M73="","","Err2")),"")</f>
        <v>Err2</v>
      </c>
      <c r="BT73" s="3" t="str">
        <f>IF($A73&lt;&gt;"",IF(OR(ISNUMBER(MATCH(ROW($A73),#REF!,0)),ISNUMBER(MATCH(ROW($A73),#REF!,0))),IF(N73="","Err1",""),IF(N73="","","Err2")),"")</f>
        <v>Err2</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ht="24.9" x14ac:dyDescent="0.3">
      <c r="A74" s="19" t="s">
        <v>95</v>
      </c>
      <c r="B74" s="4" t="s">
        <v>248</v>
      </c>
      <c r="C74" s="4" t="s">
        <v>224</v>
      </c>
      <c r="D74" s="3" t="str">
        <f t="shared" ca="1" si="7"/>
        <v/>
      </c>
      <c r="F74" s="5" t="s">
        <v>565</v>
      </c>
      <c r="G74" s="5" t="s">
        <v>565</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c r="BM74" s="3" t="str">
        <f>IF($A74&lt;&gt;"",IF(ISNUMBER(MATCH(ROW($A74),#REF!,0)),IF($G74="","Err1",""),IF($G74="","","Err2")),"")</f>
        <v>Err2</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37.299999999999997" customHeight="1" x14ac:dyDescent="0.3">
      <c r="A75" s="19" t="s">
        <v>16</v>
      </c>
      <c r="B75" s="4" t="s">
        <v>869</v>
      </c>
      <c r="C75" s="4" t="s">
        <v>224</v>
      </c>
      <c r="D75" s="3" t="str">
        <f t="shared" ca="1" si="7"/>
        <v/>
      </c>
      <c r="E75" s="5" t="s">
        <v>1</v>
      </c>
      <c r="F75" s="5" t="s">
        <v>1</v>
      </c>
      <c r="G75" s="5" t="s">
        <v>1</v>
      </c>
      <c r="H75" s="5" t="s">
        <v>1</v>
      </c>
      <c r="I75" s="5" t="s">
        <v>1</v>
      </c>
      <c r="K75" s="5" t="s">
        <v>1</v>
      </c>
      <c r="L75" s="5" t="s">
        <v>1</v>
      </c>
      <c r="M75" s="5" t="s">
        <v>1</v>
      </c>
      <c r="O75" s="6" t="s">
        <v>1</v>
      </c>
      <c r="P75" s="6" t="s">
        <v>1</v>
      </c>
      <c r="Q75" s="6" t="s">
        <v>1</v>
      </c>
      <c r="R75" s="6" t="s">
        <v>1</v>
      </c>
      <c r="T75" s="5" t="s">
        <v>256</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 ca="1">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 ca="1">IF(OR(O75="",VLOOKUP(O$1,Services!$A$1:$B$19,2,0)="Exclude"),"",IF($D75=1,IF(OR(price_limit="",price_limit="No Limit"),IF(O75="Yes",1,2),IF(SUMIFS(WhatIf!$G:$G,WhatIf!$A:$A,O$1,WhatIf!$B:$B,O75)&lt;=price_limit,IF(O75="Yes",1,2),"")),""))</f>
        <v/>
      </c>
      <c r="AY75" s="75" t="str">
        <f ca="1">IF(OR(P75="",VLOOKUP(P$1,Services!$A$1:$B$19,2,0)="Exclude"),"",IF($D75=1,IF(OR(price_limit="",price_limit="No Limit"),IF(P75="Yes",1,2),IF(SUMIFS(WhatIf!$G:$G,WhatIf!$A:$A,P$1,WhatIf!$B:$B,P75)&lt;=price_limit,IF(P75="Yes",1,2),"")),""))</f>
        <v/>
      </c>
      <c r="AZ75" s="75" t="str">
        <f ca="1">IF(OR(Q75="",VLOOKUP(Q$1,Services!$A$1:$B$19,2,0)="Exclude"),"",IF($D75=1,IF(OR(price_limit="",price_limit="No Limit"),IF(Q75="Yes",1,2),IF(SUMIFS(WhatIf!$G:$G,WhatIf!$A:$A,Q$1,WhatIf!$B:$B,Q75)&lt;=price_limit,IF(Q75="Yes",1,2),"")),""))</f>
        <v/>
      </c>
      <c r="BA75" s="75" t="str">
        <f ca="1">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Err2</v>
      </c>
      <c r="BL75" s="3" t="str">
        <f>IF($A75&lt;&gt;"",IF(ISNUMBER(MATCH(ROW($A75),#REF!,0)),IF($F75="","Err1",""),IF($F75="","","Err2")),"")</f>
        <v>Err2</v>
      </c>
      <c r="BM75" s="3" t="str">
        <f>IF($A75&lt;&gt;"",IF(ISNUMBER(MATCH(ROW($A75),#REF!,0)),IF($G75="","Err1",""),IF($G75="","","Err2")),"")</f>
        <v>Err2</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
      </c>
      <c r="BU75" s="3" t="str">
        <f>IF($A75&lt;&gt;"",IF(ISNUMBER(MATCH(ROW($A75),#REF!,0)),IF(O75="","Err1",""),IF(O75="","","Err2")),"")</f>
        <v>Err2</v>
      </c>
      <c r="BV75" s="3" t="str">
        <f>IF($A75&lt;&gt;"",IF(ISNUMBER(MATCH(ROW($A75),#REF!,0)),IF(P75="","Err1",""),IF(P75="","","Err2")),"")</f>
        <v>Err2</v>
      </c>
      <c r="BW75" s="3" t="str">
        <f>IF($A75&lt;&gt;"",IF(OR(ISNUMBER(MATCH(ROW($A75),#REF!,0)),ISNUMBER(MATCH(ROW($A75),#REF!,0)),ISNUMBER(MATCH(ROW($A75),#REF!,0))),IF($Q75="","Err1",""),IF($Q75="","","Err2")),"")</f>
        <v>Err2</v>
      </c>
      <c r="BX75" s="3" t="str">
        <f>IF($A75&lt;&gt;"",IF(ISNUMBER(MATCH(ROW($A75),#REF!,0)),IF(R75="","Err1",""),IF(R75="","","Err2")),"")</f>
        <v>Err2</v>
      </c>
      <c r="BY75" s="3" t="str">
        <f>IF($A75&lt;&gt;"",IF(ISNUMBER(MATCH(ROW($A75),#REF!,0)),IF(S75="","Err1",""),IF(S75="","","Err2")),"")</f>
        <v/>
      </c>
      <c r="BZ75" s="3" t="str">
        <f>IF($A75&lt;&gt;"",IF(ISNUMBER(MATCH(ROW($A75),#REF!,0)),IF(T75="","Err1",""),IF(T75="","","Err2")),"")</f>
        <v>Err2</v>
      </c>
      <c r="CA75" s="3" t="str">
        <f>IF($A75&lt;&gt;"",IF(ISNUMBER(MATCH(ROW($A75),#REF!,0)),IF(U75="","Err1",""),IF(U75="","","Err2")),"")</f>
        <v/>
      </c>
    </row>
    <row r="76" spans="1:79" ht="25.75" customHeight="1" x14ac:dyDescent="0.3">
      <c r="A76" s="19" t="s">
        <v>157</v>
      </c>
      <c r="B76" s="4" t="s">
        <v>198</v>
      </c>
      <c r="C76" s="4" t="s">
        <v>224</v>
      </c>
      <c r="D76" s="3" t="str">
        <f t="shared" ca="1" si="7"/>
        <v/>
      </c>
      <c r="E76" s="5" t="s">
        <v>1</v>
      </c>
      <c r="O76" s="6" t="s">
        <v>1</v>
      </c>
      <c r="P76" s="6"/>
      <c r="Q76" s="6" t="s">
        <v>320</v>
      </c>
      <c r="R76" s="6"/>
      <c r="T76" s="5" t="s">
        <v>256</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 ca="1">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
      </c>
      <c r="BM76" s="3" t="str">
        <f>IF($A76&lt;&gt;"",IF(ISNUMBER(MATCH(ROW($A76),#REF!,0)),IF($G76="","Err1",""),IF($G76="","","Err2")),"")</f>
        <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Err2</v>
      </c>
      <c r="BV76" s="3" t="str">
        <f>IF($A76&lt;&gt;"",IF(ISNUMBER(MATCH(ROW($A76),#REF!,0)),IF(P76="","Err1",""),IF(P76="","","Err2")),"")</f>
        <v/>
      </c>
      <c r="BW76" s="3" t="str">
        <f>IF($A76&lt;&gt;"",IF(OR(ISNUMBER(MATCH(ROW($A76),#REF!,0)),ISNUMBER(MATCH(ROW($A76),#REF!,0)),ISNUMBER(MATCH(ROW($A76),#REF!,0))),IF($Q76="","Err1",""),IF($Q76="","","Err2")),"")</f>
        <v>Err2</v>
      </c>
      <c r="BX76" s="3" t="str">
        <f>IF($A76&lt;&gt;"",IF(ISNUMBER(MATCH(ROW($A76),#REF!,0)),IF(R76="","Err1",""),IF(R76="","","Err2")),"")</f>
        <v/>
      </c>
      <c r="BY76" s="3" t="str">
        <f>IF($A76&lt;&gt;"",IF(ISNUMBER(MATCH(ROW($A76),#REF!,0)),IF(S76="","Err1",""),IF(S76="","","Err2")),"")</f>
        <v/>
      </c>
      <c r="BZ76" s="3" t="str">
        <f>IF($A76&lt;&gt;"",IF(ISNUMBER(MATCH(ROW($A76),#REF!,0)),IF(T76="","Err1",""),IF(T76="","","Err2")),"")</f>
        <v>Err2</v>
      </c>
      <c r="CA76" s="3" t="str">
        <f>IF($A76&lt;&gt;"",IF(ISNUMBER(MATCH(ROW($A76),#REF!,0)),IF(U76="","Err1",""),IF(U76="","","Err2")),"")</f>
        <v/>
      </c>
    </row>
    <row r="77" spans="1:79" ht="24.9" x14ac:dyDescent="0.3">
      <c r="A77" s="19" t="s">
        <v>607</v>
      </c>
      <c r="C77" s="4" t="s">
        <v>485</v>
      </c>
      <c r="D77" s="3" t="str">
        <f t="shared" ca="1" si="7"/>
        <v/>
      </c>
      <c r="F77" s="5" t="s">
        <v>565</v>
      </c>
      <c r="G77" s="5" t="s">
        <v>565</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c r="BM77" s="3" t="str">
        <f>IF($A77&lt;&gt;"",IF(ISNUMBER(MATCH(ROW($A77),#REF!,0)),IF($G77="","Err1",""),IF($G77="","","Err2")),"")</f>
        <v>Err2</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
      </c>
      <c r="BV77" s="3" t="str">
        <f>IF($A77&lt;&gt;"",IF(ISNUMBER(MATCH(ROW($A77),#REF!,0)),IF(P77="","Err1",""),IF(P77="","","Err2")),"")</f>
        <v/>
      </c>
      <c r="BW77" s="3" t="str">
        <f>IF($A77&lt;&gt;"",IF(OR(ISNUMBER(MATCH(ROW($A77),#REF!,0)),ISNUMBER(MATCH(ROW($A77),#REF!,0)),ISNUMBER(MATCH(ROW($A77),#REF!,0))),IF($Q77="","Err1",""),IF($Q77="","","Err2")),"")</f>
        <v/>
      </c>
      <c r="BX77" s="3" t="str">
        <f>IF($A77&lt;&gt;"",IF(ISNUMBER(MATCH(ROW($A77),#REF!,0)),IF(R77="","Err1",""),IF(R77="","","Err2")),"")</f>
        <v/>
      </c>
      <c r="BY77" s="3" t="str">
        <f>IF($A77&lt;&gt;"",IF(ISNUMBER(MATCH(ROW($A77),#REF!,0)),IF(S77="","Err1",""),IF(S77="","","Err2")),"")</f>
        <v/>
      </c>
      <c r="BZ77" s="3" t="str">
        <f>IF($A77&lt;&gt;"",IF(ISNUMBER(MATCH(ROW($A77),#REF!,0)),IF(T77="","Err1",""),IF(T77="","","Err2")),"")</f>
        <v/>
      </c>
      <c r="CA77" s="3" t="str">
        <f>IF($A77&lt;&gt;"",IF(ISNUMBER(MATCH(ROW($A77),#REF!,0)),IF(U77="","Err1",""),IF(U77="","","Err2")),"")</f>
        <v/>
      </c>
    </row>
    <row r="78" spans="1:79" ht="24.9" x14ac:dyDescent="0.3">
      <c r="A78" s="19" t="s">
        <v>613</v>
      </c>
      <c r="C78" s="4" t="s">
        <v>485</v>
      </c>
      <c r="D78" s="3" t="str">
        <f t="shared" ca="1" si="7"/>
        <v/>
      </c>
      <c r="F78" s="5" t="s">
        <v>565</v>
      </c>
      <c r="G78" s="5" t="s">
        <v>565</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614</v>
      </c>
      <c r="C79" s="4" t="s">
        <v>485</v>
      </c>
      <c r="D79" s="3" t="str">
        <f t="shared" ca="1" si="7"/>
        <v/>
      </c>
      <c r="F79" s="5" t="s">
        <v>565</v>
      </c>
      <c r="G79" s="5" t="s">
        <v>565</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615</v>
      </c>
      <c r="C80" s="4" t="s">
        <v>485</v>
      </c>
      <c r="D80" s="3" t="str">
        <f t="shared" ca="1" si="7"/>
        <v/>
      </c>
      <c r="F80" s="5" t="s">
        <v>565</v>
      </c>
      <c r="G80" s="5" t="s">
        <v>565</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x14ac:dyDescent="0.3">
      <c r="A81" s="19" t="s">
        <v>263</v>
      </c>
      <c r="B81" s="4" t="s">
        <v>248</v>
      </c>
      <c r="C81" s="4" t="s">
        <v>215</v>
      </c>
      <c r="D81" s="3" t="str">
        <f t="shared" ca="1" si="7"/>
        <v/>
      </c>
      <c r="H81" s="5" t="s">
        <v>295</v>
      </c>
      <c r="I81" s="5" t="s">
        <v>295</v>
      </c>
      <c r="J81" s="5" t="s">
        <v>295</v>
      </c>
      <c r="K81" s="5" t="s">
        <v>295</v>
      </c>
      <c r="L81" s="5" t="s">
        <v>295</v>
      </c>
      <c r="M81" s="5" t="s">
        <v>295</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IF(OR(F81="",VLOOKUP(F$1,Services!$A$1:$B$19,2,0)="Exclude"),"",IF($D81=1,IF(OR(price_limit="",price_limit="No Limit"),IF(F81="Yes",1,2),IF(SUMIFS(WhatIf!$G:$G,WhatIf!$A:$A,F$1,WhatIf!$B:$B,F81)&lt;=price_limit,IF(F81="Yes",1,2),"")),""))</f>
        <v/>
      </c>
      <c r="AP81" s="75" t="str">
        <f>IF(OR(G81="",VLOOKUP(G$1,Services!$A$1:$B$19,2,0)="Exclude"),"",IF($D81=1,IF(OR(price_limit="",price_limit="No Limit"),IF(G81="Yes",1,2),IF(SUMIFS(WhatIf!$G:$G,WhatIf!$A:$A,G$1,WhatIf!$B:$B,G81)&lt;=price_limit,IF(G81="Yes",1,2),"")),""))</f>
        <v/>
      </c>
      <c r="AQ81" s="75" t="str">
        <f ca="1">IF(OR(H81="",VLOOKUP(H$1,Services!$A$1:$B$19,2,0)="Exclude"),"",IF($D81=1,IF(OR(price_limit="",price_limit="No Limit"),IF(H81="Yes",1,2),IF(SUMIFS(WhatIf!$G:$G,WhatIf!$A:$A,H$1,WhatIf!$B:$B,H81)&lt;=price_limit,IF(H81="Yes",1,2),"")),""))</f>
        <v/>
      </c>
      <c r="AR81" s="75" t="str">
        <f ca="1">IF(OR(I81="",VLOOKUP(I$1,Services!$A$1:$B$19,2,0)="Exclude"),"",IF($D81=1,IF(OR(price_limit="",price_limit="No Limit"),IF(I81="Yes",1,2),IF(SUMIFS(WhatIf!$G:$G,WhatIf!$A:$A,I$1,WhatIf!$B:$B,I81)&lt;=price_limit,IF(I81="Yes",1,2),"")),""))</f>
        <v/>
      </c>
      <c r="AS81" s="75" t="str">
        <f ca="1">IF(OR(J81="",VLOOKUP(J$1,Services!$A$1:$B$19,2,0)="Exclude"),"",IF($D81=1,IF(OR(price_limit="",price_limit="No Limit"),IF(J81="Yes",1,2),IF(SUMIFS(WhatIf!$G:$G,WhatIf!$A:$A,J$1,WhatIf!$B:$B,J81)&lt;=price_limit,IF(J81="Yes",1,2),"")),""))</f>
        <v/>
      </c>
      <c r="AT81" s="75" t="str">
        <f ca="1">IF(OR(K81="",VLOOKUP(K$1,Services!$A$1:$B$19,2,0)="Exclude"),"",IF($D81=1,IF(OR(price_limit="",price_limit="No Limit"),IF(K81="Yes",1,2),IF(SUMIFS(WhatIf!$G:$G,WhatIf!$A:$A,K$1,WhatIf!$B:$B,K81)&lt;=price_limit,IF(K81="Yes",1,2),"")),""))</f>
        <v/>
      </c>
      <c r="AU81" s="75" t="str">
        <f ca="1">IF(OR(L81="",VLOOKUP(L$1,Services!$A$1:$B$19,2,0)="Exclude"),"",IF($D81=1,IF(OR(price_limit="",price_limit="No Limit"),IF(L81="Yes",1,2),IF(SUMIFS(WhatIf!$G:$G,WhatIf!$A:$A,L$1,WhatIf!$B:$B,L81)&lt;=price_limit,IF(L81="Yes",1,2),"")),""))</f>
        <v/>
      </c>
      <c r="AV81" s="75" t="str">
        <f ca="1">IF(OR(M81="",VLOOKUP(M$1,Services!$A$1:$B$19,2,0)="Exclude"),"",IF($D81=1,IF(OR(price_limit="",price_limit="No Limit"),IF(M81="Yes",1,2),IF(SUMIFS(WhatIf!$G:$G,WhatIf!$A:$A,M$1,WhatIf!$B:$B,M81)&lt;=price_limit,IF(M81="Yes",1,2),"")),""))</f>
        <v/>
      </c>
      <c r="AW81" s="75" t="str">
        <f ca="1">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
      </c>
      <c r="BM81" s="3" t="str">
        <f>IF($A81&lt;&gt;"",IF(ISNUMBER(MATCH(ROW($A81),#REF!,0)),IF($G81="","Err1",""),IF($G81="","","Err2")),"")</f>
        <v/>
      </c>
      <c r="BN81" s="3" t="str">
        <f>IF($A81&lt;&gt;"",IF(OR(ISNUMBER(MATCH(ROW($A81),#REF!,0)),ISNUMBER(MATCH(ROW($A81),#REF!,0))),IF(H81="","Err1",""),IF(H81="","","Err2")),"")</f>
        <v>Err2</v>
      </c>
      <c r="BO81" s="3" t="str">
        <f>IF($A81&lt;&gt;"",IF(OR(ISNUMBER(MATCH(ROW($A81),#REF!,0)),ISNUMBER(MATCH(ROW($A81),#REF!,0))),IF(I81="","Err1",""),IF(I81="","","Err2")),"")</f>
        <v>Err2</v>
      </c>
      <c r="BP81" s="3" t="str">
        <f>IF($A81&lt;&gt;"",IF(OR(ISNUMBER(MATCH(ROW($A81),#REF!,0)),ISNUMBER(MATCH(ROW($A81),#REF!,0))),IF(J81="","Err1",""),IF(J81="","","Err2")),"")</f>
        <v>Err2</v>
      </c>
      <c r="BQ81" s="3" t="str">
        <f>IF($A81&lt;&gt;"",IF(OR(ISNUMBER(MATCH(ROW($A81),#REF!,0)),ISNUMBER(MATCH(ROW($A81),#REF!,0))),IF(K81="","Err1",""),IF(K81="","","Err2")),"")</f>
        <v>Err2</v>
      </c>
      <c r="BR81" s="3" t="str">
        <f>IF($A81&lt;&gt;"",IF(OR(ISNUMBER(MATCH(ROW($A81),#REF!,0)),ISNUMBER(MATCH(ROW($A81),#REF!,0))),IF(L81="","Err1",""),IF(L81="","","Err2")),"")</f>
        <v>Err2</v>
      </c>
      <c r="BS81" s="3" t="str">
        <f>IF($A81&lt;&gt;"",IF(OR(ISNUMBER(MATCH(ROW($A81),#REF!,0)),ISNUMBER(MATCH(ROW($A81),#REF!,0))),IF(M81="","Err1",""),IF(M81="","","Err2")),"")</f>
        <v>Err2</v>
      </c>
      <c r="BT81" s="3" t="str">
        <f>IF($A81&lt;&gt;"",IF(OR(ISNUMBER(MATCH(ROW($A81),#REF!,0)),ISNUMBER(MATCH(ROW($A81),#REF!,0))),IF(N81="","Err1",""),IF(N81="","","Err2")),"")</f>
        <v>Err2</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264</v>
      </c>
      <c r="B82" s="4" t="s">
        <v>248</v>
      </c>
      <c r="C82" s="4" t="s">
        <v>215</v>
      </c>
      <c r="D82" s="3" t="str">
        <f t="shared" ca="1" si="7"/>
        <v/>
      </c>
      <c r="H82" s="5" t="s">
        <v>295</v>
      </c>
      <c r="I82" s="5" t="s">
        <v>295</v>
      </c>
      <c r="J82" s="5" t="s">
        <v>295</v>
      </c>
      <c r="K82" s="5" t="s">
        <v>295</v>
      </c>
      <c r="L82" s="5" t="s">
        <v>295</v>
      </c>
      <c r="M82" s="5" t="s">
        <v>295</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265</v>
      </c>
      <c r="B83" s="4" t="s">
        <v>248</v>
      </c>
      <c r="C83" s="4" t="s">
        <v>215</v>
      </c>
      <c r="D83" s="3" t="str">
        <f t="shared" ca="1" si="7"/>
        <v/>
      </c>
      <c r="H83" s="5" t="s">
        <v>295</v>
      </c>
      <c r="I83" s="5" t="s">
        <v>295</v>
      </c>
      <c r="J83" s="5" t="s">
        <v>295</v>
      </c>
      <c r="K83" s="5" t="s">
        <v>295</v>
      </c>
      <c r="L83" s="5" t="s">
        <v>295</v>
      </c>
      <c r="M83" s="5" t="s">
        <v>295</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ht="24.9" x14ac:dyDescent="0.3">
      <c r="A84" s="19" t="s">
        <v>208</v>
      </c>
      <c r="B84" s="4" t="s">
        <v>248</v>
      </c>
      <c r="C84" s="4" t="s">
        <v>215</v>
      </c>
      <c r="D84" s="3" t="str">
        <f t="shared" ca="1" si="7"/>
        <v/>
      </c>
      <c r="F84" s="5" t="s">
        <v>555</v>
      </c>
      <c r="G84" s="5" t="s">
        <v>555</v>
      </c>
      <c r="H84" s="5" t="s">
        <v>295</v>
      </c>
      <c r="I84" s="5" t="s">
        <v>295</v>
      </c>
      <c r="J84" s="5" t="s">
        <v>295</v>
      </c>
      <c r="K84" s="5" t="s">
        <v>295</v>
      </c>
      <c r="L84" s="5" t="s">
        <v>295</v>
      </c>
      <c r="M84" s="5" t="s">
        <v>295</v>
      </c>
      <c r="N84" s="5" t="s">
        <v>1</v>
      </c>
      <c r="Q84" s="5" t="s">
        <v>295</v>
      </c>
      <c r="R84" s="5" t="s">
        <v>879</v>
      </c>
      <c r="T84" s="5" t="s">
        <v>256</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 ca="1">IF(OR(F84="",VLOOKUP(F$1,Services!$A$1:$B$19,2,0)="Exclude"),"",IF($D84=1,IF(OR(price_limit="",price_limit="No Limit"),IF(F84="Yes",1,2),IF(SUMIFS(WhatIf!$G:$G,WhatIf!$A:$A,F$1,WhatIf!$B:$B,F84)&lt;=price_limit,IF(F84="Yes",1,2),"")),""))</f>
        <v/>
      </c>
      <c r="AP84" s="75" t="str">
        <f ca="1">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 ca="1">IF(OR(Q84="",VLOOKUP(Q$1,Services!$A$1:$B$19,2,0)="Exclude"),"",IF($D84=1,IF(OR(price_limit="",price_limit="No Limit"),IF(Q84="Yes",1,2),IF(SUMIFS(WhatIf!$G:$G,WhatIf!$A:$A,Q$1,WhatIf!$B:$B,Q84)&lt;=price_limit,IF(Q84="Yes",1,2),"")),""))</f>
        <v/>
      </c>
      <c r="BA84" s="75" t="str">
        <f ca="1">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 ca="1">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Err2</v>
      </c>
      <c r="BM84" s="3" t="str">
        <f>IF($A84&lt;&gt;"",IF(ISNUMBER(MATCH(ROW($A84),#REF!,0)),IF($G84="","Err1",""),IF($G84="","","Err2")),"")</f>
        <v>Err2</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Err2</v>
      </c>
      <c r="BX84" s="3" t="str">
        <f>IF($A84&lt;&gt;"",IF(ISNUMBER(MATCH(ROW($A84),#REF!,0)),IF(R84="","Err1",""),IF(R84="","","Err2")),"")</f>
        <v>Err2</v>
      </c>
      <c r="BY84" s="3" t="str">
        <f>IF($A84&lt;&gt;"",IF(ISNUMBER(MATCH(ROW($A84),#REF!,0)),IF(S84="","Err1",""),IF(S84="","","Err2")),"")</f>
        <v/>
      </c>
      <c r="BZ84" s="3" t="str">
        <f>IF($A84&lt;&gt;"",IF(ISNUMBER(MATCH(ROW($A84),#REF!,0)),IF(T84="","Err1",""),IF(T84="","","Err2")),"")</f>
        <v>Err2</v>
      </c>
      <c r="CA84" s="3" t="str">
        <f>IF($A84&lt;&gt;"",IF(ISNUMBER(MATCH(ROW($A84),#REF!,0)),IF(U84="","Err1",""),IF(U84="","","Err2")),"")</f>
        <v/>
      </c>
    </row>
    <row r="85" spans="1:79" x14ac:dyDescent="0.3">
      <c r="A85" s="19" t="s">
        <v>541</v>
      </c>
      <c r="C85" s="4" t="s">
        <v>480</v>
      </c>
      <c r="D85" s="3" t="str">
        <f t="shared" ca="1" si="7"/>
        <v/>
      </c>
      <c r="F85" s="5" t="s">
        <v>541</v>
      </c>
      <c r="G85" s="5" t="s">
        <v>541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IF(OR(H85="",VLOOKUP(H$1,Services!$A$1:$B$19,2,0)="Exclude"),"",IF($D85=1,IF(OR(price_limit="",price_limit="No Limit"),IF(H85="Yes",1,2),IF(SUMIFS(WhatIf!$G:$G,WhatIf!$A:$A,H$1,WhatIf!$B:$B,H85)&lt;=price_limit,IF(H85="Yes",1,2),"")),""))</f>
        <v/>
      </c>
      <c r="AR85" s="75" t="str">
        <f>IF(OR(I85="",VLOOKUP(I$1,Services!$A$1:$B$19,2,0)="Exclude"),"",IF($D85=1,IF(OR(price_limit="",price_limit="No Limit"),IF(I85="Yes",1,2),IF(SUMIFS(WhatIf!$G:$G,WhatIf!$A:$A,I$1,WhatIf!$B:$B,I85)&lt;=price_limit,IF(I85="Yes",1,2),"")),""))</f>
        <v/>
      </c>
      <c r="AS85" s="75" t="str">
        <f>IF(OR(J85="",VLOOKUP(J$1,Services!$A$1:$B$19,2,0)="Exclude"),"",IF($D85=1,IF(OR(price_limit="",price_limit="No Limit"),IF(J85="Yes",1,2),IF(SUMIFS(WhatIf!$G:$G,WhatIf!$A:$A,J$1,WhatIf!$B:$B,J85)&lt;=price_limit,IF(J85="Yes",1,2),"")),""))</f>
        <v/>
      </c>
      <c r="AT85" s="75" t="str">
        <f>IF(OR(K85="",VLOOKUP(K$1,Services!$A$1:$B$19,2,0)="Exclude"),"",IF($D85=1,IF(OR(price_limit="",price_limit="No Limit"),IF(K85="Yes",1,2),IF(SUMIFS(WhatIf!$G:$G,WhatIf!$A:$A,K$1,WhatIf!$B:$B,K85)&lt;=price_limit,IF(K85="Yes",1,2),"")),""))</f>
        <v/>
      </c>
      <c r="AU85" s="75" t="str">
        <f>IF(OR(L85="",VLOOKUP(L$1,Services!$A$1:$B$19,2,0)="Exclude"),"",IF($D85=1,IF(OR(price_limit="",price_limit="No Limit"),IF(L85="Yes",1,2),IF(SUMIFS(WhatIf!$G:$G,WhatIf!$A:$A,L$1,WhatIf!$B:$B,L85)&lt;=price_limit,IF(L85="Yes",1,2),"")),""))</f>
        <v/>
      </c>
      <c r="AV85" s="75" t="str">
        <f>IF(OR(M85="",VLOOKUP(M$1,Services!$A$1:$B$19,2,0)="Exclude"),"",IF($D85=1,IF(OR(price_limit="",price_limit="No Limit"),IF(M85="Yes",1,2),IF(SUMIFS(WhatIf!$G:$G,WhatIf!$A:$A,M$1,WhatIf!$B:$B,M85)&lt;=price_limit,IF(M85="Yes",1,2),"")),""))</f>
        <v/>
      </c>
      <c r="AW85" s="75" t="str">
        <f>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
      </c>
      <c r="BO85" s="3" t="str">
        <f>IF($A85&lt;&gt;"",IF(OR(ISNUMBER(MATCH(ROW($A85),#REF!,0)),ISNUMBER(MATCH(ROW($A85),#REF!,0))),IF(I85="","Err1",""),IF(I85="","","Err2")),"")</f>
        <v/>
      </c>
      <c r="BP85" s="3" t="str">
        <f>IF($A85&lt;&gt;"",IF(OR(ISNUMBER(MATCH(ROW($A85),#REF!,0)),ISNUMBER(MATCH(ROW($A85),#REF!,0))),IF(J85="","Err1",""),IF(J85="","","Err2")),"")</f>
        <v/>
      </c>
      <c r="BQ85" s="3" t="str">
        <f>IF($A85&lt;&gt;"",IF(OR(ISNUMBER(MATCH(ROW($A85),#REF!,0)),ISNUMBER(MATCH(ROW($A85),#REF!,0))),IF(K85="","Err1",""),IF(K85="","","Err2")),"")</f>
        <v/>
      </c>
      <c r="BR85" s="3" t="str">
        <f>IF($A85&lt;&gt;"",IF(OR(ISNUMBER(MATCH(ROW($A85),#REF!,0)),ISNUMBER(MATCH(ROW($A85),#REF!,0))),IF(L85="","Err1",""),IF(L85="","","Err2")),"")</f>
        <v/>
      </c>
      <c r="BS85" s="3" t="str">
        <f>IF($A85&lt;&gt;"",IF(OR(ISNUMBER(MATCH(ROW($A85),#REF!,0)),ISNUMBER(MATCH(ROW($A85),#REF!,0))),IF(M85="","Err1",""),IF(M85="","","Err2")),"")</f>
        <v/>
      </c>
      <c r="BT85" s="3" t="str">
        <f>IF($A85&lt;&gt;"",IF(OR(ISNUMBER(MATCH(ROW($A85),#REF!,0)),ISNUMBER(MATCH(ROW($A85),#REF!,0))),IF(N85="","Err1",""),IF(N85="","","Err2")),"")</f>
        <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209</v>
      </c>
      <c r="B86" s="4" t="s">
        <v>248</v>
      </c>
      <c r="C86" s="4" t="s">
        <v>215</v>
      </c>
      <c r="D86" s="3" t="str">
        <f t="shared" ca="1" si="7"/>
        <v/>
      </c>
      <c r="F86" s="5" t="s">
        <v>555</v>
      </c>
      <c r="G86" s="5" t="s">
        <v>555</v>
      </c>
      <c r="H86" s="5" t="s">
        <v>295</v>
      </c>
      <c r="I86" s="5" t="s">
        <v>295</v>
      </c>
      <c r="J86" s="5" t="s">
        <v>295</v>
      </c>
      <c r="K86" s="5" t="s">
        <v>295</v>
      </c>
      <c r="L86" s="5" t="s">
        <v>295</v>
      </c>
      <c r="M86" s="5" t="s">
        <v>295</v>
      </c>
      <c r="N86" s="5" t="s">
        <v>1</v>
      </c>
      <c r="P86" s="21"/>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x14ac:dyDescent="0.3">
      <c r="A87" s="19" t="s">
        <v>17</v>
      </c>
      <c r="B87" s="4" t="s">
        <v>248</v>
      </c>
      <c r="C87" s="4" t="s">
        <v>481</v>
      </c>
      <c r="D87" s="3" t="str">
        <f t="shared" ca="1" si="7"/>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IF(OR(F87="",VLOOKUP(F$1,Services!$A$1:$B$19,2,0)="Exclude"),"",IF($D87=1,IF(OR(price_limit="",price_limit="No Limit"),IF(F87="Yes",1,2),IF(SUMIFS(WhatIf!$G:$G,WhatIf!$A:$A,F$1,WhatIf!$B:$B,F87)&lt;=price_limit,IF(F87="Yes",1,2),"")),""))</f>
        <v/>
      </c>
      <c r="AP87" s="75" t="str">
        <f>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 ca="1">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 ca="1">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 ca="1">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
      </c>
      <c r="BM87" s="3" t="str">
        <f>IF($A87&lt;&gt;"",IF(ISNUMBER(MATCH(ROW($A87),#REF!,0)),IF($G87="","Err1",""),IF($G87="","","Err2")),"")</f>
        <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Err2</v>
      </c>
      <c r="BW87" s="3" t="str">
        <f>IF($A87&lt;&gt;"",IF(OR(ISNUMBER(MATCH(ROW($A87),#REF!,0)),ISNUMBER(MATCH(ROW($A87),#REF!,0)),ISNUMBER(MATCH(ROW($A87),#REF!,0))),IF($Q87="","Err1",""),IF($Q87="","","Err2")),"")</f>
        <v>Err2</v>
      </c>
      <c r="BX87" s="3" t="str">
        <f>IF($A87&lt;&gt;"",IF(ISNUMBER(MATCH(ROW($A87),#REF!,0)),IF(R87="","Err1",""),IF(R87="","","Err2")),"")</f>
        <v/>
      </c>
      <c r="BY87" s="3" t="str">
        <f>IF($A87&lt;&gt;"",IF(ISNUMBER(MATCH(ROW($A87),#REF!,0)),IF(S87="","Err1",""),IF(S87="","","Err2")),"")</f>
        <v>Err2</v>
      </c>
      <c r="BZ87" s="3" t="str">
        <f>IF($A87&lt;&gt;"",IF(ISNUMBER(MATCH(ROW($A87),#REF!,0)),IF(T87="","Err1",""),IF(T87="","","Err2")),"")</f>
        <v/>
      </c>
      <c r="CA87" s="3" t="str">
        <f>IF($A87&lt;&gt;"",IF(ISNUMBER(MATCH(ROW($A87),#REF!,0)),IF(U87="","Err1",""),IF(U87="","","Err2")),"")</f>
        <v>Err2</v>
      </c>
    </row>
    <row r="88" spans="1:79" ht="24.9" x14ac:dyDescent="0.3">
      <c r="A88" s="19" t="s">
        <v>226</v>
      </c>
      <c r="B88" s="4" t="s">
        <v>248</v>
      </c>
      <c r="C88" s="4" t="s">
        <v>480</v>
      </c>
      <c r="D88" s="3" t="str">
        <f t="shared" ca="1" si="7"/>
        <v/>
      </c>
      <c r="F88" s="5" t="s">
        <v>539</v>
      </c>
      <c r="G88" s="5" t="s">
        <v>539</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
      </c>
      <c r="BO88" s="3" t="str">
        <f>IF($A88&lt;&gt;"",IF(OR(ISNUMBER(MATCH(ROW($A88),#REF!,0)),ISNUMBER(MATCH(ROW($A88),#REF!,0))),IF(I88="","Err1",""),IF(I88="","","Err2")),"")</f>
        <v/>
      </c>
      <c r="BP88" s="3" t="str">
        <f>IF($A88&lt;&gt;"",IF(OR(ISNUMBER(MATCH(ROW($A88),#REF!,0)),ISNUMBER(MATCH(ROW($A88),#REF!,0))),IF(J88="","Err1",""),IF(J88="","","Err2")),"")</f>
        <v/>
      </c>
      <c r="BQ88" s="3" t="str">
        <f>IF($A88&lt;&gt;"",IF(OR(ISNUMBER(MATCH(ROW($A88),#REF!,0)),ISNUMBER(MATCH(ROW($A88),#REF!,0))),IF(K88="","Err1",""),IF(K88="","","Err2")),"")</f>
        <v/>
      </c>
      <c r="BR88" s="3" t="str">
        <f>IF($A88&lt;&gt;"",IF(OR(ISNUMBER(MATCH(ROW($A88),#REF!,0)),ISNUMBER(MATCH(ROW($A88),#REF!,0))),IF(L88="","Err1",""),IF(L88="","","Err2")),"")</f>
        <v/>
      </c>
      <c r="BS88" s="3" t="str">
        <f>IF($A88&lt;&gt;"",IF(OR(ISNUMBER(MATCH(ROW($A88),#REF!,0)),ISNUMBER(MATCH(ROW($A88),#REF!,0))),IF(M88="","Err1",""),IF(M88="","","Err2")),"")</f>
        <v/>
      </c>
      <c r="BT88" s="3" t="str">
        <f>IF($A88&lt;&gt;"",IF(OR(ISNUMBER(MATCH(ROW($A88),#REF!,0)),ISNUMBER(MATCH(ROW($A88),#REF!,0))),IF(N88="","Err1",""),IF(N88="","","Err2")),"")</f>
        <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ht="12.45" customHeight="1" x14ac:dyDescent="0.3">
      <c r="A89" s="19" t="s">
        <v>401</v>
      </c>
      <c r="B89" s="4" t="s">
        <v>248</v>
      </c>
      <c r="C89" s="4" t="s">
        <v>293</v>
      </c>
      <c r="D89" s="3" t="str">
        <f t="shared" ca="1" si="7"/>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 ca="1">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Err2</v>
      </c>
      <c r="BL89" s="3" t="str">
        <f>IF($A89&lt;&gt;"",IF(ISNUMBER(MATCH(ROW($A89),#REF!,0)),IF($F89="","Err1",""),IF($F89="","","Err2")),"")</f>
        <v/>
      </c>
      <c r="BM89" s="3" t="str">
        <f>IF($A89&lt;&gt;"",IF(ISNUMBER(MATCH(ROW($A89),#REF!,0)),IF($G89="","Err1",""),IF($G89="","","Err2")),"")</f>
        <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x14ac:dyDescent="0.3">
      <c r="A90" s="19" t="s">
        <v>800</v>
      </c>
      <c r="C90" s="4" t="s">
        <v>482</v>
      </c>
      <c r="D90" s="3" t="str">
        <f t="shared" ca="1" si="7"/>
        <v/>
      </c>
      <c r="T90" s="5" t="s">
        <v>256</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 ca="1">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Err2</v>
      </c>
      <c r="CA90" s="3" t="str">
        <f>IF($A90&lt;&gt;"",IF(ISNUMBER(MATCH(ROW($A90),#REF!,0)),IF(U90="","Err1",""),IF(U90="","","Err2")),"")</f>
        <v/>
      </c>
    </row>
    <row r="91" spans="1:79" ht="24.9" x14ac:dyDescent="0.3">
      <c r="A91" s="19" t="s">
        <v>18</v>
      </c>
      <c r="B91" s="4" t="s">
        <v>248</v>
      </c>
      <c r="C91" s="4" t="s">
        <v>293</v>
      </c>
      <c r="D91" s="3" t="str">
        <f t="shared" ca="1" si="7"/>
        <v/>
      </c>
      <c r="E91" s="5" t="s">
        <v>1</v>
      </c>
      <c r="F91" s="5" t="s">
        <v>535</v>
      </c>
      <c r="G91" s="5" t="s">
        <v>535</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 ca="1">IF(OR(I91="",VLOOKUP(I$1,Services!$A$1:$B$19,2,0)="Exclude"),"",IF($D91=1,IF(OR(price_limit="",price_limit="No Limit"),IF(I91="Yes",1,2),IF(SUMIFS(WhatIf!$G:$G,WhatIf!$A:$A,I$1,WhatIf!$B:$B,I91)&lt;=price_limit,IF(I91="Yes",1,2),"")),""))</f>
        <v/>
      </c>
      <c r="AS91" s="75" t="str">
        <f ca="1">IF(OR(J91="",VLOOKUP(J$1,Services!$A$1:$B$19,2,0)="Exclude"),"",IF($D91=1,IF(OR(price_limit="",price_limit="No Limit"),IF(J91="Yes",1,2),IF(SUMIFS(WhatIf!$G:$G,WhatIf!$A:$A,J$1,WhatIf!$B:$B,J91)&lt;=price_limit,IF(J91="Yes",1,2),"")),""))</f>
        <v/>
      </c>
      <c r="AT91" s="75" t="str">
        <f ca="1">IF(OR(K91="",VLOOKUP(K$1,Services!$A$1:$B$19,2,0)="Exclude"),"",IF($D91=1,IF(OR(price_limit="",price_limit="No Limit"),IF(K91="Yes",1,2),IF(SUMIFS(WhatIf!$G:$G,WhatIf!$A:$A,K$1,WhatIf!$B:$B,K91)&lt;=price_limit,IF(K91="Yes",1,2),"")),""))</f>
        <v/>
      </c>
      <c r="AU91" s="75" t="str">
        <f ca="1">IF(OR(L91="",VLOOKUP(L$1,Services!$A$1:$B$19,2,0)="Exclude"),"",IF($D91=1,IF(OR(price_limit="",price_limit="No Limit"),IF(L91="Yes",1,2),IF(SUMIFS(WhatIf!$G:$G,WhatIf!$A:$A,L$1,WhatIf!$B:$B,L91)&lt;=price_limit,IF(L91="Yes",1,2),"")),""))</f>
        <v/>
      </c>
      <c r="AV91" s="75" t="str">
        <f ca="1">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 ca="1">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 ca="1">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Err2</v>
      </c>
      <c r="BM91" s="3" t="str">
        <f>IF($A91&lt;&gt;"",IF(ISNUMBER(MATCH(ROW($A91),#REF!,0)),IF($G91="","Err1",""),IF($G91="","","Err2")),"")</f>
        <v>Err2</v>
      </c>
      <c r="BN91" s="3" t="str">
        <f>IF($A91&lt;&gt;"",IF(OR(ISNUMBER(MATCH(ROW($A91),#REF!,0)),ISNUMBER(MATCH(ROW($A91),#REF!,0))),IF(H91="","Err1",""),IF(H91="","","Err2")),"")</f>
        <v/>
      </c>
      <c r="BO91" s="3" t="str">
        <f>IF($A91&lt;&gt;"",IF(OR(ISNUMBER(MATCH(ROW($A91),#REF!,0)),ISNUMBER(MATCH(ROW($A91),#REF!,0))),IF(I91="","Err1",""),IF(I91="","","Err2")),"")</f>
        <v>Err2</v>
      </c>
      <c r="BP91" s="3" t="str">
        <f>IF($A91&lt;&gt;"",IF(OR(ISNUMBER(MATCH(ROW($A91),#REF!,0)),ISNUMBER(MATCH(ROW($A91),#REF!,0))),IF(J91="","Err1",""),IF(J91="","","Err2")),"")</f>
        <v>Err2</v>
      </c>
      <c r="BQ91" s="3" t="str">
        <f>IF($A91&lt;&gt;"",IF(OR(ISNUMBER(MATCH(ROW($A91),#REF!,0)),ISNUMBER(MATCH(ROW($A91),#REF!,0))),IF(K91="","Err1",""),IF(K91="","","Err2")),"")</f>
        <v>Err2</v>
      </c>
      <c r="BR91" s="3" t="str">
        <f>IF($A91&lt;&gt;"",IF(OR(ISNUMBER(MATCH(ROW($A91),#REF!,0)),ISNUMBER(MATCH(ROW($A91),#REF!,0))),IF(L91="","Err1",""),IF(L91="","","Err2")),"")</f>
        <v>Err2</v>
      </c>
      <c r="BS91" s="3" t="str">
        <f>IF($A91&lt;&gt;"",IF(OR(ISNUMBER(MATCH(ROW($A91),#REF!,0)),ISNUMBER(MATCH(ROW($A91),#REF!,0))),IF(M91="","Err1",""),IF(M91="","","Err2")),"")</f>
        <v>Err2</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Err2</v>
      </c>
      <c r="BY91" s="3" t="str">
        <f>IF($A91&lt;&gt;"",IF(ISNUMBER(MATCH(ROW($A91),#REF!,0)),IF(S91="","Err1",""),IF(S91="","","Err2")),"")</f>
        <v/>
      </c>
      <c r="BZ91" s="3" t="str">
        <f>IF($A91&lt;&gt;"",IF(ISNUMBER(MATCH(ROW($A91),#REF!,0)),IF(T91="","Err1",""),IF(T91="","","Err2")),"")</f>
        <v/>
      </c>
      <c r="CA91" s="3" t="str">
        <f>IF($A91&lt;&gt;"",IF(ISNUMBER(MATCH(ROW($A91),#REF!,0)),IF(U91="","Err1",""),IF(U91="","","Err2")),"")</f>
        <v>Err2</v>
      </c>
    </row>
    <row r="92" spans="1:79" x14ac:dyDescent="0.3">
      <c r="A92" s="19" t="s">
        <v>19</v>
      </c>
      <c r="B92" s="4" t="s">
        <v>248</v>
      </c>
      <c r="C92" s="4" t="s">
        <v>224</v>
      </c>
      <c r="D92" s="3" t="str">
        <f t="shared" ca="1" si="7"/>
        <v/>
      </c>
      <c r="G92" s="5" t="s">
        <v>537</v>
      </c>
      <c r="H92" s="5" t="s">
        <v>1</v>
      </c>
      <c r="I92" s="5" t="s">
        <v>1</v>
      </c>
      <c r="J92" s="5" t="s">
        <v>1</v>
      </c>
      <c r="K92" s="5" t="s">
        <v>1</v>
      </c>
      <c r="L92" s="5" t="s">
        <v>1</v>
      </c>
      <c r="M92" s="5" t="s">
        <v>1</v>
      </c>
      <c r="O92" s="6" t="s">
        <v>1</v>
      </c>
      <c r="P92" s="6" t="s">
        <v>1</v>
      </c>
      <c r="Q92" s="6" t="s">
        <v>1</v>
      </c>
      <c r="R92" s="6" t="s">
        <v>1</v>
      </c>
      <c r="U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 ca="1">IF(OR(G92="",VLOOKUP(G$1,Services!$A$1:$B$19,2,0)="Exclude"),"",IF($D92=1,IF(OR(price_limit="",price_limit="No Limit"),IF(G92="Yes",1,2),IF(SUMIFS(WhatIf!$G:$G,WhatIf!$A:$A,G$1,WhatIf!$B:$B,G92)&lt;=price_limit,IF(G92="Yes",1,2),"")),""))</f>
        <v/>
      </c>
      <c r="AQ92" s="75" t="str">
        <f ca="1">IF(OR(H92="",VLOOKUP(H$1,Services!$A$1:$B$19,2,0)="Exclude"),"",IF($D92=1,IF(OR(price_limit="",price_limit="No Limit"),IF(H92="Yes",1,2),IF(SUMIFS(WhatIf!$G:$G,WhatIf!$A:$A,H$1,WhatIf!$B:$B,H92)&lt;=price_limit,IF(H92="Yes",1,2),"")),""))</f>
        <v/>
      </c>
      <c r="AR92" s="75" t="str">
        <f ca="1">IF(OR(I92="",VLOOKUP(I$1,Services!$A$1:$B$19,2,0)="Exclude"),"",IF($D92=1,IF(OR(price_limit="",price_limit="No Limit"),IF(I92="Yes",1,2),IF(SUMIFS(WhatIf!$G:$G,WhatIf!$A:$A,I$1,WhatIf!$B:$B,I92)&lt;=price_limit,IF(I92="Yes",1,2),"")),""))</f>
        <v/>
      </c>
      <c r="AS92" s="75" t="str">
        <f ca="1">IF(OR(J92="",VLOOKUP(J$1,Services!$A$1:$B$19,2,0)="Exclude"),"",IF($D92=1,IF(OR(price_limit="",price_limit="No Limit"),IF(J92="Yes",1,2),IF(SUMIFS(WhatIf!$G:$G,WhatIf!$A:$A,J$1,WhatIf!$B:$B,J92)&lt;=price_limit,IF(J92="Yes",1,2),"")),""))</f>
        <v/>
      </c>
      <c r="AT92" s="75" t="str">
        <f ca="1">IF(OR(K92="",VLOOKUP(K$1,Services!$A$1:$B$19,2,0)="Exclude"),"",IF($D92=1,IF(OR(price_limit="",price_limit="No Limit"),IF(K92="Yes",1,2),IF(SUMIFS(WhatIf!$G:$G,WhatIf!$A:$A,K$1,WhatIf!$B:$B,K92)&lt;=price_limit,IF(K92="Yes",1,2),"")),""))</f>
        <v/>
      </c>
      <c r="AU92" s="75" t="str">
        <f ca="1">IF(OR(L92="",VLOOKUP(L$1,Services!$A$1:$B$19,2,0)="Exclude"),"",IF($D92=1,IF(OR(price_limit="",price_limit="No Limit"),IF(L92="Yes",1,2),IF(SUMIFS(WhatIf!$G:$G,WhatIf!$A:$A,L$1,WhatIf!$B:$B,L92)&lt;=price_limit,IF(L92="Yes",1,2),"")),""))</f>
        <v/>
      </c>
      <c r="AV92" s="75" t="str">
        <f ca="1">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 ca="1">IF(OR(O92="",VLOOKUP(O$1,Services!$A$1:$B$19,2,0)="Exclude"),"",IF($D92=1,IF(OR(price_limit="",price_limit="No Limit"),IF(O92="Yes",1,2),IF(SUMIFS(WhatIf!$G:$G,WhatIf!$A:$A,O$1,WhatIf!$B:$B,O92)&lt;=price_limit,IF(O92="Yes",1,2),"")),""))</f>
        <v/>
      </c>
      <c r="AY92" s="75" t="str">
        <f ca="1">IF(OR(P92="",VLOOKUP(P$1,Services!$A$1:$B$19,2,0)="Exclude"),"",IF($D92=1,IF(OR(price_limit="",price_limit="No Limit"),IF(P92="Yes",1,2),IF(SUMIFS(WhatIf!$G:$G,WhatIf!$A:$A,P$1,WhatIf!$B:$B,P92)&lt;=price_limit,IF(P92="Yes",1,2),"")),""))</f>
        <v/>
      </c>
      <c r="AZ92" s="75" t="str">
        <f ca="1">IF(OR(Q92="",VLOOKUP(Q$1,Services!$A$1:$B$19,2,0)="Exclude"),"",IF($D92=1,IF(OR(price_limit="",price_limit="No Limit"),IF(Q92="Yes",1,2),IF(SUMIFS(WhatIf!$G:$G,WhatIf!$A:$A,Q$1,WhatIf!$B:$B,Q92)&lt;=price_limit,IF(Q92="Yes",1,2),"")),""))</f>
        <v/>
      </c>
      <c r="BA92" s="75" t="str">
        <f ca="1">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 ca="1">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Err2</v>
      </c>
      <c r="BN92" s="3" t="str">
        <f>IF($A92&lt;&gt;"",IF(OR(ISNUMBER(MATCH(ROW($A92),#REF!,0)),ISNUMBER(MATCH(ROW($A92),#REF!,0))),IF(H92="","Err1",""),IF(H92="","","Err2")),"")</f>
        <v>Err2</v>
      </c>
      <c r="BO92" s="3" t="str">
        <f>IF($A92&lt;&gt;"",IF(OR(ISNUMBER(MATCH(ROW($A92),#REF!,0)),ISNUMBER(MATCH(ROW($A92),#REF!,0))),IF(I92="","Err1",""),IF(I92="","","Err2")),"")</f>
        <v>Err2</v>
      </c>
      <c r="BP92" s="3" t="str">
        <f>IF($A92&lt;&gt;"",IF(OR(ISNUMBER(MATCH(ROW($A92),#REF!,0)),ISNUMBER(MATCH(ROW($A92),#REF!,0))),IF(J92="","Err1",""),IF(J92="","","Err2")),"")</f>
        <v>Err2</v>
      </c>
      <c r="BQ92" s="3" t="str">
        <f>IF($A92&lt;&gt;"",IF(OR(ISNUMBER(MATCH(ROW($A92),#REF!,0)),ISNUMBER(MATCH(ROW($A92),#REF!,0))),IF(K92="","Err1",""),IF(K92="","","Err2")),"")</f>
        <v>Err2</v>
      </c>
      <c r="BR92" s="3" t="str">
        <f>IF($A92&lt;&gt;"",IF(OR(ISNUMBER(MATCH(ROW($A92),#REF!,0)),ISNUMBER(MATCH(ROW($A92),#REF!,0))),IF(L92="","Err1",""),IF(L92="","","Err2")),"")</f>
        <v>Err2</v>
      </c>
      <c r="BS92" s="3" t="str">
        <f>IF($A92&lt;&gt;"",IF(OR(ISNUMBER(MATCH(ROW($A92),#REF!,0)),ISNUMBER(MATCH(ROW($A92),#REF!,0))),IF(M92="","Err1",""),IF(M92="","","Err2")),"")</f>
        <v>Err2</v>
      </c>
      <c r="BT92" s="3" t="str">
        <f>IF($A92&lt;&gt;"",IF(OR(ISNUMBER(MATCH(ROW($A92),#REF!,0)),ISNUMBER(MATCH(ROW($A92),#REF!,0))),IF(N92="","Err1",""),IF(N92="","","Err2")),"")</f>
        <v/>
      </c>
      <c r="BU92" s="3" t="str">
        <f>IF($A92&lt;&gt;"",IF(ISNUMBER(MATCH(ROW($A92),#REF!,0)),IF(O92="","Err1",""),IF(O92="","","Err2")),"")</f>
        <v>Err2</v>
      </c>
      <c r="BV92" s="3" t="str">
        <f>IF($A92&lt;&gt;"",IF(ISNUMBER(MATCH(ROW($A92),#REF!,0)),IF(P92="","Err1",""),IF(P92="","","Err2")),"")</f>
        <v>Err2</v>
      </c>
      <c r="BW92" s="3" t="str">
        <f>IF($A92&lt;&gt;"",IF(OR(ISNUMBER(MATCH(ROW($A92),#REF!,0)),ISNUMBER(MATCH(ROW($A92),#REF!,0)),ISNUMBER(MATCH(ROW($A92),#REF!,0))),IF($Q92="","Err1",""),IF($Q92="","","Err2")),"")</f>
        <v>Err2</v>
      </c>
      <c r="BX92" s="3" t="str">
        <f>IF($A92&lt;&gt;"",IF(ISNUMBER(MATCH(ROW($A92),#REF!,0)),IF(R92="","Err1",""),IF(R92="","","Err2")),"")</f>
        <v>Err2</v>
      </c>
      <c r="BY92" s="3" t="str">
        <f>IF($A92&lt;&gt;"",IF(ISNUMBER(MATCH(ROW($A92),#REF!,0)),IF(S92="","Err1",""),IF(S92="","","Err2")),"")</f>
        <v/>
      </c>
      <c r="BZ92" s="3" t="str">
        <f>IF($A92&lt;&gt;"",IF(ISNUMBER(MATCH(ROW($A92),#REF!,0)),IF(T92="","Err1",""),IF(T92="","","Err2")),"")</f>
        <v/>
      </c>
      <c r="CA92" s="3" t="str">
        <f>IF($A92&lt;&gt;"",IF(ISNUMBER(MATCH(ROW($A92),#REF!,0)),IF(U92="","Err1",""),IF(U92="","","Err2")),"")</f>
        <v>Err2</v>
      </c>
    </row>
    <row r="93" spans="1:79" ht="24.9" x14ac:dyDescent="0.3">
      <c r="A93" s="19" t="s">
        <v>96</v>
      </c>
      <c r="B93" s="4" t="s">
        <v>248</v>
      </c>
      <c r="C93" s="4" t="s">
        <v>224</v>
      </c>
      <c r="D93" s="3" t="str">
        <f t="shared" ca="1" si="7"/>
        <v/>
      </c>
      <c r="E93" s="6"/>
      <c r="F93" s="6"/>
      <c r="G93" s="6"/>
      <c r="H93" s="5" t="s">
        <v>1</v>
      </c>
      <c r="I93" s="5" t="s">
        <v>1</v>
      </c>
      <c r="K93" s="5" t="s">
        <v>1</v>
      </c>
      <c r="L93" s="5" t="s">
        <v>1</v>
      </c>
      <c r="M93" s="5" t="s">
        <v>1</v>
      </c>
      <c r="O93" s="6" t="s">
        <v>1</v>
      </c>
      <c r="P93" s="6" t="s">
        <v>293</v>
      </c>
      <c r="Q93" s="6" t="s">
        <v>320</v>
      </c>
      <c r="R93" s="6" t="s">
        <v>874</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IF(OR(G93="",VLOOKUP(G$1,Services!$A$1:$B$19,2,0)="Exclude"),"",IF($D93=1,IF(OR(price_limit="",price_limit="No Limit"),IF(G93="Yes",1,2),IF(SUMIFS(WhatIf!$G:$G,WhatIf!$A:$A,G$1,WhatIf!$B:$B,G93)&lt;=price_limit,IF(G93="Yes",1,2),"")),""))</f>
        <v/>
      </c>
      <c r="AQ93" s="75" t="str">
        <f ca="1">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 ca="1">IF(OR(O93="",VLOOKUP(O$1,Services!$A$1:$B$19,2,0)="Exclude"),"",IF($D93=1,IF(OR(price_limit="",price_limit="No Limit"),IF(O93="Yes",1,2),IF(SUMIFS(WhatIf!$G:$G,WhatIf!$A:$A,O$1,WhatIf!$B:$B,O93)&lt;=price_limit,IF(O93="Yes",1,2),"")),""))</f>
        <v/>
      </c>
      <c r="AY93" s="75" t="str">
        <f ca="1">IF(OR(P93="",VLOOKUP(P$1,Services!$A$1:$B$19,2,0)="Exclude"),"",IF($D93=1,IF(OR(price_limit="",price_limit="No Limit"),IF(P93="Yes",1,2),IF(SUMIFS(WhatIf!$G:$G,WhatIf!$A:$A,P$1,WhatIf!$B:$B,P93)&lt;=price_limit,IF(P93="Yes",1,2),"")),""))</f>
        <v/>
      </c>
      <c r="AZ93" s="75" t="str">
        <f ca="1">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
      </c>
      <c r="BN93" s="3" t="str">
        <f>IF($A93&lt;&gt;"",IF(OR(ISNUMBER(MATCH(ROW($A93),#REF!,0)),ISNUMBER(MATCH(ROW($A93),#REF!,0))),IF(H93="","Err1",""),IF(H93="","","Err2")),"")</f>
        <v>Err2</v>
      </c>
      <c r="BO93" s="3" t="str">
        <f>IF($A93&lt;&gt;"",IF(OR(ISNUMBER(MATCH(ROW($A93),#REF!,0)),ISNUMBER(MATCH(ROW($A93),#REF!,0))),IF(I93="","Err1",""),IF(I93="","","Err2")),"")</f>
        <v>Err2</v>
      </c>
      <c r="BP93" s="3" t="str">
        <f>IF($A93&lt;&gt;"",IF(OR(ISNUMBER(MATCH(ROW($A93),#REF!,0)),ISNUMBER(MATCH(ROW($A93),#REF!,0))),IF(J93="","Err1",""),IF(J93="","","Err2")),"")</f>
        <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Err2</v>
      </c>
      <c r="BV93" s="3" t="str">
        <f>IF($A93&lt;&gt;"",IF(ISNUMBER(MATCH(ROW($A93),#REF!,0)),IF(P93="","Err1",""),IF(P93="","","Err2")),"")</f>
        <v>Err2</v>
      </c>
      <c r="BW93" s="3" t="str">
        <f>IF($A93&lt;&gt;"",IF(OR(ISNUMBER(MATCH(ROW($A93),#REF!,0)),ISNUMBER(MATCH(ROW($A93),#REF!,0)),ISNUMBER(MATCH(ROW($A93),#REF!,0))),IF($Q93="","Err1",""),IF($Q93="","","Err2")),"")</f>
        <v>Err2</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
      </c>
    </row>
    <row r="94" spans="1:79" x14ac:dyDescent="0.3">
      <c r="A94" s="19" t="s">
        <v>20</v>
      </c>
      <c r="B94" s="4" t="s">
        <v>248</v>
      </c>
      <c r="C94" s="4" t="s">
        <v>224</v>
      </c>
      <c r="D94" s="3" t="str">
        <f t="shared" ca="1" si="7"/>
        <v/>
      </c>
      <c r="F94" s="5" t="s">
        <v>1</v>
      </c>
      <c r="G94" s="5" t="s">
        <v>1</v>
      </c>
      <c r="H94" s="5" t="s">
        <v>1</v>
      </c>
      <c r="I94" s="5" t="s">
        <v>1</v>
      </c>
      <c r="J94" s="5" t="s">
        <v>1</v>
      </c>
      <c r="K94" s="5" t="s">
        <v>1</v>
      </c>
      <c r="L94" s="5" t="s">
        <v>1</v>
      </c>
      <c r="M94" s="5" t="s">
        <v>1</v>
      </c>
      <c r="N94" s="5" t="s">
        <v>1</v>
      </c>
      <c r="O94" s="6" t="s">
        <v>1</v>
      </c>
      <c r="P94" s="6" t="s">
        <v>1</v>
      </c>
      <c r="Q94" s="6" t="s">
        <v>1</v>
      </c>
      <c r="R94" s="6" t="s">
        <v>1</v>
      </c>
      <c r="S94" s="5"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 ca="1">IF(OR(F94="",VLOOKUP(F$1,Services!$A$1:$B$19,2,0)="Exclude"),"",IF($D94=1,IF(OR(price_limit="",price_limit="No Limit"),IF(F94="Yes",1,2),IF(SUMIFS(WhatIf!$G:$G,WhatIf!$A:$A,F$1,WhatIf!$B:$B,F94)&lt;=price_limit,IF(F94="Yes",1,2),"")),""))</f>
        <v/>
      </c>
      <c r="AP94" s="75" t="str">
        <f ca="1">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 ca="1">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 ca="1">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 ca="1">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 ca="1">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Err2</v>
      </c>
      <c r="BM94" s="3" t="str">
        <f>IF($A94&lt;&gt;"",IF(ISNUMBER(MATCH(ROW($A94),#REF!,0)),IF($G94="","Err1",""),IF($G94="","","Err2")),"")</f>
        <v>Err2</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Err2</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Err2</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Err2</v>
      </c>
      <c r="BZ94" s="3" t="str">
        <f>IF($A94&lt;&gt;"",IF(ISNUMBER(MATCH(ROW($A94),#REF!,0)),IF(T94="","Err1",""),IF(T94="","","Err2")),"")</f>
        <v/>
      </c>
      <c r="CA94" s="3" t="str">
        <f>IF($A94&lt;&gt;"",IF(ISNUMBER(MATCH(ROW($A94),#REF!,0)),IF(U94="","Err1",""),IF(U94="","","Err2")),"")</f>
        <v>Err2</v>
      </c>
    </row>
    <row r="95" spans="1:79" ht="12.45" customHeight="1" x14ac:dyDescent="0.4">
      <c r="A95" s="19" t="s">
        <v>266</v>
      </c>
      <c r="B95" s="4" t="s">
        <v>414</v>
      </c>
      <c r="C95" s="4" t="s">
        <v>215</v>
      </c>
      <c r="D95" s="3" t="str">
        <f t="shared" ca="1" si="7"/>
        <v/>
      </c>
      <c r="H95" s="5" t="s">
        <v>295</v>
      </c>
      <c r="I95" s="5" t="s">
        <v>295</v>
      </c>
      <c r="J95" s="5" t="s">
        <v>295</v>
      </c>
      <c r="K95" s="5" t="s">
        <v>295</v>
      </c>
      <c r="L95" s="5" t="s">
        <v>295</v>
      </c>
      <c r="M95" s="5" t="s">
        <v>295</v>
      </c>
      <c r="N95" s="5" t="s">
        <v>1</v>
      </c>
      <c r="P95" s="9" t="s">
        <v>295</v>
      </c>
      <c r="Q95" s="5" t="s">
        <v>295</v>
      </c>
      <c r="R95" s="5" t="s">
        <v>879</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 ca="1">IF(OR(N95="",VLOOKUP(N$1,Services!$A$1:$B$19,2,0)="Exclude"),"",IF($D95=1,IF(OR(price_limit="",price_limit="No Limit"),IF(N95="Yes",1,2),IF(SUMIFS(WhatIf!$G:$G,WhatIf!$A:$A,N$1,WhatIf!$B:$B,N95)&lt;=price_limit,IF(N95="Yes",1,2),"")),""))</f>
        <v/>
      </c>
      <c r="AX95" s="75" t="str">
        <f>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c r="BM95" s="3" t="str">
        <f>IF($A95&lt;&gt;"",IF(ISNUMBER(MATCH(ROW($A95),#REF!,0)),IF($G95="","Err1",""),IF($G95="","","Err2")),"")</f>
        <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Err2</v>
      </c>
      <c r="BU95" s="3" t="str">
        <f>IF($A95&lt;&gt;"",IF(ISNUMBER(MATCH(ROW($A95),#REF!,0)),IF(O95="","Err1",""),IF(O95="","","Err2")),"")</f>
        <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
      </c>
      <c r="BZ95" s="3" t="str">
        <f>IF($A95&lt;&gt;"",IF(ISNUMBER(MATCH(ROW($A95),#REF!,0)),IF(T95="","Err1",""),IF(T95="","","Err2")),"")</f>
        <v/>
      </c>
      <c r="CA95" s="3" t="str">
        <f>IF($A95&lt;&gt;"",IF(ISNUMBER(MATCH(ROW($A95),#REF!,0)),IF(U95="","Err1",""),IF(U95="","","Err2")),"")</f>
        <v/>
      </c>
    </row>
    <row r="96" spans="1:79" x14ac:dyDescent="0.3">
      <c r="A96" s="19" t="s">
        <v>97</v>
      </c>
      <c r="B96" s="4" t="s">
        <v>248</v>
      </c>
      <c r="C96" s="4" t="s">
        <v>224</v>
      </c>
      <c r="D96" s="3" t="str">
        <f t="shared" ca="1" si="7"/>
        <v/>
      </c>
      <c r="H96" s="6"/>
      <c r="I96" s="6"/>
      <c r="O96" s="6"/>
      <c r="P96" s="6" t="s">
        <v>1</v>
      </c>
      <c r="Q96" s="6"/>
      <c r="R96" s="6" t="s">
        <v>874</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IF(OR(H96="",VLOOKUP(H$1,Services!$A$1:$B$19,2,0)="Exclude"),"",IF($D96=1,IF(OR(price_limit="",price_limit="No Limit"),IF(H96="Yes",1,2),IF(SUMIFS(WhatIf!$G:$G,WhatIf!$A:$A,H$1,WhatIf!$B:$B,H96)&lt;=price_limit,IF(H96="Yes",1,2),"")),""))</f>
        <v/>
      </c>
      <c r="AR96" s="75" t="str">
        <f>IF(OR(I96="",VLOOKUP(I$1,Services!$A$1:$B$19,2,0)="Exclude"),"",IF($D96=1,IF(OR(price_limit="",price_limit="No Limit"),IF(I96="Yes",1,2),IF(SUMIFS(WhatIf!$G:$G,WhatIf!$A:$A,I$1,WhatIf!$B:$B,I96)&lt;=price_limit,IF(I96="Yes",1,2),"")),""))</f>
        <v/>
      </c>
      <c r="AS96" s="75" t="str">
        <f>IF(OR(J96="",VLOOKUP(J$1,Services!$A$1:$B$19,2,0)="Exclude"),"",IF($D96=1,IF(OR(price_limit="",price_limit="No Limit"),IF(J96="Yes",1,2),IF(SUMIFS(WhatIf!$G:$G,WhatIf!$A:$A,J$1,WhatIf!$B:$B,J96)&lt;=price_limit,IF(J96="Yes",1,2),"")),""))</f>
        <v/>
      </c>
      <c r="AT96" s="75" t="str">
        <f>IF(OR(K96="",VLOOKUP(K$1,Services!$A$1:$B$19,2,0)="Exclude"),"",IF($D96=1,IF(OR(price_limit="",price_limit="No Limit"),IF(K96="Yes",1,2),IF(SUMIFS(WhatIf!$G:$G,WhatIf!$A:$A,K$1,WhatIf!$B:$B,K96)&lt;=price_limit,IF(K96="Yes",1,2),"")),""))</f>
        <v/>
      </c>
      <c r="AU96" s="75" t="str">
        <f>IF(OR(L96="",VLOOKUP(L$1,Services!$A$1:$B$19,2,0)="Exclude"),"",IF($D96=1,IF(OR(price_limit="",price_limit="No Limit"),IF(L96="Yes",1,2),IF(SUMIFS(WhatIf!$G:$G,WhatIf!$A:$A,L$1,WhatIf!$B:$B,L96)&lt;=price_limit,IF(L96="Yes",1,2),"")),""))</f>
        <v/>
      </c>
      <c r="AV96" s="75" t="str">
        <f>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
      </c>
      <c r="BO96" s="3" t="str">
        <f>IF($A96&lt;&gt;"",IF(OR(ISNUMBER(MATCH(ROW($A96),#REF!,0)),ISNUMBER(MATCH(ROW($A96),#REF!,0))),IF(I96="","Err1",""),IF(I96="","","Err2")),"")</f>
        <v/>
      </c>
      <c r="BP96" s="3" t="str">
        <f>IF($A96&lt;&gt;"",IF(OR(ISNUMBER(MATCH(ROW($A96),#REF!,0)),ISNUMBER(MATCH(ROW($A96),#REF!,0))),IF(J96="","Err1",""),IF(J96="","","Err2")),"")</f>
        <v/>
      </c>
      <c r="BQ96" s="3" t="str">
        <f>IF($A96&lt;&gt;"",IF(OR(ISNUMBER(MATCH(ROW($A96),#REF!,0)),ISNUMBER(MATCH(ROW($A96),#REF!,0))),IF(K96="","Err1",""),IF(K96="","","Err2")),"")</f>
        <v/>
      </c>
      <c r="BR96" s="3" t="str">
        <f>IF($A96&lt;&gt;"",IF(OR(ISNUMBER(MATCH(ROW($A96),#REF!,0)),ISNUMBER(MATCH(ROW($A96),#REF!,0))),IF(L96="","Err1",""),IF(L96="","","Err2")),"")</f>
        <v/>
      </c>
      <c r="BS96" s="3" t="str">
        <f>IF($A96&lt;&gt;"",IF(OR(ISNUMBER(MATCH(ROW($A96),#REF!,0)),ISNUMBER(MATCH(ROW($A96),#REF!,0))),IF(M96="","Err1",""),IF(M96="","","Err2")),"")</f>
        <v/>
      </c>
      <c r="BT96" s="3" t="str">
        <f>IF($A96&lt;&gt;"",IF(OR(ISNUMBER(MATCH(ROW($A96),#REF!,0)),ISNUMBER(MATCH(ROW($A96),#REF!,0))),IF(N96="","Err1",""),IF(N96="","","Err2")),"")</f>
        <v/>
      </c>
      <c r="BU96" s="3" t="str">
        <f>IF($A96&lt;&gt;"",IF(ISNUMBER(MATCH(ROW($A96),#REF!,0)),IF(O96="","Err1",""),IF(O96="","","Err2")),"")</f>
        <v/>
      </c>
      <c r="BV96" s="3" t="str">
        <f>IF($A96&lt;&gt;"",IF(ISNUMBER(MATCH(ROW($A96),#REF!,0)),IF(P96="","Err1",""),IF(P96="","","Err2")),"")</f>
        <v>Err2</v>
      </c>
      <c r="BW96" s="3" t="str">
        <f>IF($A96&lt;&gt;"",IF(OR(ISNUMBER(MATCH(ROW($A96),#REF!,0)),ISNUMBER(MATCH(ROW($A96),#REF!,0)),ISNUMBER(MATCH(ROW($A96),#REF!,0))),IF($Q96="","Err1",""),IF($Q96="","","Err2")),"")</f>
        <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21</v>
      </c>
      <c r="B97" s="4" t="s">
        <v>231</v>
      </c>
      <c r="C97" s="4" t="s">
        <v>293</v>
      </c>
      <c r="D97" s="3" t="str">
        <f t="shared" ca="1" si="7"/>
        <v/>
      </c>
      <c r="E97" s="5" t="s">
        <v>1</v>
      </c>
      <c r="F97" s="5" t="s">
        <v>1</v>
      </c>
      <c r="G97" s="5" t="s">
        <v>1</v>
      </c>
      <c r="H97" s="5" t="s">
        <v>1</v>
      </c>
      <c r="I97" s="5" t="s">
        <v>1</v>
      </c>
      <c r="J97" s="5" t="s">
        <v>1</v>
      </c>
      <c r="K97" s="5" t="s">
        <v>1</v>
      </c>
      <c r="L97" s="5" t="s">
        <v>1</v>
      </c>
      <c r="M97" s="5" t="s">
        <v>1</v>
      </c>
      <c r="O97" s="6"/>
      <c r="P97" s="6"/>
      <c r="Q97" s="6"/>
      <c r="R97" s="6" t="s">
        <v>1</v>
      </c>
      <c r="S97" s="5" t="s">
        <v>1</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 ca="1">IF(OR(E97="",VLOOKUP(E$1,Services!$A$1:$B$19,2,0)="Exclude"),"",IF($D97=1,IF(OR(price_limit="",price_limit="No Limit"),IF(E97="Yes",1,2),IF(SUMIFS(WhatIf!$G:$G,WhatIf!$A:$A,E$1,WhatIf!$B:$B,E97)&lt;=price_limit,IF(E97="Yes",1,2),"")),""))</f>
        <v/>
      </c>
      <c r="AO97" s="75" t="str">
        <f ca="1">IF(OR(F97="",VLOOKUP(F$1,Services!$A$1:$B$19,2,0)="Exclude"),"",IF($D97=1,IF(OR(price_limit="",price_limit="No Limit"),IF(F97="Yes",1,2),IF(SUMIFS(WhatIf!$G:$G,WhatIf!$A:$A,F$1,WhatIf!$B:$B,F97)&lt;=price_limit,IF(F97="Yes",1,2),"")),""))</f>
        <v/>
      </c>
      <c r="AP97" s="75" t="str">
        <f ca="1">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IF(OR(P97="",VLOOKUP(P$1,Services!$A$1:$B$19,2,0)="Exclude"),"",IF($D97=1,IF(OR(price_limit="",price_limit="No Limit"),IF(P97="Yes",1,2),IF(SUMIFS(WhatIf!$G:$G,WhatIf!$A:$A,P$1,WhatIf!$B:$B,P97)&lt;=price_limit,IF(P97="Yes",1,2),"")),""))</f>
        <v/>
      </c>
      <c r="AZ97" s="75" t="str">
        <f>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 ca="1">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 ca="1">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Err2</v>
      </c>
      <c r="BL97" s="3" t="str">
        <f>IF($A97&lt;&gt;"",IF(ISNUMBER(MATCH(ROW($A97),#REF!,0)),IF($F97="","Err1",""),IF($F97="","","Err2")),"")</f>
        <v>Err2</v>
      </c>
      <c r="BM97" s="3" t="str">
        <f>IF($A97&lt;&gt;"",IF(ISNUMBER(MATCH(ROW($A97),#REF!,0)),IF($G97="","Err1",""),IF($G97="","","Err2")),"")</f>
        <v>Err2</v>
      </c>
      <c r="BN97" s="3" t="str">
        <f>IF($A97&lt;&gt;"",IF(OR(ISNUMBER(MATCH(ROW($A97),#REF!,0)),ISNUMBER(MATCH(ROW($A97),#REF!,0))),IF(H97="","Err1",""),IF(H97="","","Err2")),"")</f>
        <v>Err2</v>
      </c>
      <c r="BO97" s="3" t="str">
        <f>IF($A97&lt;&gt;"",IF(OR(ISNUMBER(MATCH(ROW($A97),#REF!,0)),ISNUMBER(MATCH(ROW($A97),#REF!,0))),IF(I97="","Err1",""),IF(I97="","","Err2")),"")</f>
        <v>Err2</v>
      </c>
      <c r="BP97" s="3" t="str">
        <f>IF($A97&lt;&gt;"",IF(OR(ISNUMBER(MATCH(ROW($A97),#REF!,0)),ISNUMBER(MATCH(ROW($A97),#REF!,0))),IF(J97="","Err1",""),IF(J97="","","Err2")),"")</f>
        <v>Err2</v>
      </c>
      <c r="BQ97" s="3" t="str">
        <f>IF($A97&lt;&gt;"",IF(OR(ISNUMBER(MATCH(ROW($A97),#REF!,0)),ISNUMBER(MATCH(ROW($A97),#REF!,0))),IF(K97="","Err1",""),IF(K97="","","Err2")),"")</f>
        <v>Err2</v>
      </c>
      <c r="BR97" s="3" t="str">
        <f>IF($A97&lt;&gt;"",IF(OR(ISNUMBER(MATCH(ROW($A97),#REF!,0)),ISNUMBER(MATCH(ROW($A97),#REF!,0))),IF(L97="","Err1",""),IF(L97="","","Err2")),"")</f>
        <v>Err2</v>
      </c>
      <c r="BS97" s="3" t="str">
        <f>IF($A97&lt;&gt;"",IF(OR(ISNUMBER(MATCH(ROW($A97),#REF!,0)),ISNUMBER(MATCH(ROW($A97),#REF!,0))),IF(M97="","Err1",""),IF(M97="","","Err2")),"")</f>
        <v>Err2</v>
      </c>
      <c r="BT97" s="3" t="str">
        <f>IF($A97&lt;&gt;"",IF(OR(ISNUMBER(MATCH(ROW($A97),#REF!,0)),ISNUMBER(MATCH(ROW($A97),#REF!,0))),IF(N97="","Err1",""),IF(N97="","","Err2")),"")</f>
        <v/>
      </c>
      <c r="BU97" s="3" t="str">
        <f>IF($A97&lt;&gt;"",IF(ISNUMBER(MATCH(ROW($A97),#REF!,0)),IF(O97="","Err1",""),IF(O97="","","Err2")),"")</f>
        <v/>
      </c>
      <c r="BV97" s="3" t="str">
        <f>IF($A97&lt;&gt;"",IF(ISNUMBER(MATCH(ROW($A97),#REF!,0)),IF(P97="","Err1",""),IF(P97="","","Err2")),"")</f>
        <v/>
      </c>
      <c r="BW97" s="3" t="str">
        <f>IF($A97&lt;&gt;"",IF(OR(ISNUMBER(MATCH(ROW($A97),#REF!,0)),ISNUMBER(MATCH(ROW($A97),#REF!,0)),ISNUMBER(MATCH(ROW($A97),#REF!,0))),IF($Q97="","Err1",""),IF($Q97="","","Err2")),"")</f>
        <v/>
      </c>
      <c r="BX97" s="3" t="str">
        <f>IF($A97&lt;&gt;"",IF(ISNUMBER(MATCH(ROW($A97),#REF!,0)),IF(R97="","Err1",""),IF(R97="","","Err2")),"")</f>
        <v>Err2</v>
      </c>
      <c r="BY97" s="3" t="str">
        <f>IF($A97&lt;&gt;"",IF(ISNUMBER(MATCH(ROW($A97),#REF!,0)),IF(S97="","Err1",""),IF(S97="","","Err2")),"")</f>
        <v>Err2</v>
      </c>
      <c r="BZ97" s="3" t="str">
        <f>IF($A97&lt;&gt;"",IF(ISNUMBER(MATCH(ROW($A97),#REF!,0)),IF(T97="","Err1",""),IF(T97="","","Err2")),"")</f>
        <v/>
      </c>
      <c r="CA97" s="3" t="str">
        <f>IF($A97&lt;&gt;"",IF(ISNUMBER(MATCH(ROW($A97),#REF!,0)),IF(U97="","Err1",""),IF(U97="","","Err2")),"")</f>
        <v>Err2</v>
      </c>
    </row>
    <row r="98" spans="1:79" ht="24.9" x14ac:dyDescent="0.3">
      <c r="A98" s="19" t="s">
        <v>542</v>
      </c>
      <c r="C98" s="4" t="s">
        <v>293</v>
      </c>
      <c r="D98" s="3" t="str">
        <f t="shared" ca="1" si="7"/>
        <v/>
      </c>
      <c r="F98" s="5" t="s">
        <v>542</v>
      </c>
      <c r="G98" s="5" t="s">
        <v>542</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IF(OR(H98="",VLOOKUP(H$1,Services!$A$1:$B$19,2,0)="Exclude"),"",IF($D98=1,IF(OR(price_limit="",price_limit="No Limit"),IF(H98="Yes",1,2),IF(SUMIFS(WhatIf!$G:$G,WhatIf!$A:$A,H$1,WhatIf!$B:$B,H98)&lt;=price_limit,IF(H98="Yes",1,2),"")),""))</f>
        <v/>
      </c>
      <c r="AR98" s="75" t="str">
        <f>IF(OR(I98="",VLOOKUP(I$1,Services!$A$1:$B$19,2,0)="Exclude"),"",IF($D98=1,IF(OR(price_limit="",price_limit="No Limit"),IF(I98="Yes",1,2),IF(SUMIFS(WhatIf!$G:$G,WhatIf!$A:$A,I$1,WhatIf!$B:$B,I98)&lt;=price_limit,IF(I98="Yes",1,2),"")),""))</f>
        <v/>
      </c>
      <c r="AS98" s="75" t="str">
        <f>IF(OR(J98="",VLOOKUP(J$1,Services!$A$1:$B$19,2,0)="Exclude"),"",IF($D98=1,IF(OR(price_limit="",price_limit="No Limit"),IF(J98="Yes",1,2),IF(SUMIFS(WhatIf!$G:$G,WhatIf!$A:$A,J$1,WhatIf!$B:$B,J98)&lt;=price_limit,IF(J98="Yes",1,2),"")),""))</f>
        <v/>
      </c>
      <c r="AT98" s="75" t="str">
        <f>IF(OR(K98="",VLOOKUP(K$1,Services!$A$1:$B$19,2,0)="Exclude"),"",IF($D98=1,IF(OR(price_limit="",price_limit="No Limit"),IF(K98="Yes",1,2),IF(SUMIFS(WhatIf!$G:$G,WhatIf!$A:$A,K$1,WhatIf!$B:$B,K98)&lt;=price_limit,IF(K98="Yes",1,2),"")),""))</f>
        <v/>
      </c>
      <c r="AU98" s="75" t="str">
        <f>IF(OR(L98="",VLOOKUP(L$1,Services!$A$1:$B$19,2,0)="Exclude"),"",IF($D98=1,IF(OR(price_limit="",price_limit="No Limit"),IF(L98="Yes",1,2),IF(SUMIFS(WhatIf!$G:$G,WhatIf!$A:$A,L$1,WhatIf!$B:$B,L98)&lt;=price_limit,IF(L98="Yes",1,2),"")),""))</f>
        <v/>
      </c>
      <c r="AV98" s="75" t="str">
        <f>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Err2</v>
      </c>
      <c r="BM98" s="3" t="str">
        <f>IF($A98&lt;&gt;"",IF(ISNUMBER(MATCH(ROW($A98),#REF!,0)),IF($G98="","Err1",""),IF($G98="","","Err2")),"")</f>
        <v>Err2</v>
      </c>
      <c r="BN98" s="3" t="str">
        <f>IF($A98&lt;&gt;"",IF(OR(ISNUMBER(MATCH(ROW($A98),#REF!,0)),ISNUMBER(MATCH(ROW($A98),#REF!,0))),IF(H98="","Err1",""),IF(H98="","","Err2")),"")</f>
        <v/>
      </c>
      <c r="BO98" s="3" t="str">
        <f>IF($A98&lt;&gt;"",IF(OR(ISNUMBER(MATCH(ROW($A98),#REF!,0)),ISNUMBER(MATCH(ROW($A98),#REF!,0))),IF(I98="","Err1",""),IF(I98="","","Err2")),"")</f>
        <v/>
      </c>
      <c r="BP98" s="3" t="str">
        <f>IF($A98&lt;&gt;"",IF(OR(ISNUMBER(MATCH(ROW($A98),#REF!,0)),ISNUMBER(MATCH(ROW($A98),#REF!,0))),IF(J98="","Err1",""),IF(J98="","","Err2")),"")</f>
        <v/>
      </c>
      <c r="BQ98" s="3" t="str">
        <f>IF($A98&lt;&gt;"",IF(OR(ISNUMBER(MATCH(ROW($A98),#REF!,0)),ISNUMBER(MATCH(ROW($A98),#REF!,0))),IF(K98="","Err1",""),IF(K98="","","Err2")),"")</f>
        <v/>
      </c>
      <c r="BR98" s="3" t="str">
        <f>IF($A98&lt;&gt;"",IF(OR(ISNUMBER(MATCH(ROW($A98),#REF!,0)),ISNUMBER(MATCH(ROW($A98),#REF!,0))),IF(L98="","Err1",""),IF(L98="","","Err2")),"")</f>
        <v/>
      </c>
      <c r="BS98" s="3" t="str">
        <f>IF($A98&lt;&gt;"",IF(OR(ISNUMBER(MATCH(ROW($A98),#REF!,0)),ISNUMBER(MATCH(ROW($A98),#REF!,0))),IF(M98="","Err1",""),IF(M98="","","Err2")),"")</f>
        <v/>
      </c>
      <c r="BT98" s="3" t="str">
        <f>IF($A98&lt;&gt;"",IF(OR(ISNUMBER(MATCH(ROW($A98),#REF!,0)),ISNUMBER(MATCH(ROW($A98),#REF!,0))),IF(N98="","Err1",""),IF(N98="","","Err2")),"")</f>
        <v/>
      </c>
      <c r="BU98" s="3" t="str">
        <f>IF($A98&lt;&gt;"",IF(ISNUMBER(MATCH(ROW($A98),#REF!,0)),IF(O98="","Err1",""),IF(O98="","","Err2")),"")</f>
        <v/>
      </c>
      <c r="BV98" s="3" t="str">
        <f>IF($A98&lt;&gt;"",IF(ISNUMBER(MATCH(ROW($A98),#REF!,0)),IF(P98="","Err1",""),IF(P98="","","Err2")),"")</f>
        <v/>
      </c>
      <c r="BW98" s="3" t="str">
        <f>IF($A98&lt;&gt;"",IF(OR(ISNUMBER(MATCH(ROW($A98),#REF!,0)),ISNUMBER(MATCH(ROW($A98),#REF!,0)),ISNUMBER(MATCH(ROW($A98),#REF!,0))),IF($Q98="","Err1",""),IF($Q98="","","Err2")),"")</f>
        <v/>
      </c>
      <c r="BX98" s="3" t="str">
        <f>IF($A98&lt;&gt;"",IF(ISNUMBER(MATCH(ROW($A98),#REF!,0)),IF(R98="","Err1",""),IF(R98="","","Err2")),"")</f>
        <v/>
      </c>
      <c r="BY98" s="3" t="str">
        <f>IF($A98&lt;&gt;"",IF(ISNUMBER(MATCH(ROW($A98),#REF!,0)),IF(S98="","Err1",""),IF(S98="","","Err2")),"")</f>
        <v/>
      </c>
      <c r="BZ98" s="3" t="str">
        <f>IF($A98&lt;&gt;"",IF(ISNUMBER(MATCH(ROW($A98),#REF!,0)),IF(T98="","Err1",""),IF(T98="","","Err2")),"")</f>
        <v/>
      </c>
      <c r="CA98" s="3" t="str">
        <f>IF($A98&lt;&gt;"",IF(ISNUMBER(MATCH(ROW($A98),#REF!,0)),IF(U98="","Err1",""),IF(U98="","","Err2")),"")</f>
        <v/>
      </c>
    </row>
    <row r="99" spans="1:79" x14ac:dyDescent="0.3">
      <c r="A99" s="19" t="s">
        <v>719</v>
      </c>
      <c r="C99" s="4" t="s">
        <v>293</v>
      </c>
      <c r="D99" s="3" t="str">
        <f t="shared" ca="1" si="7"/>
        <v/>
      </c>
      <c r="K99" s="5" t="s">
        <v>1</v>
      </c>
      <c r="L99" s="5" t="s">
        <v>1</v>
      </c>
      <c r="M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 ca="1">IF(OR(K99="",VLOOKUP(K$1,Services!$A$1:$B$19,2,0)="Exclude"),"",IF($D99=1,IF(OR(price_limit="",price_limit="No Limit"),IF(K99="Yes",1,2),IF(SUMIFS(WhatIf!$G:$G,WhatIf!$A:$A,K$1,WhatIf!$B:$B,K99)&lt;=price_limit,IF(K99="Yes",1,2),"")),""))</f>
        <v/>
      </c>
      <c r="AU99" s="75" t="str">
        <f ca="1">IF(OR(L99="",VLOOKUP(L$1,Services!$A$1:$B$19,2,0)="Exclude"),"",IF($D99=1,IF(OR(price_limit="",price_limit="No Limit"),IF(L99="Yes",1,2),IF(SUMIFS(WhatIf!$G:$G,WhatIf!$A:$A,L$1,WhatIf!$B:$B,L99)&lt;=price_limit,IF(L99="Yes",1,2),"")),""))</f>
        <v/>
      </c>
      <c r="AV99" s="75" t="str">
        <f ca="1">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c r="BM99" s="3" t="str">
        <f>IF($A99&lt;&gt;"",IF(ISNUMBER(MATCH(ROW($A99),#REF!,0)),IF($G99="","Err1",""),IF($G99="","","Err2")),"")</f>
        <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Err2</v>
      </c>
      <c r="BR99" s="3" t="str">
        <f>IF($A99&lt;&gt;"",IF(OR(ISNUMBER(MATCH(ROW($A99),#REF!,0)),ISNUMBER(MATCH(ROW($A99),#REF!,0))),IF(L99="","Err1",""),IF(L99="","","Err2")),"")</f>
        <v>Err2</v>
      </c>
      <c r="BS99" s="3" t="str">
        <f>IF($A99&lt;&gt;"",IF(OR(ISNUMBER(MATCH(ROW($A99),#REF!,0)),ISNUMBER(MATCH(ROW($A99),#REF!,0))),IF(M99="","Err1",""),IF(M99="","","Err2")),"")</f>
        <v>Err2</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160</v>
      </c>
      <c r="B100" s="4" t="s">
        <v>199</v>
      </c>
      <c r="C100" s="4" t="s">
        <v>293</v>
      </c>
      <c r="D100" s="3" t="str">
        <f t="shared" ca="1" si="7"/>
        <v/>
      </c>
      <c r="F100" s="5" t="s">
        <v>1</v>
      </c>
      <c r="G100" s="5" t="s">
        <v>1</v>
      </c>
      <c r="H100" s="6"/>
      <c r="I100" s="6"/>
      <c r="O100" s="6" t="s">
        <v>1</v>
      </c>
      <c r="P100" s="6"/>
      <c r="Q100" s="6" t="s">
        <v>319</v>
      </c>
      <c r="R100" s="6"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IF(OR(K100="",VLOOKUP(K$1,Services!$A$1:$B$19,2,0)="Exclude"),"",IF($D100=1,IF(OR(price_limit="",price_limit="No Limit"),IF(K100="Yes",1,2),IF(SUMIFS(WhatIf!$G:$G,WhatIf!$A:$A,K$1,WhatIf!$B:$B,K100)&lt;=price_limit,IF(K100="Yes",1,2),"")),""))</f>
        <v/>
      </c>
      <c r="AU100" s="75" t="str">
        <f>IF(OR(L100="",VLOOKUP(L$1,Services!$A$1:$B$19,2,0)="Exclude"),"",IF($D100=1,IF(OR(price_limit="",price_limit="No Limit"),IF(L100="Yes",1,2),IF(SUMIFS(WhatIf!$G:$G,WhatIf!$A:$A,L$1,WhatIf!$B:$B,L100)&lt;=price_limit,IF(L100="Yes",1,2),"")),""))</f>
        <v/>
      </c>
      <c r="AV100" s="75" t="str">
        <f>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 ca="1">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 ca="1">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Err2</v>
      </c>
      <c r="BM100" s="3" t="str">
        <f>IF($A100&lt;&gt;"",IF(ISNUMBER(MATCH(ROW($A100),#REF!,0)),IF($G100="","Err1",""),IF($G100="","","Err2")),"")</f>
        <v>Err2</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
      </c>
      <c r="BR100" s="3" t="str">
        <f>IF($A100&lt;&gt;"",IF(OR(ISNUMBER(MATCH(ROW($A100),#REF!,0)),ISNUMBER(MATCH(ROW($A100),#REF!,0))),IF(L100="","Err1",""),IF(L100="","","Err2")),"")</f>
        <v/>
      </c>
      <c r="BS100" s="3" t="str">
        <f>IF($A100&lt;&gt;"",IF(OR(ISNUMBER(MATCH(ROW($A100),#REF!,0)),ISNUMBER(MATCH(ROW($A100),#REF!,0))),IF(M100="","Err1",""),IF(M100="","","Err2")),"")</f>
        <v/>
      </c>
      <c r="BT100" s="3" t="str">
        <f>IF($A100&lt;&gt;"",IF(OR(ISNUMBER(MATCH(ROW($A100),#REF!,0)),ISNUMBER(MATCH(ROW($A100),#REF!,0))),IF(N100="","Err1",""),IF(N100="","","Err2")),"")</f>
        <v/>
      </c>
      <c r="BU100" s="3" t="str">
        <f>IF($A100&lt;&gt;"",IF(ISNUMBER(MATCH(ROW($A100),#REF!,0)),IF(O100="","Err1",""),IF(O100="","","Err2")),"")</f>
        <v>Err2</v>
      </c>
      <c r="BV100" s="3" t="str">
        <f>IF($A100&lt;&gt;"",IF(ISNUMBER(MATCH(ROW($A100),#REF!,0)),IF(P100="","Err1",""),IF(P100="","","Err2")),"")</f>
        <v/>
      </c>
      <c r="BW100" s="3" t="str">
        <f>IF($A100&lt;&gt;"",IF(OR(ISNUMBER(MATCH(ROW($A100),#REF!,0)),ISNUMBER(MATCH(ROW($A100),#REF!,0)),ISNUMBER(MATCH(ROW($A100),#REF!,0))),IF($Q100="","Err1",""),IF($Q100="","","Err2")),"")</f>
        <v>Err2</v>
      </c>
      <c r="BX100" s="3" t="str">
        <f>IF($A100&lt;&gt;"",IF(ISNUMBER(MATCH(ROW($A100),#REF!,0)),IF(R100="","Err1",""),IF(R100="","","Err2")),"")</f>
        <v>Err2</v>
      </c>
      <c r="BY100" s="3" t="str">
        <f>IF($A100&lt;&gt;"",IF(ISNUMBER(MATCH(ROW($A100),#REF!,0)),IF(S100="","Err1",""),IF(S100="","","Err2")),"")</f>
        <v/>
      </c>
      <c r="BZ100" s="3" t="str">
        <f>IF($A100&lt;&gt;"",IF(ISNUMBER(MATCH(ROW($A100),#REF!,0)),IF(T100="","Err1",""),IF(T100="","","Err2")),"")</f>
        <v/>
      </c>
      <c r="CA100" s="3" t="str">
        <f>IF($A100&lt;&gt;"",IF(ISNUMBER(MATCH(ROW($A100),#REF!,0)),IF(U100="","Err1",""),IF(U100="","","Err2")),"")</f>
        <v/>
      </c>
    </row>
    <row r="101" spans="1:79" ht="12.45" customHeight="1" x14ac:dyDescent="0.3">
      <c r="A101" s="19" t="s">
        <v>580</v>
      </c>
      <c r="C101" s="4" t="s">
        <v>489</v>
      </c>
      <c r="D101" s="3" t="str">
        <f t="shared" ca="1" si="7"/>
        <v/>
      </c>
      <c r="F101" s="5" t="s">
        <v>543</v>
      </c>
      <c r="G101" s="5" t="s">
        <v>543</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
      </c>
      <c r="BV101" s="3" t="str">
        <f>IF($A101&lt;&gt;"",IF(ISNUMBER(MATCH(ROW($A101),#REF!,0)),IF(P101="","Err1",""),IF(P101="","","Err2")),"")</f>
        <v/>
      </c>
      <c r="BW101" s="3" t="str">
        <f>IF($A101&lt;&gt;"",IF(OR(ISNUMBER(MATCH(ROW($A101),#REF!,0)),ISNUMBER(MATCH(ROW($A101),#REF!,0)),ISNUMBER(MATCH(ROW($A101),#REF!,0))),IF($Q101="","Err1",""),IF($Q101="","","Err2")),"")</f>
        <v/>
      </c>
      <c r="BX101" s="3" t="str">
        <f>IF($A101&lt;&gt;"",IF(ISNUMBER(MATCH(ROW($A101),#REF!,0)),IF(R101="","Err1",""),IF(R101="","","Err2")),"")</f>
        <v/>
      </c>
      <c r="BY101" s="3" t="str">
        <f>IF($A101&lt;&gt;"",IF(ISNUMBER(MATCH(ROW($A101),#REF!,0)),IF(S101="","Err1",""),IF(S101="","","Err2")),"")</f>
        <v/>
      </c>
      <c r="BZ101" s="3" t="str">
        <f>IF($A101&lt;&gt;"",IF(ISNUMBER(MATCH(ROW($A101),#REF!,0)),IF(T101="","Err1",""),IF(T101="","","Err2")),"")</f>
        <v/>
      </c>
      <c r="CA101" s="3" t="str">
        <f>IF($A101&lt;&gt;"",IF(ISNUMBER(MATCH(ROW($A101),#REF!,0)),IF(U101="","Err1",""),IF(U101="","","Err2")),"")</f>
        <v/>
      </c>
    </row>
    <row r="102" spans="1:79" ht="14.6" customHeight="1" x14ac:dyDescent="0.3">
      <c r="A102" s="19" t="s">
        <v>22</v>
      </c>
      <c r="B102" s="4" t="s">
        <v>248</v>
      </c>
      <c r="C102" s="4" t="s">
        <v>206</v>
      </c>
      <c r="D102" s="3">
        <f t="shared" ca="1" si="7"/>
        <v>1</v>
      </c>
      <c r="E102" s="5" t="s">
        <v>1</v>
      </c>
      <c r="F102" s="5" t="s">
        <v>538</v>
      </c>
      <c r="G102" s="5" t="s">
        <v>538</v>
      </c>
      <c r="K102" s="5" t="s">
        <v>1</v>
      </c>
      <c r="L102" s="5" t="s">
        <v>1</v>
      </c>
      <c r="M102" s="5" t="s">
        <v>1</v>
      </c>
      <c r="O102" s="6"/>
      <c r="P102" s="6" t="s">
        <v>293</v>
      </c>
      <c r="Q102" s="6" t="s">
        <v>319</v>
      </c>
      <c r="R102" s="6" t="s">
        <v>874</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f ca="1">IF(OR(E102="",VLOOKUP(E$1,Services!$A$1:$B$19,2,0)="Exclude"),"",IF($D102=1,IF(OR(price_limit="",price_limit="No Limit"),IF(E102="Yes",1,2),IF(SUMIFS(WhatIf!$G:$G,WhatIf!$A:$A,E$1,WhatIf!$B:$B,E102)&lt;=price_limit,IF(E102="Yes",1,2),"")),""))</f>
        <v>1</v>
      </c>
      <c r="AO102" s="75">
        <f ca="1">IF(OR(F102="",VLOOKUP(F$1,Services!$A$1:$B$19,2,0)="Exclude"),"",IF($D102=1,IF(OR(price_limit="",price_limit="No Limit"),IF(F102="Yes",1,2),IF(SUMIFS(WhatIf!$G:$G,WhatIf!$A:$A,F$1,WhatIf!$B:$B,F102)&lt;=price_limit,IF(F102="Yes",1,2),"")),""))</f>
        <v>2</v>
      </c>
      <c r="AP102" s="75">
        <f ca="1">IF(OR(G102="",VLOOKUP(G$1,Services!$A$1:$B$19,2,0)="Exclude"),"",IF($D102=1,IF(OR(price_limit="",price_limit="No Limit"),IF(G102="Yes",1,2),IF(SUMIFS(WhatIf!$G:$G,WhatIf!$A:$A,G$1,WhatIf!$B:$B,G102)&lt;=price_limit,IF(G102="Yes",1,2),"")),""))</f>
        <v>2</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f ca="1">IF(OR(K102="",VLOOKUP(K$1,Services!$A$1:$B$19,2,0)="Exclude"),"",IF($D102=1,IF(OR(price_limit="",price_limit="No Limit"),IF(K102="Yes",1,2),IF(SUMIFS(WhatIf!$G:$G,WhatIf!$A:$A,K$1,WhatIf!$B:$B,K102)&lt;=price_limit,IF(K102="Yes",1,2),"")),""))</f>
        <v>1</v>
      </c>
      <c r="AU102" s="75">
        <f ca="1">IF(OR(L102="",VLOOKUP(L$1,Services!$A$1:$B$19,2,0)="Exclude"),"",IF($D102=1,IF(OR(price_limit="",price_limit="No Limit"),IF(L102="Yes",1,2),IF(SUMIFS(WhatIf!$G:$G,WhatIf!$A:$A,L$1,WhatIf!$B:$B,L102)&lt;=price_limit,IF(L102="Yes",1,2),"")),""))</f>
        <v>1</v>
      </c>
      <c r="AV102" s="75">
        <f ca="1">IF(OR(M102="",VLOOKUP(M$1,Services!$A$1:$B$19,2,0)="Exclude"),"",IF($D102=1,IF(OR(price_limit="",price_limit="No Limit"),IF(M102="Yes",1,2),IF(SUMIFS(WhatIf!$G:$G,WhatIf!$A:$A,M$1,WhatIf!$B:$B,M102)&lt;=price_limit,IF(M102="Yes",1,2),"")),""))</f>
        <v>1</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f ca="1">IF(OR(P102="",VLOOKUP(P$1,Services!$A$1:$B$19,2,0)="Exclude"),"",IF($D102=1,IF(OR(price_limit="",price_limit="No Limit"),IF(P102="Yes",1,2),IF(SUMIFS(WhatIf!$G:$G,WhatIf!$A:$A,P$1,WhatIf!$B:$B,P102)&lt;=price_limit,IF(P102="Yes",1,2),"")),""))</f>
        <v>2</v>
      </c>
      <c r="AZ102" s="75">
        <f ca="1">IF(OR(Q102="",VLOOKUP(Q$1,Services!$A$1:$B$19,2,0)="Exclude"),"",IF($D102=1,IF(OR(price_limit="",price_limit="No Limit"),IF(Q102="Yes",1,2),IF(SUMIFS(WhatIf!$G:$G,WhatIf!$A:$A,Q$1,WhatIf!$B:$B,Q102)&lt;=price_limit,IF(Q102="Yes",1,2),"")),""))</f>
        <v>2</v>
      </c>
      <c r="BA102" s="75">
        <f ca="1">IF(OR(R102="",VLOOKUP(R$1,Services!$A$1:$B$19,2,0)="Exclude"),"",IF($D102=1,IF(OR(price_limit="",price_limit="No Limit"),IF(R102="Yes",1,2),IF(SUMIFS(WhatIf!$G:$G,WhatIf!$A:$A,R$1,WhatIf!$B:$B,R102)&lt;=price_limit,IF(R102="Yes",1,2),"")),""))</f>
        <v>2</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f ca="1">IF(OR(U102="",VLOOKUP(U$1,Services!$A$1:$B$19,2,0)="Exclude"),"",IF($D102=1,IF(OR(price_limit="",price_limit="No Limit"),IF(U102="Yes",1,2),IF(SUMIFS(WhatIf!$G:$G,WhatIf!$A:$A,U$1,WhatIf!$B:$B,U102)&lt;=price_limit,IF(U102="Yes",1,2),"")),""))</f>
        <v>1</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3</v>
      </c>
      <c r="BJ102" s="46" t="str">
        <f ca="1">IF($A102="","",IF(ISNUMBER(MATCH(A102,OFFSET(MyNetworks!$A$3,0,MATCH($C102,MyNetworks!$6:$6,0)-1,200,1),0)),"","Cat1"))</f>
        <v/>
      </c>
      <c r="BK102" s="3" t="str">
        <f>IF($A102&lt;&gt;"",IF(ISNUMBER(MATCH(ROW($A102),#REF!,0)),IF($E102="","Err1",""),IF($E102="","","Err2")),"")</f>
        <v>Err2</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Err2</v>
      </c>
      <c r="BR102" s="3" t="str">
        <f>IF($A102&lt;&gt;"",IF(OR(ISNUMBER(MATCH(ROW($A102),#REF!,0)),ISNUMBER(MATCH(ROW($A102),#REF!,0))),IF(L102="","Err1",""),IF(L102="","","Err2")),"")</f>
        <v>Err2</v>
      </c>
      <c r="BS102" s="3" t="str">
        <f>IF($A102&lt;&gt;"",IF(OR(ISNUMBER(MATCH(ROW($A102),#REF!,0)),ISNUMBER(MATCH(ROW($A102),#REF!,0))),IF(M102="","Err1",""),IF(M102="","","Err2")),"")</f>
        <v>Err2</v>
      </c>
      <c r="BT102" s="3" t="str">
        <f>IF($A102&lt;&gt;"",IF(OR(ISNUMBER(MATCH(ROW($A102),#REF!,0)),ISNUMBER(MATCH(ROW($A102),#REF!,0))),IF(N102="","Err1",""),IF(N102="","","Err2")),"")</f>
        <v/>
      </c>
      <c r="BU102" s="3" t="str">
        <f>IF($A102&lt;&gt;"",IF(ISNUMBER(MATCH(ROW($A102),#REF!,0)),IF(O102="","Err1",""),IF(O102="","","Err2")),"")</f>
        <v/>
      </c>
      <c r="BV102" s="3" t="str">
        <f>IF($A102&lt;&gt;"",IF(ISNUMBER(MATCH(ROW($A102),#REF!,0)),IF(P102="","Err1",""),IF(P102="","","Err2")),"")</f>
        <v>Err2</v>
      </c>
      <c r="BW102" s="3" t="str">
        <f>IF($A102&lt;&gt;"",IF(OR(ISNUMBER(MATCH(ROW($A102),#REF!,0)),ISNUMBER(MATCH(ROW($A102),#REF!,0)),ISNUMBER(MATCH(ROW($A102),#REF!,0))),IF($Q102="","Err1",""),IF($Q102="","","Err2")),"")</f>
        <v>Err2</v>
      </c>
      <c r="BX102" s="3" t="str">
        <f>IF($A102&lt;&gt;"",IF(ISNUMBER(MATCH(ROW($A102),#REF!,0)),IF(R102="","Err1",""),IF(R102="","","Err2")),"")</f>
        <v>Err2</v>
      </c>
      <c r="BY102" s="3" t="str">
        <f>IF($A102&lt;&gt;"",IF(ISNUMBER(MATCH(ROW($A102),#REF!,0)),IF(S102="","Err1",""),IF(S102="","","Err2")),"")</f>
        <v/>
      </c>
      <c r="BZ102" s="3" t="str">
        <f>IF($A102&lt;&gt;"",IF(ISNUMBER(MATCH(ROW($A102),#REF!,0)),IF(T102="","Err1",""),IF(T102="","","Err2")),"")</f>
        <v/>
      </c>
      <c r="CA102" s="3" t="str">
        <f>IF($A102&lt;&gt;"",IF(ISNUMBER(MATCH(ROW($A102),#REF!,0)),IF(U102="","Err1",""),IF(U102="","","Err2")),"")</f>
        <v>Err2</v>
      </c>
    </row>
    <row r="103" spans="1:79" x14ac:dyDescent="0.3">
      <c r="A103" s="19" t="s">
        <v>676</v>
      </c>
      <c r="B103" s="4" t="s">
        <v>415</v>
      </c>
      <c r="C103" s="4" t="s">
        <v>293</v>
      </c>
      <c r="D103" s="3" t="str">
        <f t="shared" ca="1" si="7"/>
        <v/>
      </c>
      <c r="H103" s="6"/>
      <c r="I103" s="6"/>
      <c r="O103" s="6" t="s">
        <v>1</v>
      </c>
      <c r="P103" s="6" t="s">
        <v>1</v>
      </c>
      <c r="Q103" s="6" t="s">
        <v>1</v>
      </c>
      <c r="R103" s="6"/>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t="str">
        <f>IF(OR(E103="",VLOOKUP(E$1,Services!$A$1:$B$19,2,0)="Exclude"),"",IF($D103=1,IF(OR(price_limit="",price_limit="No Limit"),IF(E103="Yes",1,2),IF(SUMIFS(WhatIf!$G:$G,WhatIf!$A:$A,E$1,WhatIf!$B:$B,E103)&lt;=price_limit,IF(E103="Yes",1,2),"")),""))</f>
        <v/>
      </c>
      <c r="AO103" s="75" t="str">
        <f>IF(OR(F103="",VLOOKUP(F$1,Services!$A$1:$B$19,2,0)="Exclude"),"",IF($D103=1,IF(OR(price_limit="",price_limit="No Limit"),IF(F103="Yes",1,2),IF(SUMIFS(WhatIf!$G:$G,WhatIf!$A:$A,F$1,WhatIf!$B:$B,F103)&lt;=price_limit,IF(F103="Yes",1,2),"")),""))</f>
        <v/>
      </c>
      <c r="AP103" s="75" t="str">
        <f>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 ca="1">IF(OR(O103="",VLOOKUP(O$1,Services!$A$1:$B$19,2,0)="Exclude"),"",IF($D103=1,IF(OR(price_limit="",price_limit="No Limit"),IF(O103="Yes",1,2),IF(SUMIFS(WhatIf!$G:$G,WhatIf!$A:$A,O$1,WhatIf!$B:$B,O103)&lt;=price_limit,IF(O103="Yes",1,2),"")),""))</f>
        <v/>
      </c>
      <c r="AY103" s="75" t="str">
        <f ca="1">IF(OR(P103="",VLOOKUP(P$1,Services!$A$1:$B$19,2,0)="Exclude"),"",IF($D103=1,IF(OR(price_limit="",price_limit="No Limit"),IF(P103="Yes",1,2),IF(SUMIFS(WhatIf!$G:$G,WhatIf!$A:$A,P$1,WhatIf!$B:$B,P103)&lt;=price_limit,IF(P103="Yes",1,2),"")),""))</f>
        <v/>
      </c>
      <c r="AZ103" s="75" t="str">
        <f ca="1">IF(OR(Q103="",VLOOKUP(Q$1,Services!$A$1:$B$19,2,0)="Exclude"),"",IF($D103=1,IF(OR(price_limit="",price_limit="No Limit"),IF(Q103="Yes",1,2),IF(SUMIFS(WhatIf!$G:$G,WhatIf!$A:$A,Q$1,WhatIf!$B:$B,Q103)&lt;=price_limit,IF(Q103="Yes",1,2),"")),""))</f>
        <v/>
      </c>
      <c r="BA103" s="75" t="str">
        <f>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
      </c>
      <c r="BM103" s="3" t="str">
        <f>IF($A103&lt;&gt;"",IF(ISNUMBER(MATCH(ROW($A103),#REF!,0)),IF($G103="","Err1",""),IF($G103="","","Err2")),"")</f>
        <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
      </c>
      <c r="BR103" s="3" t="str">
        <f>IF($A103&lt;&gt;"",IF(OR(ISNUMBER(MATCH(ROW($A103),#REF!,0)),ISNUMBER(MATCH(ROW($A103),#REF!,0))),IF(L103="","Err1",""),IF(L103="","","Err2")),"")</f>
        <v/>
      </c>
      <c r="BS103" s="3" t="str">
        <f>IF($A103&lt;&gt;"",IF(OR(ISNUMBER(MATCH(ROW($A103),#REF!,0)),ISNUMBER(MATCH(ROW($A103),#REF!,0))),IF(M103="","Err1",""),IF(M103="","","Err2")),"")</f>
        <v/>
      </c>
      <c r="BT103" s="3" t="str">
        <f>IF($A103&lt;&gt;"",IF(OR(ISNUMBER(MATCH(ROW($A103),#REF!,0)),ISNUMBER(MATCH(ROW($A103),#REF!,0))),IF(N103="","Err1",""),IF(N103="","","Err2")),"")</f>
        <v/>
      </c>
      <c r="BU103" s="3" t="str">
        <f>IF($A103&lt;&gt;"",IF(ISNUMBER(MATCH(ROW($A103),#REF!,0)),IF(O103="","Err1",""),IF(O103="","","Err2")),"")</f>
        <v>Err2</v>
      </c>
      <c r="BV103" s="3" t="str">
        <f>IF($A103&lt;&gt;"",IF(ISNUMBER(MATCH(ROW($A103),#REF!,0)),IF(P103="","Err1",""),IF(P103="","","Err2")),"")</f>
        <v>Err2</v>
      </c>
      <c r="BW103" s="3" t="str">
        <f>IF($A103&lt;&gt;"",IF(OR(ISNUMBER(MATCH(ROW($A103),#REF!,0)),ISNUMBER(MATCH(ROW($A103),#REF!,0)),ISNUMBER(MATCH(ROW($A103),#REF!,0))),IF($Q103="","Err1",""),IF($Q103="","","Err2")),"")</f>
        <v>Err2</v>
      </c>
      <c r="BX103" s="3" t="str">
        <f>IF($A103&lt;&gt;"",IF(ISNUMBER(MATCH(ROW($A103),#REF!,0)),IF(R103="","Err1",""),IF(R103="","","Err2")),"")</f>
        <v/>
      </c>
      <c r="BY103" s="3" t="str">
        <f>IF($A103&lt;&gt;"",IF(ISNUMBER(MATCH(ROW($A103),#REF!,0)),IF(S103="","Err1",""),IF(S103="","","Err2")),"")</f>
        <v/>
      </c>
      <c r="BZ103" s="3" t="str">
        <f>IF($A103&lt;&gt;"",IF(ISNUMBER(MATCH(ROW($A103),#REF!,0)),IF(T103="","Err1",""),IF(T103="","","Err2")),"")</f>
        <v/>
      </c>
      <c r="CA103" s="3" t="str">
        <f>IF($A103&lt;&gt;"",IF(ISNUMBER(MATCH(ROW($A103),#REF!,0)),IF(U103="","Err1",""),IF(U103="","","Err2")),"")</f>
        <v/>
      </c>
    </row>
    <row r="104" spans="1:79" ht="12.45" customHeight="1" x14ac:dyDescent="0.3">
      <c r="A104" s="19" t="s">
        <v>94</v>
      </c>
      <c r="C104" s="4" t="s">
        <v>224</v>
      </c>
      <c r="D104" s="3" t="str">
        <f t="shared" ca="1" si="7"/>
        <v/>
      </c>
      <c r="J104" s="5" t="s">
        <v>1</v>
      </c>
      <c r="K104" s="5" t="s">
        <v>1</v>
      </c>
      <c r="L104" s="5" t="s">
        <v>1</v>
      </c>
      <c r="M104" s="5" t="s">
        <v>1</v>
      </c>
      <c r="N104" s="5" t="s">
        <v>1</v>
      </c>
      <c r="U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IF(OR(F104="",VLOOKUP(F$1,Services!$A$1:$B$19,2,0)="Exclude"),"",IF($D104=1,IF(OR(price_limit="",price_limit="No Limit"),IF(F104="Yes",1,2),IF(SUMIFS(WhatIf!$G:$G,WhatIf!$A:$A,F$1,WhatIf!$B:$B,F104)&lt;=price_limit,IF(F104="Yes",1,2),"")),""))</f>
        <v/>
      </c>
      <c r="AP104" s="75" t="str">
        <f>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 ca="1">IF(OR(J104="",VLOOKUP(J$1,Services!$A$1:$B$19,2,0)="Exclude"),"",IF($D104=1,IF(OR(price_limit="",price_limit="No Limit"),IF(J104="Yes",1,2),IF(SUMIFS(WhatIf!$G:$G,WhatIf!$A:$A,J$1,WhatIf!$B:$B,J104)&lt;=price_limit,IF(J104="Yes",1,2),"")),""))</f>
        <v/>
      </c>
      <c r="AT104" s="75" t="str">
        <f ca="1">IF(OR(K104="",VLOOKUP(K$1,Services!$A$1:$B$19,2,0)="Exclude"),"",IF($D104=1,IF(OR(price_limit="",price_limit="No Limit"),IF(K104="Yes",1,2),IF(SUMIFS(WhatIf!$G:$G,WhatIf!$A:$A,K$1,WhatIf!$B:$B,K104)&lt;=price_limit,IF(K104="Yes",1,2),"")),""))</f>
        <v/>
      </c>
      <c r="AU104" s="75" t="str">
        <f ca="1">IF(OR(L104="",VLOOKUP(L$1,Services!$A$1:$B$19,2,0)="Exclude"),"",IF($D104=1,IF(OR(price_limit="",price_limit="No Limit"),IF(L104="Yes",1,2),IF(SUMIFS(WhatIf!$G:$G,WhatIf!$A:$A,L$1,WhatIf!$B:$B,L104)&lt;=price_limit,IF(L104="Yes",1,2),"")),""))</f>
        <v/>
      </c>
      <c r="AV104" s="75" t="str">
        <f ca="1">IF(OR(M104="",VLOOKUP(M$1,Services!$A$1:$B$19,2,0)="Exclude"),"",IF($D104=1,IF(OR(price_limit="",price_limit="No Limit"),IF(M104="Yes",1,2),IF(SUMIFS(WhatIf!$G:$G,WhatIf!$A:$A,M$1,WhatIf!$B:$B,M104)&lt;=price_limit,IF(M104="Yes",1,2),"")),""))</f>
        <v/>
      </c>
      <c r="AW104" s="75" t="str">
        <f ca="1">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 ca="1">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
      </c>
      <c r="BM104" s="3" t="str">
        <f>IF($A104&lt;&gt;"",IF(ISNUMBER(MATCH(ROW($A104),#REF!,0)),IF($G104="","Err1",""),IF($G104="","","Err2")),"")</f>
        <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Err2</v>
      </c>
      <c r="BQ104" s="3" t="str">
        <f>IF($A104&lt;&gt;"",IF(OR(ISNUMBER(MATCH(ROW($A104),#REF!,0)),ISNUMBER(MATCH(ROW($A104),#REF!,0))),IF(K104="","Err1",""),IF(K104="","","Err2")),"")</f>
        <v>Err2</v>
      </c>
      <c r="BR104" s="3" t="str">
        <f>IF($A104&lt;&gt;"",IF(OR(ISNUMBER(MATCH(ROW($A104),#REF!,0)),ISNUMBER(MATCH(ROW($A104),#REF!,0))),IF(L104="","Err1",""),IF(L104="","","Err2")),"")</f>
        <v>Err2</v>
      </c>
      <c r="BS104" s="3" t="str">
        <f>IF($A104&lt;&gt;"",IF(OR(ISNUMBER(MATCH(ROW($A104),#REF!,0)),ISNUMBER(MATCH(ROW($A104),#REF!,0))),IF(M104="","Err1",""),IF(M104="","","Err2")),"")</f>
        <v>Err2</v>
      </c>
      <c r="BT104" s="3" t="str">
        <f>IF($A104&lt;&gt;"",IF(OR(ISNUMBER(MATCH(ROW($A104),#REF!,0)),ISNUMBER(MATCH(ROW($A104),#REF!,0))),IF(N104="","Err1",""),IF(N104="","","Err2")),"")</f>
        <v>Err2</v>
      </c>
      <c r="BU104" s="3" t="str">
        <f>IF($A104&lt;&gt;"",IF(ISNUMBER(MATCH(ROW($A104),#REF!,0)),IF(O104="","Err1",""),IF(O104="","","Err2")),"")</f>
        <v/>
      </c>
      <c r="BV104" s="3" t="str">
        <f>IF($A104&lt;&gt;"",IF(ISNUMBER(MATCH(ROW($A104),#REF!,0)),IF(P104="","Err1",""),IF(P104="","","Err2")),"")</f>
        <v/>
      </c>
      <c r="BW104" s="3" t="str">
        <f>IF($A104&lt;&gt;"",IF(OR(ISNUMBER(MATCH(ROW($A104),#REF!,0)),ISNUMBER(MATCH(ROW($A104),#REF!,0)),ISNUMBER(MATCH(ROW($A104),#REF!,0))),IF($Q104="","Err1",""),IF($Q104="","","Err2")),"")</f>
        <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Err2</v>
      </c>
    </row>
    <row r="105" spans="1:79" ht="12.45" customHeight="1" x14ac:dyDescent="0.3">
      <c r="A105" s="19" t="s">
        <v>717</v>
      </c>
      <c r="C105" s="4" t="s">
        <v>224</v>
      </c>
      <c r="D105" s="3" t="str">
        <f t="shared" ca="1" si="7"/>
        <v/>
      </c>
      <c r="J105" s="5" t="s">
        <v>1</v>
      </c>
      <c r="K105" s="5" t="s">
        <v>1</v>
      </c>
      <c r="L105" s="5" t="s">
        <v>1</v>
      </c>
      <c r="M105" s="5" t="s">
        <v>1</v>
      </c>
      <c r="N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 ca="1">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 ca="1">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Err2</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Err2</v>
      </c>
      <c r="BU105" s="3" t="str">
        <f>IF($A105&lt;&gt;"",IF(ISNUMBER(MATCH(ROW($A105),#REF!,0)),IF(O105="","Err1",""),IF(O105="","","Err2")),"")</f>
        <v/>
      </c>
      <c r="BV105" s="3" t="str">
        <f>IF($A105&lt;&gt;"",IF(ISNUMBER(MATCH(ROW($A105),#REF!,0)),IF(P105="","Err1",""),IF(P105="","","Err2")),"")</f>
        <v/>
      </c>
      <c r="BW105" s="3" t="str">
        <f>IF($A105&lt;&gt;"",IF(OR(ISNUMBER(MATCH(ROW($A105),#REF!,0)),ISNUMBER(MATCH(ROW($A105),#REF!,0)),ISNUMBER(MATCH(ROW($A105),#REF!,0))),IF($Q105="","Err1",""),IF($Q105="","","Err2")),"")</f>
        <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
      </c>
    </row>
    <row r="106" spans="1:79" x14ac:dyDescent="0.3">
      <c r="A106" s="19" t="s">
        <v>600</v>
      </c>
      <c r="C106" s="4" t="s">
        <v>485</v>
      </c>
      <c r="D106" s="3" t="str">
        <f t="shared" ca="1" si="7"/>
        <v/>
      </c>
      <c r="F106" s="5" t="s">
        <v>559</v>
      </c>
      <c r="G106" s="5" t="s">
        <v>559</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 ca="1">IF(OR(F106="",VLOOKUP(F$1,Services!$A$1:$B$19,2,0)="Exclude"),"",IF($D106=1,IF(OR(price_limit="",price_limit="No Limit"),IF(F106="Yes",1,2),IF(SUMIFS(WhatIf!$G:$G,WhatIf!$A:$A,F$1,WhatIf!$B:$B,F106)&lt;=price_limit,IF(F106="Yes",1,2),"")),""))</f>
        <v/>
      </c>
      <c r="AP106" s="75" t="str">
        <f ca="1">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IF(OR(K106="",VLOOKUP(K$1,Services!$A$1:$B$19,2,0)="Exclude"),"",IF($D106=1,IF(OR(price_limit="",price_limit="No Limit"),IF(K106="Yes",1,2),IF(SUMIFS(WhatIf!$G:$G,WhatIf!$A:$A,K$1,WhatIf!$B:$B,K106)&lt;=price_limit,IF(K106="Yes",1,2),"")),""))</f>
        <v/>
      </c>
      <c r="AU106" s="75" t="str">
        <f>IF(OR(L106="",VLOOKUP(L$1,Services!$A$1:$B$19,2,0)="Exclude"),"",IF($D106=1,IF(OR(price_limit="",price_limit="No Limit"),IF(L106="Yes",1,2),IF(SUMIFS(WhatIf!$G:$G,WhatIf!$A:$A,L$1,WhatIf!$B:$B,L106)&lt;=price_limit,IF(L106="Yes",1,2),"")),""))</f>
        <v/>
      </c>
      <c r="AV106" s="75" t="str">
        <f>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Err2</v>
      </c>
      <c r="BM106" s="3" t="str">
        <f>IF($A106&lt;&gt;"",IF(ISNUMBER(MATCH(ROW($A106),#REF!,0)),IF($G106="","Err1",""),IF($G106="","","Err2")),"")</f>
        <v>Err2</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
      </c>
      <c r="BQ106" s="3" t="str">
        <f>IF($A106&lt;&gt;"",IF(OR(ISNUMBER(MATCH(ROW($A106),#REF!,0)),ISNUMBER(MATCH(ROW($A106),#REF!,0))),IF(K106="","Err1",""),IF(K106="","","Err2")),"")</f>
        <v/>
      </c>
      <c r="BR106" s="3" t="str">
        <f>IF($A106&lt;&gt;"",IF(OR(ISNUMBER(MATCH(ROW($A106),#REF!,0)),ISNUMBER(MATCH(ROW($A106),#REF!,0))),IF(L106="","Err1",""),IF(L106="","","Err2")),"")</f>
        <v/>
      </c>
      <c r="BS106" s="3" t="str">
        <f>IF($A106&lt;&gt;"",IF(OR(ISNUMBER(MATCH(ROW($A106),#REF!,0)),ISNUMBER(MATCH(ROW($A106),#REF!,0))),IF(M106="","Err1",""),IF(M106="","","Err2")),"")</f>
        <v/>
      </c>
      <c r="BT106" s="3" t="str">
        <f>IF($A106&lt;&gt;"",IF(OR(ISNUMBER(MATCH(ROW($A106),#REF!,0)),ISNUMBER(MATCH(ROW($A106),#REF!,0))),IF(N106="","Err1",""),IF(N106="","","Err2")),"")</f>
        <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ht="24.9" x14ac:dyDescent="0.3">
      <c r="A107" s="19" t="s">
        <v>166</v>
      </c>
      <c r="B107" s="4" t="s">
        <v>544</v>
      </c>
      <c r="C107" s="4" t="s">
        <v>206</v>
      </c>
      <c r="D107" s="3" t="str">
        <f t="shared" ca="1" si="7"/>
        <v/>
      </c>
      <c r="F107" s="5" t="s">
        <v>544</v>
      </c>
      <c r="G107" s="5" t="s">
        <v>544</v>
      </c>
      <c r="H107" s="6"/>
      <c r="I107" s="6"/>
      <c r="O107" s="13" t="s">
        <v>166</v>
      </c>
      <c r="P107" s="6"/>
      <c r="Q107" s="6" t="s">
        <v>544</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 ca="1">IF(OR(F107="",VLOOKUP(F$1,Services!$A$1:$B$19,2,0)="Exclude"),"",IF($D107=1,IF(OR(price_limit="",price_limit="No Limit"),IF(F107="Yes",1,2),IF(SUMIFS(WhatIf!$G:$G,WhatIf!$A:$A,F$1,WhatIf!$B:$B,F107)&lt;=price_limit,IF(F107="Yes",1,2),"")),""))</f>
        <v/>
      </c>
      <c r="AP107" s="75" t="str">
        <f ca="1">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 ca="1">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 ca="1">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Err2</v>
      </c>
      <c r="BM107" s="3" t="str">
        <f>IF($A107&lt;&gt;"",IF(ISNUMBER(MATCH(ROW($A107),#REF!,0)),IF($G107="","Err1",""),IF($G107="","","Err2")),"")</f>
        <v>Err2</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
      </c>
      <c r="BQ107" s="3" t="str">
        <f>IF($A107&lt;&gt;"",IF(OR(ISNUMBER(MATCH(ROW($A107),#REF!,0)),ISNUMBER(MATCH(ROW($A107),#REF!,0))),IF(K107="","Err1",""),IF(K107="","","Err2")),"")</f>
        <v/>
      </c>
      <c r="BR107" s="3" t="str">
        <f>IF($A107&lt;&gt;"",IF(OR(ISNUMBER(MATCH(ROW($A107),#REF!,0)),ISNUMBER(MATCH(ROW($A107),#REF!,0))),IF(L107="","Err1",""),IF(L107="","","Err2")),"")</f>
        <v/>
      </c>
      <c r="BS107" s="3" t="str">
        <f>IF($A107&lt;&gt;"",IF(OR(ISNUMBER(MATCH(ROW($A107),#REF!,0)),ISNUMBER(MATCH(ROW($A107),#REF!,0))),IF(M107="","Err1",""),IF(M107="","","Err2")),"")</f>
        <v/>
      </c>
      <c r="BT107" s="3" t="str">
        <f>IF($A107&lt;&gt;"",IF(OR(ISNUMBER(MATCH(ROW($A107),#REF!,0)),ISNUMBER(MATCH(ROW($A107),#REF!,0))),IF(N107="","Err1",""),IF(N107="","","Err2")),"")</f>
        <v/>
      </c>
      <c r="BU107" s="3" t="str">
        <f>IF($A107&lt;&gt;"",IF(ISNUMBER(MATCH(ROW($A107),#REF!,0)),IF(O107="","Err1",""),IF(O107="","","Err2")),"")</f>
        <v>Err2</v>
      </c>
      <c r="BV107" s="3" t="str">
        <f>IF($A107&lt;&gt;"",IF(ISNUMBER(MATCH(ROW($A107),#REF!,0)),IF(P107="","Err1",""),IF(P107="","","Err2")),"")</f>
        <v/>
      </c>
      <c r="BW107" s="3" t="str">
        <f>IF($A107&lt;&gt;"",IF(OR(ISNUMBER(MATCH(ROW($A107),#REF!,0)),ISNUMBER(MATCH(ROW($A107),#REF!,0)),ISNUMBER(MATCH(ROW($A107),#REF!,0))),IF($Q107="","Err1",""),IF($Q107="","","Err2")),"")</f>
        <v>Err2</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24.9" x14ac:dyDescent="0.3">
      <c r="A108" s="19" t="s">
        <v>23</v>
      </c>
      <c r="B108" s="4" t="s">
        <v>297</v>
      </c>
      <c r="C108" s="4" t="s">
        <v>479</v>
      </c>
      <c r="D108" s="3" t="str">
        <f t="shared" ca="1" si="7"/>
        <v/>
      </c>
      <c r="H108" s="5" t="s">
        <v>1</v>
      </c>
      <c r="I108" s="5" t="s">
        <v>1</v>
      </c>
      <c r="J108" s="5" t="s">
        <v>1</v>
      </c>
      <c r="K108" s="5" t="s">
        <v>1</v>
      </c>
      <c r="L108" s="5" t="s">
        <v>1</v>
      </c>
      <c r="M108" s="5" t="s">
        <v>1</v>
      </c>
      <c r="O108" s="6" t="s">
        <v>1</v>
      </c>
      <c r="P108" s="6" t="s">
        <v>1</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 ca="1">IF(OR(H108="",VLOOKUP(H$1,Services!$A$1:$B$19,2,0)="Exclude"),"",IF($D108=1,IF(OR(price_limit="",price_limit="No Limit"),IF(H108="Yes",1,2),IF(SUMIFS(WhatIf!$G:$G,WhatIf!$A:$A,H$1,WhatIf!$B:$B,H108)&lt;=price_limit,IF(H108="Yes",1,2),"")),""))</f>
        <v/>
      </c>
      <c r="AR108" s="75" t="str">
        <f ca="1">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 ca="1">IF(OR(O108="",VLOOKUP(O$1,Services!$A$1:$B$19,2,0)="Exclude"),"",IF($D108=1,IF(OR(price_limit="",price_limit="No Limit"),IF(O108="Yes",1,2),IF(SUMIFS(WhatIf!$G:$G,WhatIf!$A:$A,O$1,WhatIf!$B:$B,O108)&lt;=price_limit,IF(O108="Yes",1,2),"")),""))</f>
        <v/>
      </c>
      <c r="AY108" s="75" t="str">
        <f ca="1">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c r="BM108" s="3" t="str">
        <f>IF($A108&lt;&gt;"",IF(ISNUMBER(MATCH(ROW($A108),#REF!,0)),IF($G108="","Err1",""),IF($G108="","","Err2")),"")</f>
        <v/>
      </c>
      <c r="BN108" s="3" t="str">
        <f>IF($A108&lt;&gt;"",IF(OR(ISNUMBER(MATCH(ROW($A108),#REF!,0)),ISNUMBER(MATCH(ROW($A108),#REF!,0))),IF(H108="","Err1",""),IF(H108="","","Err2")),"")</f>
        <v>Err2</v>
      </c>
      <c r="BO108" s="3" t="str">
        <f>IF($A108&lt;&gt;"",IF(OR(ISNUMBER(MATCH(ROW($A108),#REF!,0)),ISNUMBER(MATCH(ROW($A108),#REF!,0))),IF(I108="","Err1",""),IF(I108="","","Err2")),"")</f>
        <v>Err2</v>
      </c>
      <c r="BP108" s="3" t="str">
        <f>IF($A108&lt;&gt;"",IF(OR(ISNUMBER(MATCH(ROW($A108),#REF!,0)),ISNUMBER(MATCH(ROW($A108),#REF!,0))),IF(J108="","Err1",""),IF(J108="","","Err2")),"")</f>
        <v>Err2</v>
      </c>
      <c r="BQ108" s="3" t="str">
        <f>IF($A108&lt;&gt;"",IF(OR(ISNUMBER(MATCH(ROW($A108),#REF!,0)),ISNUMBER(MATCH(ROW($A108),#REF!,0))),IF(K108="","Err1",""),IF(K108="","","Err2")),"")</f>
        <v>Err2</v>
      </c>
      <c r="BR108" s="3" t="str">
        <f>IF($A108&lt;&gt;"",IF(OR(ISNUMBER(MATCH(ROW($A108),#REF!,0)),ISNUMBER(MATCH(ROW($A108),#REF!,0))),IF(L108="","Err1",""),IF(L108="","","Err2")),"")</f>
        <v>Err2</v>
      </c>
      <c r="BS108" s="3" t="str">
        <f>IF($A108&lt;&gt;"",IF(OR(ISNUMBER(MATCH(ROW($A108),#REF!,0)),ISNUMBER(MATCH(ROW($A108),#REF!,0))),IF(M108="","Err1",""),IF(M108="","","Err2")),"")</f>
        <v>Err2</v>
      </c>
      <c r="BT108" s="3" t="str">
        <f>IF($A108&lt;&gt;"",IF(OR(ISNUMBER(MATCH(ROW($A108),#REF!,0)),ISNUMBER(MATCH(ROW($A108),#REF!,0))),IF(N108="","Err1",""),IF(N108="","","Err2")),"")</f>
        <v/>
      </c>
      <c r="BU108" s="3" t="str">
        <f>IF($A108&lt;&gt;"",IF(ISNUMBER(MATCH(ROW($A108),#REF!,0)),IF(O108="","Err1",""),IF(O108="","","Err2")),"")</f>
        <v>Err2</v>
      </c>
      <c r="BV108" s="3" t="str">
        <f>IF($A108&lt;&gt;"",IF(ISNUMBER(MATCH(ROW($A108),#REF!,0)),IF(P108="","Err1",""),IF(P108="","","Err2")),"")</f>
        <v>Err2</v>
      </c>
      <c r="BW108" s="3" t="str">
        <f>IF($A108&lt;&gt;"",IF(OR(ISNUMBER(MATCH(ROW($A108),#REF!,0)),ISNUMBER(MATCH(ROW($A108),#REF!,0)),ISNUMBER(MATCH(ROW($A108),#REF!,0))),IF($Q108="","Err1",""),IF($Q108="","","Err2")),"")</f>
        <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x14ac:dyDescent="0.3">
      <c r="A109" s="19" t="s">
        <v>267</v>
      </c>
      <c r="B109" s="4" t="s">
        <v>248</v>
      </c>
      <c r="C109" s="4" t="s">
        <v>215</v>
      </c>
      <c r="D109" s="3" t="str">
        <f t="shared" ca="1" si="7"/>
        <v/>
      </c>
      <c r="H109" s="5" t="s">
        <v>295</v>
      </c>
      <c r="I109" s="5" t="s">
        <v>295</v>
      </c>
      <c r="J109" s="5" t="s">
        <v>295</v>
      </c>
      <c r="K109" s="5" t="s">
        <v>295</v>
      </c>
      <c r="L109" s="5" t="s">
        <v>295</v>
      </c>
      <c r="M109" s="5" t="s">
        <v>295</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 ca="1">IF(OR(H109="",VLOOKUP(H$1,Services!$A$1:$B$19,2,0)="Exclude"),"",IF($D109=1,IF(OR(price_limit="",price_limit="No Limit"),IF(H109="Yes",1,2),IF(SUMIFS(WhatIf!$G:$G,WhatIf!$A:$A,H$1,WhatIf!$B:$B,H109)&lt;=price_limit,IF(H109="Yes",1,2),"")),""))</f>
        <v/>
      </c>
      <c r="AR109" s="75" t="str">
        <f ca="1">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 ca="1">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c r="BM109" s="3" t="str">
        <f>IF($A109&lt;&gt;"",IF(ISNUMBER(MATCH(ROW($A109),#REF!,0)),IF($G109="","Err1",""),IF($G109="","","Err2")),"")</f>
        <v/>
      </c>
      <c r="BN109" s="3" t="str">
        <f>IF($A109&lt;&gt;"",IF(OR(ISNUMBER(MATCH(ROW($A109),#REF!,0)),ISNUMBER(MATCH(ROW($A109),#REF!,0))),IF(H109="","Err1",""),IF(H109="","","Err2")),"")</f>
        <v>Err2</v>
      </c>
      <c r="BO109" s="3" t="str">
        <f>IF($A109&lt;&gt;"",IF(OR(ISNUMBER(MATCH(ROW($A109),#REF!,0)),ISNUMBER(MATCH(ROW($A109),#REF!,0))),IF(I109="","Err1",""),IF(I109="","","Err2")),"")</f>
        <v>Err2</v>
      </c>
      <c r="BP109" s="3" t="str">
        <f>IF($A109&lt;&gt;"",IF(OR(ISNUMBER(MATCH(ROW($A109),#REF!,0)),ISNUMBER(MATCH(ROW($A109),#REF!,0))),IF(J109="","Err1",""),IF(J109="","","Err2")),"")</f>
        <v>Err2</v>
      </c>
      <c r="BQ109" s="3" t="str">
        <f>IF($A109&lt;&gt;"",IF(OR(ISNUMBER(MATCH(ROW($A109),#REF!,0)),ISNUMBER(MATCH(ROW($A109),#REF!,0))),IF(K109="","Err1",""),IF(K109="","","Err2")),"")</f>
        <v>Err2</v>
      </c>
      <c r="BR109" s="3" t="str">
        <f>IF($A109&lt;&gt;"",IF(OR(ISNUMBER(MATCH(ROW($A109),#REF!,0)),ISNUMBER(MATCH(ROW($A109),#REF!,0))),IF(L109="","Err1",""),IF(L109="","","Err2")),"")</f>
        <v>Err2</v>
      </c>
      <c r="BS109" s="3" t="str">
        <f>IF($A109&lt;&gt;"",IF(OR(ISNUMBER(MATCH(ROW($A109),#REF!,0)),ISNUMBER(MATCH(ROW($A109),#REF!,0))),IF(M109="","Err1",""),IF(M109="","","Err2")),"")</f>
        <v>Err2</v>
      </c>
      <c r="BT109" s="3" t="str">
        <f>IF($A109&lt;&gt;"",IF(OR(ISNUMBER(MATCH(ROW($A109),#REF!,0)),ISNUMBER(MATCH(ROW($A109),#REF!,0))),IF(N109="","Err1",""),IF(N109="","","Err2")),"")</f>
        <v>Err2</v>
      </c>
      <c r="BU109" s="3" t="str">
        <f>IF($A109&lt;&gt;"",IF(ISNUMBER(MATCH(ROW($A109),#REF!,0)),IF(O109="","Err1",""),IF(O109="","","Err2")),"")</f>
        <v/>
      </c>
      <c r="BV109" s="3" t="str">
        <f>IF($A109&lt;&gt;"",IF(ISNUMBER(MATCH(ROW($A109),#REF!,0)),IF(P109="","Err1",""),IF(P109="","","Err2")),"")</f>
        <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ht="12.45" customHeight="1" x14ac:dyDescent="0.3">
      <c r="A110" s="19" t="s">
        <v>268</v>
      </c>
      <c r="B110" s="4" t="s">
        <v>248</v>
      </c>
      <c r="C110" s="4" t="s">
        <v>215</v>
      </c>
      <c r="D110" s="3" t="str">
        <f t="shared" ca="1" si="7"/>
        <v/>
      </c>
      <c r="H110" s="5" t="s">
        <v>295</v>
      </c>
      <c r="I110" s="5" t="s">
        <v>295</v>
      </c>
      <c r="J110" s="5" t="s">
        <v>295</v>
      </c>
      <c r="K110" s="5" t="s">
        <v>295</v>
      </c>
      <c r="L110" s="5" t="s">
        <v>295</v>
      </c>
      <c r="M110" s="5" t="s">
        <v>295</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 ca="1">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Err2</v>
      </c>
      <c r="BU110" s="3" t="str">
        <f>IF($A110&lt;&gt;"",IF(ISNUMBER(MATCH(ROW($A110),#REF!,0)),IF(O110="","Err1",""),IF(O110="","","Err2")),"")</f>
        <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24.9" customHeight="1" x14ac:dyDescent="0.3">
      <c r="A111" s="19" t="s">
        <v>664</v>
      </c>
      <c r="C111" s="4" t="s">
        <v>485</v>
      </c>
      <c r="D111" s="3" t="str">
        <f t="shared" ca="1" si="7"/>
        <v/>
      </c>
      <c r="F111" s="5" t="s">
        <v>564</v>
      </c>
      <c r="G111" s="5" t="s">
        <v>564</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 ca="1">IF(OR(F111="",VLOOKUP(F$1,Services!$A$1:$B$19,2,0)="Exclude"),"",IF($D111=1,IF(OR(price_limit="",price_limit="No Limit"),IF(F111="Yes",1,2),IF(SUMIFS(WhatIf!$G:$G,WhatIf!$A:$A,F$1,WhatIf!$B:$B,F111)&lt;=price_limit,IF(F111="Yes",1,2),"")),""))</f>
        <v/>
      </c>
      <c r="AP111" s="75" t="str">
        <f ca="1">IF(OR(G111="",VLOOKUP(G$1,Services!$A$1:$B$19,2,0)="Exclude"),"",IF($D111=1,IF(OR(price_limit="",price_limit="No Limit"),IF(G111="Yes",1,2),IF(SUMIFS(WhatIf!$G:$G,WhatIf!$A:$A,G$1,WhatIf!$B:$B,G111)&lt;=price_limit,IF(G111="Yes",1,2),"")),""))</f>
        <v/>
      </c>
      <c r="AQ111" s="75" t="str">
        <f>IF(OR(H111="",VLOOKUP(H$1,Services!$A$1:$B$19,2,0)="Exclude"),"",IF($D111=1,IF(OR(price_limit="",price_limit="No Limit"),IF(H111="Yes",1,2),IF(SUMIFS(WhatIf!$G:$G,WhatIf!$A:$A,H$1,WhatIf!$B:$B,H111)&lt;=price_limit,IF(H111="Yes",1,2),"")),""))</f>
        <v/>
      </c>
      <c r="AR111" s="75" t="str">
        <f>IF(OR(I111="",VLOOKUP(I$1,Services!$A$1:$B$19,2,0)="Exclude"),"",IF($D111=1,IF(OR(price_limit="",price_limit="No Limit"),IF(I111="Yes",1,2),IF(SUMIFS(WhatIf!$G:$G,WhatIf!$A:$A,I$1,WhatIf!$B:$B,I111)&lt;=price_limit,IF(I111="Yes",1,2),"")),""))</f>
        <v/>
      </c>
      <c r="AS111" s="75" t="str">
        <f>IF(OR(J111="",VLOOKUP(J$1,Services!$A$1:$B$19,2,0)="Exclude"),"",IF($D111=1,IF(OR(price_limit="",price_limit="No Limit"),IF(J111="Yes",1,2),IF(SUMIFS(WhatIf!$G:$G,WhatIf!$A:$A,J$1,WhatIf!$B:$B,J111)&lt;=price_limit,IF(J111="Yes",1,2),"")),""))</f>
        <v/>
      </c>
      <c r="AT111" s="75" t="str">
        <f>IF(OR(K111="",VLOOKUP(K$1,Services!$A$1:$B$19,2,0)="Exclude"),"",IF($D111=1,IF(OR(price_limit="",price_limit="No Limit"),IF(K111="Yes",1,2),IF(SUMIFS(WhatIf!$G:$G,WhatIf!$A:$A,K$1,WhatIf!$B:$B,K111)&lt;=price_limit,IF(K111="Yes",1,2),"")),""))</f>
        <v/>
      </c>
      <c r="AU111" s="75" t="str">
        <f>IF(OR(L111="",VLOOKUP(L$1,Services!$A$1:$B$19,2,0)="Exclude"),"",IF($D111=1,IF(OR(price_limit="",price_limit="No Limit"),IF(L111="Yes",1,2),IF(SUMIFS(WhatIf!$G:$G,WhatIf!$A:$A,L$1,WhatIf!$B:$B,L111)&lt;=price_limit,IF(L111="Yes",1,2),"")),""))</f>
        <v/>
      </c>
      <c r="AV111" s="75" t="str">
        <f>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Err2</v>
      </c>
      <c r="BM111" s="3" t="str">
        <f>IF($A111&lt;&gt;"",IF(ISNUMBER(MATCH(ROW($A111),#REF!,0)),IF($G111="","Err1",""),IF($G111="","","Err2")),"")</f>
        <v>Err2</v>
      </c>
      <c r="BN111" s="3" t="str">
        <f>IF($A111&lt;&gt;"",IF(OR(ISNUMBER(MATCH(ROW($A111),#REF!,0)),ISNUMBER(MATCH(ROW($A111),#REF!,0))),IF(H111="","Err1",""),IF(H111="","","Err2")),"")</f>
        <v/>
      </c>
      <c r="BO111" s="3" t="str">
        <f>IF($A111&lt;&gt;"",IF(OR(ISNUMBER(MATCH(ROW($A111),#REF!,0)),ISNUMBER(MATCH(ROW($A111),#REF!,0))),IF(I111="","Err1",""),IF(I111="","","Err2")),"")</f>
        <v/>
      </c>
      <c r="BP111" s="3" t="str">
        <f>IF($A111&lt;&gt;"",IF(OR(ISNUMBER(MATCH(ROW($A111),#REF!,0)),ISNUMBER(MATCH(ROW($A111),#REF!,0))),IF(J111="","Err1",""),IF(J111="","","Err2")),"")</f>
        <v/>
      </c>
      <c r="BQ111" s="3" t="str">
        <f>IF($A111&lt;&gt;"",IF(OR(ISNUMBER(MATCH(ROW($A111),#REF!,0)),ISNUMBER(MATCH(ROW($A111),#REF!,0))),IF(K111="","Err1",""),IF(K111="","","Err2")),"")</f>
        <v/>
      </c>
      <c r="BR111" s="3" t="str">
        <f>IF($A111&lt;&gt;"",IF(OR(ISNUMBER(MATCH(ROW($A111),#REF!,0)),ISNUMBER(MATCH(ROW($A111),#REF!,0))),IF(L111="","Err1",""),IF(L111="","","Err2")),"")</f>
        <v/>
      </c>
      <c r="BS111" s="3" t="str">
        <f>IF($A111&lt;&gt;"",IF(OR(ISNUMBER(MATCH(ROW($A111),#REF!,0)),ISNUMBER(MATCH(ROW($A111),#REF!,0))),IF(M111="","Err1",""),IF(M111="","","Err2")),"")</f>
        <v/>
      </c>
      <c r="BT111" s="3" t="str">
        <f>IF($A111&lt;&gt;"",IF(OR(ISNUMBER(MATCH(ROW($A111),#REF!,0)),ISNUMBER(MATCH(ROW($A111),#REF!,0))),IF(N111="","Err1",""),IF(N111="","","Err2")),"")</f>
        <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24.9" x14ac:dyDescent="0.3">
      <c r="A112" s="19" t="s">
        <v>24</v>
      </c>
      <c r="B112" s="4" t="s">
        <v>248</v>
      </c>
      <c r="C112" s="4" t="s">
        <v>206</v>
      </c>
      <c r="D112" s="3" t="str">
        <f t="shared" ca="1" si="7"/>
        <v/>
      </c>
      <c r="E112" s="5" t="s">
        <v>1</v>
      </c>
      <c r="F112" s="5" t="s">
        <v>540</v>
      </c>
      <c r="G112" s="5" t="s">
        <v>540</v>
      </c>
      <c r="H112" s="6"/>
      <c r="I112" s="6"/>
      <c r="L112" s="5" t="s">
        <v>1</v>
      </c>
      <c r="M112" s="5" t="s">
        <v>1</v>
      </c>
      <c r="O112" s="6"/>
      <c r="P112" s="6" t="s">
        <v>293</v>
      </c>
      <c r="Q112" s="6" t="s">
        <v>1</v>
      </c>
      <c r="R112" s="6" t="s">
        <v>874</v>
      </c>
      <c r="U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 ca="1">IF(OR(E112="",VLOOKUP(E$1,Services!$A$1:$B$19,2,0)="Exclude"),"",IF($D112=1,IF(OR(price_limit="",price_limit="No Limit"),IF(E112="Yes",1,2),IF(SUMIFS(WhatIf!$G:$G,WhatIf!$A:$A,E$1,WhatIf!$B:$B,E112)&lt;=price_limit,IF(E112="Yes",1,2),"")),""))</f>
        <v/>
      </c>
      <c r="AO112" s="75" t="str">
        <f ca="1">IF(OR(F112="",VLOOKUP(F$1,Services!$A$1:$B$19,2,0)="Exclude"),"",IF($D112=1,IF(OR(price_limit="",price_limit="No Limit"),IF(F112="Yes",1,2),IF(SUMIFS(WhatIf!$G:$G,WhatIf!$A:$A,F$1,WhatIf!$B:$B,F112)&lt;=price_limit,IF(F112="Yes",1,2),"")),""))</f>
        <v/>
      </c>
      <c r="AP112" s="75" t="str">
        <f ca="1">IF(OR(G112="",VLOOKUP(G$1,Services!$A$1:$B$19,2,0)="Exclude"),"",IF($D112=1,IF(OR(price_limit="",price_limit="No Limit"),IF(G112="Yes",1,2),IF(SUMIFS(WhatIf!$G:$G,WhatIf!$A:$A,G$1,WhatIf!$B:$B,G112)&lt;=price_limit,IF(G112="Yes",1,2),"")),""))</f>
        <v/>
      </c>
      <c r="AQ112" s="75" t="str">
        <f>IF(OR(H112="",VLOOKUP(H$1,Services!$A$1:$B$19,2,0)="Exclude"),"",IF($D112=1,IF(OR(price_limit="",price_limit="No Limit"),IF(H112="Yes",1,2),IF(SUMIFS(WhatIf!$G:$G,WhatIf!$A:$A,H$1,WhatIf!$B:$B,H112)&lt;=price_limit,IF(H112="Yes",1,2),"")),""))</f>
        <v/>
      </c>
      <c r="AR112" s="75" t="str">
        <f>IF(OR(I112="",VLOOKUP(I$1,Services!$A$1:$B$19,2,0)="Exclude"),"",IF($D112=1,IF(OR(price_limit="",price_limit="No Limit"),IF(I112="Yes",1,2),IF(SUMIFS(WhatIf!$G:$G,WhatIf!$A:$A,I$1,WhatIf!$B:$B,I112)&lt;=price_limit,IF(I112="Yes",1,2),"")),""))</f>
        <v/>
      </c>
      <c r="AS112" s="75" t="str">
        <f>IF(OR(J112="",VLOOKUP(J$1,Services!$A$1:$B$19,2,0)="Exclude"),"",IF($D112=1,IF(OR(price_limit="",price_limit="No Limit"),IF(J112="Yes",1,2),IF(SUMIFS(WhatIf!$G:$G,WhatIf!$A:$A,J$1,WhatIf!$B:$B,J112)&lt;=price_limit,IF(J112="Yes",1,2),"")),""))</f>
        <v/>
      </c>
      <c r="AT112" s="75" t="str">
        <f>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 ca="1">IF(OR(P112="",VLOOKUP(P$1,Services!$A$1:$B$19,2,0)="Exclude"),"",IF($D112=1,IF(OR(price_limit="",price_limit="No Limit"),IF(P112="Yes",1,2),IF(SUMIFS(WhatIf!$G:$G,WhatIf!$A:$A,P$1,WhatIf!$B:$B,P112)&lt;=price_limit,IF(P112="Yes",1,2),"")),""))</f>
        <v/>
      </c>
      <c r="AZ112" s="75" t="str">
        <f ca="1">IF(OR(Q112="",VLOOKUP(Q$1,Services!$A$1:$B$19,2,0)="Exclude"),"",IF($D112=1,IF(OR(price_limit="",price_limit="No Limit"),IF(Q112="Yes",1,2),IF(SUMIFS(WhatIf!$G:$G,WhatIf!$A:$A,Q$1,WhatIf!$B:$B,Q112)&lt;=price_limit,IF(Q112="Yes",1,2),"")),""))</f>
        <v/>
      </c>
      <c r="BA112" s="75" t="str">
        <f ca="1">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 ca="1">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Err2</v>
      </c>
      <c r="BL112" s="3" t="str">
        <f>IF($A112&lt;&gt;"",IF(ISNUMBER(MATCH(ROW($A112),#REF!,0)),IF($F112="","Err1",""),IF($F112="","","Err2")),"")</f>
        <v>Err2</v>
      </c>
      <c r="BM112" s="3" t="str">
        <f>IF($A112&lt;&gt;"",IF(ISNUMBER(MATCH(ROW($A112),#REF!,0)),IF($G112="","Err1",""),IF($G112="","","Err2")),"")</f>
        <v>Err2</v>
      </c>
      <c r="BN112" s="3" t="str">
        <f>IF($A112&lt;&gt;"",IF(OR(ISNUMBER(MATCH(ROW($A112),#REF!,0)),ISNUMBER(MATCH(ROW($A112),#REF!,0))),IF(H112="","Err1",""),IF(H112="","","Err2")),"")</f>
        <v/>
      </c>
      <c r="BO112" s="3" t="str">
        <f>IF($A112&lt;&gt;"",IF(OR(ISNUMBER(MATCH(ROW($A112),#REF!,0)),ISNUMBER(MATCH(ROW($A112),#REF!,0))),IF(I112="","Err1",""),IF(I112="","","Err2")),"")</f>
        <v/>
      </c>
      <c r="BP112" s="3" t="str">
        <f>IF($A112&lt;&gt;"",IF(OR(ISNUMBER(MATCH(ROW($A112),#REF!,0)),ISNUMBER(MATCH(ROW($A112),#REF!,0))),IF(J112="","Err1",""),IF(J112="","","Err2")),"")</f>
        <v/>
      </c>
      <c r="BQ112" s="3" t="str">
        <f>IF($A112&lt;&gt;"",IF(OR(ISNUMBER(MATCH(ROW($A112),#REF!,0)),ISNUMBER(MATCH(ROW($A112),#REF!,0))),IF(K112="","Err1",""),IF(K112="","","Err2")),"")</f>
        <v/>
      </c>
      <c r="BR112" s="3" t="str">
        <f>IF($A112&lt;&gt;"",IF(OR(ISNUMBER(MATCH(ROW($A112),#REF!,0)),ISNUMBER(MATCH(ROW($A112),#REF!,0))),IF(L112="","Err1",""),IF(L112="","","Err2")),"")</f>
        <v>Err2</v>
      </c>
      <c r="BS112" s="3" t="str">
        <f>IF($A112&lt;&gt;"",IF(OR(ISNUMBER(MATCH(ROW($A112),#REF!,0)),ISNUMBER(MATCH(ROW($A112),#REF!,0))),IF(M112="","Err1",""),IF(M112="","","Err2")),"")</f>
        <v>Err2</v>
      </c>
      <c r="BT112" s="3" t="str">
        <f>IF($A112&lt;&gt;"",IF(OR(ISNUMBER(MATCH(ROW($A112),#REF!,0)),ISNUMBER(MATCH(ROW($A112),#REF!,0))),IF(N112="","Err1",""),IF(N112="","","Err2")),"")</f>
        <v/>
      </c>
      <c r="BU112" s="3" t="str">
        <f>IF($A112&lt;&gt;"",IF(ISNUMBER(MATCH(ROW($A112),#REF!,0)),IF(O112="","Err1",""),IF(O112="","","Err2")),"")</f>
        <v/>
      </c>
      <c r="BV112" s="3" t="str">
        <f>IF($A112&lt;&gt;"",IF(ISNUMBER(MATCH(ROW($A112),#REF!,0)),IF(P112="","Err1",""),IF(P112="","","Err2")),"")</f>
        <v>Err2</v>
      </c>
      <c r="BW112" s="3" t="str">
        <f>IF($A112&lt;&gt;"",IF(OR(ISNUMBER(MATCH(ROW($A112),#REF!,0)),ISNUMBER(MATCH(ROW($A112),#REF!,0)),ISNUMBER(MATCH(ROW($A112),#REF!,0))),IF($Q112="","Err1",""),IF($Q112="","","Err2")),"")</f>
        <v>Err2</v>
      </c>
      <c r="BX112" s="3" t="str">
        <f>IF($A112&lt;&gt;"",IF(ISNUMBER(MATCH(ROW($A112),#REF!,0)),IF(R112="","Err1",""),IF(R112="","","Err2")),"")</f>
        <v>Err2</v>
      </c>
      <c r="BY112" s="3" t="str">
        <f>IF($A112&lt;&gt;"",IF(ISNUMBER(MATCH(ROW($A112),#REF!,0)),IF(S112="","Err1",""),IF(S112="","","Err2")),"")</f>
        <v/>
      </c>
      <c r="BZ112" s="3" t="str">
        <f>IF($A112&lt;&gt;"",IF(ISNUMBER(MATCH(ROW($A112),#REF!,0)),IF(T112="","Err1",""),IF(T112="","","Err2")),"")</f>
        <v/>
      </c>
      <c r="CA112" s="3" t="str">
        <f>IF($A112&lt;&gt;"",IF(ISNUMBER(MATCH(ROW($A112),#REF!,0)),IF(U112="","Err1",""),IF(U112="","","Err2")),"")</f>
        <v>Err2</v>
      </c>
    </row>
    <row r="113" spans="1:79" ht="37.299999999999997" x14ac:dyDescent="0.3">
      <c r="A113" s="19" t="s">
        <v>25</v>
      </c>
      <c r="B113" s="4" t="s">
        <v>298</v>
      </c>
      <c r="C113" s="4" t="s">
        <v>293</v>
      </c>
      <c r="D113" s="3" t="str">
        <f t="shared" ca="1" si="7"/>
        <v/>
      </c>
      <c r="E113" s="5" t="s">
        <v>1</v>
      </c>
      <c r="G113" s="5" t="s">
        <v>1</v>
      </c>
      <c r="J113" s="5" t="s">
        <v>1</v>
      </c>
      <c r="K113" s="5" t="s">
        <v>1</v>
      </c>
      <c r="L113" s="5" t="s">
        <v>1</v>
      </c>
      <c r="M113" s="5" t="s">
        <v>1</v>
      </c>
      <c r="N113" s="5" t="s">
        <v>1</v>
      </c>
      <c r="O113" s="6" t="s">
        <v>1</v>
      </c>
      <c r="P113" s="6" t="s">
        <v>1</v>
      </c>
      <c r="Q113" s="6" t="s">
        <v>1</v>
      </c>
      <c r="R113" s="6" t="s">
        <v>1</v>
      </c>
      <c r="S113" s="5" t="s">
        <v>1</v>
      </c>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 ca="1">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 ca="1">IF(OR(O113="",VLOOKUP(O$1,Services!$A$1:$B$19,2,0)="Exclude"),"",IF($D113=1,IF(OR(price_limit="",price_limit="No Limit"),IF(O113="Yes",1,2),IF(SUMIFS(WhatIf!$G:$G,WhatIf!$A:$A,O$1,WhatIf!$B:$B,O113)&lt;=price_limit,IF(O113="Yes",1,2),"")),""))</f>
        <v/>
      </c>
      <c r="AY113" s="75" t="str">
        <f ca="1">IF(OR(P113="",VLOOKUP(P$1,Services!$A$1:$B$19,2,0)="Exclude"),"",IF($D113=1,IF(OR(price_limit="",price_limit="No Limit"),IF(P113="Yes",1,2),IF(SUMIFS(WhatIf!$G:$G,WhatIf!$A:$A,P$1,WhatIf!$B:$B,P113)&lt;=price_limit,IF(P113="Yes",1,2),"")),""))</f>
        <v/>
      </c>
      <c r="AZ113" s="75" t="str">
        <f ca="1">IF(OR(Q113="",VLOOKUP(Q$1,Services!$A$1:$B$19,2,0)="Exclude"),"",IF($D113=1,IF(OR(price_limit="",price_limit="No Limit"),IF(Q113="Yes",1,2),IF(SUMIFS(WhatIf!$G:$G,WhatIf!$A:$A,Q$1,WhatIf!$B:$B,Q113)&lt;=price_limit,IF(Q113="Yes",1,2),"")),""))</f>
        <v/>
      </c>
      <c r="BA113" s="75" t="str">
        <f ca="1">IF(OR(R113="",VLOOKUP(R$1,Services!$A$1:$B$19,2,0)="Exclude"),"",IF($D113=1,IF(OR(price_limit="",price_limit="No Limit"),IF(R113="Yes",1,2),IF(SUMIFS(WhatIf!$G:$G,WhatIf!$A:$A,R$1,WhatIf!$B:$B,R113)&lt;=price_limit,IF(R113="Yes",1,2),"")),""))</f>
        <v/>
      </c>
      <c r="BB113" s="75" t="str">
        <f ca="1">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 ca="1">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Err2</v>
      </c>
      <c r="BL113" s="3" t="str">
        <f>IF($A113&lt;&gt;"",IF(ISNUMBER(MATCH(ROW($A113),#REF!,0)),IF($F113="","Err1",""),IF($F113="","","Err2")),"")</f>
        <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Err2</v>
      </c>
      <c r="BQ113" s="3" t="str">
        <f>IF($A113&lt;&gt;"",IF(OR(ISNUMBER(MATCH(ROW($A113),#REF!,0)),ISNUMBER(MATCH(ROW($A113),#REF!,0))),IF(K113="","Err1",""),IF(K113="","","Err2")),"")</f>
        <v>Err2</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Err2</v>
      </c>
      <c r="BU113" s="3" t="str">
        <f>IF($A113&lt;&gt;"",IF(ISNUMBER(MATCH(ROW($A113),#REF!,0)),IF(O113="","Err1",""),IF(O113="","","Err2")),"")</f>
        <v>Err2</v>
      </c>
      <c r="BV113" s="3" t="str">
        <f>IF($A113&lt;&gt;"",IF(ISNUMBER(MATCH(ROW($A113),#REF!,0)),IF(P113="","Err1",""),IF(P113="","","Err2")),"")</f>
        <v>Err2</v>
      </c>
      <c r="BW113" s="3" t="str">
        <f>IF($A113&lt;&gt;"",IF(OR(ISNUMBER(MATCH(ROW($A113),#REF!,0)),ISNUMBER(MATCH(ROW($A113),#REF!,0)),ISNUMBER(MATCH(ROW($A113),#REF!,0))),IF($Q113="","Err1",""),IF($Q113="","","Err2")),"")</f>
        <v>Err2</v>
      </c>
      <c r="BX113" s="3" t="str">
        <f>IF($A113&lt;&gt;"",IF(ISNUMBER(MATCH(ROW($A113),#REF!,0)),IF(R113="","Err1",""),IF(R113="","","Err2")),"")</f>
        <v>Err2</v>
      </c>
      <c r="BY113" s="3" t="str">
        <f>IF($A113&lt;&gt;"",IF(ISNUMBER(MATCH(ROW($A113),#REF!,0)),IF(S113="","Err1",""),IF(S113="","","Err2")),"")</f>
        <v>Err2</v>
      </c>
      <c r="BZ113" s="3" t="str">
        <f>IF($A113&lt;&gt;"",IF(ISNUMBER(MATCH(ROW($A113),#REF!,0)),IF(T113="","Err1",""),IF(T113="","","Err2")),"")</f>
        <v/>
      </c>
      <c r="CA113" s="3" t="str">
        <f>IF($A113&lt;&gt;"",IF(ISNUMBER(MATCH(ROW($A113),#REF!,0)),IF(U113="","Err1",""),IF(U113="","","Err2")),"")</f>
        <v>Err2</v>
      </c>
    </row>
    <row r="114" spans="1:79" ht="12.45" customHeight="1" x14ac:dyDescent="0.4">
      <c r="A114" s="19" t="s">
        <v>348</v>
      </c>
      <c r="B114" s="4" t="s">
        <v>349</v>
      </c>
      <c r="C114" s="4" t="s">
        <v>215</v>
      </c>
      <c r="D114" s="3" t="str">
        <f t="shared" ca="1" si="7"/>
        <v/>
      </c>
      <c r="F114" s="5" t="s">
        <v>555</v>
      </c>
      <c r="G114" s="5" t="s">
        <v>555</v>
      </c>
      <c r="H114" s="5" t="s">
        <v>295</v>
      </c>
      <c r="I114" s="5" t="s">
        <v>295</v>
      </c>
      <c r="J114" s="5" t="s">
        <v>295</v>
      </c>
      <c r="K114" s="5" t="s">
        <v>295</v>
      </c>
      <c r="L114" s="5" t="s">
        <v>295</v>
      </c>
      <c r="M114" s="5" t="s">
        <v>295</v>
      </c>
      <c r="N114" s="5" t="s">
        <v>1</v>
      </c>
      <c r="P114" s="9" t="s">
        <v>295</v>
      </c>
      <c r="Q114" s="5" t="s">
        <v>295</v>
      </c>
      <c r="R114" s="5" t="s">
        <v>879</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 ca="1">IF(OR(H114="",VLOOKUP(H$1,Services!$A$1:$B$19,2,0)="Exclude"),"",IF($D114=1,IF(OR(price_limit="",price_limit="No Limit"),IF(H114="Yes",1,2),IF(SUMIFS(WhatIf!$G:$G,WhatIf!$A:$A,H$1,WhatIf!$B:$B,H114)&lt;=price_limit,IF(H114="Yes",1,2),"")),""))</f>
        <v/>
      </c>
      <c r="AR114" s="75" t="str">
        <f ca="1">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 ca="1">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Err2</v>
      </c>
      <c r="BM114" s="3" t="str">
        <f>IF($A114&lt;&gt;"",IF(ISNUMBER(MATCH(ROW($A114),#REF!,0)),IF($G114="","Err1",""),IF($G114="","","Err2")),"")</f>
        <v>Err2</v>
      </c>
      <c r="BN114" s="3" t="str">
        <f>IF($A114&lt;&gt;"",IF(OR(ISNUMBER(MATCH(ROW($A114),#REF!,0)),ISNUMBER(MATCH(ROW($A114),#REF!,0))),IF(H114="","Err1",""),IF(H114="","","Err2")),"")</f>
        <v>Err2</v>
      </c>
      <c r="BO114" s="3" t="str">
        <f>IF($A114&lt;&gt;"",IF(OR(ISNUMBER(MATCH(ROW($A114),#REF!,0)),ISNUMBER(MATCH(ROW($A114),#REF!,0))),IF(I114="","Err1",""),IF(I114="","","Err2")),"")</f>
        <v>Err2</v>
      </c>
      <c r="BP114" s="3" t="str">
        <f>IF($A114&lt;&gt;"",IF(OR(ISNUMBER(MATCH(ROW($A114),#REF!,0)),ISNUMBER(MATCH(ROW($A114),#REF!,0))),IF(J114="","Err1",""),IF(J114="","","Err2")),"")</f>
        <v>Err2</v>
      </c>
      <c r="BQ114" s="3" t="str">
        <f>IF($A114&lt;&gt;"",IF(OR(ISNUMBER(MATCH(ROW($A114),#REF!,0)),ISNUMBER(MATCH(ROW($A114),#REF!,0))),IF(K114="","Err1",""),IF(K114="","","Err2")),"")</f>
        <v>Err2</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Err2</v>
      </c>
      <c r="BU114" s="3" t="str">
        <f>IF($A114&lt;&gt;"",IF(ISNUMBER(MATCH(ROW($A114),#REF!,0)),IF(O114="","Err1",""),IF(O114="","","Err2")),"")</f>
        <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Err2</v>
      </c>
      <c r="BY114" s="3" t="str">
        <f>IF($A114&lt;&gt;"",IF(ISNUMBER(MATCH(ROW($A114),#REF!,0)),IF(S114="","Err1",""),IF(S114="","","Err2")),"")</f>
        <v/>
      </c>
      <c r="BZ114" s="3" t="str">
        <f>IF($A114&lt;&gt;"",IF(ISNUMBER(MATCH(ROW($A114),#REF!,0)),IF(T114="","Err1",""),IF(T114="","","Err2")),"")</f>
        <v/>
      </c>
      <c r="CA114" s="3" t="str">
        <f>IF($A114&lt;&gt;"",IF(ISNUMBER(MATCH(ROW($A114),#REF!,0)),IF(U114="","Err1",""),IF(U114="","","Err2")),"")</f>
        <v/>
      </c>
    </row>
    <row r="115" spans="1:79" ht="24.9" customHeight="1" x14ac:dyDescent="0.4">
      <c r="A115" s="19" t="s">
        <v>210</v>
      </c>
      <c r="B115" s="4" t="s">
        <v>350</v>
      </c>
      <c r="C115" s="4" t="s">
        <v>215</v>
      </c>
      <c r="D115" s="3" t="str">
        <f t="shared" ca="1" si="7"/>
        <v/>
      </c>
      <c r="H115" s="5" t="s">
        <v>295</v>
      </c>
      <c r="I115" s="5" t="s">
        <v>295</v>
      </c>
      <c r="J115" s="5" t="s">
        <v>295</v>
      </c>
      <c r="K115" s="5" t="s">
        <v>295</v>
      </c>
      <c r="L115" s="5" t="s">
        <v>295</v>
      </c>
      <c r="M115" s="5" t="s">
        <v>295</v>
      </c>
      <c r="N115" s="5" t="s">
        <v>1</v>
      </c>
      <c r="P115" s="9" t="s">
        <v>295</v>
      </c>
      <c r="Q115" s="5" t="s">
        <v>295</v>
      </c>
      <c r="R115" s="5" t="s">
        <v>879</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IF(OR(E115="",VLOOKUP(E$1,Services!$A$1:$B$19,2,0)="Exclude"),"",IF($D115=1,IF(OR(price_limit="",price_limit="No Limit"),IF(E115="Yes",1,2),IF(SUMIFS(WhatIf!$G:$G,WhatIf!$A:$A,E$1,WhatIf!$B:$B,E115)&lt;=price_limit,IF(E115="Yes",1,2),"")),""))</f>
        <v/>
      </c>
      <c r="AO115" s="75" t="str">
        <f>IF(OR(F115="",VLOOKUP(F$1,Services!$A$1:$B$19,2,0)="Exclude"),"",IF($D115=1,IF(OR(price_limit="",price_limit="No Limit"),IF(F115="Yes",1,2),IF(SUMIFS(WhatIf!$G:$G,WhatIf!$A:$A,F$1,WhatIf!$B:$B,F115)&lt;=price_limit,IF(F115="Yes",1,2),"")),""))</f>
        <v/>
      </c>
      <c r="AP115" s="75" t="str">
        <f>IF(OR(G115="",VLOOKUP(G$1,Services!$A$1:$B$19,2,0)="Exclude"),"",IF($D115=1,IF(OR(price_limit="",price_limit="No Limit"),IF(G115="Yes",1,2),IF(SUMIFS(WhatIf!$G:$G,WhatIf!$A:$A,G$1,WhatIf!$B:$B,G115)&lt;=price_limit,IF(G115="Yes",1,2),"")),""))</f>
        <v/>
      </c>
      <c r="AQ115" s="75" t="str">
        <f ca="1">IF(OR(H115="",VLOOKUP(H$1,Services!$A$1:$B$19,2,0)="Exclude"),"",IF($D115=1,IF(OR(price_limit="",price_limit="No Limit"),IF(H115="Yes",1,2),IF(SUMIFS(WhatIf!$G:$G,WhatIf!$A:$A,H$1,WhatIf!$B:$B,H115)&lt;=price_limit,IF(H115="Yes",1,2),"")),""))</f>
        <v/>
      </c>
      <c r="AR115" s="75" t="str">
        <f ca="1">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 ca="1">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
      </c>
      <c r="BM115" s="3" t="str">
        <f>IF($A115&lt;&gt;"",IF(ISNUMBER(MATCH(ROW($A115),#REF!,0)),IF($G115="","Err1",""),IF($G115="","","Err2")),"")</f>
        <v/>
      </c>
      <c r="BN115" s="3" t="str">
        <f>IF($A115&lt;&gt;"",IF(OR(ISNUMBER(MATCH(ROW($A115),#REF!,0)),ISNUMBER(MATCH(ROW($A115),#REF!,0))),IF(H115="","Err1",""),IF(H115="","","Err2")),"")</f>
        <v>Err2</v>
      </c>
      <c r="BO115" s="3" t="str">
        <f>IF($A115&lt;&gt;"",IF(OR(ISNUMBER(MATCH(ROW($A115),#REF!,0)),ISNUMBER(MATCH(ROW($A115),#REF!,0))),IF(I115="","Err1",""),IF(I115="","","Err2")),"")</f>
        <v>Err2</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Err2</v>
      </c>
      <c r="BY115" s="3" t="str">
        <f>IF($A115&lt;&gt;"",IF(ISNUMBER(MATCH(ROW($A115),#REF!,0)),IF(S115="","Err1",""),IF(S115="","","Err2")),"")</f>
        <v/>
      </c>
      <c r="BZ115" s="3" t="str">
        <f>IF($A115&lt;&gt;"",IF(ISNUMBER(MATCH(ROW($A115),#REF!,0)),IF(T115="","Err1",""),IF(T115="","","Err2")),"")</f>
        <v/>
      </c>
      <c r="CA115" s="3" t="str">
        <f>IF($A115&lt;&gt;"",IF(ISNUMBER(MATCH(ROW($A115),#REF!,0)),IF(U115="","Err1",""),IF(U115="","","Err2")),"")</f>
        <v/>
      </c>
    </row>
    <row r="116" spans="1:79" ht="24.9" x14ac:dyDescent="0.3">
      <c r="A116" s="19" t="s">
        <v>26</v>
      </c>
      <c r="B116" s="4" t="s">
        <v>269</v>
      </c>
      <c r="C116" s="4" t="s">
        <v>478</v>
      </c>
      <c r="D116" s="3" t="str">
        <f t="shared" ca="1" si="7"/>
        <v/>
      </c>
      <c r="E116" s="5" t="s">
        <v>1</v>
      </c>
      <c r="F116" s="5" t="s">
        <v>555</v>
      </c>
      <c r="G116" s="5" t="s">
        <v>555</v>
      </c>
      <c r="H116" s="6"/>
      <c r="I116" s="6"/>
      <c r="L116" s="5" t="s">
        <v>1</v>
      </c>
      <c r="M116" s="5" t="s">
        <v>1</v>
      </c>
      <c r="O116" s="6"/>
      <c r="P116" s="6" t="s">
        <v>293</v>
      </c>
      <c r="Q116" s="6" t="s">
        <v>320</v>
      </c>
      <c r="R116" s="6" t="s">
        <v>874</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 ca="1">IF(OR(E116="",VLOOKUP(E$1,Services!$A$1:$B$19,2,0)="Exclude"),"",IF($D116=1,IF(OR(price_limit="",price_limit="No Limit"),IF(E116="Yes",1,2),IF(SUMIFS(WhatIf!$G:$G,WhatIf!$A:$A,E$1,WhatIf!$B:$B,E116)&lt;=price_limit,IF(E116="Yes",1,2),"")),""))</f>
        <v/>
      </c>
      <c r="AO116" s="75" t="str">
        <f ca="1">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IF(OR(J116="",VLOOKUP(J$1,Services!$A$1:$B$19,2,0)="Exclude"),"",IF($D116=1,IF(OR(price_limit="",price_limit="No Limit"),IF(J116="Yes",1,2),IF(SUMIFS(WhatIf!$G:$G,WhatIf!$A:$A,J$1,WhatIf!$B:$B,J116)&lt;=price_limit,IF(J116="Yes",1,2),"")),""))</f>
        <v/>
      </c>
      <c r="AT116" s="75" t="str">
        <f>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 ca="1">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 ca="1">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Err2</v>
      </c>
      <c r="BM116" s="3" t="str">
        <f>IF($A116&lt;&gt;"",IF(ISNUMBER(MATCH(ROW($A116),#REF!,0)),IF($G116="","Err1",""),IF($G116="","","Err2")),"")</f>
        <v>Err2</v>
      </c>
      <c r="BN116" s="3" t="str">
        <f>IF($A116&lt;&gt;"",IF(OR(ISNUMBER(MATCH(ROW($A116),#REF!,0)),ISNUMBER(MATCH(ROW($A116),#REF!,0))),IF(H116="","Err1",""),IF(H116="","","Err2")),"")</f>
        <v/>
      </c>
      <c r="BO116" s="3" t="str">
        <f>IF($A116&lt;&gt;"",IF(OR(ISNUMBER(MATCH(ROW($A116),#REF!,0)),ISNUMBER(MATCH(ROW($A116),#REF!,0))),IF(I116="","Err1",""),IF(I116="","","Err2")),"")</f>
        <v/>
      </c>
      <c r="BP116" s="3" t="str">
        <f>IF($A116&lt;&gt;"",IF(OR(ISNUMBER(MATCH(ROW($A116),#REF!,0)),ISNUMBER(MATCH(ROW($A116),#REF!,0))),IF(J116="","Err1",""),IF(J116="","","Err2")),"")</f>
        <v/>
      </c>
      <c r="BQ116" s="3" t="str">
        <f>IF($A116&lt;&gt;"",IF(OR(ISNUMBER(MATCH(ROW($A116),#REF!,0)),ISNUMBER(MATCH(ROW($A116),#REF!,0))),IF(K116="","Err1",""),IF(K116="","","Err2")),"")</f>
        <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Err2</v>
      </c>
      <c r="BY116" s="3" t="str">
        <f>IF($A116&lt;&gt;"",IF(ISNUMBER(MATCH(ROW($A116),#REF!,0)),IF(S116="","Err1",""),IF(S116="","","Err2")),"")</f>
        <v/>
      </c>
      <c r="BZ116" s="3" t="str">
        <f>IF($A116&lt;&gt;"",IF(ISNUMBER(MATCH(ROW($A116),#REF!,0)),IF(T116="","Err1",""),IF(T116="","","Err2")),"")</f>
        <v/>
      </c>
      <c r="CA116" s="3" t="str">
        <f>IF($A116&lt;&gt;"",IF(ISNUMBER(MATCH(ROW($A116),#REF!,0)),IF(U116="","Err1",""),IF(U116="","","Err2")),"")</f>
        <v>Err2</v>
      </c>
    </row>
    <row r="117" spans="1:79" ht="24.9" x14ac:dyDescent="0.3">
      <c r="A117" s="19" t="s">
        <v>27</v>
      </c>
      <c r="B117" s="4" t="s">
        <v>326</v>
      </c>
      <c r="C117" s="4" t="s">
        <v>206</v>
      </c>
      <c r="D117" s="3" t="str">
        <f t="shared" ca="1" si="7"/>
        <v/>
      </c>
      <c r="E117" s="5" t="s">
        <v>1</v>
      </c>
      <c r="H117" s="6"/>
      <c r="I117" s="6"/>
      <c r="L117" s="5" t="s">
        <v>1</v>
      </c>
      <c r="M117" s="5" t="s">
        <v>1</v>
      </c>
      <c r="O117" s="6"/>
      <c r="P117" s="6" t="s">
        <v>293</v>
      </c>
      <c r="Q117" s="6" t="s">
        <v>320</v>
      </c>
      <c r="R117" s="6" t="s">
        <v>874</v>
      </c>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 ca="1">IF(OR(E117="",VLOOKUP(E$1,Services!$A$1:$B$19,2,0)="Exclude"),"",IF($D117=1,IF(OR(price_limit="",price_limit="No Limit"),IF(E117="Yes",1,2),IF(SUMIFS(WhatIf!$G:$G,WhatIf!$A:$A,E$1,WhatIf!$B:$B,E117)&lt;=price_limit,IF(E117="Yes",1,2),"")),""))</f>
        <v/>
      </c>
      <c r="AO117" s="75" t="str">
        <f>IF(OR(F117="",VLOOKUP(F$1,Services!$A$1:$B$19,2,0)="Exclude"),"",IF($D117=1,IF(OR(price_limit="",price_limit="No Limit"),IF(F117="Yes",1,2),IF(SUMIFS(WhatIf!$G:$G,WhatIf!$A:$A,F$1,WhatIf!$B:$B,F117)&lt;=price_limit,IF(F117="Yes",1,2),"")),""))</f>
        <v/>
      </c>
      <c r="AP117" s="75" t="str">
        <f>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IF(OR(J117="",VLOOKUP(J$1,Services!$A$1:$B$19,2,0)="Exclude"),"",IF($D117=1,IF(OR(price_limit="",price_limit="No Limit"),IF(J117="Yes",1,2),IF(SUMIFS(WhatIf!$G:$G,WhatIf!$A:$A,J$1,WhatIf!$B:$B,J117)&lt;=price_limit,IF(J117="Yes",1,2),"")),""))</f>
        <v/>
      </c>
      <c r="AT117" s="75" t="str">
        <f>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 ca="1">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 ca="1">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
      </c>
      <c r="BM117" s="3" t="str">
        <f>IF($A117&lt;&gt;"",IF(ISNUMBER(MATCH(ROW($A117),#REF!,0)),IF($G117="","Err1",""),IF($G117="","","Err2")),"")</f>
        <v/>
      </c>
      <c r="BN117" s="3" t="str">
        <f>IF($A117&lt;&gt;"",IF(OR(ISNUMBER(MATCH(ROW($A117),#REF!,0)),ISNUMBER(MATCH(ROW($A117),#REF!,0))),IF(H117="","Err1",""),IF(H117="","","Err2")),"")</f>
        <v/>
      </c>
      <c r="BO117" s="3" t="str">
        <f>IF($A117&lt;&gt;"",IF(OR(ISNUMBER(MATCH(ROW($A117),#REF!,0)),ISNUMBER(MATCH(ROW($A117),#REF!,0))),IF(I117="","Err1",""),IF(I117="","","Err2")),"")</f>
        <v/>
      </c>
      <c r="BP117" s="3" t="str">
        <f>IF($A117&lt;&gt;"",IF(OR(ISNUMBER(MATCH(ROW($A117),#REF!,0)),ISNUMBER(MATCH(ROW($A117),#REF!,0))),IF(J117="","Err1",""),IF(J117="","","Err2")),"")</f>
        <v/>
      </c>
      <c r="BQ117" s="3" t="str">
        <f>IF($A117&lt;&gt;"",IF(OR(ISNUMBER(MATCH(ROW($A117),#REF!,0)),ISNUMBER(MATCH(ROW($A117),#REF!,0))),IF(K117="","Err1",""),IF(K117="","","Err2")),"")</f>
        <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Err2</v>
      </c>
      <c r="BY117" s="3" t="str">
        <f>IF($A117&lt;&gt;"",IF(ISNUMBER(MATCH(ROW($A117),#REF!,0)),IF(S117="","Err1",""),IF(S117="","","Err2")),"")</f>
        <v/>
      </c>
      <c r="BZ117" s="3" t="str">
        <f>IF($A117&lt;&gt;"",IF(ISNUMBER(MATCH(ROW($A117),#REF!,0)),IF(T117="","Err1",""),IF(T117="","","Err2")),"")</f>
        <v/>
      </c>
      <c r="CA117" s="3" t="str">
        <f>IF($A117&lt;&gt;"",IF(ISNUMBER(MATCH(ROW($A117),#REF!,0)),IF(U117="","Err1",""),IF(U117="","","Err2")),"")</f>
        <v>Err2</v>
      </c>
    </row>
    <row r="118" spans="1:79" x14ac:dyDescent="0.3">
      <c r="A118" s="19" t="s">
        <v>28</v>
      </c>
      <c r="B118" s="4" t="s">
        <v>670</v>
      </c>
      <c r="C118" s="4" t="s">
        <v>478</v>
      </c>
      <c r="D118" s="3" t="str">
        <f t="shared" ca="1" si="7"/>
        <v/>
      </c>
      <c r="F118" s="5" t="s">
        <v>1</v>
      </c>
      <c r="H118" s="5" t="s">
        <v>1</v>
      </c>
      <c r="I118" s="5" t="s">
        <v>1</v>
      </c>
      <c r="J118" s="5" t="s">
        <v>1</v>
      </c>
      <c r="K118" s="5" t="s">
        <v>1</v>
      </c>
      <c r="L118" s="5" t="s">
        <v>1</v>
      </c>
      <c r="M118" s="5" t="s">
        <v>1</v>
      </c>
      <c r="N118" s="5" t="s">
        <v>1</v>
      </c>
      <c r="O118" s="6" t="s">
        <v>1</v>
      </c>
      <c r="P118" s="6" t="s">
        <v>1</v>
      </c>
      <c r="Q118" s="6" t="s">
        <v>1</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IF(OR(E118="",VLOOKUP(E$1,Services!$A$1:$B$19,2,0)="Exclude"),"",IF($D118=1,IF(OR(price_limit="",price_limit="No Limit"),IF(E118="Yes",1,2),IF(SUMIFS(WhatIf!$G:$G,WhatIf!$A:$A,E$1,WhatIf!$B:$B,E118)&lt;=price_limit,IF(E118="Yes",1,2),"")),""))</f>
        <v/>
      </c>
      <c r="AO118" s="75" t="str">
        <f ca="1">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 ca="1">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 ca="1">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Err2</v>
      </c>
      <c r="BM118" s="3" t="str">
        <f>IF($A118&lt;&gt;"",IF(ISNUMBER(MATCH(ROW($A118),#REF!,0)),IF($G118="","Err1",""),IF($G118="","","Err2")),"")</f>
        <v/>
      </c>
      <c r="BN118" s="3" t="str">
        <f>IF($A118&lt;&gt;"",IF(OR(ISNUMBER(MATCH(ROW($A118),#REF!,0)),ISNUMBER(MATCH(ROW($A118),#REF!,0))),IF(H118="","Err1",""),IF(H118="","","Err2")),"")</f>
        <v>Err2</v>
      </c>
      <c r="BO118" s="3" t="str">
        <f>IF($A118&lt;&gt;"",IF(OR(ISNUMBER(MATCH(ROW($A118),#REF!,0)),ISNUMBER(MATCH(ROW($A118),#REF!,0))),IF(I118="","Err1",""),IF(I118="","","Err2")),"")</f>
        <v>Err2</v>
      </c>
      <c r="BP118" s="3" t="str">
        <f>IF($A118&lt;&gt;"",IF(OR(ISNUMBER(MATCH(ROW($A118),#REF!,0)),ISNUMBER(MATCH(ROW($A118),#REF!,0))),IF(J118="","Err1",""),IF(J118="","","Err2")),"")</f>
        <v>Err2</v>
      </c>
      <c r="BQ118" s="3" t="str">
        <f>IF($A118&lt;&gt;"",IF(OR(ISNUMBER(MATCH(ROW($A118),#REF!,0)),ISNUMBER(MATCH(ROW($A118),#REF!,0))),IF(K118="","Err1",""),IF(K118="","","Err2")),"")</f>
        <v>Err2</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Err2</v>
      </c>
      <c r="BU118" s="3" t="str">
        <f>IF($A118&lt;&gt;"",IF(ISNUMBER(MATCH(ROW($A118),#REF!,0)),IF(O118="","Err1",""),IF(O118="","","Err2")),"")</f>
        <v>Err2</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ht="24.9" x14ac:dyDescent="0.3">
      <c r="A119" s="19" t="s">
        <v>29</v>
      </c>
      <c r="B119" s="4" t="s">
        <v>669</v>
      </c>
      <c r="C119" s="4" t="s">
        <v>478</v>
      </c>
      <c r="D119" s="3" t="str">
        <f t="shared" ca="1" si="7"/>
        <v/>
      </c>
      <c r="F119" s="5" t="s">
        <v>536</v>
      </c>
      <c r="H119" s="5" t="s">
        <v>1</v>
      </c>
      <c r="I119" s="5" t="s">
        <v>1</v>
      </c>
      <c r="J119" s="5" t="s">
        <v>1</v>
      </c>
      <c r="K119" s="5" t="s">
        <v>1</v>
      </c>
      <c r="L119" s="5" t="s">
        <v>1</v>
      </c>
      <c r="M119" s="5" t="s">
        <v>1</v>
      </c>
      <c r="O119" s="6" t="s">
        <v>1</v>
      </c>
      <c r="P119" s="6" t="s">
        <v>1</v>
      </c>
      <c r="Q119" s="6" t="s">
        <v>1</v>
      </c>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 ca="1">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Err2</v>
      </c>
      <c r="BM119" s="3" t="str">
        <f>IF($A119&lt;&gt;"",IF(ISNUMBER(MATCH(ROW($A119),#REF!,0)),IF($G119="","Err1",""),IF($G119="","","Err2")),"")</f>
        <v/>
      </c>
      <c r="BN119" s="3" t="str">
        <f>IF($A119&lt;&gt;"",IF(OR(ISNUMBER(MATCH(ROW($A119),#REF!,0)),ISNUMBER(MATCH(ROW($A119),#REF!,0))),IF(H119="","Err1",""),IF(H119="","","Err2")),"")</f>
        <v>Err2</v>
      </c>
      <c r="BO119" s="3" t="str">
        <f>IF($A119&lt;&gt;"",IF(OR(ISNUMBER(MATCH(ROW($A119),#REF!,0)),ISNUMBER(MATCH(ROW($A119),#REF!,0))),IF(I119="","Err1",""),IF(I119="","","Err2")),"")</f>
        <v>Err2</v>
      </c>
      <c r="BP119" s="3" t="str">
        <f>IF($A119&lt;&gt;"",IF(OR(ISNUMBER(MATCH(ROW($A119),#REF!,0)),ISNUMBER(MATCH(ROW($A119),#REF!,0))),IF(J119="","Err1",""),IF(J119="","","Err2")),"")</f>
        <v>Err2</v>
      </c>
      <c r="BQ119" s="3" t="str">
        <f>IF($A119&lt;&gt;"",IF(OR(ISNUMBER(MATCH(ROW($A119),#REF!,0)),ISNUMBER(MATCH(ROW($A119),#REF!,0))),IF(K119="","Err1",""),IF(K119="","","Err2")),"")</f>
        <v>Err2</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
      </c>
      <c r="BU119" s="3" t="str">
        <f>IF($A119&lt;&gt;"",IF(ISNUMBER(MATCH(ROW($A119),#REF!,0)),IF(O119="","Err1",""),IF(O119="","","Err2")),"")</f>
        <v>Err2</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
      </c>
    </row>
    <row r="120" spans="1:79" x14ac:dyDescent="0.3">
      <c r="A120" s="19" t="s">
        <v>30</v>
      </c>
      <c r="B120" s="4" t="s">
        <v>577</v>
      </c>
      <c r="C120" s="4" t="s">
        <v>478</v>
      </c>
      <c r="D120" s="3" t="str">
        <f t="shared" ca="1" si="7"/>
        <v/>
      </c>
      <c r="F120" s="5" t="s">
        <v>536</v>
      </c>
      <c r="H120" s="5" t="s">
        <v>1</v>
      </c>
      <c r="I120" s="5" t="s">
        <v>1</v>
      </c>
      <c r="J120" s="5" t="s">
        <v>1</v>
      </c>
      <c r="K120" s="5" t="s">
        <v>1</v>
      </c>
      <c r="L120" s="5" t="s">
        <v>1</v>
      </c>
      <c r="M120" s="5" t="s">
        <v>1</v>
      </c>
      <c r="N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 ca="1">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Err2</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ht="24.9" x14ac:dyDescent="0.3">
      <c r="A121" s="19" t="s">
        <v>178</v>
      </c>
      <c r="B121" s="4" t="s">
        <v>232</v>
      </c>
      <c r="C121" s="4" t="s">
        <v>206</v>
      </c>
      <c r="D121" s="3" t="str">
        <f t="shared" ca="1" si="7"/>
        <v/>
      </c>
      <c r="E121" s="5" t="s">
        <v>1</v>
      </c>
      <c r="F121" s="5" t="s">
        <v>538</v>
      </c>
      <c r="G121" s="5" t="s">
        <v>538</v>
      </c>
      <c r="H121" s="6"/>
      <c r="I121" s="6"/>
      <c r="L121" s="5" t="s">
        <v>1</v>
      </c>
      <c r="M121" s="5" t="s">
        <v>1</v>
      </c>
      <c r="O121" s="6"/>
      <c r="P121" s="6" t="s">
        <v>293</v>
      </c>
      <c r="Q121" s="6" t="s">
        <v>319</v>
      </c>
      <c r="R121" s="6" t="s">
        <v>874</v>
      </c>
      <c r="U121" s="5" t="s">
        <v>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 ca="1">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 ca="1">IF(OR(G121="",VLOOKUP(G$1,Services!$A$1:$B$19,2,0)="Exclude"),"",IF($D121=1,IF(OR(price_limit="",price_limit="No Limit"),IF(G121="Yes",1,2),IF(SUMIFS(WhatIf!$G:$G,WhatIf!$A:$A,G$1,WhatIf!$B:$B,G121)&lt;=price_limit,IF(G121="Yes",1,2),"")),""))</f>
        <v/>
      </c>
      <c r="AQ121" s="75" t="str">
        <f>IF(OR(H121="",VLOOKUP(H$1,Services!$A$1:$B$19,2,0)="Exclude"),"",IF($D121=1,IF(OR(price_limit="",price_limit="No Limit"),IF(H121="Yes",1,2),IF(SUMIFS(WhatIf!$G:$G,WhatIf!$A:$A,H$1,WhatIf!$B:$B,H121)&lt;=price_limit,IF(H121="Yes",1,2),"")),""))</f>
        <v/>
      </c>
      <c r="AR121" s="75" t="str">
        <f>IF(OR(I121="",VLOOKUP(I$1,Services!$A$1:$B$19,2,0)="Exclude"),"",IF($D121=1,IF(OR(price_limit="",price_limit="No Limit"),IF(I121="Yes",1,2),IF(SUMIFS(WhatIf!$G:$G,WhatIf!$A:$A,I$1,WhatIf!$B:$B,I121)&lt;=price_limit,IF(I121="Yes",1,2),"")),""))</f>
        <v/>
      </c>
      <c r="AS121" s="75" t="str">
        <f>IF(OR(J121="",VLOOKUP(J$1,Services!$A$1:$B$19,2,0)="Exclude"),"",IF($D121=1,IF(OR(price_limit="",price_limit="No Limit"),IF(J121="Yes",1,2),IF(SUMIFS(WhatIf!$G:$G,WhatIf!$A:$A,J$1,WhatIf!$B:$B,J121)&lt;=price_limit,IF(J121="Yes",1,2),"")),""))</f>
        <v/>
      </c>
      <c r="AT121" s="75" t="str">
        <f>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IF(OR(N121="",VLOOKUP(N$1,Services!$A$1:$B$19,2,0)="Exclude"),"",IF($D121=1,IF(OR(price_limit="",price_limit="No Limit"),IF(N121="Yes",1,2),IF(SUMIFS(WhatIf!$G:$G,WhatIf!$A:$A,N$1,WhatIf!$B:$B,N121)&lt;=price_limit,IF(N121="Yes",1,2),"")),""))</f>
        <v/>
      </c>
      <c r="AX121" s="75" t="str">
        <f>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 ca="1">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 ca="1">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Err2</v>
      </c>
      <c r="BL121" s="3" t="str">
        <f>IF($A121&lt;&gt;"",IF(ISNUMBER(MATCH(ROW($A121),#REF!,0)),IF($F121="","Err1",""),IF($F121="","","Err2")),"")</f>
        <v>Err2</v>
      </c>
      <c r="BM121" s="3" t="str">
        <f>IF($A121&lt;&gt;"",IF(ISNUMBER(MATCH(ROW($A121),#REF!,0)),IF($G121="","Err1",""),IF($G121="","","Err2")),"")</f>
        <v>Err2</v>
      </c>
      <c r="BN121" s="3" t="str">
        <f>IF($A121&lt;&gt;"",IF(OR(ISNUMBER(MATCH(ROW($A121),#REF!,0)),ISNUMBER(MATCH(ROW($A121),#REF!,0))),IF(H121="","Err1",""),IF(H121="","","Err2")),"")</f>
        <v/>
      </c>
      <c r="BO121" s="3" t="str">
        <f>IF($A121&lt;&gt;"",IF(OR(ISNUMBER(MATCH(ROW($A121),#REF!,0)),ISNUMBER(MATCH(ROW($A121),#REF!,0))),IF(I121="","Err1",""),IF(I121="","","Err2")),"")</f>
        <v/>
      </c>
      <c r="BP121" s="3" t="str">
        <f>IF($A121&lt;&gt;"",IF(OR(ISNUMBER(MATCH(ROW($A121),#REF!,0)),ISNUMBER(MATCH(ROW($A121),#REF!,0))),IF(J121="","Err1",""),IF(J121="","","Err2")),"")</f>
        <v/>
      </c>
      <c r="BQ121" s="3" t="str">
        <f>IF($A121&lt;&gt;"",IF(OR(ISNUMBER(MATCH(ROW($A121),#REF!,0)),ISNUMBER(MATCH(ROW($A121),#REF!,0))),IF(K121="","Err1",""),IF(K121="","","Err2")),"")</f>
        <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
      </c>
      <c r="BU121" s="3" t="str">
        <f>IF($A121&lt;&gt;"",IF(ISNUMBER(MATCH(ROW($A121),#REF!,0)),IF(O121="","Err1",""),IF(O121="","","Err2")),"")</f>
        <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Err2</v>
      </c>
      <c r="BY121" s="3" t="str">
        <f>IF($A121&lt;&gt;"",IF(ISNUMBER(MATCH(ROW($A121),#REF!,0)),IF(S121="","Err1",""),IF(S121="","","Err2")),"")</f>
        <v/>
      </c>
      <c r="BZ121" s="3" t="str">
        <f>IF($A121&lt;&gt;"",IF(ISNUMBER(MATCH(ROW($A121),#REF!,0)),IF(T121="","Err1",""),IF(T121="","","Err2")),"")</f>
        <v/>
      </c>
      <c r="CA121" s="3" t="str">
        <f>IF($A121&lt;&gt;"",IF(ISNUMBER(MATCH(ROW($A121),#REF!,0)),IF(U121="","Err1",""),IF(U121="","","Err2")),"")</f>
        <v>Err2</v>
      </c>
    </row>
    <row r="122" spans="1:79" x14ac:dyDescent="0.3">
      <c r="A122" s="19" t="s">
        <v>581</v>
      </c>
      <c r="C122" s="4" t="s">
        <v>293</v>
      </c>
      <c r="D122" s="3" t="str">
        <f t="shared" ca="1" si="7"/>
        <v/>
      </c>
      <c r="F122" s="5" t="s">
        <v>545</v>
      </c>
      <c r="G122" s="5" t="s">
        <v>545</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 ca="1">IF(OR(G122="",VLOOKUP(G$1,Services!$A$1:$B$19,2,0)="Exclude"),"",IF($D122=1,IF(OR(price_limit="",price_limit="No Limit"),IF(G122="Yes",1,2),IF(SUMIFS(WhatIf!$G:$G,WhatIf!$A:$A,G$1,WhatIf!$B:$B,G122)&lt;=price_limit,IF(G122="Yes",1,2),"")),""))</f>
        <v/>
      </c>
      <c r="AQ122" s="75" t="str">
        <f>IF(OR(H122="",VLOOKUP(H$1,Services!$A$1:$B$19,2,0)="Exclude"),"",IF($D122=1,IF(OR(price_limit="",price_limit="No Limit"),IF(H122="Yes",1,2),IF(SUMIFS(WhatIf!$G:$G,WhatIf!$A:$A,H$1,WhatIf!$B:$B,H122)&lt;=price_limit,IF(H122="Yes",1,2),"")),""))</f>
        <v/>
      </c>
      <c r="AR122" s="75" t="str">
        <f>IF(OR(I122="",VLOOKUP(I$1,Services!$A$1:$B$19,2,0)="Exclude"),"",IF($D122=1,IF(OR(price_limit="",price_limit="No Limit"),IF(I122="Yes",1,2),IF(SUMIFS(WhatIf!$G:$G,WhatIf!$A:$A,I$1,WhatIf!$B:$B,I122)&lt;=price_limit,IF(I122="Yes",1,2),"")),""))</f>
        <v/>
      </c>
      <c r="AS122" s="75" t="str">
        <f>IF(OR(J122="",VLOOKUP(J$1,Services!$A$1:$B$19,2,0)="Exclude"),"",IF($D122=1,IF(OR(price_limit="",price_limit="No Limit"),IF(J122="Yes",1,2),IF(SUMIFS(WhatIf!$G:$G,WhatIf!$A:$A,J$1,WhatIf!$B:$B,J122)&lt;=price_limit,IF(J122="Yes",1,2),"")),""))</f>
        <v/>
      </c>
      <c r="AT122" s="75" t="str">
        <f>IF(OR(K122="",VLOOKUP(K$1,Services!$A$1:$B$19,2,0)="Exclude"),"",IF($D122=1,IF(OR(price_limit="",price_limit="No Limit"),IF(K122="Yes",1,2),IF(SUMIFS(WhatIf!$G:$G,WhatIf!$A:$A,K$1,WhatIf!$B:$B,K122)&lt;=price_limit,IF(K122="Yes",1,2),"")),""))</f>
        <v/>
      </c>
      <c r="AU122" s="75" t="str">
        <f>IF(OR(L122="",VLOOKUP(L$1,Services!$A$1:$B$19,2,0)="Exclude"),"",IF($D122=1,IF(OR(price_limit="",price_limit="No Limit"),IF(L122="Yes",1,2),IF(SUMIFS(WhatIf!$G:$G,WhatIf!$A:$A,L$1,WhatIf!$B:$B,L122)&lt;=price_limit,IF(L122="Yes",1,2),"")),""))</f>
        <v/>
      </c>
      <c r="AV122" s="75" t="str">
        <f>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IF(OR(O122="",VLOOKUP(O$1,Services!$A$1:$B$19,2,0)="Exclude"),"",IF($D122=1,IF(OR(price_limit="",price_limit="No Limit"),IF(O122="Yes",1,2),IF(SUMIFS(WhatIf!$G:$G,WhatIf!$A:$A,O$1,WhatIf!$B:$B,O122)&lt;=price_limit,IF(O122="Yes",1,2),"")),""))</f>
        <v/>
      </c>
      <c r="AY122" s="75" t="str">
        <f>IF(OR(P122="",VLOOKUP(P$1,Services!$A$1:$B$19,2,0)="Exclude"),"",IF($D122=1,IF(OR(price_limit="",price_limit="No Limit"),IF(P122="Yes",1,2),IF(SUMIFS(WhatIf!$G:$G,WhatIf!$A:$A,P$1,WhatIf!$B:$B,P122)&lt;=price_limit,IF(P122="Yes",1,2),"")),""))</f>
        <v/>
      </c>
      <c r="AZ122" s="75" t="str">
        <f>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c r="BM122" s="3" t="str">
        <f>IF($A122&lt;&gt;"",IF(ISNUMBER(MATCH(ROW($A122),#REF!,0)),IF($G122="","Err1",""),IF($G122="","","Err2")),"")</f>
        <v>Err2</v>
      </c>
      <c r="BN122" s="3" t="str">
        <f>IF($A122&lt;&gt;"",IF(OR(ISNUMBER(MATCH(ROW($A122),#REF!,0)),ISNUMBER(MATCH(ROW($A122),#REF!,0))),IF(H122="","Err1",""),IF(H122="","","Err2")),"")</f>
        <v/>
      </c>
      <c r="BO122" s="3" t="str">
        <f>IF($A122&lt;&gt;"",IF(OR(ISNUMBER(MATCH(ROW($A122),#REF!,0)),ISNUMBER(MATCH(ROW($A122),#REF!,0))),IF(I122="","Err1",""),IF(I122="","","Err2")),"")</f>
        <v/>
      </c>
      <c r="BP122" s="3" t="str">
        <f>IF($A122&lt;&gt;"",IF(OR(ISNUMBER(MATCH(ROW($A122),#REF!,0)),ISNUMBER(MATCH(ROW($A122),#REF!,0))),IF(J122="","Err1",""),IF(J122="","","Err2")),"")</f>
        <v/>
      </c>
      <c r="BQ122" s="3" t="str">
        <f>IF($A122&lt;&gt;"",IF(OR(ISNUMBER(MATCH(ROW($A122),#REF!,0)),ISNUMBER(MATCH(ROW($A122),#REF!,0))),IF(K122="","Err1",""),IF(K122="","","Err2")),"")</f>
        <v/>
      </c>
      <c r="BR122" s="3" t="str">
        <f>IF($A122&lt;&gt;"",IF(OR(ISNUMBER(MATCH(ROW($A122),#REF!,0)),ISNUMBER(MATCH(ROW($A122),#REF!,0))),IF(L122="","Err1",""),IF(L122="","","Err2")),"")</f>
        <v/>
      </c>
      <c r="BS122" s="3" t="str">
        <f>IF($A122&lt;&gt;"",IF(OR(ISNUMBER(MATCH(ROW($A122),#REF!,0)),ISNUMBER(MATCH(ROW($A122),#REF!,0))),IF(M122="","Err1",""),IF(M122="","","Err2")),"")</f>
        <v/>
      </c>
      <c r="BT122" s="3" t="str">
        <f>IF($A122&lt;&gt;"",IF(OR(ISNUMBER(MATCH(ROW($A122),#REF!,0)),ISNUMBER(MATCH(ROW($A122),#REF!,0))),IF(N122="","Err1",""),IF(N122="","","Err2")),"")</f>
        <v/>
      </c>
      <c r="BU122" s="3" t="str">
        <f>IF($A122&lt;&gt;"",IF(ISNUMBER(MATCH(ROW($A122),#REF!,0)),IF(O122="","Err1",""),IF(O122="","","Err2")),"")</f>
        <v/>
      </c>
      <c r="BV122" s="3" t="str">
        <f>IF($A122&lt;&gt;"",IF(ISNUMBER(MATCH(ROW($A122),#REF!,0)),IF(P122="","Err1",""),IF(P122="","","Err2")),"")</f>
        <v/>
      </c>
      <c r="BW122" s="3" t="str">
        <f>IF($A122&lt;&gt;"",IF(OR(ISNUMBER(MATCH(ROW($A122),#REF!,0)),ISNUMBER(MATCH(ROW($A122),#REF!,0)),ISNUMBER(MATCH(ROW($A122),#REF!,0))),IF($Q122="","Err1",""),IF($Q122="","","Err2")),"")</f>
        <v/>
      </c>
      <c r="BX122" s="3" t="str">
        <f>IF($A122&lt;&gt;"",IF(ISNUMBER(MATCH(ROW($A122),#REF!,0)),IF(R122="","Err1",""),IF(R122="","","Err2")),"")</f>
        <v/>
      </c>
      <c r="BY122" s="3" t="str">
        <f>IF($A122&lt;&gt;"",IF(ISNUMBER(MATCH(ROW($A122),#REF!,0)),IF(S122="","Err1",""),IF(S122="","","Err2")),"")</f>
        <v/>
      </c>
      <c r="BZ122" s="3" t="str">
        <f>IF($A122&lt;&gt;"",IF(ISNUMBER(MATCH(ROW($A122),#REF!,0)),IF(T122="","Err1",""),IF(T122="","","Err2")),"")</f>
        <v/>
      </c>
      <c r="CA122" s="3" t="str">
        <f>IF($A122&lt;&gt;"",IF(ISNUMBER(MATCH(ROW($A122),#REF!,0)),IF(U122="","Err1",""),IF(U122="","","Err2")),"")</f>
        <v/>
      </c>
    </row>
    <row r="123" spans="1:79" x14ac:dyDescent="0.3">
      <c r="A123" s="19" t="s">
        <v>578</v>
      </c>
      <c r="C123" s="4" t="s">
        <v>206</v>
      </c>
      <c r="D123" s="3" t="str">
        <f t="shared" ca="1" si="7"/>
        <v/>
      </c>
      <c r="F123" s="5" t="s">
        <v>546</v>
      </c>
      <c r="G123" s="5" t="s">
        <v>546</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IF(OR(L123="",VLOOKUP(L$1,Services!$A$1:$B$19,2,0)="Exclude"),"",IF($D123=1,IF(OR(price_limit="",price_limit="No Limit"),IF(L123="Yes",1,2),IF(SUMIFS(WhatIf!$G:$G,WhatIf!$A:$A,L$1,WhatIf!$B:$B,L123)&lt;=price_limit,IF(L123="Yes",1,2),"")),""))</f>
        <v/>
      </c>
      <c r="AV123" s="75" t="str">
        <f>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IF(OR(P123="",VLOOKUP(P$1,Services!$A$1:$B$19,2,0)="Exclude"),"",IF($D123=1,IF(OR(price_limit="",price_limit="No Limit"),IF(P123="Yes",1,2),IF(SUMIFS(WhatIf!$G:$G,WhatIf!$A:$A,P$1,WhatIf!$B:$B,P123)&lt;=price_limit,IF(P123="Yes",1,2),"")),""))</f>
        <v/>
      </c>
      <c r="AZ123" s="75" t="str">
        <f>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
      </c>
      <c r="BS123" s="3" t="str">
        <f>IF($A123&lt;&gt;"",IF(OR(ISNUMBER(MATCH(ROW($A123),#REF!,0)),ISNUMBER(MATCH(ROW($A123),#REF!,0))),IF(M123="","Err1",""),IF(M123="","","Err2")),"")</f>
        <v/>
      </c>
      <c r="BT123" s="3" t="str">
        <f>IF($A123&lt;&gt;"",IF(OR(ISNUMBER(MATCH(ROW($A123),#REF!,0)),ISNUMBER(MATCH(ROW($A123),#REF!,0))),IF(N123="","Err1",""),IF(N123="","","Err2")),"")</f>
        <v/>
      </c>
      <c r="BU123" s="3" t="str">
        <f>IF($A123&lt;&gt;"",IF(ISNUMBER(MATCH(ROW($A123),#REF!,0)),IF(O123="","Err1",""),IF(O123="","","Err2")),"")</f>
        <v/>
      </c>
      <c r="BV123" s="3" t="str">
        <f>IF($A123&lt;&gt;"",IF(ISNUMBER(MATCH(ROW($A123),#REF!,0)),IF(P123="","Err1",""),IF(P123="","","Err2")),"")</f>
        <v/>
      </c>
      <c r="BW123" s="3" t="str">
        <f>IF($A123&lt;&gt;"",IF(OR(ISNUMBER(MATCH(ROW($A123),#REF!,0)),ISNUMBER(MATCH(ROW($A123),#REF!,0)),ISNUMBER(MATCH(ROW($A123),#REF!,0))),IF($Q123="","Err1",""),IF($Q123="","","Err2")),"")</f>
        <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x14ac:dyDescent="0.3">
      <c r="A124" s="19" t="s">
        <v>604</v>
      </c>
      <c r="C124" s="4" t="s">
        <v>485</v>
      </c>
      <c r="D124" s="3" t="str">
        <f t="shared" ca="1" si="7"/>
        <v/>
      </c>
      <c r="F124" s="5" t="s">
        <v>559</v>
      </c>
      <c r="G124" s="5" t="s">
        <v>559</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ht="24.9" x14ac:dyDescent="0.3">
      <c r="A125" s="19" t="s">
        <v>547</v>
      </c>
      <c r="C125" s="4" t="s">
        <v>293</v>
      </c>
      <c r="D125" s="3" t="str">
        <f t="shared" ca="1" si="7"/>
        <v/>
      </c>
      <c r="F125" s="5" t="s">
        <v>547</v>
      </c>
      <c r="G125" s="5" t="s">
        <v>547</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x14ac:dyDescent="0.3">
      <c r="A126" s="19" t="s">
        <v>909</v>
      </c>
      <c r="C126" s="4" t="s">
        <v>206</v>
      </c>
      <c r="D126" s="3" t="str">
        <f t="shared" ca="1" si="7"/>
        <v/>
      </c>
      <c r="F126" s="5" t="s">
        <v>909</v>
      </c>
      <c r="G126" s="5" t="s">
        <v>909</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611</v>
      </c>
      <c r="C127" s="4" t="s">
        <v>485</v>
      </c>
      <c r="D127" s="3" t="str">
        <f t="shared" ca="1" si="7"/>
        <v/>
      </c>
      <c r="F127" s="5" t="s">
        <v>565</v>
      </c>
      <c r="G127" s="5" t="s">
        <v>565</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x14ac:dyDescent="0.3">
      <c r="A128" s="19" t="s">
        <v>98</v>
      </c>
      <c r="B128" s="4" t="s">
        <v>789</v>
      </c>
      <c r="C128" s="4" t="s">
        <v>478</v>
      </c>
      <c r="D128" s="3" t="str">
        <f t="shared" ca="1" si="7"/>
        <v/>
      </c>
      <c r="F128" s="5" t="s">
        <v>536</v>
      </c>
      <c r="G128" s="5" t="s">
        <v>536</v>
      </c>
      <c r="H128" s="6"/>
      <c r="I128" s="6"/>
      <c r="O128" s="6"/>
      <c r="P128" s="6"/>
      <c r="Q128" s="6"/>
      <c r="R128" s="6"/>
      <c r="T128" s="5" t="s">
        <v>256</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 ca="1">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Err2</v>
      </c>
      <c r="CA128" s="3" t="str">
        <f>IF($A128&lt;&gt;"",IF(ISNUMBER(MATCH(ROW($A128),#REF!,0)),IF(U128="","Err1",""),IF(U128="","","Err2")),"")</f>
        <v/>
      </c>
    </row>
    <row r="129" spans="1:79" ht="24.9" x14ac:dyDescent="0.3">
      <c r="A129" s="19" t="s">
        <v>31</v>
      </c>
      <c r="B129" s="4" t="s">
        <v>318</v>
      </c>
      <c r="C129" s="4" t="s">
        <v>206</v>
      </c>
      <c r="D129" s="3" t="str">
        <f t="shared" ref="D129:D191" ca="1" si="11">IF(BI129=0,"",IF(BI129&lt;=VALUE(MID(marker_pick,1,1)),1,""))</f>
        <v/>
      </c>
      <c r="G129" s="5" t="s">
        <v>1</v>
      </c>
      <c r="H129" s="5" t="s">
        <v>1</v>
      </c>
      <c r="I129" s="5" t="s">
        <v>1</v>
      </c>
      <c r="J129" s="5" t="s">
        <v>1</v>
      </c>
      <c r="K129" s="5" t="s">
        <v>1</v>
      </c>
      <c r="L129" s="5" t="s">
        <v>1</v>
      </c>
      <c r="M129" s="5" t="s">
        <v>1</v>
      </c>
      <c r="N129" s="5" t="s">
        <v>1</v>
      </c>
      <c r="O129" s="6" t="s">
        <v>1</v>
      </c>
      <c r="P129" s="6" t="s">
        <v>1</v>
      </c>
      <c r="Q129" s="6" t="s">
        <v>1</v>
      </c>
      <c r="R129" s="6" t="s">
        <v>1</v>
      </c>
      <c r="U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1" ca="1" si="12">IF(SUM(V129:AL129)&gt;0,1,"")</f>
        <v/>
      </c>
      <c r="AN129" s="75" t="str">
        <f>IF(OR(E129="",VLOOKUP(E$1,Services!$A$1:$B$19,2,0)="Exclude"),"",IF($D129=1,IF(OR(price_limit="",price_limit="No Limit"),IF(E129="Yes",1,2),IF(SUMIFS(WhatIf!$G:$G,WhatIf!$A:$A,E$1,WhatIf!$B:$B,E129)&lt;=price_limit,IF(E129="Yes",1,2),"")),""))</f>
        <v/>
      </c>
      <c r="AO129" s="75" t="str">
        <f>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 ca="1">IF(OR(H129="",VLOOKUP(H$1,Services!$A$1:$B$19,2,0)="Exclude"),"",IF($D129=1,IF(OR(price_limit="",price_limit="No Limit"),IF(H129="Yes",1,2),IF(SUMIFS(WhatIf!$G:$G,WhatIf!$A:$A,H$1,WhatIf!$B:$B,H129)&lt;=price_limit,IF(H129="Yes",1,2),"")),""))</f>
        <v/>
      </c>
      <c r="AR129" s="75" t="str">
        <f ca="1">IF(OR(I129="",VLOOKUP(I$1,Services!$A$1:$B$19,2,0)="Exclude"),"",IF($D129=1,IF(OR(price_limit="",price_limit="No Limit"),IF(I129="Yes",1,2),IF(SUMIFS(WhatIf!$G:$G,WhatIf!$A:$A,I$1,WhatIf!$B:$B,I129)&lt;=price_limit,IF(I129="Yes",1,2),"")),""))</f>
        <v/>
      </c>
      <c r="AS129" s="75" t="str">
        <f ca="1">IF(OR(J129="",VLOOKUP(J$1,Services!$A$1:$B$19,2,0)="Exclude"),"",IF($D129=1,IF(OR(price_limit="",price_limit="No Limit"),IF(J129="Yes",1,2),IF(SUMIFS(WhatIf!$G:$G,WhatIf!$A:$A,J$1,WhatIf!$B:$B,J129)&lt;=price_limit,IF(J129="Yes",1,2),"")),""))</f>
        <v/>
      </c>
      <c r="AT129" s="75" t="str">
        <f ca="1">IF(OR(K129="",VLOOKUP(K$1,Services!$A$1:$B$19,2,0)="Exclude"),"",IF($D129=1,IF(OR(price_limit="",price_limit="No Limit"),IF(K129="Yes",1,2),IF(SUMIFS(WhatIf!$G:$G,WhatIf!$A:$A,K$1,WhatIf!$B:$B,K129)&lt;=price_limit,IF(K129="Yes",1,2),"")),""))</f>
        <v/>
      </c>
      <c r="AU129" s="75" t="str">
        <f ca="1">IF(OR(L129="",VLOOKUP(L$1,Services!$A$1:$B$19,2,0)="Exclude"),"",IF($D129=1,IF(OR(price_limit="",price_limit="No Limit"),IF(L129="Yes",1,2),IF(SUMIFS(WhatIf!$G:$G,WhatIf!$A:$A,L$1,WhatIf!$B:$B,L129)&lt;=price_limit,IF(L129="Yes",1,2),"")),""))</f>
        <v/>
      </c>
      <c r="AV129" s="75" t="str">
        <f ca="1">IF(OR(M129="",VLOOKUP(M$1,Services!$A$1:$B$19,2,0)="Exclude"),"",IF($D129=1,IF(OR(price_limit="",price_limit="No Limit"),IF(M129="Yes",1,2),IF(SUMIFS(WhatIf!$G:$G,WhatIf!$A:$A,M$1,WhatIf!$B:$B,M129)&lt;=price_limit,IF(M129="Yes",1,2),"")),""))</f>
        <v/>
      </c>
      <c r="AW129" s="75" t="str">
        <f ca="1">IF(OR(N129="",VLOOKUP(N$1,Services!$A$1:$B$19,2,0)="Exclude"),"",IF($D129=1,IF(OR(price_limit="",price_limit="No Limit"),IF(N129="Yes",1,2),IF(SUMIFS(WhatIf!$G:$G,WhatIf!$A:$A,N$1,WhatIf!$B:$B,N129)&lt;=price_limit,IF(N129="Yes",1,2),"")),""))</f>
        <v/>
      </c>
      <c r="AX129" s="75" t="str">
        <f ca="1">IF(OR(O129="",VLOOKUP(O$1,Services!$A$1:$B$19,2,0)="Exclude"),"",IF($D129=1,IF(OR(price_limit="",price_limit="No Limit"),IF(O129="Yes",1,2),IF(SUMIFS(WhatIf!$G:$G,WhatIf!$A:$A,O$1,WhatIf!$B:$B,O129)&lt;=price_limit,IF(O129="Yes",1,2),"")),""))</f>
        <v/>
      </c>
      <c r="AY129" s="75" t="str">
        <f ca="1">IF(OR(P129="",VLOOKUP(P$1,Services!$A$1:$B$19,2,0)="Exclude"),"",IF($D129=1,IF(OR(price_limit="",price_limit="No Limit"),IF(P129="Yes",1,2),IF(SUMIFS(WhatIf!$G:$G,WhatIf!$A:$A,P$1,WhatIf!$B:$B,P129)&lt;=price_limit,IF(P129="Yes",1,2),"")),""))</f>
        <v/>
      </c>
      <c r="AZ129" s="75" t="str">
        <f ca="1">IF(OR(Q129="",VLOOKUP(Q$1,Services!$A$1:$B$19,2,0)="Exclude"),"",IF($D129=1,IF(OR(price_limit="",price_limit="No Limit"),IF(Q129="Yes",1,2),IF(SUMIFS(WhatIf!$G:$G,WhatIf!$A:$A,Q$1,WhatIf!$B:$B,Q129)&lt;=price_limit,IF(Q129="Yes",1,2),"")),""))</f>
        <v/>
      </c>
      <c r="BA129" s="75" t="str">
        <f ca="1">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 ca="1">IF(OR(U129="",VLOOKUP(U$1,Services!$A$1:$B$19,2,0)="Exclude"),"",IF($D129=1,IF(OR(price_limit="",price_limit="No Limit"),IF(U129="Yes",1,2),IF(SUMIFS(WhatIf!$G:$G,WhatIf!$A:$A,U$1,WhatIf!$B:$B,U129)&lt;=price_limit,IF(U129="Yes",1,2),"")),""))</f>
        <v/>
      </c>
      <c r="BE129" s="3">
        <f t="shared" ref="BE129:BE191" si="13">MAX(BF129:BH129)</f>
        <v>0</v>
      </c>
      <c r="BF129" s="3">
        <f t="shared" ref="BF129:BF191" si="14">IF(highlight_pick="Select",0,IF(MID(highlight_pick,1,1)="#",0,IF(INDEX($A129:$BO129,1,MATCH(highlight_pick,$1:$1,0))="",0,IF(INDEX($A129:$BO129,1,MATCH(highlight_pick,$1:$1,0))="Yes",1,2))))</f>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
      </c>
      <c r="BM129" s="3" t="str">
        <f>IF($A129&lt;&gt;"",IF(ISNUMBER(MATCH(ROW($A129),#REF!,0)),IF($G129="","Err1",""),IF($G129="","","Err2")),"")</f>
        <v>Err2</v>
      </c>
      <c r="BN129" s="3" t="str">
        <f>IF($A129&lt;&gt;"",IF(OR(ISNUMBER(MATCH(ROW($A129),#REF!,0)),ISNUMBER(MATCH(ROW($A129),#REF!,0))),IF(H129="","Err1",""),IF(H129="","","Err2")),"")</f>
        <v>Err2</v>
      </c>
      <c r="BO129" s="3" t="str">
        <f>IF($A129&lt;&gt;"",IF(OR(ISNUMBER(MATCH(ROW($A129),#REF!,0)),ISNUMBER(MATCH(ROW($A129),#REF!,0))),IF(I129="","Err1",""),IF(I129="","","Err2")),"")</f>
        <v>Err2</v>
      </c>
      <c r="BP129" s="3" t="str">
        <f>IF($A129&lt;&gt;"",IF(OR(ISNUMBER(MATCH(ROW($A129),#REF!,0)),ISNUMBER(MATCH(ROW($A129),#REF!,0))),IF(J129="","Err1",""),IF(J129="","","Err2")),"")</f>
        <v>Err2</v>
      </c>
      <c r="BQ129" s="3" t="str">
        <f>IF($A129&lt;&gt;"",IF(OR(ISNUMBER(MATCH(ROW($A129),#REF!,0)),ISNUMBER(MATCH(ROW($A129),#REF!,0))),IF(K129="","Err1",""),IF(K129="","","Err2")),"")</f>
        <v>Err2</v>
      </c>
      <c r="BR129" s="3" t="str">
        <f>IF($A129&lt;&gt;"",IF(OR(ISNUMBER(MATCH(ROW($A129),#REF!,0)),ISNUMBER(MATCH(ROW($A129),#REF!,0))),IF(L129="","Err1",""),IF(L129="","","Err2")),"")</f>
        <v>Err2</v>
      </c>
      <c r="BS129" s="3" t="str">
        <f>IF($A129&lt;&gt;"",IF(OR(ISNUMBER(MATCH(ROW($A129),#REF!,0)),ISNUMBER(MATCH(ROW($A129),#REF!,0))),IF(M129="","Err1",""),IF(M129="","","Err2")),"")</f>
        <v>Err2</v>
      </c>
      <c r="BT129" s="3" t="str">
        <f>IF($A129&lt;&gt;"",IF(OR(ISNUMBER(MATCH(ROW($A129),#REF!,0)),ISNUMBER(MATCH(ROW($A129),#REF!,0))),IF(N129="","Err1",""),IF(N129="","","Err2")),"")</f>
        <v>Err2</v>
      </c>
      <c r="BU129" s="3" t="str">
        <f>IF($A129&lt;&gt;"",IF(ISNUMBER(MATCH(ROW($A129),#REF!,0)),IF(O129="","Err1",""),IF(O129="","","Err2")),"")</f>
        <v>Err2</v>
      </c>
      <c r="BV129" s="3" t="str">
        <f>IF($A129&lt;&gt;"",IF(ISNUMBER(MATCH(ROW($A129),#REF!,0)),IF(P129="","Err1",""),IF(P129="","","Err2")),"")</f>
        <v>Err2</v>
      </c>
      <c r="BW129" s="3" t="str">
        <f>IF($A129&lt;&gt;"",IF(OR(ISNUMBER(MATCH(ROW($A129),#REF!,0)),ISNUMBER(MATCH(ROW($A129),#REF!,0)),ISNUMBER(MATCH(ROW($A129),#REF!,0))),IF($Q129="","Err1",""),IF($Q129="","","Err2")),"")</f>
        <v>Err2</v>
      </c>
      <c r="BX129" s="3" t="str">
        <f>IF($A129&lt;&gt;"",IF(ISNUMBER(MATCH(ROW($A129),#REF!,0)),IF(R129="","Err1",""),IF(R129="","","Err2")),"")</f>
        <v>Err2</v>
      </c>
      <c r="BY129" s="3" t="str">
        <f>IF($A129&lt;&gt;"",IF(ISNUMBER(MATCH(ROW($A129),#REF!,0)),IF(S129="","Err1",""),IF(S129="","","Err2")),"")</f>
        <v/>
      </c>
      <c r="BZ129" s="3" t="str">
        <f>IF($A129&lt;&gt;"",IF(ISNUMBER(MATCH(ROW($A129),#REF!,0)),IF(T129="","Err1",""),IF(T129="","","Err2")),"")</f>
        <v/>
      </c>
      <c r="CA129" s="3" t="str">
        <f>IF($A129&lt;&gt;"",IF(ISNUMBER(MATCH(ROW($A129),#REF!,0)),IF(U129="","Err1",""),IF(U129="","","Err2")),"")</f>
        <v>Err2</v>
      </c>
    </row>
    <row r="130" spans="1:79" x14ac:dyDescent="0.3">
      <c r="A130" s="19" t="s">
        <v>270</v>
      </c>
      <c r="B130" s="4" t="s">
        <v>248</v>
      </c>
      <c r="C130" s="4" t="s">
        <v>215</v>
      </c>
      <c r="D130" s="3" t="str">
        <f t="shared" ca="1" si="11"/>
        <v/>
      </c>
      <c r="H130" s="5" t="s">
        <v>295</v>
      </c>
      <c r="I130" s="5" t="s">
        <v>295</v>
      </c>
      <c r="J130" s="5" t="s">
        <v>295</v>
      </c>
      <c r="K130" s="5" t="s">
        <v>295</v>
      </c>
      <c r="L130" s="5" t="s">
        <v>295</v>
      </c>
      <c r="M130" s="5" t="s">
        <v>295</v>
      </c>
      <c r="N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2"/>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3"/>
        <v>0</v>
      </c>
      <c r="BF130" s="3">
        <f t="shared" si="14"/>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
      </c>
      <c r="CA130" s="3" t="str">
        <f>IF($A130&lt;&gt;"",IF(ISNUMBER(MATCH(ROW($A130),#REF!,0)),IF(U130="","Err1",""),IF(U130="","","Err2")),"")</f>
        <v/>
      </c>
    </row>
    <row r="131" spans="1:79" x14ac:dyDescent="0.3">
      <c r="A131" s="19" t="s">
        <v>271</v>
      </c>
      <c r="B131" s="4" t="s">
        <v>248</v>
      </c>
      <c r="C131" s="4" t="s">
        <v>215</v>
      </c>
      <c r="D131" s="3" t="str">
        <f t="shared" ca="1" si="11"/>
        <v/>
      </c>
      <c r="F131" s="5" t="s">
        <v>557</v>
      </c>
      <c r="G131" s="5" t="s">
        <v>557</v>
      </c>
      <c r="H131" s="5" t="s">
        <v>295</v>
      </c>
      <c r="I131" s="5" t="s">
        <v>295</v>
      </c>
      <c r="J131" s="5" t="s">
        <v>295</v>
      </c>
      <c r="K131" s="5" t="s">
        <v>295</v>
      </c>
      <c r="L131" s="5" t="s">
        <v>295</v>
      </c>
      <c r="M131" s="5" t="s">
        <v>295</v>
      </c>
      <c r="N131" s="5" t="s">
        <v>1</v>
      </c>
      <c r="P131" s="182"/>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 ca="1">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Err2</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351</v>
      </c>
      <c r="B132" s="4" t="s">
        <v>248</v>
      </c>
      <c r="C132" s="4" t="s">
        <v>215</v>
      </c>
      <c r="D132" s="3" t="str">
        <f t="shared" ca="1" si="11"/>
        <v/>
      </c>
      <c r="R132" s="5" t="s">
        <v>879</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IF(OR(H132="",VLOOKUP(H$1,Services!$A$1:$B$19,2,0)="Exclude"),"",IF($D132=1,IF(OR(price_limit="",price_limit="No Limit"),IF(H132="Yes",1,2),IF(SUMIFS(WhatIf!$G:$G,WhatIf!$A:$A,H$1,WhatIf!$B:$B,H132)&lt;=price_limit,IF(H132="Yes",1,2),"")),""))</f>
        <v/>
      </c>
      <c r="AR132" s="75" t="str">
        <f>IF(OR(I132="",VLOOKUP(I$1,Services!$A$1:$B$19,2,0)="Exclude"),"",IF($D132=1,IF(OR(price_limit="",price_limit="No Limit"),IF(I132="Yes",1,2),IF(SUMIFS(WhatIf!$G:$G,WhatIf!$A:$A,I$1,WhatIf!$B:$B,I132)&lt;=price_limit,IF(I132="Yes",1,2),"")),""))</f>
        <v/>
      </c>
      <c r="AS132" s="75" t="str">
        <f>IF(OR(J132="",VLOOKUP(J$1,Services!$A$1:$B$19,2,0)="Exclude"),"",IF($D132=1,IF(OR(price_limit="",price_limit="No Limit"),IF(J132="Yes",1,2),IF(SUMIFS(WhatIf!$G:$G,WhatIf!$A:$A,J$1,WhatIf!$B:$B,J132)&lt;=price_limit,IF(J132="Yes",1,2),"")),""))</f>
        <v/>
      </c>
      <c r="AT132" s="75" t="str">
        <f>IF(OR(K132="",VLOOKUP(K$1,Services!$A$1:$B$19,2,0)="Exclude"),"",IF($D132=1,IF(OR(price_limit="",price_limit="No Limit"),IF(K132="Yes",1,2),IF(SUMIFS(WhatIf!$G:$G,WhatIf!$A:$A,K$1,WhatIf!$B:$B,K132)&lt;=price_limit,IF(K132="Yes",1,2),"")),""))</f>
        <v/>
      </c>
      <c r="AU132" s="75" t="str">
        <f>IF(OR(L132="",VLOOKUP(L$1,Services!$A$1:$B$19,2,0)="Exclude"),"",IF($D132=1,IF(OR(price_limit="",price_limit="No Limit"),IF(L132="Yes",1,2),IF(SUMIFS(WhatIf!$G:$G,WhatIf!$A:$A,L$1,WhatIf!$B:$B,L132)&lt;=price_limit,IF(L132="Yes",1,2),"")),""))</f>
        <v/>
      </c>
      <c r="AV132" s="75" t="str">
        <f>IF(OR(M132="",VLOOKUP(M$1,Services!$A$1:$B$19,2,0)="Exclude"),"",IF($D132=1,IF(OR(price_limit="",price_limit="No Limit"),IF(M132="Yes",1,2),IF(SUMIFS(WhatIf!$G:$G,WhatIf!$A:$A,M$1,WhatIf!$B:$B,M132)&lt;=price_limit,IF(M132="Yes",1,2),"")),""))</f>
        <v/>
      </c>
      <c r="AW132" s="75" t="str">
        <f>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 ca="1">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
      </c>
      <c r="BO132" s="3" t="str">
        <f>IF($A132&lt;&gt;"",IF(OR(ISNUMBER(MATCH(ROW($A132),#REF!,0)),ISNUMBER(MATCH(ROW($A132),#REF!,0))),IF(I132="","Err1",""),IF(I132="","","Err2")),"")</f>
        <v/>
      </c>
      <c r="BP132" s="3" t="str">
        <f>IF($A132&lt;&gt;"",IF(OR(ISNUMBER(MATCH(ROW($A132),#REF!,0)),ISNUMBER(MATCH(ROW($A132),#REF!,0))),IF(J132="","Err1",""),IF(J132="","","Err2")),"")</f>
        <v/>
      </c>
      <c r="BQ132" s="3" t="str">
        <f>IF($A132&lt;&gt;"",IF(OR(ISNUMBER(MATCH(ROW($A132),#REF!,0)),ISNUMBER(MATCH(ROW($A132),#REF!,0))),IF(K132="","Err1",""),IF(K132="","","Err2")),"")</f>
        <v/>
      </c>
      <c r="BR132" s="3" t="str">
        <f>IF($A132&lt;&gt;"",IF(OR(ISNUMBER(MATCH(ROW($A132),#REF!,0)),ISNUMBER(MATCH(ROW($A132),#REF!,0))),IF(L132="","Err1",""),IF(L132="","","Err2")),"")</f>
        <v/>
      </c>
      <c r="BS132" s="3" t="str">
        <f>IF($A132&lt;&gt;"",IF(OR(ISNUMBER(MATCH(ROW($A132),#REF!,0)),ISNUMBER(MATCH(ROW($A132),#REF!,0))),IF(M132="","Err1",""),IF(M132="","","Err2")),"")</f>
        <v/>
      </c>
      <c r="BT132" s="3" t="str">
        <f>IF($A132&lt;&gt;"",IF(OR(ISNUMBER(MATCH(ROW($A132),#REF!,0)),ISNUMBER(MATCH(ROW($A132),#REF!,0))),IF(N132="","Err1",""),IF(N132="","","Err2")),"")</f>
        <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Err2</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720</v>
      </c>
      <c r="C133" s="4" t="s">
        <v>215</v>
      </c>
      <c r="D133" s="3" t="str">
        <f t="shared" ca="1" si="11"/>
        <v/>
      </c>
      <c r="M133" s="5" t="s">
        <v>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654</v>
      </c>
      <c r="C134" s="4" t="s">
        <v>215</v>
      </c>
      <c r="D134" s="3" t="str">
        <f t="shared" ca="1" si="11"/>
        <v/>
      </c>
      <c r="F134" s="5" t="s">
        <v>557</v>
      </c>
      <c r="G134" s="5" t="s">
        <v>557</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 ca="1">IF(OR(F134="",VLOOKUP(F$1,Services!$A$1:$B$19,2,0)="Exclude"),"",IF($D134=1,IF(OR(price_limit="",price_limit="No Limit"),IF(F134="Yes",1,2),IF(SUMIFS(WhatIf!$G:$G,WhatIf!$A:$A,F$1,WhatIf!$B:$B,F134)&lt;=price_limit,IF(F134="Yes",1,2),"")),""))</f>
        <v/>
      </c>
      <c r="AP134" s="75" t="str">
        <f ca="1">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Err2</v>
      </c>
      <c r="BM134" s="3" t="str">
        <f>IF($A134&lt;&gt;"",IF(ISNUMBER(MATCH(ROW($A134),#REF!,0)),IF($G134="","Err1",""),IF($G134="","","Err2")),"")</f>
        <v>Err2</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ht="24.9" x14ac:dyDescent="0.3">
      <c r="A135" s="19" t="s">
        <v>99</v>
      </c>
      <c r="B135" s="4" t="s">
        <v>322</v>
      </c>
      <c r="C135" s="4" t="s">
        <v>483</v>
      </c>
      <c r="D135" s="3" t="str">
        <f t="shared" ca="1" si="11"/>
        <v/>
      </c>
      <c r="H135" s="6"/>
      <c r="I135" s="6"/>
      <c r="O135" s="6"/>
      <c r="P135" s="6"/>
      <c r="Q135" s="6" t="s">
        <v>216</v>
      </c>
      <c r="R135" s="6"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 ca="1">IF(OR(Q135="",VLOOKUP(Q$1,Services!$A$1:$B$19,2,0)="Exclude"),"",IF($D135=1,IF(OR(price_limit="",price_limit="No Limit"),IF(Q135="Yes",1,2),IF(SUMIFS(WhatIf!$G:$G,WhatIf!$A:$A,Q$1,WhatIf!$B:$B,Q135)&lt;=price_limit,IF(Q135="Yes",1,2),"")),""))</f>
        <v/>
      </c>
      <c r="BA135" s="75" t="str">
        <f ca="1">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Err2</v>
      </c>
      <c r="BX135" s="3" t="str">
        <f>IF($A135&lt;&gt;"",IF(ISNUMBER(MATCH(ROW($A135),#REF!,0)),IF(R135="","Err1",""),IF(R135="","","Err2")),"")</f>
        <v>Err2</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272</v>
      </c>
      <c r="B136" s="4" t="s">
        <v>248</v>
      </c>
      <c r="C136" s="4" t="s">
        <v>215</v>
      </c>
      <c r="D136" s="3" t="str">
        <f t="shared" ca="1" si="11"/>
        <v/>
      </c>
      <c r="H136" s="5" t="s">
        <v>295</v>
      </c>
      <c r="I136" s="5" t="s">
        <v>295</v>
      </c>
      <c r="J136" s="5" t="s">
        <v>295</v>
      </c>
      <c r="K136" s="5" t="s">
        <v>295</v>
      </c>
      <c r="L136" s="5" t="s">
        <v>295</v>
      </c>
      <c r="M136" s="5" t="s">
        <v>295</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 ca="1">IF(OR(H136="",VLOOKUP(H$1,Services!$A$1:$B$19,2,0)="Exclude"),"",IF($D136=1,IF(OR(price_limit="",price_limit="No Limit"),IF(H136="Yes",1,2),IF(SUMIFS(WhatIf!$G:$G,WhatIf!$A:$A,H$1,WhatIf!$B:$B,H136)&lt;=price_limit,IF(H136="Yes",1,2),"")),""))</f>
        <v/>
      </c>
      <c r="AR136" s="75" t="str">
        <f ca="1">IF(OR(I136="",VLOOKUP(I$1,Services!$A$1:$B$19,2,0)="Exclude"),"",IF($D136=1,IF(OR(price_limit="",price_limit="No Limit"),IF(I136="Yes",1,2),IF(SUMIFS(WhatIf!$G:$G,WhatIf!$A:$A,I$1,WhatIf!$B:$B,I136)&lt;=price_limit,IF(I136="Yes",1,2),"")),""))</f>
        <v/>
      </c>
      <c r="AS136" s="75" t="str">
        <f ca="1">IF(OR(J136="",VLOOKUP(J$1,Services!$A$1:$B$19,2,0)="Exclude"),"",IF($D136=1,IF(OR(price_limit="",price_limit="No Limit"),IF(J136="Yes",1,2),IF(SUMIFS(WhatIf!$G:$G,WhatIf!$A:$A,J$1,WhatIf!$B:$B,J136)&lt;=price_limit,IF(J136="Yes",1,2),"")),""))</f>
        <v/>
      </c>
      <c r="AT136" s="75" t="str">
        <f ca="1">IF(OR(K136="",VLOOKUP(K$1,Services!$A$1:$B$19,2,0)="Exclude"),"",IF($D136=1,IF(OR(price_limit="",price_limit="No Limit"),IF(K136="Yes",1,2),IF(SUMIFS(WhatIf!$G:$G,WhatIf!$A:$A,K$1,WhatIf!$B:$B,K136)&lt;=price_limit,IF(K136="Yes",1,2),"")),""))</f>
        <v/>
      </c>
      <c r="AU136" s="75" t="str">
        <f ca="1">IF(OR(L136="",VLOOKUP(L$1,Services!$A$1:$B$19,2,0)="Exclude"),"",IF($D136=1,IF(OR(price_limit="",price_limit="No Limit"),IF(L136="Yes",1,2),IF(SUMIFS(WhatIf!$G:$G,WhatIf!$A:$A,L$1,WhatIf!$B:$B,L136)&lt;=price_limit,IF(L136="Yes",1,2),"")),""))</f>
        <v/>
      </c>
      <c r="AV136" s="75" t="str">
        <f ca="1">IF(OR(M136="",VLOOKUP(M$1,Services!$A$1:$B$19,2,0)="Exclude"),"",IF($D136=1,IF(OR(price_limit="",price_limit="No Limit"),IF(M136="Yes",1,2),IF(SUMIFS(WhatIf!$G:$G,WhatIf!$A:$A,M$1,WhatIf!$B:$B,M136)&lt;=price_limit,IF(M136="Yes",1,2),"")),""))</f>
        <v/>
      </c>
      <c r="AW136" s="75" t="str">
        <f ca="1">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Err2</v>
      </c>
      <c r="BO136" s="3" t="str">
        <f>IF($A136&lt;&gt;"",IF(OR(ISNUMBER(MATCH(ROW($A136),#REF!,0)),ISNUMBER(MATCH(ROW($A136),#REF!,0))),IF(I136="","Err1",""),IF(I136="","","Err2")),"")</f>
        <v>Err2</v>
      </c>
      <c r="BP136" s="3" t="str">
        <f>IF($A136&lt;&gt;"",IF(OR(ISNUMBER(MATCH(ROW($A136),#REF!,0)),ISNUMBER(MATCH(ROW($A136),#REF!,0))),IF(J136="","Err1",""),IF(J136="","","Err2")),"")</f>
        <v>Err2</v>
      </c>
      <c r="BQ136" s="3" t="str">
        <f>IF($A136&lt;&gt;"",IF(OR(ISNUMBER(MATCH(ROW($A136),#REF!,0)),ISNUMBER(MATCH(ROW($A136),#REF!,0))),IF(K136="","Err1",""),IF(K136="","","Err2")),"")</f>
        <v>Err2</v>
      </c>
      <c r="BR136" s="3" t="str">
        <f>IF($A136&lt;&gt;"",IF(OR(ISNUMBER(MATCH(ROW($A136),#REF!,0)),ISNUMBER(MATCH(ROW($A136),#REF!,0))),IF(L136="","Err1",""),IF(L136="","","Err2")),"")</f>
        <v>Err2</v>
      </c>
      <c r="BS136" s="3" t="str">
        <f>IF($A136&lt;&gt;"",IF(OR(ISNUMBER(MATCH(ROW($A136),#REF!,0)),ISNUMBER(MATCH(ROW($A136),#REF!,0))),IF(M136="","Err1",""),IF(M136="","","Err2")),"")</f>
        <v>Err2</v>
      </c>
      <c r="BT136" s="3" t="str">
        <f>IF($A136&lt;&gt;"",IF(OR(ISNUMBER(MATCH(ROW($A136),#REF!,0)),ISNUMBER(MATCH(ROW($A136),#REF!,0))),IF(N136="","Err1",""),IF(N136="","","Err2")),"")</f>
        <v>Err2</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204</v>
      </c>
      <c r="B137" s="4" t="s">
        <v>248</v>
      </c>
      <c r="C137" s="4" t="s">
        <v>481</v>
      </c>
      <c r="D137" s="3" t="str">
        <f t="shared" ca="1" si="11"/>
        <v/>
      </c>
      <c r="F137" s="5" t="s">
        <v>204</v>
      </c>
      <c r="G137" s="5" t="s">
        <v>204</v>
      </c>
      <c r="O137" s="6" t="s">
        <v>32</v>
      </c>
      <c r="P137" s="6"/>
      <c r="Q137" s="6"/>
      <c r="R137" s="6"/>
      <c r="U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 ca="1">IF(OR(F137="",VLOOKUP(F$1,Services!$A$1:$B$19,2,0)="Exclude"),"",IF($D137=1,IF(OR(price_limit="",price_limit="No Limit"),IF(F137="Yes",1,2),IF(SUMIFS(WhatIf!$G:$G,WhatIf!$A:$A,F$1,WhatIf!$B:$B,F137)&lt;=price_limit,IF(F137="Yes",1,2),"")),""))</f>
        <v/>
      </c>
      <c r="AP137" s="75" t="str">
        <f ca="1">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 ca="1">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 ca="1">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Err2</v>
      </c>
      <c r="BM137" s="3" t="str">
        <f>IF($A137&lt;&gt;"",IF(ISNUMBER(MATCH(ROW($A137),#REF!,0)),IF($G137="","Err1",""),IF($G137="","","Err2")),"")</f>
        <v>Err2</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Err2</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Err2</v>
      </c>
    </row>
    <row r="138" spans="1:79" ht="24.9" customHeight="1" x14ac:dyDescent="0.3">
      <c r="A138" s="19" t="s">
        <v>100</v>
      </c>
      <c r="B138" s="4" t="s">
        <v>352</v>
      </c>
      <c r="C138" s="4" t="s">
        <v>481</v>
      </c>
      <c r="D138" s="3" t="str">
        <f t="shared" ca="1" si="11"/>
        <v/>
      </c>
      <c r="F138" s="5" t="s">
        <v>204</v>
      </c>
      <c r="G138" s="5" t="s">
        <v>204</v>
      </c>
      <c r="H138" s="6"/>
      <c r="I138" s="6"/>
      <c r="O138" s="6"/>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x14ac:dyDescent="0.3">
      <c r="A139" s="19" t="s">
        <v>579</v>
      </c>
      <c r="C139" s="4" t="s">
        <v>488</v>
      </c>
      <c r="D139" s="3" t="str">
        <f t="shared" ca="1" si="11"/>
        <v/>
      </c>
      <c r="F139" s="5" t="s">
        <v>32</v>
      </c>
      <c r="G139" s="5" t="s">
        <v>32</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101</v>
      </c>
      <c r="B140" s="4" t="s">
        <v>248</v>
      </c>
      <c r="C140" s="4" t="s">
        <v>481</v>
      </c>
      <c r="D140" s="3" t="str">
        <f t="shared" ca="1" si="11"/>
        <v/>
      </c>
      <c r="F140" s="5" t="s">
        <v>1</v>
      </c>
      <c r="G140" s="5" t="s">
        <v>1</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102</v>
      </c>
      <c r="B141" s="4" t="s">
        <v>248</v>
      </c>
      <c r="C141" s="4" t="s">
        <v>481</v>
      </c>
      <c r="D141" s="3" t="str">
        <f t="shared" ca="1" si="11"/>
        <v/>
      </c>
      <c r="H141" s="6"/>
      <c r="I141" s="6"/>
      <c r="O141" s="6"/>
      <c r="Q141" s="6" t="s">
        <v>204</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IF(OR(F141="",VLOOKUP(F$1,Services!$A$1:$B$19,2,0)="Exclude"),"",IF($D141=1,IF(OR(price_limit="",price_limit="No Limit"),IF(F141="Yes",1,2),IF(SUMIFS(WhatIf!$G:$G,WhatIf!$A:$A,F$1,WhatIf!$B:$B,F141)&lt;=price_limit,IF(F141="Yes",1,2),"")),""))</f>
        <v/>
      </c>
      <c r="AP141" s="75" t="str">
        <f>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 ca="1">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
      </c>
      <c r="BM141" s="3" t="str">
        <f>IF($A141&lt;&gt;"",IF(ISNUMBER(MATCH(ROW($A141),#REF!,0)),IF($G141="","Err1",""),IF($G141="","","Err2")),"")</f>
        <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Err2</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325</v>
      </c>
      <c r="B142" s="4" t="s">
        <v>248</v>
      </c>
      <c r="C142" s="4" t="s">
        <v>481</v>
      </c>
      <c r="D142" s="3" t="str">
        <f t="shared" ca="1" si="11"/>
        <v/>
      </c>
      <c r="H142" s="6"/>
      <c r="I142" s="6"/>
      <c r="O142" s="6"/>
      <c r="Q142" s="6" t="s">
        <v>256</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464</v>
      </c>
      <c r="B143" s="4" t="s">
        <v>248</v>
      </c>
      <c r="C143" s="4" t="s">
        <v>215</v>
      </c>
      <c r="D143" s="3" t="str">
        <f t="shared" ca="1" si="11"/>
        <v/>
      </c>
      <c r="H143" s="5" t="s">
        <v>295</v>
      </c>
      <c r="I143" s="5" t="s">
        <v>295</v>
      </c>
      <c r="J143" s="5" t="s">
        <v>295</v>
      </c>
      <c r="K143" s="5" t="s">
        <v>295</v>
      </c>
      <c r="L143" s="5" t="s">
        <v>295</v>
      </c>
      <c r="M143" s="5" t="s">
        <v>295</v>
      </c>
      <c r="N143" s="5" t="s">
        <v>1</v>
      </c>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 ca="1">IF(OR(H143="",VLOOKUP(H$1,Services!$A$1:$B$19,2,0)="Exclude"),"",IF($D143=1,IF(OR(price_limit="",price_limit="No Limit"),IF(H143="Yes",1,2),IF(SUMIFS(WhatIf!$G:$G,WhatIf!$A:$A,H$1,WhatIf!$B:$B,H143)&lt;=price_limit,IF(H143="Yes",1,2),"")),""))</f>
        <v/>
      </c>
      <c r="AR143" s="75" t="str">
        <f ca="1">IF(OR(I143="",VLOOKUP(I$1,Services!$A$1:$B$19,2,0)="Exclude"),"",IF($D143=1,IF(OR(price_limit="",price_limit="No Limit"),IF(I143="Yes",1,2),IF(SUMIFS(WhatIf!$G:$G,WhatIf!$A:$A,I$1,WhatIf!$B:$B,I143)&lt;=price_limit,IF(I143="Yes",1,2),"")),""))</f>
        <v/>
      </c>
      <c r="AS143" s="75" t="str">
        <f ca="1">IF(OR(J143="",VLOOKUP(J$1,Services!$A$1:$B$19,2,0)="Exclude"),"",IF($D143=1,IF(OR(price_limit="",price_limit="No Limit"),IF(J143="Yes",1,2),IF(SUMIFS(WhatIf!$G:$G,WhatIf!$A:$A,J$1,WhatIf!$B:$B,J143)&lt;=price_limit,IF(J143="Yes",1,2),"")),""))</f>
        <v/>
      </c>
      <c r="AT143" s="75" t="str">
        <f ca="1">IF(OR(K143="",VLOOKUP(K$1,Services!$A$1:$B$19,2,0)="Exclude"),"",IF($D143=1,IF(OR(price_limit="",price_limit="No Limit"),IF(K143="Yes",1,2),IF(SUMIFS(WhatIf!$G:$G,WhatIf!$A:$A,K$1,WhatIf!$B:$B,K143)&lt;=price_limit,IF(K143="Yes",1,2),"")),""))</f>
        <v/>
      </c>
      <c r="AU143" s="75" t="str">
        <f ca="1">IF(OR(L143="",VLOOKUP(L$1,Services!$A$1:$B$19,2,0)="Exclude"),"",IF($D143=1,IF(OR(price_limit="",price_limit="No Limit"),IF(L143="Yes",1,2),IF(SUMIFS(WhatIf!$G:$G,WhatIf!$A:$A,L$1,WhatIf!$B:$B,L143)&lt;=price_limit,IF(L143="Yes",1,2),"")),""))</f>
        <v/>
      </c>
      <c r="AV143" s="75" t="str">
        <f ca="1">IF(OR(M143="",VLOOKUP(M$1,Services!$A$1:$B$19,2,0)="Exclude"),"",IF($D143=1,IF(OR(price_limit="",price_limit="No Limit"),IF(M143="Yes",1,2),IF(SUMIFS(WhatIf!$G:$G,WhatIf!$A:$A,M$1,WhatIf!$B:$B,M143)&lt;=price_limit,IF(M143="Yes",1,2),"")),""))</f>
        <v/>
      </c>
      <c r="AW143" s="75" t="str">
        <f ca="1">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Err2</v>
      </c>
      <c r="BO143" s="3" t="str">
        <f>IF($A143&lt;&gt;"",IF(OR(ISNUMBER(MATCH(ROW($A143),#REF!,0)),ISNUMBER(MATCH(ROW($A143),#REF!,0))),IF(I143="","Err1",""),IF(I143="","","Err2")),"")</f>
        <v>Err2</v>
      </c>
      <c r="BP143" s="3" t="str">
        <f>IF($A143&lt;&gt;"",IF(OR(ISNUMBER(MATCH(ROW($A143),#REF!,0)),ISNUMBER(MATCH(ROW($A143),#REF!,0))),IF(J143="","Err1",""),IF(J143="","","Err2")),"")</f>
        <v>Err2</v>
      </c>
      <c r="BQ143" s="3" t="str">
        <f>IF($A143&lt;&gt;"",IF(OR(ISNUMBER(MATCH(ROW($A143),#REF!,0)),ISNUMBER(MATCH(ROW($A143),#REF!,0))),IF(K143="","Err1",""),IF(K143="","","Err2")),"")</f>
        <v>Err2</v>
      </c>
      <c r="BR143" s="3" t="str">
        <f>IF($A143&lt;&gt;"",IF(OR(ISNUMBER(MATCH(ROW($A143),#REF!,0)),ISNUMBER(MATCH(ROW($A143),#REF!,0))),IF(L143="","Err1",""),IF(L143="","","Err2")),"")</f>
        <v>Err2</v>
      </c>
      <c r="BS143" s="3" t="str">
        <f>IF($A143&lt;&gt;"",IF(OR(ISNUMBER(MATCH(ROW($A143),#REF!,0)),ISNUMBER(MATCH(ROW($A143),#REF!,0))),IF(M143="","Err1",""),IF(M143="","","Err2")),"")</f>
        <v>Err2</v>
      </c>
      <c r="BT143" s="3" t="str">
        <f>IF($A143&lt;&gt;"",IF(OR(ISNUMBER(MATCH(ROW($A143),#REF!,0)),ISNUMBER(MATCH(ROW($A143),#REF!,0))),IF(N143="","Err1",""),IF(N143="","","Err2")),"")</f>
        <v>Err2</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33</v>
      </c>
      <c r="B144" s="4" t="s">
        <v>248</v>
      </c>
      <c r="C144" s="4" t="s">
        <v>216</v>
      </c>
      <c r="D144" s="3" t="str">
        <f t="shared" ca="1" si="11"/>
        <v/>
      </c>
      <c r="F144" s="5" t="s">
        <v>1</v>
      </c>
      <c r="H144" s="5" t="s">
        <v>1</v>
      </c>
      <c r="I144" s="5" t="s">
        <v>1</v>
      </c>
      <c r="J144" s="5" t="s">
        <v>1</v>
      </c>
      <c r="K144" s="5" t="s">
        <v>1</v>
      </c>
      <c r="L144" s="5" t="s">
        <v>1</v>
      </c>
      <c r="M144" s="5" t="s">
        <v>1</v>
      </c>
      <c r="O144" s="6" t="s">
        <v>1</v>
      </c>
      <c r="P144" s="6" t="s">
        <v>1</v>
      </c>
      <c r="Q144" s="6" t="s">
        <v>1</v>
      </c>
      <c r="R144" s="6"/>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 ca="1">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 ca="1">IF(OR(O144="",VLOOKUP(O$1,Services!$A$1:$B$19,2,0)="Exclude"),"",IF($D144=1,IF(OR(price_limit="",price_limit="No Limit"),IF(O144="Yes",1,2),IF(SUMIFS(WhatIf!$G:$G,WhatIf!$A:$A,O$1,WhatIf!$B:$B,O144)&lt;=price_limit,IF(O144="Yes",1,2),"")),""))</f>
        <v/>
      </c>
      <c r="AY144" s="75" t="str">
        <f ca="1">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 ca="1">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Err2</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
      </c>
      <c r="BU144" s="3" t="str">
        <f>IF($A144&lt;&gt;"",IF(ISNUMBER(MATCH(ROW($A144),#REF!,0)),IF(O144="","Err1",""),IF(O144="","","Err2")),"")</f>
        <v>Err2</v>
      </c>
      <c r="BV144" s="3" t="str">
        <f>IF($A144&lt;&gt;"",IF(ISNUMBER(MATCH(ROW($A144),#REF!,0)),IF(P144="","Err1",""),IF(P144="","","Err2")),"")</f>
        <v>Err2</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Err2</v>
      </c>
    </row>
    <row r="145" spans="1:79" ht="12.45" customHeight="1" x14ac:dyDescent="0.3">
      <c r="A145" s="19" t="s">
        <v>179</v>
      </c>
      <c r="B145" s="4" t="s">
        <v>107</v>
      </c>
      <c r="C145" s="4" t="s">
        <v>216</v>
      </c>
      <c r="D145" s="3" t="str">
        <f t="shared" ca="1" si="11"/>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x14ac:dyDescent="0.3">
      <c r="A146" s="19" t="s">
        <v>229</v>
      </c>
      <c r="B146" s="4" t="s">
        <v>155</v>
      </c>
      <c r="C146" s="4" t="s">
        <v>216</v>
      </c>
      <c r="D146" s="3" t="str">
        <f t="shared" ca="1" si="11"/>
        <v/>
      </c>
      <c r="F146" s="6" t="s">
        <v>1</v>
      </c>
      <c r="G146" s="6"/>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IF(OR(H146="",VLOOKUP(H$1,Services!$A$1:$B$19,2,0)="Exclude"),"",IF($D146=1,IF(OR(price_limit="",price_limit="No Limit"),IF(H146="Yes",1,2),IF(SUMIFS(WhatIf!$G:$G,WhatIf!$A:$A,H$1,WhatIf!$B:$B,H146)&lt;=price_limit,IF(H146="Yes",1,2),"")),""))</f>
        <v/>
      </c>
      <c r="AR146" s="75" t="str">
        <f>IF(OR(I146="",VLOOKUP(I$1,Services!$A$1:$B$19,2,0)="Exclude"),"",IF($D146=1,IF(OR(price_limit="",price_limit="No Limit"),IF(I146="Yes",1,2),IF(SUMIFS(WhatIf!$G:$G,WhatIf!$A:$A,I$1,WhatIf!$B:$B,I146)&lt;=price_limit,IF(I146="Yes",1,2),"")),""))</f>
        <v/>
      </c>
      <c r="AS146" s="75" t="str">
        <f>IF(OR(J146="",VLOOKUP(J$1,Services!$A$1:$B$19,2,0)="Exclude"),"",IF($D146=1,IF(OR(price_limit="",price_limit="No Limit"),IF(J146="Yes",1,2),IF(SUMIFS(WhatIf!$G:$G,WhatIf!$A:$A,J$1,WhatIf!$B:$B,J146)&lt;=price_limit,IF(J146="Yes",1,2),"")),""))</f>
        <v/>
      </c>
      <c r="AT146" s="75" t="str">
        <f>IF(OR(K146="",VLOOKUP(K$1,Services!$A$1:$B$19,2,0)="Exclude"),"",IF($D146=1,IF(OR(price_limit="",price_limit="No Limit"),IF(K146="Yes",1,2),IF(SUMIFS(WhatIf!$G:$G,WhatIf!$A:$A,K$1,WhatIf!$B:$B,K146)&lt;=price_limit,IF(K146="Yes",1,2),"")),""))</f>
        <v/>
      </c>
      <c r="AU146" s="75" t="str">
        <f>IF(OR(L146="",VLOOKUP(L$1,Services!$A$1:$B$19,2,0)="Exclude"),"",IF($D146=1,IF(OR(price_limit="",price_limit="No Limit"),IF(L146="Yes",1,2),IF(SUMIFS(WhatIf!$G:$G,WhatIf!$A:$A,L$1,WhatIf!$B:$B,L146)&lt;=price_limit,IF(L146="Yes",1,2),"")),""))</f>
        <v/>
      </c>
      <c r="AV146" s="75" t="str">
        <f>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IF(OR(O146="",VLOOKUP(O$1,Services!$A$1:$B$19,2,0)="Exclude"),"",IF($D146=1,IF(OR(price_limit="",price_limit="No Limit"),IF(O146="Yes",1,2),IF(SUMIFS(WhatIf!$G:$G,WhatIf!$A:$A,O$1,WhatIf!$B:$B,O146)&lt;=price_limit,IF(O146="Yes",1,2),"")),""))</f>
        <v/>
      </c>
      <c r="AY146" s="75" t="str">
        <f>IF(OR(P146="",VLOOKUP(P$1,Services!$A$1:$B$19,2,0)="Exclude"),"",IF($D146=1,IF(OR(price_limit="",price_limit="No Limit"),IF(P146="Yes",1,2),IF(SUMIFS(WhatIf!$G:$G,WhatIf!$A:$A,P$1,WhatIf!$B:$B,P146)&lt;=price_limit,IF(P146="Yes",1,2),"")),""))</f>
        <v/>
      </c>
      <c r="AZ146" s="75" t="str">
        <f>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
      </c>
      <c r="BO146" s="3" t="str">
        <f>IF($A146&lt;&gt;"",IF(OR(ISNUMBER(MATCH(ROW($A146),#REF!,0)),ISNUMBER(MATCH(ROW($A146),#REF!,0))),IF(I146="","Err1",""),IF(I146="","","Err2")),"")</f>
        <v/>
      </c>
      <c r="BP146" s="3" t="str">
        <f>IF($A146&lt;&gt;"",IF(OR(ISNUMBER(MATCH(ROW($A146),#REF!,0)),ISNUMBER(MATCH(ROW($A146),#REF!,0))),IF(J146="","Err1",""),IF(J146="","","Err2")),"")</f>
        <v/>
      </c>
      <c r="BQ146" s="3" t="str">
        <f>IF($A146&lt;&gt;"",IF(OR(ISNUMBER(MATCH(ROW($A146),#REF!,0)),ISNUMBER(MATCH(ROW($A146),#REF!,0))),IF(K146="","Err1",""),IF(K146="","","Err2")),"")</f>
        <v/>
      </c>
      <c r="BR146" s="3" t="str">
        <f>IF($A146&lt;&gt;"",IF(OR(ISNUMBER(MATCH(ROW($A146),#REF!,0)),ISNUMBER(MATCH(ROW($A146),#REF!,0))),IF(L146="","Err1",""),IF(L146="","","Err2")),"")</f>
        <v/>
      </c>
      <c r="BS146" s="3" t="str">
        <f>IF($A146&lt;&gt;"",IF(OR(ISNUMBER(MATCH(ROW($A146),#REF!,0)),ISNUMBER(MATCH(ROW($A146),#REF!,0))),IF(M146="","Err1",""),IF(M146="","","Err2")),"")</f>
        <v/>
      </c>
      <c r="BT146" s="3" t="str">
        <f>IF($A146&lt;&gt;"",IF(OR(ISNUMBER(MATCH(ROW($A146),#REF!,0)),ISNUMBER(MATCH(ROW($A146),#REF!,0))),IF(N146="","Err1",""),IF(N146="","","Err2")),"")</f>
        <v/>
      </c>
      <c r="BU146" s="3" t="str">
        <f>IF($A146&lt;&gt;"",IF(ISNUMBER(MATCH(ROW($A146),#REF!,0)),IF(O146="","Err1",""),IF(O146="","","Err2")),"")</f>
        <v/>
      </c>
      <c r="BV146" s="3" t="str">
        <f>IF($A146&lt;&gt;"",IF(ISNUMBER(MATCH(ROW($A146),#REF!,0)),IF(P146="","Err1",""),IF(P146="","","Err2")),"")</f>
        <v/>
      </c>
      <c r="BW146" s="3" t="str">
        <f>IF($A146&lt;&gt;"",IF(OR(ISNUMBER(MATCH(ROW($A146),#REF!,0)),ISNUMBER(MATCH(ROW($A146),#REF!,0)),ISNUMBER(MATCH(ROW($A146),#REF!,0))),IF($Q146="","Err1",""),IF($Q146="","","Err2")),"")</f>
        <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24.9" x14ac:dyDescent="0.3">
      <c r="A147" s="19" t="s">
        <v>103</v>
      </c>
      <c r="B147" s="7" t="s">
        <v>248</v>
      </c>
      <c r="C147" s="4" t="s">
        <v>216</v>
      </c>
      <c r="D147" s="3" t="str">
        <f t="shared" ca="1" si="11"/>
        <v/>
      </c>
      <c r="F147" s="5" t="s">
        <v>534</v>
      </c>
      <c r="P147" s="5" t="s">
        <v>1</v>
      </c>
      <c r="Q147" s="5" t="s">
        <v>216</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x14ac:dyDescent="0.3">
      <c r="A148" s="19" t="s">
        <v>104</v>
      </c>
      <c r="B148" s="4" t="s">
        <v>248</v>
      </c>
      <c r="C148" s="4" t="s">
        <v>216</v>
      </c>
      <c r="D148" s="3" t="str">
        <f t="shared" ca="1" si="11"/>
        <v/>
      </c>
      <c r="Q148" s="5" t="s">
        <v>216</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ht="24.9" customHeight="1" x14ac:dyDescent="0.3">
      <c r="A149" s="19" t="s">
        <v>301</v>
      </c>
      <c r="B149" s="4" t="s">
        <v>248</v>
      </c>
      <c r="C149" s="4" t="s">
        <v>216</v>
      </c>
      <c r="D149" s="3" t="str">
        <f t="shared" ca="1" si="11"/>
        <v/>
      </c>
      <c r="H149" s="6"/>
      <c r="I149" s="6"/>
      <c r="O149" s="6"/>
      <c r="P149" s="6" t="s">
        <v>1</v>
      </c>
      <c r="Q149" s="6" t="s">
        <v>319</v>
      </c>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ht="24.9" customHeight="1" x14ac:dyDescent="0.4">
      <c r="A150" s="19" t="s">
        <v>105</v>
      </c>
      <c r="B150" s="4" t="s">
        <v>248</v>
      </c>
      <c r="C150" s="4" t="s">
        <v>215</v>
      </c>
      <c r="D150" s="3" t="str">
        <f t="shared" ca="1" si="11"/>
        <v/>
      </c>
      <c r="F150" s="5" t="s">
        <v>555</v>
      </c>
      <c r="H150" s="5" t="s">
        <v>525</v>
      </c>
      <c r="I150" s="5" t="s">
        <v>525</v>
      </c>
      <c r="J150" s="5" t="s">
        <v>525</v>
      </c>
      <c r="K150" s="5" t="s">
        <v>525</v>
      </c>
      <c r="L150" s="5" t="s">
        <v>525</v>
      </c>
      <c r="M150" s="5" t="s">
        <v>525</v>
      </c>
      <c r="N150" s="5" t="s">
        <v>1</v>
      </c>
      <c r="P150" s="9" t="s">
        <v>295</v>
      </c>
      <c r="Q150" s="5" t="s">
        <v>320</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 ca="1">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 ca="1">IF(OR(H150="",VLOOKUP(H$1,Services!$A$1:$B$19,2,0)="Exclude"),"",IF($D150=1,IF(OR(price_limit="",price_limit="No Limit"),IF(H150="Yes",1,2),IF(SUMIFS(WhatIf!$G:$G,WhatIf!$A:$A,H$1,WhatIf!$B:$B,H150)&lt;=price_limit,IF(H150="Yes",1,2),"")),""))</f>
        <v/>
      </c>
      <c r="AR150" s="75" t="str">
        <f ca="1">IF(OR(I150="",VLOOKUP(I$1,Services!$A$1:$B$19,2,0)="Exclude"),"",IF($D150=1,IF(OR(price_limit="",price_limit="No Limit"),IF(I150="Yes",1,2),IF(SUMIFS(WhatIf!$G:$G,WhatIf!$A:$A,I$1,WhatIf!$B:$B,I150)&lt;=price_limit,IF(I150="Yes",1,2),"")),""))</f>
        <v/>
      </c>
      <c r="AS150" s="75" t="str">
        <f ca="1">IF(OR(J150="",VLOOKUP(J$1,Services!$A$1:$B$19,2,0)="Exclude"),"",IF($D150=1,IF(OR(price_limit="",price_limit="No Limit"),IF(J150="Yes",1,2),IF(SUMIFS(WhatIf!$G:$G,WhatIf!$A:$A,J$1,WhatIf!$B:$B,J150)&lt;=price_limit,IF(J150="Yes",1,2),"")),""))</f>
        <v/>
      </c>
      <c r="AT150" s="75" t="str">
        <f ca="1">IF(OR(K150="",VLOOKUP(K$1,Services!$A$1:$B$19,2,0)="Exclude"),"",IF($D150=1,IF(OR(price_limit="",price_limit="No Limit"),IF(K150="Yes",1,2),IF(SUMIFS(WhatIf!$G:$G,WhatIf!$A:$A,K$1,WhatIf!$B:$B,K150)&lt;=price_limit,IF(K150="Yes",1,2),"")),""))</f>
        <v/>
      </c>
      <c r="AU150" s="75" t="str">
        <f ca="1">IF(OR(L150="",VLOOKUP(L$1,Services!$A$1:$B$19,2,0)="Exclude"),"",IF($D150=1,IF(OR(price_limit="",price_limit="No Limit"),IF(L150="Yes",1,2),IF(SUMIFS(WhatIf!$G:$G,WhatIf!$A:$A,L$1,WhatIf!$B:$B,L150)&lt;=price_limit,IF(L150="Yes",1,2),"")),""))</f>
        <v/>
      </c>
      <c r="AV150" s="75" t="str">
        <f ca="1">IF(OR(M150="",VLOOKUP(M$1,Services!$A$1:$B$19,2,0)="Exclude"),"",IF($D150=1,IF(OR(price_limit="",price_limit="No Limit"),IF(M150="Yes",1,2),IF(SUMIFS(WhatIf!$G:$G,WhatIf!$A:$A,M$1,WhatIf!$B:$B,M150)&lt;=price_limit,IF(M150="Yes",1,2),"")),""))</f>
        <v/>
      </c>
      <c r="AW150" s="75" t="str">
        <f ca="1">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Err2</v>
      </c>
      <c r="BM150" s="3" t="str">
        <f>IF($A150&lt;&gt;"",IF(ISNUMBER(MATCH(ROW($A150),#REF!,0)),IF($G150="","Err1",""),IF($G150="","","Err2")),"")</f>
        <v/>
      </c>
      <c r="BN150" s="3" t="str">
        <f>IF($A150&lt;&gt;"",IF(OR(ISNUMBER(MATCH(ROW($A150),#REF!,0)),ISNUMBER(MATCH(ROW($A150),#REF!,0))),IF(H150="","Err1",""),IF(H150="","","Err2")),"")</f>
        <v>Err2</v>
      </c>
      <c r="BO150" s="3" t="str">
        <f>IF($A150&lt;&gt;"",IF(OR(ISNUMBER(MATCH(ROW($A150),#REF!,0)),ISNUMBER(MATCH(ROW($A150),#REF!,0))),IF(I150="","Err1",""),IF(I150="","","Err2")),"")</f>
        <v>Err2</v>
      </c>
      <c r="BP150" s="3" t="str">
        <f>IF($A150&lt;&gt;"",IF(OR(ISNUMBER(MATCH(ROW($A150),#REF!,0)),ISNUMBER(MATCH(ROW($A150),#REF!,0))),IF(J150="","Err1",""),IF(J150="","","Err2")),"")</f>
        <v>Err2</v>
      </c>
      <c r="BQ150" s="3" t="str">
        <f>IF($A150&lt;&gt;"",IF(OR(ISNUMBER(MATCH(ROW($A150),#REF!,0)),ISNUMBER(MATCH(ROW($A150),#REF!,0))),IF(K150="","Err1",""),IF(K150="","","Err2")),"")</f>
        <v>Err2</v>
      </c>
      <c r="BR150" s="3" t="str">
        <f>IF($A150&lt;&gt;"",IF(OR(ISNUMBER(MATCH(ROW($A150),#REF!,0)),ISNUMBER(MATCH(ROW($A150),#REF!,0))),IF(L150="","Err1",""),IF(L150="","","Err2")),"")</f>
        <v>Err2</v>
      </c>
      <c r="BS150" s="3" t="str">
        <f>IF($A150&lt;&gt;"",IF(OR(ISNUMBER(MATCH(ROW($A150),#REF!,0)),ISNUMBER(MATCH(ROW($A150),#REF!,0))),IF(M150="","Err1",""),IF(M150="","","Err2")),"")</f>
        <v>Err2</v>
      </c>
      <c r="BT150" s="3" t="str">
        <f>IF($A150&lt;&gt;"",IF(OR(ISNUMBER(MATCH(ROW($A150),#REF!,0)),ISNUMBER(MATCH(ROW($A150),#REF!,0))),IF(N150="","Err1",""),IF(N150="","","Err2")),"")</f>
        <v>Err2</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x14ac:dyDescent="0.3">
      <c r="A151" s="19" t="s">
        <v>106</v>
      </c>
      <c r="B151" s="4" t="s">
        <v>248</v>
      </c>
      <c r="C151" s="4" t="s">
        <v>216</v>
      </c>
      <c r="D151" s="3" t="str">
        <f t="shared" ca="1" si="11"/>
        <v/>
      </c>
      <c r="F151" s="5" t="s">
        <v>534</v>
      </c>
      <c r="P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37.299999999999997" customHeight="1" x14ac:dyDescent="0.3">
      <c r="A152" s="19" t="s">
        <v>419</v>
      </c>
      <c r="B152" s="4" t="s">
        <v>300</v>
      </c>
      <c r="C152" s="4" t="s">
        <v>216</v>
      </c>
      <c r="D152" s="3" t="str">
        <f t="shared" ca="1" si="11"/>
        <v/>
      </c>
      <c r="F152" s="5" t="s">
        <v>534</v>
      </c>
      <c r="I152" s="5" t="s">
        <v>1</v>
      </c>
      <c r="K152" s="5" t="s">
        <v>1</v>
      </c>
      <c r="L152" s="5" t="s">
        <v>1</v>
      </c>
      <c r="M152" s="5" t="s">
        <v>1</v>
      </c>
      <c r="O152" s="6" t="s">
        <v>1</v>
      </c>
      <c r="P152" s="6" t="s">
        <v>1</v>
      </c>
      <c r="Q152" s="6" t="s">
        <v>319</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 ca="1">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Err2</v>
      </c>
      <c r="BP152" s="3" t="str">
        <f>IF($A152&lt;&gt;"",IF(OR(ISNUMBER(MATCH(ROW($A152),#REF!,0)),ISNUMBER(MATCH(ROW($A152),#REF!,0))),IF(J152="","Err1",""),IF(J152="","","Err2")),"")</f>
        <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
      </c>
      <c r="BU152" s="3" t="str">
        <f>IF($A152&lt;&gt;"",IF(ISNUMBER(MATCH(ROW($A152),#REF!,0)),IF(O152="","Err1",""),IF(O152="","","Err2")),"")</f>
        <v>Err2</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25.75" customHeight="1" x14ac:dyDescent="0.3">
      <c r="A153" s="19" t="s">
        <v>420</v>
      </c>
      <c r="B153" s="4" t="s">
        <v>233</v>
      </c>
      <c r="C153" s="4" t="s">
        <v>216</v>
      </c>
      <c r="D153" s="3" t="str">
        <f t="shared" ca="1" si="11"/>
        <v/>
      </c>
      <c r="F153" s="5" t="s">
        <v>534</v>
      </c>
      <c r="I153" s="5" t="s">
        <v>1</v>
      </c>
      <c r="K153" s="5" t="s">
        <v>1</v>
      </c>
      <c r="L153" s="5" t="s">
        <v>1</v>
      </c>
      <c r="M153" s="5" t="s">
        <v>1</v>
      </c>
      <c r="O153" s="6" t="s">
        <v>1</v>
      </c>
      <c r="P153" s="6" t="s">
        <v>1</v>
      </c>
      <c r="Q153" s="6" t="s">
        <v>319</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12.45" customHeight="1" x14ac:dyDescent="0.3">
      <c r="A154" s="19" t="s">
        <v>211</v>
      </c>
      <c r="B154" s="4" t="s">
        <v>248</v>
      </c>
      <c r="C154" s="4" t="s">
        <v>215</v>
      </c>
      <c r="D154" s="3" t="str">
        <f t="shared" ca="1" si="11"/>
        <v/>
      </c>
      <c r="F154" s="5" t="s">
        <v>555</v>
      </c>
      <c r="G154" s="5" t="s">
        <v>555</v>
      </c>
      <c r="H154" s="5" t="s">
        <v>295</v>
      </c>
      <c r="I154" s="5" t="s">
        <v>295</v>
      </c>
      <c r="J154" s="5" t="s">
        <v>295</v>
      </c>
      <c r="K154" s="5" t="s">
        <v>295</v>
      </c>
      <c r="L154" s="5" t="s">
        <v>295</v>
      </c>
      <c r="M154" s="5" t="s">
        <v>295</v>
      </c>
      <c r="N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 ca="1">IF(OR(G154="",VLOOKUP(G$1,Services!$A$1:$B$19,2,0)="Exclude"),"",IF($D154=1,IF(OR(price_limit="",price_limit="No Limit"),IF(G154="Yes",1,2),IF(SUMIFS(WhatIf!$G:$G,WhatIf!$A:$A,G$1,WhatIf!$B:$B,G154)&lt;=price_limit,IF(G154="Yes",1,2),"")),""))</f>
        <v/>
      </c>
      <c r="AQ154" s="75" t="str">
        <f ca="1">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 ca="1">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 ca="1">IF(OR(N154="",VLOOKUP(N$1,Services!$A$1:$B$19,2,0)="Exclude"),"",IF($D154=1,IF(OR(price_limit="",price_limit="No Limit"),IF(N154="Yes",1,2),IF(SUMIFS(WhatIf!$G:$G,WhatIf!$A:$A,N$1,WhatIf!$B:$B,N154)&lt;=price_limit,IF(N154="Yes",1,2),"")),""))</f>
        <v/>
      </c>
      <c r="AX154" s="75" t="str">
        <f>IF(OR(O154="",VLOOKUP(O$1,Services!$A$1:$B$19,2,0)="Exclude"),"",IF($D154=1,IF(OR(price_limit="",price_limit="No Limit"),IF(O154="Yes",1,2),IF(SUMIFS(WhatIf!$G:$G,WhatIf!$A:$A,O$1,WhatIf!$B:$B,O154)&lt;=price_limit,IF(O154="Yes",1,2),"")),""))</f>
        <v/>
      </c>
      <c r="AY154" s="75" t="str">
        <f>IF(OR(P154="",VLOOKUP(P$1,Services!$A$1:$B$19,2,0)="Exclude"),"",IF($D154=1,IF(OR(price_limit="",price_limit="No Limit"),IF(P154="Yes",1,2),IF(SUMIFS(WhatIf!$G:$G,WhatIf!$A:$A,P$1,WhatIf!$B:$B,P154)&lt;=price_limit,IF(P154="Yes",1,2),"")),""))</f>
        <v/>
      </c>
      <c r="AZ154" s="75" t="str">
        <f>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Err2</v>
      </c>
      <c r="BN154" s="3" t="str">
        <f>IF($A154&lt;&gt;"",IF(OR(ISNUMBER(MATCH(ROW($A154),#REF!,0)),ISNUMBER(MATCH(ROW($A154),#REF!,0))),IF(H154="","Err1",""),IF(H154="","","Err2")),"")</f>
        <v>Err2</v>
      </c>
      <c r="BO154" s="3" t="str">
        <f>IF($A154&lt;&gt;"",IF(OR(ISNUMBER(MATCH(ROW($A154),#REF!,0)),ISNUMBER(MATCH(ROW($A154),#REF!,0))),IF(I154="","Err1",""),IF(I154="","","Err2")),"")</f>
        <v>Err2</v>
      </c>
      <c r="BP154" s="3" t="str">
        <f>IF($A154&lt;&gt;"",IF(OR(ISNUMBER(MATCH(ROW($A154),#REF!,0)),ISNUMBER(MATCH(ROW($A154),#REF!,0))),IF(J154="","Err1",""),IF(J154="","","Err2")),"")</f>
        <v>Err2</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Err2</v>
      </c>
      <c r="BU154" s="3" t="str">
        <f>IF($A154&lt;&gt;"",IF(ISNUMBER(MATCH(ROW($A154),#REF!,0)),IF(O154="","Err1",""),IF(O154="","","Err2")),"")</f>
        <v/>
      </c>
      <c r="BV154" s="3" t="str">
        <f>IF($A154&lt;&gt;"",IF(ISNUMBER(MATCH(ROW($A154),#REF!,0)),IF(P154="","Err1",""),IF(P154="","","Err2")),"")</f>
        <v/>
      </c>
      <c r="BW154" s="3" t="str">
        <f>IF($A154&lt;&gt;"",IF(OR(ISNUMBER(MATCH(ROW($A154),#REF!,0)),ISNUMBER(MATCH(ROW($A154),#REF!,0)),ISNUMBER(MATCH(ROW($A154),#REF!,0))),IF($Q154="","Err1",""),IF($Q154="","","Err2")),"")</f>
        <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x14ac:dyDescent="0.3">
      <c r="A155" s="19" t="s">
        <v>657</v>
      </c>
      <c r="C155" s="4" t="s">
        <v>215</v>
      </c>
      <c r="D155" s="3" t="str">
        <f t="shared" ca="1" si="11"/>
        <v/>
      </c>
      <c r="F155" s="5" t="s">
        <v>557</v>
      </c>
      <c r="G155" s="5" t="s">
        <v>557</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IF(OR(K155="",VLOOKUP(K$1,Services!$A$1:$B$19,2,0)="Exclude"),"",IF($D155=1,IF(OR(price_limit="",price_limit="No Limit"),IF(K155="Yes",1,2),IF(SUMIFS(WhatIf!$G:$G,WhatIf!$A:$A,K$1,WhatIf!$B:$B,K155)&lt;=price_limit,IF(K155="Yes",1,2),"")),""))</f>
        <v/>
      </c>
      <c r="AU155" s="75" t="str">
        <f>IF(OR(L155="",VLOOKUP(L$1,Services!$A$1:$B$19,2,0)="Exclude"),"",IF($D155=1,IF(OR(price_limit="",price_limit="No Limit"),IF(L155="Yes",1,2),IF(SUMIFS(WhatIf!$G:$G,WhatIf!$A:$A,L$1,WhatIf!$B:$B,L155)&lt;=price_limit,IF(L155="Yes",1,2),"")),""))</f>
        <v/>
      </c>
      <c r="AV155" s="75" t="str">
        <f>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
      </c>
      <c r="BO155" s="3" t="str">
        <f>IF($A155&lt;&gt;"",IF(OR(ISNUMBER(MATCH(ROW($A155),#REF!,0)),ISNUMBER(MATCH(ROW($A155),#REF!,0))),IF(I155="","Err1",""),IF(I155="","","Err2")),"")</f>
        <v/>
      </c>
      <c r="BP155" s="3" t="str">
        <f>IF($A155&lt;&gt;"",IF(OR(ISNUMBER(MATCH(ROW($A155),#REF!,0)),ISNUMBER(MATCH(ROW($A155),#REF!,0))),IF(J155="","Err1",""),IF(J155="","","Err2")),"")</f>
        <v/>
      </c>
      <c r="BQ155" s="3" t="str">
        <f>IF($A155&lt;&gt;"",IF(OR(ISNUMBER(MATCH(ROW($A155),#REF!,0)),ISNUMBER(MATCH(ROW($A155),#REF!,0))),IF(K155="","Err1",""),IF(K155="","","Err2")),"")</f>
        <v/>
      </c>
      <c r="BR155" s="3" t="str">
        <f>IF($A155&lt;&gt;"",IF(OR(ISNUMBER(MATCH(ROW($A155),#REF!,0)),ISNUMBER(MATCH(ROW($A155),#REF!,0))),IF(L155="","Err1",""),IF(L155="","","Err2")),"")</f>
        <v/>
      </c>
      <c r="BS155" s="3" t="str">
        <f>IF($A155&lt;&gt;"",IF(OR(ISNUMBER(MATCH(ROW($A155),#REF!,0)),ISNUMBER(MATCH(ROW($A155),#REF!,0))),IF(M155="","Err1",""),IF(M155="","","Err2")),"")</f>
        <v/>
      </c>
      <c r="BT155" s="3" t="str">
        <f>IF($A155&lt;&gt;"",IF(OR(ISNUMBER(MATCH(ROW($A155),#REF!,0)),ISNUMBER(MATCH(ROW($A155),#REF!,0))),IF(N155="","Err1",""),IF(N155="","","Err2")),"")</f>
        <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x14ac:dyDescent="0.3">
      <c r="A156" s="19" t="s">
        <v>644</v>
      </c>
      <c r="B156" s="4" t="s">
        <v>783</v>
      </c>
      <c r="C156" s="4" t="s">
        <v>224</v>
      </c>
      <c r="D156" s="3" t="str">
        <f t="shared" ca="1" si="11"/>
        <v/>
      </c>
      <c r="F156" s="5" t="s">
        <v>537</v>
      </c>
      <c r="G156" s="5" t="s">
        <v>537</v>
      </c>
      <c r="T156" s="5" t="s">
        <v>256</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 ca="1">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Err2</v>
      </c>
      <c r="CA156" s="3" t="str">
        <f>IF($A156&lt;&gt;"",IF(ISNUMBER(MATCH(ROW($A156),#REF!,0)),IF(U156="","Err1",""),IF(U156="","","Err2")),"")</f>
        <v/>
      </c>
    </row>
    <row r="157" spans="1:79" x14ac:dyDescent="0.3">
      <c r="A157" s="19" t="s">
        <v>652</v>
      </c>
      <c r="C157" s="4" t="s">
        <v>215</v>
      </c>
      <c r="D157" s="3" t="str">
        <f t="shared" ca="1" si="11"/>
        <v/>
      </c>
      <c r="F157" s="5" t="s">
        <v>557</v>
      </c>
      <c r="G157" s="5" t="s">
        <v>557</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x14ac:dyDescent="0.3">
      <c r="A158" s="19" t="s">
        <v>108</v>
      </c>
      <c r="B158" s="4" t="s">
        <v>248</v>
      </c>
      <c r="C158" s="4" t="s">
        <v>216</v>
      </c>
      <c r="D158" s="3" t="str">
        <f t="shared" ca="1" si="11"/>
        <v/>
      </c>
      <c r="R158" s="5" t="s">
        <v>876</v>
      </c>
      <c r="T158" s="5" t="s">
        <v>256</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IF(OR(F158="",VLOOKUP(F$1,Services!$A$1:$B$19,2,0)="Exclude"),"",IF($D158=1,IF(OR(price_limit="",price_limit="No Limit"),IF(F158="Yes",1,2),IF(SUMIFS(WhatIf!$G:$G,WhatIf!$A:$A,F$1,WhatIf!$B:$B,F158)&lt;=price_limit,IF(F158="Yes",1,2),"")),""))</f>
        <v/>
      </c>
      <c r="AP158" s="75" t="str">
        <f>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 ca="1">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 ca="1">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
      </c>
      <c r="BM158" s="3" t="str">
        <f>IF($A158&lt;&gt;"",IF(ISNUMBER(MATCH(ROW($A158),#REF!,0)),IF($G158="","Err1",""),IF($G158="","","Err2")),"")</f>
        <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Err2</v>
      </c>
      <c r="BY158" s="3" t="str">
        <f>IF($A158&lt;&gt;"",IF(ISNUMBER(MATCH(ROW($A158),#REF!,0)),IF(S158="","Err1",""),IF(S158="","","Err2")),"")</f>
        <v/>
      </c>
      <c r="BZ158" s="3" t="str">
        <f>IF($A158&lt;&gt;"",IF(ISNUMBER(MATCH(ROW($A158),#REF!,0)),IF(T158="","Err1",""),IF(T158="","","Err2")),"")</f>
        <v>Err2</v>
      </c>
      <c r="CA158" s="3" t="str">
        <f>IF($A158&lt;&gt;"",IF(ISNUMBER(MATCH(ROW($A158),#REF!,0)),IF(U158="","Err1",""),IF(U158="","","Err2")),"")</f>
        <v/>
      </c>
    </row>
    <row r="159" spans="1:79" x14ac:dyDescent="0.3">
      <c r="A159" s="19" t="s">
        <v>887</v>
      </c>
      <c r="B159" s="4" t="s">
        <v>248</v>
      </c>
      <c r="C159" s="4" t="s">
        <v>215</v>
      </c>
      <c r="D159" s="3" t="str">
        <f t="shared" ca="1" si="11"/>
        <v/>
      </c>
      <c r="F159" s="5" t="s">
        <v>887</v>
      </c>
      <c r="G159" s="5" t="s">
        <v>887</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c r="BM159" s="3" t="str">
        <f>IF($A159&lt;&gt;"",IF(ISNUMBER(MATCH(ROW($A159),#REF!,0)),IF($G159="","Err1",""),IF($G159="","","Err2")),"")</f>
        <v>Err2</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
      </c>
      <c r="BY159" s="3" t="str">
        <f>IF($A159&lt;&gt;"",IF(ISNUMBER(MATCH(ROW($A159),#REF!,0)),IF(S159="","Err1",""),IF(S159="","","Err2")),"")</f>
        <v/>
      </c>
      <c r="BZ159" s="3" t="str">
        <f>IF($A159&lt;&gt;"",IF(ISNUMBER(MATCH(ROW($A159),#REF!,0)),IF(T159="","Err1",""),IF(T159="","","Err2")),"")</f>
        <v/>
      </c>
      <c r="CA159" s="3" t="str">
        <f>IF($A159&lt;&gt;"",IF(ISNUMBER(MATCH(ROW($A159),#REF!,0)),IF(U159="","Err1",""),IF(U159="","","Err2")),"")</f>
        <v/>
      </c>
    </row>
    <row r="160" spans="1:79" x14ac:dyDescent="0.3">
      <c r="A160" s="19" t="s">
        <v>721</v>
      </c>
      <c r="C160" s="4" t="s">
        <v>482</v>
      </c>
      <c r="D160" s="3" t="str">
        <f t="shared" ca="1" si="11"/>
        <v/>
      </c>
      <c r="L160" s="5" t="s">
        <v>1</v>
      </c>
      <c r="M160" s="5" t="s">
        <v>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IF(OR(F160="",VLOOKUP(F$1,Services!$A$1:$B$19,2,0)="Exclude"),"",IF($D160=1,IF(OR(price_limit="",price_limit="No Limit"),IF(F160="Yes",1,2),IF(SUMIFS(WhatIf!$G:$G,WhatIf!$A:$A,F$1,WhatIf!$B:$B,F160)&lt;=price_limit,IF(F160="Yes",1,2),"")),""))</f>
        <v/>
      </c>
      <c r="AP160" s="75" t="str">
        <f>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 ca="1">IF(OR(L160="",VLOOKUP(L$1,Services!$A$1:$B$19,2,0)="Exclude"),"",IF($D160=1,IF(OR(price_limit="",price_limit="No Limit"),IF(L160="Yes",1,2),IF(SUMIFS(WhatIf!$G:$G,WhatIf!$A:$A,L$1,WhatIf!$B:$B,L160)&lt;=price_limit,IF(L160="Yes",1,2),"")),""))</f>
        <v/>
      </c>
      <c r="AV160" s="75" t="str">
        <f ca="1">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
      </c>
      <c r="BM160" s="3" t="str">
        <f>IF($A160&lt;&gt;"",IF(ISNUMBER(MATCH(ROW($A160),#REF!,0)),IF($G160="","Err1",""),IF($G160="","","Err2")),"")</f>
        <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Err2</v>
      </c>
      <c r="BS160" s="3" t="str">
        <f>IF($A160&lt;&gt;"",IF(OR(ISNUMBER(MATCH(ROW($A160),#REF!,0)),ISNUMBER(MATCH(ROW($A160),#REF!,0))),IF(M160="","Err1",""),IF(M160="","","Err2")),"")</f>
        <v>Err2</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353</v>
      </c>
      <c r="B161" s="4" t="s">
        <v>248</v>
      </c>
      <c r="C161" s="4" t="s">
        <v>216</v>
      </c>
      <c r="D161" s="3" t="str">
        <f t="shared" ca="1" si="11"/>
        <v/>
      </c>
      <c r="T161" s="5" t="s">
        <v>256</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 ca="1">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
      </c>
      <c r="BS161" s="3" t="str">
        <f>IF($A161&lt;&gt;"",IF(OR(ISNUMBER(MATCH(ROW($A161),#REF!,0)),ISNUMBER(MATCH(ROW($A161),#REF!,0))),IF(M161="","Err1",""),IF(M161="","","Err2")),"")</f>
        <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Err2</v>
      </c>
      <c r="CA161" s="3" t="str">
        <f>IF($A161&lt;&gt;"",IF(ISNUMBER(MATCH(ROW($A161),#REF!,0)),IF(U161="","Err1",""),IF(U161="","","Err2")),"")</f>
        <v/>
      </c>
    </row>
    <row r="162" spans="1:79" x14ac:dyDescent="0.3">
      <c r="A162" s="19" t="s">
        <v>624</v>
      </c>
      <c r="C162" s="4" t="s">
        <v>485</v>
      </c>
      <c r="D162" s="3" t="str">
        <f t="shared" ca="1" si="11"/>
        <v/>
      </c>
      <c r="F162" s="5" t="s">
        <v>562</v>
      </c>
      <c r="G162" s="5" t="s">
        <v>562</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2"/>
        <v/>
      </c>
      <c r="AN162" s="75" t="str">
        <f>IF(OR(E162="",VLOOKUP(E$1,Services!$A$1:$B$19,2,0)="Exclude"),"",IF($D162=1,IF(OR(price_limit="",price_limit="No Limit"),IF(E162="Yes",1,2),IF(SUMIFS(WhatIf!$G:$G,WhatIf!$A:$A,E$1,WhatIf!$B:$B,E162)&lt;=price_limit,IF(E162="Yes",1,2),"")),""))</f>
        <v/>
      </c>
      <c r="AO162" s="75" t="str">
        <f ca="1">IF(OR(F162="",VLOOKUP(F$1,Services!$A$1:$B$19,2,0)="Exclude"),"",IF($D162=1,IF(OR(price_limit="",price_limit="No Limit"),IF(F162="Yes",1,2),IF(SUMIFS(WhatIf!$G:$G,WhatIf!$A:$A,F$1,WhatIf!$B:$B,F162)&lt;=price_limit,IF(F162="Yes",1,2),"")),""))</f>
        <v/>
      </c>
      <c r="AP162" s="75" t="str">
        <f ca="1">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13"/>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Err2</v>
      </c>
      <c r="BM162" s="3" t="str">
        <f>IF($A162&lt;&gt;"",IF(ISNUMBER(MATCH(ROW($A162),#REF!,0)),IF($G162="","Err1",""),IF($G162="","","Err2")),"")</f>
        <v>Err2</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
      </c>
      <c r="CA162" s="3" t="str">
        <f>IF($A162&lt;&gt;"",IF(ISNUMBER(MATCH(ROW($A162),#REF!,0)),IF(U162="","Err1",""),IF(U162="","","Err2")),"")</f>
        <v/>
      </c>
    </row>
    <row r="163" spans="1:79" x14ac:dyDescent="0.3">
      <c r="A163" s="19" t="s">
        <v>34</v>
      </c>
      <c r="B163" s="4" t="s">
        <v>234</v>
      </c>
      <c r="C163" s="4" t="s">
        <v>206</v>
      </c>
      <c r="D163" s="3" t="str">
        <f t="shared" ca="1" si="11"/>
        <v/>
      </c>
      <c r="E163" s="5" t="s">
        <v>1</v>
      </c>
      <c r="F163" s="5" t="s">
        <v>1</v>
      </c>
      <c r="G163" s="5" t="s">
        <v>1</v>
      </c>
      <c r="J163" s="5" t="s">
        <v>1</v>
      </c>
      <c r="K163" s="5" t="s">
        <v>1</v>
      </c>
      <c r="L163" s="5" t="s">
        <v>1</v>
      </c>
      <c r="M163" s="5" t="s">
        <v>1</v>
      </c>
      <c r="N163" s="5" t="s">
        <v>1</v>
      </c>
      <c r="O163" s="6" t="s">
        <v>1</v>
      </c>
      <c r="P163" s="6" t="s">
        <v>1</v>
      </c>
      <c r="Q163" s="6" t="s">
        <v>1</v>
      </c>
      <c r="R163" s="6" t="s">
        <v>1</v>
      </c>
      <c r="S163" s="5" t="s">
        <v>1</v>
      </c>
      <c r="U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 ca="1">IF(OR(E163="",VLOOKUP(E$1,Services!$A$1:$B$19,2,0)="Exclude"),"",IF($D163=1,IF(OR(price_limit="",price_limit="No Limit"),IF(E163="Yes",1,2),IF(SUMIFS(WhatIf!$G:$G,WhatIf!$A:$A,E$1,WhatIf!$B:$B,E163)&lt;=price_limit,IF(E163="Yes",1,2),"")),""))</f>
        <v/>
      </c>
      <c r="AO163" s="75" t="str">
        <f ca="1">IF(OR(F163="",VLOOKUP(F$1,Services!$A$1:$B$19,2,0)="Exclude"),"",IF($D163=1,IF(OR(price_limit="",price_limit="No Limit"),IF(F163="Yes",1,2),IF(SUMIFS(WhatIf!$G:$G,WhatIf!$A:$A,F$1,WhatIf!$B:$B,F163)&lt;=price_limit,IF(F163="Yes",1,2),"")),""))</f>
        <v/>
      </c>
      <c r="AP163" s="75" t="str">
        <f ca="1">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 ca="1">IF(OR(J163="",VLOOKUP(J$1,Services!$A$1:$B$19,2,0)="Exclude"),"",IF($D163=1,IF(OR(price_limit="",price_limit="No Limit"),IF(J163="Yes",1,2),IF(SUMIFS(WhatIf!$G:$G,WhatIf!$A:$A,J$1,WhatIf!$B:$B,J163)&lt;=price_limit,IF(J163="Yes",1,2),"")),""))</f>
        <v/>
      </c>
      <c r="AT163" s="75" t="str">
        <f ca="1">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 ca="1">IF(OR(N163="",VLOOKUP(N$1,Services!$A$1:$B$19,2,0)="Exclude"),"",IF($D163=1,IF(OR(price_limit="",price_limit="No Limit"),IF(N163="Yes",1,2),IF(SUMIFS(WhatIf!$G:$G,WhatIf!$A:$A,N$1,WhatIf!$B:$B,N163)&lt;=price_limit,IF(N163="Yes",1,2),"")),""))</f>
        <v/>
      </c>
      <c r="AX163" s="75" t="str">
        <f ca="1">IF(OR(O163="",VLOOKUP(O$1,Services!$A$1:$B$19,2,0)="Exclude"),"",IF($D163=1,IF(OR(price_limit="",price_limit="No Limit"),IF(O163="Yes",1,2),IF(SUMIFS(WhatIf!$G:$G,WhatIf!$A:$A,O$1,WhatIf!$B:$B,O163)&lt;=price_limit,IF(O163="Yes",1,2),"")),""))</f>
        <v/>
      </c>
      <c r="AY163" s="75" t="str">
        <f ca="1">IF(OR(P163="",VLOOKUP(P$1,Services!$A$1:$B$19,2,0)="Exclude"),"",IF($D163=1,IF(OR(price_limit="",price_limit="No Limit"),IF(P163="Yes",1,2),IF(SUMIFS(WhatIf!$G:$G,WhatIf!$A:$A,P$1,WhatIf!$B:$B,P163)&lt;=price_limit,IF(P163="Yes",1,2),"")),""))</f>
        <v/>
      </c>
      <c r="AZ163" s="75" t="str">
        <f ca="1">IF(OR(Q163="",VLOOKUP(Q$1,Services!$A$1:$B$19,2,0)="Exclude"),"",IF($D163=1,IF(OR(price_limit="",price_limit="No Limit"),IF(Q163="Yes",1,2),IF(SUMIFS(WhatIf!$G:$G,WhatIf!$A:$A,Q$1,WhatIf!$B:$B,Q163)&lt;=price_limit,IF(Q163="Yes",1,2),"")),""))</f>
        <v/>
      </c>
      <c r="BA163" s="75" t="str">
        <f ca="1">IF(OR(R163="",VLOOKUP(R$1,Services!$A$1:$B$19,2,0)="Exclude"),"",IF($D163=1,IF(OR(price_limit="",price_limit="No Limit"),IF(R163="Yes",1,2),IF(SUMIFS(WhatIf!$G:$G,WhatIf!$A:$A,R$1,WhatIf!$B:$B,R163)&lt;=price_limit,IF(R163="Yes",1,2),"")),""))</f>
        <v/>
      </c>
      <c r="BB163" s="75" t="str">
        <f ca="1">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 ca="1">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Err2</v>
      </c>
      <c r="BL163" s="3" t="str">
        <f>IF($A163&lt;&gt;"",IF(ISNUMBER(MATCH(ROW($A163),#REF!,0)),IF($F163="","Err1",""),IF($F163="","","Err2")),"")</f>
        <v>Err2</v>
      </c>
      <c r="BM163" s="3" t="str">
        <f>IF($A163&lt;&gt;"",IF(ISNUMBER(MATCH(ROW($A163),#REF!,0)),IF($G163="","Err1",""),IF($G163="","","Err2")),"")</f>
        <v>Err2</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Err2</v>
      </c>
      <c r="BQ163" s="3" t="str">
        <f>IF($A163&lt;&gt;"",IF(OR(ISNUMBER(MATCH(ROW($A163),#REF!,0)),ISNUMBER(MATCH(ROW($A163),#REF!,0))),IF(K163="","Err1",""),IF(K163="","","Err2")),"")</f>
        <v>Err2</v>
      </c>
      <c r="BR163" s="3" t="str">
        <f>IF($A163&lt;&gt;"",IF(OR(ISNUMBER(MATCH(ROW($A163),#REF!,0)),ISNUMBER(MATCH(ROW($A163),#REF!,0))),IF(L163="","Err1",""),IF(L163="","","Err2")),"")</f>
        <v>Err2</v>
      </c>
      <c r="BS163" s="3" t="str">
        <f>IF($A163&lt;&gt;"",IF(OR(ISNUMBER(MATCH(ROW($A163),#REF!,0)),ISNUMBER(MATCH(ROW($A163),#REF!,0))),IF(M163="","Err1",""),IF(M163="","","Err2")),"")</f>
        <v>Err2</v>
      </c>
      <c r="BT163" s="3" t="str">
        <f>IF($A163&lt;&gt;"",IF(OR(ISNUMBER(MATCH(ROW($A163),#REF!,0)),ISNUMBER(MATCH(ROW($A163),#REF!,0))),IF(N163="","Err1",""),IF(N163="","","Err2")),"")</f>
        <v>Err2</v>
      </c>
      <c r="BU163" s="3" t="str">
        <f>IF($A163&lt;&gt;"",IF(ISNUMBER(MATCH(ROW($A163),#REF!,0)),IF(O163="","Err1",""),IF(O163="","","Err2")),"")</f>
        <v>Err2</v>
      </c>
      <c r="BV163" s="3" t="str">
        <f>IF($A163&lt;&gt;"",IF(ISNUMBER(MATCH(ROW($A163),#REF!,0)),IF(P163="","Err1",""),IF(P163="","","Err2")),"")</f>
        <v>Err2</v>
      </c>
      <c r="BW163" s="3" t="str">
        <f>IF($A163&lt;&gt;"",IF(OR(ISNUMBER(MATCH(ROW($A163),#REF!,0)),ISNUMBER(MATCH(ROW($A163),#REF!,0)),ISNUMBER(MATCH(ROW($A163),#REF!,0))),IF($Q163="","Err1",""),IF($Q163="","","Err2")),"")</f>
        <v>Err2</v>
      </c>
      <c r="BX163" s="3" t="str">
        <f>IF($A163&lt;&gt;"",IF(ISNUMBER(MATCH(ROW($A163),#REF!,0)),IF(R163="","Err1",""),IF(R163="","","Err2")),"")</f>
        <v>Err2</v>
      </c>
      <c r="BY163" s="3" t="str">
        <f>IF($A163&lt;&gt;"",IF(ISNUMBER(MATCH(ROW($A163),#REF!,0)),IF(S163="","Err1",""),IF(S163="","","Err2")),"")</f>
        <v>Err2</v>
      </c>
      <c r="BZ163" s="3" t="str">
        <f>IF($A163&lt;&gt;"",IF(ISNUMBER(MATCH(ROW($A163),#REF!,0)),IF(T163="","Err1",""),IF(T163="","","Err2")),"")</f>
        <v/>
      </c>
      <c r="CA163" s="3" t="str">
        <f>IF($A163&lt;&gt;"",IF(ISNUMBER(MATCH(ROW($A163),#REF!,0)),IF(U163="","Err1",""),IF(U163="","","Err2")),"")</f>
        <v>Err2</v>
      </c>
    </row>
    <row r="164" spans="1:79" x14ac:dyDescent="0.3">
      <c r="A164" s="19" t="s">
        <v>402</v>
      </c>
      <c r="B164" s="4" t="s">
        <v>248</v>
      </c>
      <c r="C164" s="4" t="s">
        <v>215</v>
      </c>
      <c r="D164" s="3" t="str">
        <f t="shared" ca="1" si="11"/>
        <v/>
      </c>
      <c r="H164" s="5" t="s">
        <v>295</v>
      </c>
      <c r="I164" s="5" t="s">
        <v>295</v>
      </c>
      <c r="J164" s="5" t="s">
        <v>295</v>
      </c>
      <c r="K164" s="5" t="s">
        <v>295</v>
      </c>
      <c r="L164" s="5" t="s">
        <v>295</v>
      </c>
      <c r="M164" s="5" t="s">
        <v>295</v>
      </c>
      <c r="N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 ca="1">IF(OR(H164="",VLOOKUP(H$1,Services!$A$1:$B$19,2,0)="Exclude"),"",IF($D164=1,IF(OR(price_limit="",price_limit="No Limit"),IF(H164="Yes",1,2),IF(SUMIFS(WhatIf!$G:$G,WhatIf!$A:$A,H$1,WhatIf!$B:$B,H164)&lt;=price_limit,IF(H164="Yes",1,2),"")),""))</f>
        <v/>
      </c>
      <c r="AR164" s="75" t="str">
        <f ca="1">IF(OR(I164="",VLOOKUP(I$1,Services!$A$1:$B$19,2,0)="Exclude"),"",IF($D164=1,IF(OR(price_limit="",price_limit="No Limit"),IF(I164="Yes",1,2),IF(SUMIFS(WhatIf!$G:$G,WhatIf!$A:$A,I$1,WhatIf!$B:$B,I164)&lt;=price_limit,IF(I164="Yes",1,2),"")),""))</f>
        <v/>
      </c>
      <c r="AS164" s="75" t="str">
        <f ca="1">IF(OR(J164="",VLOOKUP(J$1,Services!$A$1:$B$19,2,0)="Exclude"),"",IF($D164=1,IF(OR(price_limit="",price_limit="No Limit"),IF(J164="Yes",1,2),IF(SUMIFS(WhatIf!$G:$G,WhatIf!$A:$A,J$1,WhatIf!$B:$B,J164)&lt;=price_limit,IF(J164="Yes",1,2),"")),""))</f>
        <v/>
      </c>
      <c r="AT164" s="75" t="str">
        <f ca="1">IF(OR(K164="",VLOOKUP(K$1,Services!$A$1:$B$19,2,0)="Exclude"),"",IF($D164=1,IF(OR(price_limit="",price_limit="No Limit"),IF(K164="Yes",1,2),IF(SUMIFS(WhatIf!$G:$G,WhatIf!$A:$A,K$1,WhatIf!$B:$B,K164)&lt;=price_limit,IF(K164="Yes",1,2),"")),""))</f>
        <v/>
      </c>
      <c r="AU164" s="75" t="str">
        <f ca="1">IF(OR(L164="",VLOOKUP(L$1,Services!$A$1:$B$19,2,0)="Exclude"),"",IF($D164=1,IF(OR(price_limit="",price_limit="No Limit"),IF(L164="Yes",1,2),IF(SUMIFS(WhatIf!$G:$G,WhatIf!$A:$A,L$1,WhatIf!$B:$B,L164)&lt;=price_limit,IF(L164="Yes",1,2),"")),""))</f>
        <v/>
      </c>
      <c r="AV164" s="75" t="str">
        <f ca="1">IF(OR(M164="",VLOOKUP(M$1,Services!$A$1:$B$19,2,0)="Exclude"),"",IF($D164=1,IF(OR(price_limit="",price_limit="No Limit"),IF(M164="Yes",1,2),IF(SUMIFS(WhatIf!$G:$G,WhatIf!$A:$A,M$1,WhatIf!$B:$B,M164)&lt;=price_limit,IF(M164="Yes",1,2),"")),""))</f>
        <v/>
      </c>
      <c r="AW164" s="75" t="str">
        <f ca="1">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c r="BM164" s="3" t="str">
        <f>IF($A164&lt;&gt;"",IF(ISNUMBER(MATCH(ROW($A164),#REF!,0)),IF($G164="","Err1",""),IF($G164="","","Err2")),"")</f>
        <v/>
      </c>
      <c r="BN164" s="3" t="str">
        <f>IF($A164&lt;&gt;"",IF(OR(ISNUMBER(MATCH(ROW($A164),#REF!,0)),ISNUMBER(MATCH(ROW($A164),#REF!,0))),IF(H164="","Err1",""),IF(H164="","","Err2")),"")</f>
        <v>Err2</v>
      </c>
      <c r="BO164" s="3" t="str">
        <f>IF($A164&lt;&gt;"",IF(OR(ISNUMBER(MATCH(ROW($A164),#REF!,0)),ISNUMBER(MATCH(ROW($A164),#REF!,0))),IF(I164="","Err1",""),IF(I164="","","Err2")),"")</f>
        <v>Err2</v>
      </c>
      <c r="BP164" s="3" t="str">
        <f>IF($A164&lt;&gt;"",IF(OR(ISNUMBER(MATCH(ROW($A164),#REF!,0)),ISNUMBER(MATCH(ROW($A164),#REF!,0))),IF(J164="","Err1",""),IF(J164="","","Err2")),"")</f>
        <v>Err2</v>
      </c>
      <c r="BQ164" s="3" t="str">
        <f>IF($A164&lt;&gt;"",IF(OR(ISNUMBER(MATCH(ROW($A164),#REF!,0)),ISNUMBER(MATCH(ROW($A164),#REF!,0))),IF(K164="","Err1",""),IF(K164="","","Err2")),"")</f>
        <v>Err2</v>
      </c>
      <c r="BR164" s="3" t="str">
        <f>IF($A164&lt;&gt;"",IF(OR(ISNUMBER(MATCH(ROW($A164),#REF!,0)),ISNUMBER(MATCH(ROW($A164),#REF!,0))),IF(L164="","Err1",""),IF(L164="","","Err2")),"")</f>
        <v>Err2</v>
      </c>
      <c r="BS164" s="3" t="str">
        <f>IF($A164&lt;&gt;"",IF(OR(ISNUMBER(MATCH(ROW($A164),#REF!,0)),ISNUMBER(MATCH(ROW($A164),#REF!,0))),IF(M164="","Err1",""),IF(M164="","","Err2")),"")</f>
        <v>Err2</v>
      </c>
      <c r="BT164" s="3" t="str">
        <f>IF($A164&lt;&gt;"",IF(OR(ISNUMBER(MATCH(ROW($A164),#REF!,0)),ISNUMBER(MATCH(ROW($A164),#REF!,0))),IF(N164="","Err1",""),IF(N164="","","Err2")),"")</f>
        <v>Err2</v>
      </c>
      <c r="BU164" s="3" t="str">
        <f>IF($A164&lt;&gt;"",IF(ISNUMBER(MATCH(ROW($A164),#REF!,0)),IF(O164="","Err1",""),IF(O164="","","Err2")),"")</f>
        <v/>
      </c>
      <c r="BV164" s="3" t="str">
        <f>IF($A164&lt;&gt;"",IF(ISNUMBER(MATCH(ROW($A164),#REF!,0)),IF(P164="","Err1",""),IF(P164="","","Err2")),"")</f>
        <v/>
      </c>
      <c r="BW164" s="3" t="str">
        <f>IF($A164&lt;&gt;"",IF(OR(ISNUMBER(MATCH(ROW($A164),#REF!,0)),ISNUMBER(MATCH(ROW($A164),#REF!,0)),ISNUMBER(MATCH(ROW($A164),#REF!,0))),IF($Q164="","Err1",""),IF($Q164="","","Err2")),"")</f>
        <v/>
      </c>
      <c r="BX164" s="3" t="str">
        <f>IF($A164&lt;&gt;"",IF(ISNUMBER(MATCH(ROW($A164),#REF!,0)),IF(R164="","Err1",""),IF(R164="","","Err2")),"")</f>
        <v/>
      </c>
      <c r="BY164" s="3" t="str">
        <f>IF($A164&lt;&gt;"",IF(ISNUMBER(MATCH(ROW($A164),#REF!,0)),IF(S164="","Err1",""),IF(S164="","","Err2")),"")</f>
        <v/>
      </c>
      <c r="BZ164" s="3" t="str">
        <f>IF($A164&lt;&gt;"",IF(ISNUMBER(MATCH(ROW($A164),#REF!,0)),IF(T164="","Err1",""),IF(T164="","","Err2")),"")</f>
        <v/>
      </c>
      <c r="CA164" s="3" t="str">
        <f>IF($A164&lt;&gt;"",IF(ISNUMBER(MATCH(ROW($A164),#REF!,0)),IF(U164="","Err1",""),IF(U164="","","Err2")),"")</f>
        <v/>
      </c>
    </row>
    <row r="165" spans="1:79" ht="24.9" x14ac:dyDescent="0.3">
      <c r="A165" s="19" t="s">
        <v>200</v>
      </c>
      <c r="B165" s="4" t="s">
        <v>248</v>
      </c>
      <c r="C165" s="4" t="s">
        <v>479</v>
      </c>
      <c r="D165" s="3">
        <f t="shared" ca="1" si="11"/>
        <v>1</v>
      </c>
      <c r="G165" s="5" t="s">
        <v>1</v>
      </c>
      <c r="H165" s="6" t="s">
        <v>1</v>
      </c>
      <c r="I165" s="6" t="s">
        <v>1</v>
      </c>
      <c r="J165" s="5" t="s">
        <v>1</v>
      </c>
      <c r="K165" s="5" t="s">
        <v>1</v>
      </c>
      <c r="L165" s="5" t="s">
        <v>1</v>
      </c>
      <c r="M165" s="5" t="s">
        <v>1</v>
      </c>
      <c r="N165" s="5" t="s">
        <v>1</v>
      </c>
      <c r="O165" s="6" t="s">
        <v>1</v>
      </c>
      <c r="P165" s="6" t="s">
        <v>1</v>
      </c>
      <c r="Q165" s="6" t="s">
        <v>1</v>
      </c>
      <c r="R165" s="6" t="s">
        <v>1</v>
      </c>
      <c r="U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f ca="1">IF(AND($D165=1,ISNUMBER(MATCH(O$1&amp;O165&amp;"x",WhatIf!$H:$H,0))),1,"")</f>
        <v>1</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f t="shared" ca="1" si="12"/>
        <v>1</v>
      </c>
      <c r="AN165" s="75" t="str">
        <f>IF(OR(E165="",VLOOKUP(E$1,Services!$A$1:$B$19,2,0)="Exclude"),"",IF($D165=1,IF(OR(price_limit="",price_limit="No Limit"),IF(E165="Yes",1,2),IF(SUMIFS(WhatIf!$G:$G,WhatIf!$A:$A,E$1,WhatIf!$B:$B,E165)&lt;=price_limit,IF(E165="Yes",1,2),"")),""))</f>
        <v/>
      </c>
      <c r="AO165" s="75" t="str">
        <f>IF(OR(F165="",VLOOKUP(F$1,Services!$A$1:$B$19,2,0)="Exclude"),"",IF($D165=1,IF(OR(price_limit="",price_limit="No Limit"),IF(F165="Yes",1,2),IF(SUMIFS(WhatIf!$G:$G,WhatIf!$A:$A,F$1,WhatIf!$B:$B,F165)&lt;=price_limit,IF(F165="Yes",1,2),"")),""))</f>
        <v/>
      </c>
      <c r="AP165" s="75">
        <f ca="1">IF(OR(G165="",VLOOKUP(G$1,Services!$A$1:$B$19,2,0)="Exclude"),"",IF($D165=1,IF(OR(price_limit="",price_limit="No Limit"),IF(G165="Yes",1,2),IF(SUMIFS(WhatIf!$G:$G,WhatIf!$A:$A,G$1,WhatIf!$B:$B,G165)&lt;=price_limit,IF(G165="Yes",1,2),"")),""))</f>
        <v>1</v>
      </c>
      <c r="AQ165" s="75">
        <f ca="1">IF(OR(H165="",VLOOKUP(H$1,Services!$A$1:$B$19,2,0)="Exclude"),"",IF($D165=1,IF(OR(price_limit="",price_limit="No Limit"),IF(H165="Yes",1,2),IF(SUMIFS(WhatIf!$G:$G,WhatIf!$A:$A,H$1,WhatIf!$B:$B,H165)&lt;=price_limit,IF(H165="Yes",1,2),"")),""))</f>
        <v>1</v>
      </c>
      <c r="AR165" s="75">
        <f ca="1">IF(OR(I165="",VLOOKUP(I$1,Services!$A$1:$B$19,2,0)="Exclude"),"",IF($D165=1,IF(OR(price_limit="",price_limit="No Limit"),IF(I165="Yes",1,2),IF(SUMIFS(WhatIf!$G:$G,WhatIf!$A:$A,I$1,WhatIf!$B:$B,I165)&lt;=price_limit,IF(I165="Yes",1,2),"")),""))</f>
        <v>1</v>
      </c>
      <c r="AS165" s="75">
        <f ca="1">IF(OR(J165="",VLOOKUP(J$1,Services!$A$1:$B$19,2,0)="Exclude"),"",IF($D165=1,IF(OR(price_limit="",price_limit="No Limit"),IF(J165="Yes",1,2),IF(SUMIFS(WhatIf!$G:$G,WhatIf!$A:$A,J$1,WhatIf!$B:$B,J165)&lt;=price_limit,IF(J165="Yes",1,2),"")),""))</f>
        <v>1</v>
      </c>
      <c r="AT165" s="75">
        <f ca="1">IF(OR(K165="",VLOOKUP(K$1,Services!$A$1:$B$19,2,0)="Exclude"),"",IF($D165=1,IF(OR(price_limit="",price_limit="No Limit"),IF(K165="Yes",1,2),IF(SUMIFS(WhatIf!$G:$G,WhatIf!$A:$A,K$1,WhatIf!$B:$B,K165)&lt;=price_limit,IF(K165="Yes",1,2),"")),""))</f>
        <v>1</v>
      </c>
      <c r="AU165" s="75">
        <f ca="1">IF(OR(L165="",VLOOKUP(L$1,Services!$A$1:$B$19,2,0)="Exclude"),"",IF($D165=1,IF(OR(price_limit="",price_limit="No Limit"),IF(L165="Yes",1,2),IF(SUMIFS(WhatIf!$G:$G,WhatIf!$A:$A,L$1,WhatIf!$B:$B,L165)&lt;=price_limit,IF(L165="Yes",1,2),"")),""))</f>
        <v>1</v>
      </c>
      <c r="AV165" s="75">
        <f ca="1">IF(OR(M165="",VLOOKUP(M$1,Services!$A$1:$B$19,2,0)="Exclude"),"",IF($D165=1,IF(OR(price_limit="",price_limit="No Limit"),IF(M165="Yes",1,2),IF(SUMIFS(WhatIf!$G:$G,WhatIf!$A:$A,M$1,WhatIf!$B:$B,M165)&lt;=price_limit,IF(M165="Yes",1,2),"")),""))</f>
        <v>1</v>
      </c>
      <c r="AW165" s="75">
        <f ca="1">IF(OR(N165="",VLOOKUP(N$1,Services!$A$1:$B$19,2,0)="Exclude"),"",IF($D165=1,IF(OR(price_limit="",price_limit="No Limit"),IF(N165="Yes",1,2),IF(SUMIFS(WhatIf!$G:$G,WhatIf!$A:$A,N$1,WhatIf!$B:$B,N165)&lt;=price_limit,IF(N165="Yes",1,2),"")),""))</f>
        <v>1</v>
      </c>
      <c r="AX165" s="75">
        <f ca="1">IF(OR(O165="",VLOOKUP(O$1,Services!$A$1:$B$19,2,0)="Exclude"),"",IF($D165=1,IF(OR(price_limit="",price_limit="No Limit"),IF(O165="Yes",1,2),IF(SUMIFS(WhatIf!$G:$G,WhatIf!$A:$A,O$1,WhatIf!$B:$B,O165)&lt;=price_limit,IF(O165="Yes",1,2),"")),""))</f>
        <v>1</v>
      </c>
      <c r="AY165" s="75">
        <f ca="1">IF(OR(P165="",VLOOKUP(P$1,Services!$A$1:$B$19,2,0)="Exclude"),"",IF($D165=1,IF(OR(price_limit="",price_limit="No Limit"),IF(P165="Yes",1,2),IF(SUMIFS(WhatIf!$G:$G,WhatIf!$A:$A,P$1,WhatIf!$B:$B,P165)&lt;=price_limit,IF(P165="Yes",1,2),"")),""))</f>
        <v>1</v>
      </c>
      <c r="AZ165" s="75">
        <f ca="1">IF(OR(Q165="",VLOOKUP(Q$1,Services!$A$1:$B$19,2,0)="Exclude"),"",IF($D165=1,IF(OR(price_limit="",price_limit="No Limit"),IF(Q165="Yes",1,2),IF(SUMIFS(WhatIf!$G:$G,WhatIf!$A:$A,Q$1,WhatIf!$B:$B,Q165)&lt;=price_limit,IF(Q165="Yes",1,2),"")),""))</f>
        <v>1</v>
      </c>
      <c r="BA165" s="75">
        <f ca="1">IF(OR(R165="",VLOOKUP(R$1,Services!$A$1:$B$19,2,0)="Exclude"),"",IF($D165=1,IF(OR(price_limit="",price_limit="No Limit"),IF(R165="Yes",1,2),IF(SUMIFS(WhatIf!$G:$G,WhatIf!$A:$A,R$1,WhatIf!$B:$B,R165)&lt;=price_limit,IF(R165="Yes",1,2),"")),""))</f>
        <v>1</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f ca="1">IF(OR(U165="",VLOOKUP(U$1,Services!$A$1:$B$19,2,0)="Exclude"),"",IF($D165=1,IF(OR(price_limit="",price_limit="No Limit"),IF(U165="Yes",1,2),IF(SUMIFS(WhatIf!$G:$G,WhatIf!$A:$A,U$1,WhatIf!$B:$B,U165)&lt;=price_limit,IF(U165="Yes",1,2),"")),""))</f>
        <v>1</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1</v>
      </c>
      <c r="BJ165" s="46" t="str">
        <f ca="1">IF($A165="","",IF(ISNUMBER(MATCH(A165,OFFSET(MyNetworks!$A$3,0,MATCH($C165,MyNetworks!$6:$6,0)-1,200,1),0)),"","Cat1"))</f>
        <v/>
      </c>
      <c r="BK165" s="3" t="str">
        <f>IF($A165&lt;&gt;"",IF(ISNUMBER(MATCH(ROW($A165),#REF!,0)),IF($E165="","Err1",""),IF($E165="","","Err2")),"")</f>
        <v/>
      </c>
      <c r="BL165" s="3" t="str">
        <f>IF($A165&lt;&gt;"",IF(ISNUMBER(MATCH(ROW($A165),#REF!,0)),IF($F165="","Err1",""),IF($F165="","","Err2")),"")</f>
        <v/>
      </c>
      <c r="BM165" s="3" t="str">
        <f>IF($A165&lt;&gt;"",IF(ISNUMBER(MATCH(ROW($A165),#REF!,0)),IF($G165="","Err1",""),IF($G165="","","Err2")),"")</f>
        <v>Err2</v>
      </c>
      <c r="BN165" s="3" t="str">
        <f>IF($A165&lt;&gt;"",IF(OR(ISNUMBER(MATCH(ROW($A165),#REF!,0)),ISNUMBER(MATCH(ROW($A165),#REF!,0))),IF(H165="","Err1",""),IF(H165="","","Err2")),"")</f>
        <v>Err2</v>
      </c>
      <c r="BO165" s="3" t="str">
        <f>IF($A165&lt;&gt;"",IF(OR(ISNUMBER(MATCH(ROW($A165),#REF!,0)),ISNUMBER(MATCH(ROW($A165),#REF!,0))),IF(I165="","Err1",""),IF(I165="","","Err2")),"")</f>
        <v>Err2</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Err2</v>
      </c>
      <c r="BV165" s="3" t="str">
        <f>IF($A165&lt;&gt;"",IF(ISNUMBER(MATCH(ROW($A165),#REF!,0)),IF(P165="","Err1",""),IF(P165="","","Err2")),"")</f>
        <v>Err2</v>
      </c>
      <c r="BW165" s="3" t="str">
        <f>IF($A165&lt;&gt;"",IF(OR(ISNUMBER(MATCH(ROW($A165),#REF!,0)),ISNUMBER(MATCH(ROW($A165),#REF!,0)),ISNUMBER(MATCH(ROW($A165),#REF!,0))),IF($Q165="","Err1",""),IF($Q165="","","Err2")),"")</f>
        <v>Err2</v>
      </c>
      <c r="BX165" s="3" t="str">
        <f>IF($A165&lt;&gt;"",IF(ISNUMBER(MATCH(ROW($A165),#REF!,0)),IF(R165="","Err1",""),IF(R165="","","Err2")),"")</f>
        <v>Err2</v>
      </c>
      <c r="BY165" s="3" t="str">
        <f>IF($A165&lt;&gt;"",IF(ISNUMBER(MATCH(ROW($A165),#REF!,0)),IF(S165="","Err1",""),IF(S165="","","Err2")),"")</f>
        <v/>
      </c>
      <c r="BZ165" s="3" t="str">
        <f>IF($A165&lt;&gt;"",IF(ISNUMBER(MATCH(ROW($A165),#REF!,0)),IF(T165="","Err1",""),IF(T165="","","Err2")),"")</f>
        <v/>
      </c>
      <c r="CA165" s="3" t="str">
        <f>IF($A165&lt;&gt;"",IF(ISNUMBER(MATCH(ROW($A165),#REF!,0)),IF(U165="","Err1",""),IF(U165="","","Err2")),"")</f>
        <v>Err2</v>
      </c>
    </row>
    <row r="166" spans="1:79" ht="24.9" x14ac:dyDescent="0.3">
      <c r="A166" s="19" t="s">
        <v>35</v>
      </c>
      <c r="B166" s="4" t="s">
        <v>273</v>
      </c>
      <c r="C166" s="4" t="s">
        <v>224</v>
      </c>
      <c r="D166" s="3" t="str">
        <f t="shared" ca="1" si="11"/>
        <v/>
      </c>
      <c r="H166" s="5" t="s">
        <v>1</v>
      </c>
      <c r="I166" s="5" t="s">
        <v>1</v>
      </c>
      <c r="J166" s="5" t="s">
        <v>1</v>
      </c>
      <c r="K166" s="5" t="s">
        <v>1</v>
      </c>
      <c r="L166" s="5" t="s">
        <v>1</v>
      </c>
      <c r="M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2"/>
        <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t="str">
        <f>IF(OR(G166="",VLOOKUP(G$1,Services!$A$1:$B$19,2,0)="Exclude"),"",IF($D166=1,IF(OR(price_limit="",price_limit="No Limit"),IF(G166="Yes",1,2),IF(SUMIFS(WhatIf!$G:$G,WhatIf!$A:$A,G$1,WhatIf!$B:$B,G166)&lt;=price_limit,IF(G166="Yes",1,2),"")),""))</f>
        <v/>
      </c>
      <c r="AQ166" s="75" t="str">
        <f ca="1">IF(OR(H166="",VLOOKUP(H$1,Services!$A$1:$B$19,2,0)="Exclude"),"",IF($D166=1,IF(OR(price_limit="",price_limit="No Limit"),IF(H166="Yes",1,2),IF(SUMIFS(WhatIf!$G:$G,WhatIf!$A:$A,H$1,WhatIf!$B:$B,H166)&lt;=price_limit,IF(H166="Yes",1,2),"")),""))</f>
        <v/>
      </c>
      <c r="AR166" s="75" t="str">
        <f ca="1">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 ca="1">IF(OR(U166="",VLOOKUP(U$1,Services!$A$1:$B$19,2,0)="Exclude"),"",IF($D166=1,IF(OR(price_limit="",price_limit="No Limit"),IF(U166="Yes",1,2),IF(SUMIFS(WhatIf!$G:$G,WhatIf!$A:$A,U$1,WhatIf!$B:$B,U166)&lt;=price_limit,IF(U166="Yes",1,2),"")),""))</f>
        <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
      </c>
      <c r="BZ166" s="3" t="str">
        <f>IF($A166&lt;&gt;"",IF(ISNUMBER(MATCH(ROW($A166),#REF!,0)),IF(T166="","Err1",""),IF(T166="","","Err2")),"")</f>
        <v/>
      </c>
      <c r="CA166" s="3" t="str">
        <f>IF($A166&lt;&gt;"",IF(ISNUMBER(MATCH(ROW($A166),#REF!,0)),IF(U166="","Err1",""),IF(U166="","","Err2")),"")</f>
        <v>Err2</v>
      </c>
    </row>
    <row r="167" spans="1:79" x14ac:dyDescent="0.3">
      <c r="A167" s="19" t="s">
        <v>327</v>
      </c>
      <c r="B167" s="4" t="s">
        <v>248</v>
      </c>
      <c r="C167" s="4" t="s">
        <v>216</v>
      </c>
      <c r="D167" s="3" t="str">
        <f t="shared" ca="1" si="11"/>
        <v/>
      </c>
      <c r="Q167" s="5" t="s">
        <v>216</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IF(OR(H167="",VLOOKUP(H$1,Services!$A$1:$B$19,2,0)="Exclude"),"",IF($D167=1,IF(OR(price_limit="",price_limit="No Limit"),IF(H167="Yes",1,2),IF(SUMIFS(WhatIf!$G:$G,WhatIf!$A:$A,H$1,WhatIf!$B:$B,H167)&lt;=price_limit,IF(H167="Yes",1,2),"")),""))</f>
        <v/>
      </c>
      <c r="AR167" s="75" t="str">
        <f>IF(OR(I167="",VLOOKUP(I$1,Services!$A$1:$B$19,2,0)="Exclude"),"",IF($D167=1,IF(OR(price_limit="",price_limit="No Limit"),IF(I167="Yes",1,2),IF(SUMIFS(WhatIf!$G:$G,WhatIf!$A:$A,I$1,WhatIf!$B:$B,I167)&lt;=price_limit,IF(I167="Yes",1,2),"")),""))</f>
        <v/>
      </c>
      <c r="AS167" s="75" t="str">
        <f>IF(OR(J167="",VLOOKUP(J$1,Services!$A$1:$B$19,2,0)="Exclude"),"",IF($D167=1,IF(OR(price_limit="",price_limit="No Limit"),IF(J167="Yes",1,2),IF(SUMIFS(WhatIf!$G:$G,WhatIf!$A:$A,J$1,WhatIf!$B:$B,J167)&lt;=price_limit,IF(J167="Yes",1,2),"")),""))</f>
        <v/>
      </c>
      <c r="AT167" s="75" t="str">
        <f>IF(OR(K167="",VLOOKUP(K$1,Services!$A$1:$B$19,2,0)="Exclude"),"",IF($D167=1,IF(OR(price_limit="",price_limit="No Limit"),IF(K167="Yes",1,2),IF(SUMIFS(WhatIf!$G:$G,WhatIf!$A:$A,K$1,WhatIf!$B:$B,K167)&lt;=price_limit,IF(K167="Yes",1,2),"")),""))</f>
        <v/>
      </c>
      <c r="AU167" s="75" t="str">
        <f>IF(OR(L167="",VLOOKUP(L$1,Services!$A$1:$B$19,2,0)="Exclude"),"",IF($D167=1,IF(OR(price_limit="",price_limit="No Limit"),IF(L167="Yes",1,2),IF(SUMIFS(WhatIf!$G:$G,WhatIf!$A:$A,L$1,WhatIf!$B:$B,L167)&lt;=price_limit,IF(L167="Yes",1,2),"")),""))</f>
        <v/>
      </c>
      <c r="AV167" s="75" t="str">
        <f>IF(OR(M167="",VLOOKUP(M$1,Services!$A$1:$B$19,2,0)="Exclude"),"",IF($D167=1,IF(OR(price_limit="",price_limit="No Limit"),IF(M167="Yes",1,2),IF(SUMIFS(WhatIf!$G:$G,WhatIf!$A:$A,M$1,WhatIf!$B:$B,M167)&lt;=price_limit,IF(M167="Yes",1,2),"")),""))</f>
        <v/>
      </c>
      <c r="AW167" s="75" t="str">
        <f>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 ca="1">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
      </c>
      <c r="BO167" s="3" t="str">
        <f>IF($A167&lt;&gt;"",IF(OR(ISNUMBER(MATCH(ROW($A167),#REF!,0)),ISNUMBER(MATCH(ROW($A167),#REF!,0))),IF(I167="","Err1",""),IF(I167="","","Err2")),"")</f>
        <v/>
      </c>
      <c r="BP167" s="3" t="str">
        <f>IF($A167&lt;&gt;"",IF(OR(ISNUMBER(MATCH(ROW($A167),#REF!,0)),ISNUMBER(MATCH(ROW($A167),#REF!,0))),IF(J167="","Err1",""),IF(J167="","","Err2")),"")</f>
        <v/>
      </c>
      <c r="BQ167" s="3" t="str">
        <f>IF($A167&lt;&gt;"",IF(OR(ISNUMBER(MATCH(ROW($A167),#REF!,0)),ISNUMBER(MATCH(ROW($A167),#REF!,0))),IF(K167="","Err1",""),IF(K167="","","Err2")),"")</f>
        <v/>
      </c>
      <c r="BR167" s="3" t="str">
        <f>IF($A167&lt;&gt;"",IF(OR(ISNUMBER(MATCH(ROW($A167),#REF!,0)),ISNUMBER(MATCH(ROW($A167),#REF!,0))),IF(L167="","Err1",""),IF(L167="","","Err2")),"")</f>
        <v/>
      </c>
      <c r="BS167" s="3" t="str">
        <f>IF($A167&lt;&gt;"",IF(OR(ISNUMBER(MATCH(ROW($A167),#REF!,0)),ISNUMBER(MATCH(ROW($A167),#REF!,0))),IF(M167="","Err1",""),IF(M167="","","Err2")),"")</f>
        <v/>
      </c>
      <c r="BT167" s="3" t="str">
        <f>IF($A167&lt;&gt;"",IF(OR(ISNUMBER(MATCH(ROW($A167),#REF!,0)),ISNUMBER(MATCH(ROW($A167),#REF!,0))),IF(N167="","Err1",""),IF(N167="","","Err2")),"")</f>
        <v/>
      </c>
      <c r="BU167" s="3" t="str">
        <f>IF($A167&lt;&gt;"",IF(ISNUMBER(MATCH(ROW($A167),#REF!,0)),IF(O167="","Err1",""),IF(O167="","","Err2")),"")</f>
        <v/>
      </c>
      <c r="BV167" s="3" t="str">
        <f>IF($A167&lt;&gt;"",IF(ISNUMBER(MATCH(ROW($A167),#REF!,0)),IF(P167="","Err1",""),IF(P167="","","Err2")),"")</f>
        <v/>
      </c>
      <c r="BW167" s="3" t="str">
        <f>IF($A167&lt;&gt;"",IF(OR(ISNUMBER(MATCH(ROW($A167),#REF!,0)),ISNUMBER(MATCH(ROW($A167),#REF!,0)),ISNUMBER(MATCH(ROW($A167),#REF!,0))),IF($Q167="","Err1",""),IF($Q167="","","Err2")),"")</f>
        <v>Err2</v>
      </c>
      <c r="BX167" s="3" t="str">
        <f>IF($A167&lt;&gt;"",IF(ISNUMBER(MATCH(ROW($A167),#REF!,0)),IF(R167="","Err1",""),IF(R167="","","Err2")),"")</f>
        <v/>
      </c>
      <c r="BY167" s="3" t="str">
        <f>IF($A167&lt;&gt;"",IF(ISNUMBER(MATCH(ROW($A167),#REF!,0)),IF(S167="","Err1",""),IF(S167="","","Err2")),"")</f>
        <v/>
      </c>
      <c r="BZ167" s="3" t="str">
        <f>IF($A167&lt;&gt;"",IF(ISNUMBER(MATCH(ROW($A167),#REF!,0)),IF(T167="","Err1",""),IF(T167="","","Err2")),"")</f>
        <v/>
      </c>
      <c r="CA167" s="3" t="str">
        <f>IF($A167&lt;&gt;"",IF(ISNUMBER(MATCH(ROW($A167),#REF!,0)),IF(U167="","Err1",""),IF(U167="","","Err2")),"")</f>
        <v/>
      </c>
    </row>
    <row r="168" spans="1:79" ht="24.9" x14ac:dyDescent="0.3">
      <c r="A168" s="19" t="s">
        <v>775</v>
      </c>
      <c r="B168" s="4" t="s">
        <v>248</v>
      </c>
      <c r="C168" s="4" t="s">
        <v>483</v>
      </c>
      <c r="D168" s="3" t="str">
        <f t="shared" ca="1" si="11"/>
        <v/>
      </c>
      <c r="Q168" s="5" t="s">
        <v>216</v>
      </c>
      <c r="R168" s="5" t="s">
        <v>876</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2"/>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IF(OR(H168="",VLOOKUP(H$1,Services!$A$1:$B$19,2,0)="Exclude"),"",IF($D168=1,IF(OR(price_limit="",price_limit="No Limit"),IF(H168="Yes",1,2),IF(SUMIFS(WhatIf!$G:$G,WhatIf!$A:$A,H$1,WhatIf!$B:$B,H168)&lt;=price_limit,IF(H168="Yes",1,2),"")),""))</f>
        <v/>
      </c>
      <c r="AR168" s="75" t="str">
        <f>IF(OR(I168="",VLOOKUP(I$1,Services!$A$1:$B$19,2,0)="Exclude"),"",IF($D168=1,IF(OR(price_limit="",price_limit="No Limit"),IF(I168="Yes",1,2),IF(SUMIFS(WhatIf!$G:$G,WhatIf!$A:$A,I$1,WhatIf!$B:$B,I168)&lt;=price_limit,IF(I168="Yes",1,2),"")),""))</f>
        <v/>
      </c>
      <c r="AS168" s="75" t="str">
        <f>IF(OR(J168="",VLOOKUP(J$1,Services!$A$1:$B$19,2,0)="Exclude"),"",IF($D168=1,IF(OR(price_limit="",price_limit="No Limit"),IF(J168="Yes",1,2),IF(SUMIFS(WhatIf!$G:$G,WhatIf!$A:$A,J$1,WhatIf!$B:$B,J168)&lt;=price_limit,IF(J168="Yes",1,2),"")),""))</f>
        <v/>
      </c>
      <c r="AT168" s="75" t="str">
        <f>IF(OR(K168="",VLOOKUP(K$1,Services!$A$1:$B$19,2,0)="Exclude"),"",IF($D168=1,IF(OR(price_limit="",price_limit="No Limit"),IF(K168="Yes",1,2),IF(SUMIFS(WhatIf!$G:$G,WhatIf!$A:$A,K$1,WhatIf!$B:$B,K168)&lt;=price_limit,IF(K168="Yes",1,2),"")),""))</f>
        <v/>
      </c>
      <c r="AU168" s="75" t="str">
        <f>IF(OR(L168="",VLOOKUP(L$1,Services!$A$1:$B$19,2,0)="Exclude"),"",IF($D168=1,IF(OR(price_limit="",price_limit="No Limit"),IF(L168="Yes",1,2),IF(SUMIFS(WhatIf!$G:$G,WhatIf!$A:$A,L$1,WhatIf!$B:$B,L168)&lt;=price_limit,IF(L168="Yes",1,2),"")),""))</f>
        <v/>
      </c>
      <c r="AV168" s="75" t="str">
        <f>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IF(OR(O168="",VLOOKUP(O$1,Services!$A$1:$B$19,2,0)="Exclude"),"",IF($D168=1,IF(OR(price_limit="",price_limit="No Limit"),IF(O168="Yes",1,2),IF(SUMIFS(WhatIf!$G:$G,WhatIf!$A:$A,O$1,WhatIf!$B:$B,O168)&lt;=price_limit,IF(O168="Yes",1,2),"")),""))</f>
        <v/>
      </c>
      <c r="AY168" s="75" t="str">
        <f>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 ca="1">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
      </c>
      <c r="BO168" s="3" t="str">
        <f>IF($A168&lt;&gt;"",IF(OR(ISNUMBER(MATCH(ROW($A168),#REF!,0)),ISNUMBER(MATCH(ROW($A168),#REF!,0))),IF(I168="","Err1",""),IF(I168="","","Err2")),"")</f>
        <v/>
      </c>
      <c r="BP168" s="3" t="str">
        <f>IF($A168&lt;&gt;"",IF(OR(ISNUMBER(MATCH(ROW($A168),#REF!,0)),ISNUMBER(MATCH(ROW($A168),#REF!,0))),IF(J168="","Err1",""),IF(J168="","","Err2")),"")</f>
        <v/>
      </c>
      <c r="BQ168" s="3" t="str">
        <f>IF($A168&lt;&gt;"",IF(OR(ISNUMBER(MATCH(ROW($A168),#REF!,0)),ISNUMBER(MATCH(ROW($A168),#REF!,0))),IF(K168="","Err1",""),IF(K168="","","Err2")),"")</f>
        <v/>
      </c>
      <c r="BR168" s="3" t="str">
        <f>IF($A168&lt;&gt;"",IF(OR(ISNUMBER(MATCH(ROW($A168),#REF!,0)),ISNUMBER(MATCH(ROW($A168),#REF!,0))),IF(L168="","Err1",""),IF(L168="","","Err2")),"")</f>
        <v/>
      </c>
      <c r="BS168" s="3" t="str">
        <f>IF($A168&lt;&gt;"",IF(OR(ISNUMBER(MATCH(ROW($A168),#REF!,0)),ISNUMBER(MATCH(ROW($A168),#REF!,0))),IF(M168="","Err1",""),IF(M168="","","Err2")),"")</f>
        <v/>
      </c>
      <c r="BT168" s="3" t="str">
        <f>IF($A168&lt;&gt;"",IF(OR(ISNUMBER(MATCH(ROW($A168),#REF!,0)),ISNUMBER(MATCH(ROW($A168),#REF!,0))),IF(N168="","Err1",""),IF(N168="","","Err2")),"")</f>
        <v/>
      </c>
      <c r="BU168" s="3" t="str">
        <f>IF($A168&lt;&gt;"",IF(ISNUMBER(MATCH(ROW($A168),#REF!,0)),IF(O168="","Err1",""),IF(O168="","","Err2")),"")</f>
        <v/>
      </c>
      <c r="BV168" s="3" t="str">
        <f>IF($A168&lt;&gt;"",IF(ISNUMBER(MATCH(ROW($A168),#REF!,0)),IF(P168="","Err1",""),IF(P168="","","Err2")),"")</f>
        <v/>
      </c>
      <c r="BW168" s="3" t="str">
        <f>IF($A168&lt;&gt;"",IF(OR(ISNUMBER(MATCH(ROW($A168),#REF!,0)),ISNUMBER(MATCH(ROW($A168),#REF!,0)),ISNUMBER(MATCH(ROW($A168),#REF!,0))),IF($Q168="","Err1",""),IF($Q168="","","Err2")),"")</f>
        <v>Err2</v>
      </c>
      <c r="BX168" s="3" t="str">
        <f>IF($A168&lt;&gt;"",IF(ISNUMBER(MATCH(ROW($A168),#REF!,0)),IF(R168="","Err1",""),IF(R168="","","Err2")),"")</f>
        <v>Err2</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109</v>
      </c>
      <c r="B169" s="4" t="s">
        <v>248</v>
      </c>
      <c r="C169" s="4" t="s">
        <v>215</v>
      </c>
      <c r="D169" s="3" t="str">
        <f t="shared" ca="1" si="11"/>
        <v/>
      </c>
      <c r="H169" s="5" t="s">
        <v>525</v>
      </c>
      <c r="I169" s="5" t="s">
        <v>525</v>
      </c>
      <c r="J169" s="5" t="s">
        <v>525</v>
      </c>
      <c r="K169" s="5" t="s">
        <v>525</v>
      </c>
      <c r="L169" s="5" t="s">
        <v>525</v>
      </c>
      <c r="M169" s="5" t="s">
        <v>525</v>
      </c>
      <c r="N169" s="5" t="s">
        <v>1</v>
      </c>
      <c r="Q169" s="5" t="s">
        <v>320</v>
      </c>
      <c r="R169" s="5"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 ca="1">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Err2</v>
      </c>
      <c r="BO169" s="3" t="str">
        <f>IF($A169&lt;&gt;"",IF(OR(ISNUMBER(MATCH(ROW($A169),#REF!,0)),ISNUMBER(MATCH(ROW($A169),#REF!,0))),IF(I169="","Err1",""),IF(I169="","","Err2")),"")</f>
        <v>Err2</v>
      </c>
      <c r="BP169" s="3" t="str">
        <f>IF($A169&lt;&gt;"",IF(OR(ISNUMBER(MATCH(ROW($A169),#REF!,0)),ISNUMBER(MATCH(ROW($A169),#REF!,0))),IF(J169="","Err1",""),IF(J169="","","Err2")),"")</f>
        <v>Err2</v>
      </c>
      <c r="BQ169" s="3" t="str">
        <f>IF($A169&lt;&gt;"",IF(OR(ISNUMBER(MATCH(ROW($A169),#REF!,0)),ISNUMBER(MATCH(ROW($A169),#REF!,0))),IF(K169="","Err1",""),IF(K169="","","Err2")),"")</f>
        <v>Err2</v>
      </c>
      <c r="BR169" s="3" t="str">
        <f>IF($A169&lt;&gt;"",IF(OR(ISNUMBER(MATCH(ROW($A169),#REF!,0)),ISNUMBER(MATCH(ROW($A169),#REF!,0))),IF(L169="","Err1",""),IF(L169="","","Err2")),"")</f>
        <v>Err2</v>
      </c>
      <c r="BS169" s="3" t="str">
        <f>IF($A169&lt;&gt;"",IF(OR(ISNUMBER(MATCH(ROW($A169),#REF!,0)),ISNUMBER(MATCH(ROW($A169),#REF!,0))),IF(M169="","Err1",""),IF(M169="","","Err2")),"")</f>
        <v>Err2</v>
      </c>
      <c r="BT169" s="3" t="str">
        <f>IF($A169&lt;&gt;"",IF(OR(ISNUMBER(MATCH(ROW($A169),#REF!,0)),ISNUMBER(MATCH(ROW($A169),#REF!,0))),IF(N169="","Err1",""),IF(N169="","","Err2")),"")</f>
        <v>Err2</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36</v>
      </c>
      <c r="B170" s="4" t="s">
        <v>291</v>
      </c>
      <c r="C170" s="4" t="s">
        <v>224</v>
      </c>
      <c r="D170" s="3" t="str">
        <f t="shared" ca="1" si="11"/>
        <v/>
      </c>
      <c r="H170" s="5" t="s">
        <v>1</v>
      </c>
      <c r="I170" s="5" t="s">
        <v>1</v>
      </c>
      <c r="J170" s="5" t="s">
        <v>1</v>
      </c>
      <c r="K170" s="5" t="s">
        <v>1</v>
      </c>
      <c r="L170" s="5" t="s">
        <v>1</v>
      </c>
      <c r="M170" s="5" t="s">
        <v>1</v>
      </c>
      <c r="O170" s="6" t="s">
        <v>1</v>
      </c>
      <c r="P170" s="6" t="s">
        <v>1</v>
      </c>
      <c r="Q170" s="6" t="s">
        <v>1</v>
      </c>
      <c r="R170" s="6" t="s">
        <v>1</v>
      </c>
      <c r="U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 ca="1">IF(OR(H170="",VLOOKUP(H$1,Services!$A$1:$B$19,2,0)="Exclude"),"",IF($D170=1,IF(OR(price_limit="",price_limit="No Limit"),IF(H170="Yes",1,2),IF(SUMIFS(WhatIf!$G:$G,WhatIf!$A:$A,H$1,WhatIf!$B:$B,H170)&lt;=price_limit,IF(H170="Yes",1,2),"")),""))</f>
        <v/>
      </c>
      <c r="AR170" s="75" t="str">
        <f ca="1">IF(OR(I170="",VLOOKUP(I$1,Services!$A$1:$B$19,2,0)="Exclude"),"",IF($D170=1,IF(OR(price_limit="",price_limit="No Limit"),IF(I170="Yes",1,2),IF(SUMIFS(WhatIf!$G:$G,WhatIf!$A:$A,I$1,WhatIf!$B:$B,I170)&lt;=price_limit,IF(I170="Yes",1,2),"")),""))</f>
        <v/>
      </c>
      <c r="AS170" s="75" t="str">
        <f ca="1">IF(OR(J170="",VLOOKUP(J$1,Services!$A$1:$B$19,2,0)="Exclude"),"",IF($D170=1,IF(OR(price_limit="",price_limit="No Limit"),IF(J170="Yes",1,2),IF(SUMIFS(WhatIf!$G:$G,WhatIf!$A:$A,J$1,WhatIf!$B:$B,J170)&lt;=price_limit,IF(J170="Yes",1,2),"")),""))</f>
        <v/>
      </c>
      <c r="AT170" s="75" t="str">
        <f ca="1">IF(OR(K170="",VLOOKUP(K$1,Services!$A$1:$B$19,2,0)="Exclude"),"",IF($D170=1,IF(OR(price_limit="",price_limit="No Limit"),IF(K170="Yes",1,2),IF(SUMIFS(WhatIf!$G:$G,WhatIf!$A:$A,K$1,WhatIf!$B:$B,K170)&lt;=price_limit,IF(K170="Yes",1,2),"")),""))</f>
        <v/>
      </c>
      <c r="AU170" s="75" t="str">
        <f ca="1">IF(OR(L170="",VLOOKUP(L$1,Services!$A$1:$B$19,2,0)="Exclude"),"",IF($D170=1,IF(OR(price_limit="",price_limit="No Limit"),IF(L170="Yes",1,2),IF(SUMIFS(WhatIf!$G:$G,WhatIf!$A:$A,L$1,WhatIf!$B:$B,L170)&lt;=price_limit,IF(L170="Yes",1,2),"")),""))</f>
        <v/>
      </c>
      <c r="AV170" s="75" t="str">
        <f ca="1">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 ca="1">IF(OR(O170="",VLOOKUP(O$1,Services!$A$1:$B$19,2,0)="Exclude"),"",IF($D170=1,IF(OR(price_limit="",price_limit="No Limit"),IF(O170="Yes",1,2),IF(SUMIFS(WhatIf!$G:$G,WhatIf!$A:$A,O$1,WhatIf!$B:$B,O170)&lt;=price_limit,IF(O170="Yes",1,2),"")),""))</f>
        <v/>
      </c>
      <c r="AY170" s="75" t="str">
        <f ca="1">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 ca="1">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Err2</v>
      </c>
      <c r="BO170" s="3" t="str">
        <f>IF($A170&lt;&gt;"",IF(OR(ISNUMBER(MATCH(ROW($A170),#REF!,0)),ISNUMBER(MATCH(ROW($A170),#REF!,0))),IF(I170="","Err1",""),IF(I170="","","Err2")),"")</f>
        <v>Err2</v>
      </c>
      <c r="BP170" s="3" t="str">
        <f>IF($A170&lt;&gt;"",IF(OR(ISNUMBER(MATCH(ROW($A170),#REF!,0)),ISNUMBER(MATCH(ROW($A170),#REF!,0))),IF(J170="","Err1",""),IF(J170="","","Err2")),"")</f>
        <v>Err2</v>
      </c>
      <c r="BQ170" s="3" t="str">
        <f>IF($A170&lt;&gt;"",IF(OR(ISNUMBER(MATCH(ROW($A170),#REF!,0)),ISNUMBER(MATCH(ROW($A170),#REF!,0))),IF(K170="","Err1",""),IF(K170="","","Err2")),"")</f>
        <v>Err2</v>
      </c>
      <c r="BR170" s="3" t="str">
        <f>IF($A170&lt;&gt;"",IF(OR(ISNUMBER(MATCH(ROW($A170),#REF!,0)),ISNUMBER(MATCH(ROW($A170),#REF!,0))),IF(L170="","Err1",""),IF(L170="","","Err2")),"")</f>
        <v>Err2</v>
      </c>
      <c r="BS170" s="3" t="str">
        <f>IF($A170&lt;&gt;"",IF(OR(ISNUMBER(MATCH(ROW($A170),#REF!,0)),ISNUMBER(MATCH(ROW($A170),#REF!,0))),IF(M170="","Err1",""),IF(M170="","","Err2")),"")</f>
        <v>Err2</v>
      </c>
      <c r="BT170" s="3" t="str">
        <f>IF($A170&lt;&gt;"",IF(OR(ISNUMBER(MATCH(ROW($A170),#REF!,0)),ISNUMBER(MATCH(ROW($A170),#REF!,0))),IF(N170="","Err1",""),IF(N170="","","Err2")),"")</f>
        <v/>
      </c>
      <c r="BU170" s="3" t="str">
        <f>IF($A170&lt;&gt;"",IF(ISNUMBER(MATCH(ROW($A170),#REF!,0)),IF(O170="","Err1",""),IF(O170="","","Err2")),"")</f>
        <v>Err2</v>
      </c>
      <c r="BV170" s="3" t="str">
        <f>IF($A170&lt;&gt;"",IF(ISNUMBER(MATCH(ROW($A170),#REF!,0)),IF(P170="","Err1",""),IF(P170="","","Err2")),"")</f>
        <v>Err2</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Err2</v>
      </c>
    </row>
    <row r="171" spans="1:79" ht="37.299999999999997" x14ac:dyDescent="0.3">
      <c r="A171" s="19" t="s">
        <v>110</v>
      </c>
      <c r="B171" s="4" t="s">
        <v>248</v>
      </c>
      <c r="C171" s="4" t="s">
        <v>216</v>
      </c>
      <c r="D171" s="3" t="str">
        <f t="shared" ca="1" si="11"/>
        <v/>
      </c>
      <c r="O171" s="12" t="s">
        <v>254</v>
      </c>
      <c r="Q171" s="5" t="s">
        <v>903</v>
      </c>
      <c r="R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 ca="1">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
      </c>
      <c r="BO171" s="3" t="str">
        <f>IF($A171&lt;&gt;"",IF(OR(ISNUMBER(MATCH(ROW($A171),#REF!,0)),ISNUMBER(MATCH(ROW($A171),#REF!,0))),IF(I171="","Err1",""),IF(I171="","","Err2")),"")</f>
        <v/>
      </c>
      <c r="BP171" s="3" t="str">
        <f>IF($A171&lt;&gt;"",IF(OR(ISNUMBER(MATCH(ROW($A171),#REF!,0)),ISNUMBER(MATCH(ROW($A171),#REF!,0))),IF(J171="","Err1",""),IF(J171="","","Err2")),"")</f>
        <v/>
      </c>
      <c r="BQ171" s="3" t="str">
        <f>IF($A171&lt;&gt;"",IF(OR(ISNUMBER(MATCH(ROW($A171),#REF!,0)),ISNUMBER(MATCH(ROW($A171),#REF!,0))),IF(K171="","Err1",""),IF(K171="","","Err2")),"")</f>
        <v/>
      </c>
      <c r="BR171" s="3" t="str">
        <f>IF($A171&lt;&gt;"",IF(OR(ISNUMBER(MATCH(ROW($A171),#REF!,0)),ISNUMBER(MATCH(ROW($A171),#REF!,0))),IF(L171="","Err1",""),IF(L171="","","Err2")),"")</f>
        <v/>
      </c>
      <c r="BS171" s="3" t="str">
        <f>IF($A171&lt;&gt;"",IF(OR(ISNUMBER(MATCH(ROW($A171),#REF!,0)),ISNUMBER(MATCH(ROW($A171),#REF!,0))),IF(M171="","Err1",""),IF(M171="","","Err2")),"")</f>
        <v/>
      </c>
      <c r="BT171" s="3" t="str">
        <f>IF($A171&lt;&gt;"",IF(OR(ISNUMBER(MATCH(ROW($A171),#REF!,0)),ISNUMBER(MATCH(ROW($A171),#REF!,0))),IF(N171="","Err1",""),IF(N171="","","Err2")),"")</f>
        <v/>
      </c>
      <c r="BU171" s="3" t="str">
        <f>IF($A171&lt;&gt;"",IF(ISNUMBER(MATCH(ROW($A171),#REF!,0)),IF(O171="","Err1",""),IF(O171="","","Err2")),"")</f>
        <v>Err2</v>
      </c>
      <c r="BV171" s="3" t="str">
        <f>IF($A171&lt;&gt;"",IF(ISNUMBER(MATCH(ROW($A171),#REF!,0)),IF(P171="","Err1",""),IF(P171="","","Err2")),"")</f>
        <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
      </c>
    </row>
    <row r="172" spans="1:79" x14ac:dyDescent="0.3">
      <c r="A172" s="19" t="s">
        <v>180</v>
      </c>
      <c r="B172" s="4" t="s">
        <v>882</v>
      </c>
      <c r="C172" s="4" t="s">
        <v>216</v>
      </c>
      <c r="D172" s="3" t="str">
        <f t="shared" ca="1" si="11"/>
        <v/>
      </c>
      <c r="G172" s="5" t="s">
        <v>1</v>
      </c>
      <c r="H172" s="5" t="s">
        <v>1</v>
      </c>
      <c r="I172" s="5" t="s">
        <v>1</v>
      </c>
      <c r="J172" s="5" t="s">
        <v>1</v>
      </c>
      <c r="K172" s="5" t="s">
        <v>1</v>
      </c>
      <c r="L172" s="5" t="s">
        <v>1</v>
      </c>
      <c r="M172" s="5" t="s">
        <v>1</v>
      </c>
      <c r="N172" s="5" t="s">
        <v>1</v>
      </c>
      <c r="O172" s="6" t="s">
        <v>1</v>
      </c>
      <c r="P172" s="6" t="s">
        <v>1</v>
      </c>
      <c r="Q172" s="6" t="s">
        <v>1</v>
      </c>
      <c r="R172" s="6"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 ca="1">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 ca="1">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Err2</v>
      </c>
      <c r="BN172" s="3" t="str">
        <f>IF($A172&lt;&gt;"",IF(OR(ISNUMBER(MATCH(ROW($A172),#REF!,0)),ISNUMBER(MATCH(ROW($A172),#REF!,0))),IF(H172="","Err1",""),IF(H172="","","Err2")),"")</f>
        <v>Err2</v>
      </c>
      <c r="BO172" s="3" t="str">
        <f>IF($A172&lt;&gt;"",IF(OR(ISNUMBER(MATCH(ROW($A172),#REF!,0)),ISNUMBER(MATCH(ROW($A172),#REF!,0))),IF(I172="","Err1",""),IF(I172="","","Err2")),"")</f>
        <v>Err2</v>
      </c>
      <c r="BP172" s="3" t="str">
        <f>IF($A172&lt;&gt;"",IF(OR(ISNUMBER(MATCH(ROW($A172),#REF!,0)),ISNUMBER(MATCH(ROW($A172),#REF!,0))),IF(J172="","Err1",""),IF(J172="","","Err2")),"")</f>
        <v>Err2</v>
      </c>
      <c r="BQ172" s="3" t="str">
        <f>IF($A172&lt;&gt;"",IF(OR(ISNUMBER(MATCH(ROW($A172),#REF!,0)),ISNUMBER(MATCH(ROW($A172),#REF!,0))),IF(K172="","Err1",""),IF(K172="","","Err2")),"")</f>
        <v>Err2</v>
      </c>
      <c r="BR172" s="3" t="str">
        <f>IF($A172&lt;&gt;"",IF(OR(ISNUMBER(MATCH(ROW($A172),#REF!,0)),ISNUMBER(MATCH(ROW($A172),#REF!,0))),IF(L172="","Err1",""),IF(L172="","","Err2")),"")</f>
        <v>Err2</v>
      </c>
      <c r="BS172" s="3" t="str">
        <f>IF($A172&lt;&gt;"",IF(OR(ISNUMBER(MATCH(ROW($A172),#REF!,0)),ISNUMBER(MATCH(ROW($A172),#REF!,0))),IF(M172="","Err1",""),IF(M172="","","Err2")),"")</f>
        <v>Err2</v>
      </c>
      <c r="BT172" s="3" t="str">
        <f>IF($A172&lt;&gt;"",IF(OR(ISNUMBER(MATCH(ROW($A172),#REF!,0)),ISNUMBER(MATCH(ROW($A172),#REF!,0))),IF(N172="","Err1",""),IF(N172="","","Err2")),"")</f>
        <v>Err2</v>
      </c>
      <c r="BU172" s="3" t="str">
        <f>IF($A172&lt;&gt;"",IF(ISNUMBER(MATCH(ROW($A172),#REF!,0)),IF(O172="","Err1",""),IF(O172="","","Err2")),"")</f>
        <v>Err2</v>
      </c>
      <c r="BV172" s="3" t="str">
        <f>IF($A172&lt;&gt;"",IF(ISNUMBER(MATCH(ROW($A172),#REF!,0)),IF(P172="","Err1",""),IF(P172="","","Err2")),"")</f>
        <v>Err2</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x14ac:dyDescent="0.3">
      <c r="A173" s="19" t="s">
        <v>181</v>
      </c>
      <c r="B173" s="4" t="s">
        <v>312</v>
      </c>
      <c r="C173" s="4" t="s">
        <v>216</v>
      </c>
      <c r="D173" s="3" t="str">
        <f t="shared" ca="1" si="11"/>
        <v/>
      </c>
      <c r="G173" s="5" t="s">
        <v>1</v>
      </c>
      <c r="H173" s="6"/>
      <c r="I173" s="6"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 ca="1">IF(OR(G173="",VLOOKUP(G$1,Services!$A$1:$B$19,2,0)="Exclude"),"",IF($D173=1,IF(OR(price_limit="",price_limit="No Limit"),IF(G173="Yes",1,2),IF(SUMIFS(WhatIf!$G:$G,WhatIf!$A:$A,G$1,WhatIf!$B:$B,G173)&lt;=price_limit,IF(G173="Yes",1,2),"")),""))</f>
        <v/>
      </c>
      <c r="AQ173" s="75" t="str">
        <f>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IF(OR(J173="",VLOOKUP(J$1,Services!$A$1:$B$19,2,0)="Exclude"),"",IF($D173=1,IF(OR(price_limit="",price_limit="No Limit"),IF(J173="Yes",1,2),IF(SUMIFS(WhatIf!$G:$G,WhatIf!$A:$A,J$1,WhatIf!$B:$B,J173)&lt;=price_limit,IF(J173="Yes",1,2),"")),""))</f>
        <v/>
      </c>
      <c r="AT173" s="75" t="str">
        <f>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Err2</v>
      </c>
      <c r="BN173" s="3" t="str">
        <f>IF($A173&lt;&gt;"",IF(OR(ISNUMBER(MATCH(ROW($A173),#REF!,0)),ISNUMBER(MATCH(ROW($A173),#REF!,0))),IF(H173="","Err1",""),IF(H173="","","Err2")),"")</f>
        <v/>
      </c>
      <c r="BO173" s="3" t="str">
        <f>IF($A173&lt;&gt;"",IF(OR(ISNUMBER(MATCH(ROW($A173),#REF!,0)),ISNUMBER(MATCH(ROW($A173),#REF!,0))),IF(I173="","Err1",""),IF(I173="","","Err2")),"")</f>
        <v>Err2</v>
      </c>
      <c r="BP173" s="3" t="str">
        <f>IF($A173&lt;&gt;"",IF(OR(ISNUMBER(MATCH(ROW($A173),#REF!,0)),ISNUMBER(MATCH(ROW($A173),#REF!,0))),IF(J173="","Err1",""),IF(J173="","","Err2")),"")</f>
        <v/>
      </c>
      <c r="BQ173" s="3" t="str">
        <f>IF($A173&lt;&gt;"",IF(OR(ISNUMBER(MATCH(ROW($A173),#REF!,0)),ISNUMBER(MATCH(ROW($A173),#REF!,0))),IF(K173="","Err1",""),IF(K173="","","Err2")),"")</f>
        <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ht="24.9" x14ac:dyDescent="0.3">
      <c r="A174" s="19" t="s">
        <v>235</v>
      </c>
      <c r="B174" s="4" t="s">
        <v>883</v>
      </c>
      <c r="C174" s="4" t="s">
        <v>483</v>
      </c>
      <c r="D174" s="3">
        <f t="shared" ca="1" si="11"/>
        <v>1</v>
      </c>
      <c r="G174" s="5" t="s">
        <v>1</v>
      </c>
      <c r="H174" s="5" t="s">
        <v>1</v>
      </c>
      <c r="I174" s="5" t="s">
        <v>1</v>
      </c>
      <c r="J174" s="5" t="s">
        <v>1</v>
      </c>
      <c r="K174" s="5" t="s">
        <v>1</v>
      </c>
      <c r="L174" s="5" t="s">
        <v>1</v>
      </c>
      <c r="M174" s="5" t="s">
        <v>1</v>
      </c>
      <c r="N174" s="5" t="s">
        <v>1</v>
      </c>
      <c r="O174" s="5" t="s">
        <v>1</v>
      </c>
      <c r="Q174" s="5" t="s">
        <v>319</v>
      </c>
      <c r="R174" s="5" t="s">
        <v>1</v>
      </c>
      <c r="U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f ca="1">IF(AND($D174=1,ISNUMBER(MATCH(O$1&amp;O174&amp;"x",WhatIf!$H:$H,0))),1,"")</f>
        <v>1</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f t="shared" ca="1" si="12"/>
        <v>1</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f ca="1">IF(OR(G174="",VLOOKUP(G$1,Services!$A$1:$B$19,2,0)="Exclude"),"",IF($D174=1,IF(OR(price_limit="",price_limit="No Limit"),IF(G174="Yes",1,2),IF(SUMIFS(WhatIf!$G:$G,WhatIf!$A:$A,G$1,WhatIf!$B:$B,G174)&lt;=price_limit,IF(G174="Yes",1,2),"")),""))</f>
        <v>1</v>
      </c>
      <c r="AQ174" s="75">
        <f ca="1">IF(OR(H174="",VLOOKUP(H$1,Services!$A$1:$B$19,2,0)="Exclude"),"",IF($D174=1,IF(OR(price_limit="",price_limit="No Limit"),IF(H174="Yes",1,2),IF(SUMIFS(WhatIf!$G:$G,WhatIf!$A:$A,H$1,WhatIf!$B:$B,H174)&lt;=price_limit,IF(H174="Yes",1,2),"")),""))</f>
        <v>1</v>
      </c>
      <c r="AR174" s="75">
        <f ca="1">IF(OR(I174="",VLOOKUP(I$1,Services!$A$1:$B$19,2,0)="Exclude"),"",IF($D174=1,IF(OR(price_limit="",price_limit="No Limit"),IF(I174="Yes",1,2),IF(SUMIFS(WhatIf!$G:$G,WhatIf!$A:$A,I$1,WhatIf!$B:$B,I174)&lt;=price_limit,IF(I174="Yes",1,2),"")),""))</f>
        <v>1</v>
      </c>
      <c r="AS174" s="75">
        <f ca="1">IF(OR(J174="",VLOOKUP(J$1,Services!$A$1:$B$19,2,0)="Exclude"),"",IF($D174=1,IF(OR(price_limit="",price_limit="No Limit"),IF(J174="Yes",1,2),IF(SUMIFS(WhatIf!$G:$G,WhatIf!$A:$A,J$1,WhatIf!$B:$B,J174)&lt;=price_limit,IF(J174="Yes",1,2),"")),""))</f>
        <v>1</v>
      </c>
      <c r="AT174" s="75">
        <f ca="1">IF(OR(K174="",VLOOKUP(K$1,Services!$A$1:$B$19,2,0)="Exclude"),"",IF($D174=1,IF(OR(price_limit="",price_limit="No Limit"),IF(K174="Yes",1,2),IF(SUMIFS(WhatIf!$G:$G,WhatIf!$A:$A,K$1,WhatIf!$B:$B,K174)&lt;=price_limit,IF(K174="Yes",1,2),"")),""))</f>
        <v>1</v>
      </c>
      <c r="AU174" s="75">
        <f ca="1">IF(OR(L174="",VLOOKUP(L$1,Services!$A$1:$B$19,2,0)="Exclude"),"",IF($D174=1,IF(OR(price_limit="",price_limit="No Limit"),IF(L174="Yes",1,2),IF(SUMIFS(WhatIf!$G:$G,WhatIf!$A:$A,L$1,WhatIf!$B:$B,L174)&lt;=price_limit,IF(L174="Yes",1,2),"")),""))</f>
        <v>1</v>
      </c>
      <c r="AV174" s="75">
        <f ca="1">IF(OR(M174="",VLOOKUP(M$1,Services!$A$1:$B$19,2,0)="Exclude"),"",IF($D174=1,IF(OR(price_limit="",price_limit="No Limit"),IF(M174="Yes",1,2),IF(SUMIFS(WhatIf!$G:$G,WhatIf!$A:$A,M$1,WhatIf!$B:$B,M174)&lt;=price_limit,IF(M174="Yes",1,2),"")),""))</f>
        <v>1</v>
      </c>
      <c r="AW174" s="75">
        <f ca="1">IF(OR(N174="",VLOOKUP(N$1,Services!$A$1:$B$19,2,0)="Exclude"),"",IF($D174=1,IF(OR(price_limit="",price_limit="No Limit"),IF(N174="Yes",1,2),IF(SUMIFS(WhatIf!$G:$G,WhatIf!$A:$A,N$1,WhatIf!$B:$B,N174)&lt;=price_limit,IF(N174="Yes",1,2),"")),""))</f>
        <v>1</v>
      </c>
      <c r="AX174" s="75">
        <f ca="1">IF(OR(O174="",VLOOKUP(O$1,Services!$A$1:$B$19,2,0)="Exclude"),"",IF($D174=1,IF(OR(price_limit="",price_limit="No Limit"),IF(O174="Yes",1,2),IF(SUMIFS(WhatIf!$G:$G,WhatIf!$A:$A,O$1,WhatIf!$B:$B,O174)&lt;=price_limit,IF(O174="Yes",1,2),"")),""))</f>
        <v>1</v>
      </c>
      <c r="AY174" s="75" t="str">
        <f>IF(OR(P174="",VLOOKUP(P$1,Services!$A$1:$B$19,2,0)="Exclude"),"",IF($D174=1,IF(OR(price_limit="",price_limit="No Limit"),IF(P174="Yes",1,2),IF(SUMIFS(WhatIf!$G:$G,WhatIf!$A:$A,P$1,WhatIf!$B:$B,P174)&lt;=price_limit,IF(P174="Yes",1,2),"")),""))</f>
        <v/>
      </c>
      <c r="AZ174" s="75">
        <f ca="1">IF(OR(Q174="",VLOOKUP(Q$1,Services!$A$1:$B$19,2,0)="Exclude"),"",IF($D174=1,IF(OR(price_limit="",price_limit="No Limit"),IF(Q174="Yes",1,2),IF(SUMIFS(WhatIf!$G:$G,WhatIf!$A:$A,Q$1,WhatIf!$B:$B,Q174)&lt;=price_limit,IF(Q174="Yes",1,2),"")),""))</f>
        <v>2</v>
      </c>
      <c r="BA174" s="75">
        <f ca="1">IF(OR(R174="",VLOOKUP(R$1,Services!$A$1:$B$19,2,0)="Exclude"),"",IF($D174=1,IF(OR(price_limit="",price_limit="No Limit"),IF(R174="Yes",1,2),IF(SUMIFS(WhatIf!$G:$G,WhatIf!$A:$A,R$1,WhatIf!$B:$B,R174)&lt;=price_limit,IF(R174="Yes",1,2),"")),""))</f>
        <v>1</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f ca="1">IF(OR(U174="",VLOOKUP(U$1,Services!$A$1:$B$19,2,0)="Exclude"),"",IF($D174=1,IF(OR(price_limit="",price_limit="No Limit"),IF(U174="Yes",1,2),IF(SUMIFS(WhatIf!$G:$G,WhatIf!$A:$A,U$1,WhatIf!$B:$B,U174)&lt;=price_limit,IF(U174="Yes",1,2),"")),""))</f>
        <v>1</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2</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Err2</v>
      </c>
      <c r="BO174" s="3" t="str">
        <f>IF($A174&lt;&gt;"",IF(OR(ISNUMBER(MATCH(ROW($A174),#REF!,0)),ISNUMBER(MATCH(ROW($A174),#REF!,0))),IF(I174="","Err1",""),IF(I174="","","Err2")),"")</f>
        <v>Err2</v>
      </c>
      <c r="BP174" s="3" t="str">
        <f>IF($A174&lt;&gt;"",IF(OR(ISNUMBER(MATCH(ROW($A174),#REF!,0)),ISNUMBER(MATCH(ROW($A174),#REF!,0))),IF(J174="","Err1",""),IF(J174="","","Err2")),"")</f>
        <v>Err2</v>
      </c>
      <c r="BQ174" s="3" t="str">
        <f>IF($A174&lt;&gt;"",IF(OR(ISNUMBER(MATCH(ROW($A174),#REF!,0)),ISNUMBER(MATCH(ROW($A174),#REF!,0))),IF(K174="","Err1",""),IF(K174="","","Err2")),"")</f>
        <v>Err2</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Err2</v>
      </c>
      <c r="BU174" s="3" t="str">
        <f>IF($A174&lt;&gt;"",IF(ISNUMBER(MATCH(ROW($A174),#REF!,0)),IF(O174="","Err1",""),IF(O174="","","Err2")),"")</f>
        <v>Err2</v>
      </c>
      <c r="BV174" s="3" t="str">
        <f>IF($A174&lt;&gt;"",IF(ISNUMBER(MATCH(ROW($A174),#REF!,0)),IF(P174="","Err1",""),IF(P174="","","Err2")),"")</f>
        <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Err2</v>
      </c>
    </row>
    <row r="175" spans="1:79" x14ac:dyDescent="0.3">
      <c r="A175" s="19" t="s">
        <v>354</v>
      </c>
      <c r="B175" s="4" t="s">
        <v>324</v>
      </c>
      <c r="C175" s="4" t="s">
        <v>215</v>
      </c>
      <c r="D175" s="3" t="str">
        <f t="shared" ca="1" si="11"/>
        <v/>
      </c>
      <c r="H175" s="5" t="s">
        <v>295</v>
      </c>
      <c r="I175" s="5" t="s">
        <v>295</v>
      </c>
      <c r="J175" s="5" t="s">
        <v>295</v>
      </c>
      <c r="K175" s="5" t="s">
        <v>295</v>
      </c>
      <c r="L175" s="5" t="s">
        <v>295</v>
      </c>
      <c r="M175" s="5" t="s">
        <v>295</v>
      </c>
      <c r="N175" s="5" t="s">
        <v>1</v>
      </c>
      <c r="Q175" s="5" t="s">
        <v>295</v>
      </c>
      <c r="R175" s="5" t="s">
        <v>879</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2"/>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IF(OR(O175="",VLOOKUP(O$1,Services!$A$1:$B$19,2,0)="Exclude"),"",IF($D175=1,IF(OR(price_limit="",price_limit="No Limit"),IF(O175="Yes",1,2),IF(SUMIFS(WhatIf!$G:$G,WhatIf!$A:$A,O$1,WhatIf!$B:$B,O175)&lt;=price_limit,IF(O175="Yes",1,2),"")),""))</f>
        <v/>
      </c>
      <c r="AY175" s="75" t="str">
        <f>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
      </c>
      <c r="BV175" s="3" t="str">
        <f>IF($A175&lt;&gt;"",IF(ISNUMBER(MATCH(ROW($A175),#REF!,0)),IF(P175="","Err1",""),IF(P175="","","Err2")),"")</f>
        <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
      </c>
    </row>
    <row r="176" spans="1:79" ht="24.9" x14ac:dyDescent="0.3">
      <c r="A176" s="19" t="s">
        <v>111</v>
      </c>
      <c r="B176" s="7" t="s">
        <v>228</v>
      </c>
      <c r="C176" s="4" t="s">
        <v>224</v>
      </c>
      <c r="D176" s="3" t="str">
        <f t="shared" ca="1" si="11"/>
        <v/>
      </c>
      <c r="F176" s="5" t="s">
        <v>566</v>
      </c>
      <c r="G176" s="5" t="s">
        <v>566</v>
      </c>
      <c r="T176" s="5" t="s">
        <v>256</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 ca="1">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IF(OR(L176="",VLOOKUP(L$1,Services!$A$1:$B$19,2,0)="Exclude"),"",IF($D176=1,IF(OR(price_limit="",price_limit="No Limit"),IF(L176="Yes",1,2),IF(SUMIFS(WhatIf!$G:$G,WhatIf!$A:$A,L$1,WhatIf!$B:$B,L176)&lt;=price_limit,IF(L176="Yes",1,2),"")),""))</f>
        <v/>
      </c>
      <c r="AV176" s="75" t="str">
        <f>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IF(OR(O176="",VLOOKUP(O$1,Services!$A$1:$B$19,2,0)="Exclude"),"",IF($D176=1,IF(OR(price_limit="",price_limit="No Limit"),IF(O176="Yes",1,2),IF(SUMIFS(WhatIf!$G:$G,WhatIf!$A:$A,O$1,WhatIf!$B:$B,O176)&lt;=price_limit,IF(O176="Yes",1,2),"")),""))</f>
        <v/>
      </c>
      <c r="AY176" s="75" t="str">
        <f>IF(OR(P176="",VLOOKUP(P$1,Services!$A$1:$B$19,2,0)="Exclude"),"",IF($D176=1,IF(OR(price_limit="",price_limit="No Limit"),IF(P176="Yes",1,2),IF(SUMIFS(WhatIf!$G:$G,WhatIf!$A:$A,P$1,WhatIf!$B:$B,P176)&lt;=price_limit,IF(P176="Yes",1,2),"")),""))</f>
        <v/>
      </c>
      <c r="AZ176" s="75" t="str">
        <f>IF(OR(Q176="",VLOOKUP(Q$1,Services!$A$1:$B$19,2,0)="Exclude"),"",IF($D176=1,IF(OR(price_limit="",price_limit="No Limit"),IF(Q176="Yes",1,2),IF(SUMIFS(WhatIf!$G:$G,WhatIf!$A:$A,Q$1,WhatIf!$B:$B,Q176)&lt;=price_limit,IF(Q176="Yes",1,2),"")),""))</f>
        <v/>
      </c>
      <c r="BA176" s="75" t="str">
        <f>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 ca="1">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Err2</v>
      </c>
      <c r="BM176" s="3" t="str">
        <f>IF($A176&lt;&gt;"",IF(ISNUMBER(MATCH(ROW($A176),#REF!,0)),IF($G176="","Err1",""),IF($G176="","","Err2")),"")</f>
        <v>Err2</v>
      </c>
      <c r="BN176" s="3" t="str">
        <f>IF($A176&lt;&gt;"",IF(OR(ISNUMBER(MATCH(ROW($A176),#REF!,0)),ISNUMBER(MATCH(ROW($A176),#REF!,0))),IF(H176="","Err1",""),IF(H176="","","Err2")),"")</f>
        <v/>
      </c>
      <c r="BO176" s="3" t="str">
        <f>IF($A176&lt;&gt;"",IF(OR(ISNUMBER(MATCH(ROW($A176),#REF!,0)),ISNUMBER(MATCH(ROW($A176),#REF!,0))),IF(I176="","Err1",""),IF(I176="","","Err2")),"")</f>
        <v/>
      </c>
      <c r="BP176" s="3" t="str">
        <f>IF($A176&lt;&gt;"",IF(OR(ISNUMBER(MATCH(ROW($A176),#REF!,0)),ISNUMBER(MATCH(ROW($A176),#REF!,0))),IF(J176="","Err1",""),IF(J176="","","Err2")),"")</f>
        <v/>
      </c>
      <c r="BQ176" s="3" t="str">
        <f>IF($A176&lt;&gt;"",IF(OR(ISNUMBER(MATCH(ROW($A176),#REF!,0)),ISNUMBER(MATCH(ROW($A176),#REF!,0))),IF(K176="","Err1",""),IF(K176="","","Err2")),"")</f>
        <v/>
      </c>
      <c r="BR176" s="3" t="str">
        <f>IF($A176&lt;&gt;"",IF(OR(ISNUMBER(MATCH(ROW($A176),#REF!,0)),ISNUMBER(MATCH(ROW($A176),#REF!,0))),IF(L176="","Err1",""),IF(L176="","","Err2")),"")</f>
        <v/>
      </c>
      <c r="BS176" s="3" t="str">
        <f>IF($A176&lt;&gt;"",IF(OR(ISNUMBER(MATCH(ROW($A176),#REF!,0)),ISNUMBER(MATCH(ROW($A176),#REF!,0))),IF(M176="","Err1",""),IF(M176="","","Err2")),"")</f>
        <v/>
      </c>
      <c r="BT176" s="3" t="str">
        <f>IF($A176&lt;&gt;"",IF(OR(ISNUMBER(MATCH(ROW($A176),#REF!,0)),ISNUMBER(MATCH(ROW($A176),#REF!,0))),IF(N176="","Err1",""),IF(N176="","","Err2")),"")</f>
        <v/>
      </c>
      <c r="BU176" s="3" t="str">
        <f>IF($A176&lt;&gt;"",IF(ISNUMBER(MATCH(ROW($A176),#REF!,0)),IF(O176="","Err1",""),IF(O176="","","Err2")),"")</f>
        <v/>
      </c>
      <c r="BV176" s="3" t="str">
        <f>IF($A176&lt;&gt;"",IF(ISNUMBER(MATCH(ROW($A176),#REF!,0)),IF(P176="","Err1",""),IF(P176="","","Err2")),"")</f>
        <v/>
      </c>
      <c r="BW176" s="3" t="str">
        <f>IF($A176&lt;&gt;"",IF(OR(ISNUMBER(MATCH(ROW($A176),#REF!,0)),ISNUMBER(MATCH(ROW($A176),#REF!,0)),ISNUMBER(MATCH(ROW($A176),#REF!,0))),IF($Q176="","Err1",""),IF($Q176="","","Err2")),"")</f>
        <v/>
      </c>
      <c r="BX176" s="3" t="str">
        <f>IF($A176&lt;&gt;"",IF(ISNUMBER(MATCH(ROW($A176),#REF!,0)),IF(R176="","Err1",""),IF(R176="","","Err2")),"")</f>
        <v/>
      </c>
      <c r="BY176" s="3" t="str">
        <f>IF($A176&lt;&gt;"",IF(ISNUMBER(MATCH(ROW($A176),#REF!,0)),IF(S176="","Err1",""),IF(S176="","","Err2")),"")</f>
        <v/>
      </c>
      <c r="BZ176" s="3" t="str">
        <f>IF($A176&lt;&gt;"",IF(ISNUMBER(MATCH(ROW($A176),#REF!,0)),IF(T176="","Err1",""),IF(T176="","","Err2")),"")</f>
        <v>Err2</v>
      </c>
      <c r="CA176" s="3" t="str">
        <f>IF($A176&lt;&gt;"",IF(ISNUMBER(MATCH(ROW($A176),#REF!,0)),IF(U176="","Err1",""),IF(U176="","","Err2")),"")</f>
        <v/>
      </c>
    </row>
    <row r="177" spans="1:79" x14ac:dyDescent="0.3">
      <c r="A177" s="19" t="s">
        <v>780</v>
      </c>
      <c r="C177" s="4" t="s">
        <v>215</v>
      </c>
      <c r="D177" s="3" t="str">
        <f t="shared" ca="1" si="11"/>
        <v/>
      </c>
      <c r="T177" s="5" t="s">
        <v>256</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2"/>
        <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t="str">
        <f>IF(OR(G177="",VLOOKUP(G$1,Services!$A$1:$B$19,2,0)="Exclude"),"",IF($D177=1,IF(OR(price_limit="",price_limit="No Limit"),IF(G177="Yes",1,2),IF(SUMIFS(WhatIf!$G:$G,WhatIf!$A:$A,G$1,WhatIf!$B:$B,G177)&lt;=price_limit,IF(G177="Yes",1,2),"")),""))</f>
        <v/>
      </c>
      <c r="AQ177" s="75" t="str">
        <f>IF(OR(H177="",VLOOKUP(H$1,Services!$A$1:$B$19,2,0)="Exclude"),"",IF($D177=1,IF(OR(price_limit="",price_limit="No Limit"),IF(H177="Yes",1,2),IF(SUMIFS(WhatIf!$G:$G,WhatIf!$A:$A,H$1,WhatIf!$B:$B,H177)&lt;=price_limit,IF(H177="Yes",1,2),"")),""))</f>
        <v/>
      </c>
      <c r="AR177" s="75" t="str">
        <f>IF(OR(I177="",VLOOKUP(I$1,Services!$A$1:$B$19,2,0)="Exclude"),"",IF($D177=1,IF(OR(price_limit="",price_limit="No Limit"),IF(I177="Yes",1,2),IF(SUMIFS(WhatIf!$G:$G,WhatIf!$A:$A,I$1,WhatIf!$B:$B,I177)&lt;=price_limit,IF(I177="Yes",1,2),"")),""))</f>
        <v/>
      </c>
      <c r="AS177" s="75" t="str">
        <f>IF(OR(J177="",VLOOKUP(J$1,Services!$A$1:$B$19,2,0)="Exclude"),"",IF($D177=1,IF(OR(price_limit="",price_limit="No Limit"),IF(J177="Yes",1,2),IF(SUMIFS(WhatIf!$G:$G,WhatIf!$A:$A,J$1,WhatIf!$B:$B,J177)&lt;=price_limit,IF(J177="Yes",1,2),"")),""))</f>
        <v/>
      </c>
      <c r="AT177" s="75" t="str">
        <f>IF(OR(K177="",VLOOKUP(K$1,Services!$A$1:$B$19,2,0)="Exclude"),"",IF($D177=1,IF(OR(price_limit="",price_limit="No Limit"),IF(K177="Yes",1,2),IF(SUMIFS(WhatIf!$G:$G,WhatIf!$A:$A,K$1,WhatIf!$B:$B,K177)&lt;=price_limit,IF(K177="Yes",1,2),"")),""))</f>
        <v/>
      </c>
      <c r="AU177" s="75" t="str">
        <f>IF(OR(L177="",VLOOKUP(L$1,Services!$A$1:$B$19,2,0)="Exclude"),"",IF($D177=1,IF(OR(price_limit="",price_limit="No Limit"),IF(L177="Yes",1,2),IF(SUMIFS(WhatIf!$G:$G,WhatIf!$A:$A,L$1,WhatIf!$B:$B,L177)&lt;=price_limit,IF(L177="Yes",1,2),"")),""))</f>
        <v/>
      </c>
      <c r="AV177" s="75" t="str">
        <f>IF(OR(M177="",VLOOKUP(M$1,Services!$A$1:$B$19,2,0)="Exclude"),"",IF($D177=1,IF(OR(price_limit="",price_limit="No Limit"),IF(M177="Yes",1,2),IF(SUMIFS(WhatIf!$G:$G,WhatIf!$A:$A,M$1,WhatIf!$B:$B,M177)&lt;=price_limit,IF(M177="Yes",1,2),"")),""))</f>
        <v/>
      </c>
      <c r="AW177" s="75" t="str">
        <f>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IF(OR(Q177="",VLOOKUP(Q$1,Services!$A$1:$B$19,2,0)="Exclude"),"",IF($D177=1,IF(OR(price_limit="",price_limit="No Limit"),IF(Q177="Yes",1,2),IF(SUMIFS(WhatIf!$G:$G,WhatIf!$A:$A,Q$1,WhatIf!$B:$B,Q177)&lt;=price_limit,IF(Q177="Yes",1,2),"")),""))</f>
        <v/>
      </c>
      <c r="BA177" s="75" t="str">
        <f>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 ca="1">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
      </c>
      <c r="BM177" s="3" t="str">
        <f>IF($A177&lt;&gt;"",IF(ISNUMBER(MATCH(ROW($A177),#REF!,0)),IF($G177="","Err1",""),IF($G177="","","Err2")),"")</f>
        <v/>
      </c>
      <c r="BN177" s="3" t="str">
        <f>IF($A177&lt;&gt;"",IF(OR(ISNUMBER(MATCH(ROW($A177),#REF!,0)),ISNUMBER(MATCH(ROW($A177),#REF!,0))),IF(H177="","Err1",""),IF(H177="","","Err2")),"")</f>
        <v/>
      </c>
      <c r="BO177" s="3" t="str">
        <f>IF($A177&lt;&gt;"",IF(OR(ISNUMBER(MATCH(ROW($A177),#REF!,0)),ISNUMBER(MATCH(ROW($A177),#REF!,0))),IF(I177="","Err1",""),IF(I177="","","Err2")),"")</f>
        <v/>
      </c>
      <c r="BP177" s="3" t="str">
        <f>IF($A177&lt;&gt;"",IF(OR(ISNUMBER(MATCH(ROW($A177),#REF!,0)),ISNUMBER(MATCH(ROW($A177),#REF!,0))),IF(J177="","Err1",""),IF(J177="","","Err2")),"")</f>
        <v/>
      </c>
      <c r="BQ177" s="3" t="str">
        <f>IF($A177&lt;&gt;"",IF(OR(ISNUMBER(MATCH(ROW($A177),#REF!,0)),ISNUMBER(MATCH(ROW($A177),#REF!,0))),IF(K177="","Err1",""),IF(K177="","","Err2")),"")</f>
        <v/>
      </c>
      <c r="BR177" s="3" t="str">
        <f>IF($A177&lt;&gt;"",IF(OR(ISNUMBER(MATCH(ROW($A177),#REF!,0)),ISNUMBER(MATCH(ROW($A177),#REF!,0))),IF(L177="","Err1",""),IF(L177="","","Err2")),"")</f>
        <v/>
      </c>
      <c r="BS177" s="3" t="str">
        <f>IF($A177&lt;&gt;"",IF(OR(ISNUMBER(MATCH(ROW($A177),#REF!,0)),ISNUMBER(MATCH(ROW($A177),#REF!,0))),IF(M177="","Err1",""),IF(M177="","","Err2")),"")</f>
        <v/>
      </c>
      <c r="BT177" s="3" t="str">
        <f>IF($A177&lt;&gt;"",IF(OR(ISNUMBER(MATCH(ROW($A177),#REF!,0)),ISNUMBER(MATCH(ROW($A177),#REF!,0))),IF(N177="","Err1",""),IF(N177="","","Err2")),"")</f>
        <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
      </c>
      <c r="BX177" s="3" t="str">
        <f>IF($A177&lt;&gt;"",IF(ISNUMBER(MATCH(ROW($A177),#REF!,0)),IF(R177="","Err1",""),IF(R177="","","Err2")),"")</f>
        <v/>
      </c>
      <c r="BY177" s="3" t="str">
        <f>IF($A177&lt;&gt;"",IF(ISNUMBER(MATCH(ROW($A177),#REF!,0)),IF(S177="","Err1",""),IF(S177="","","Err2")),"")</f>
        <v/>
      </c>
      <c r="BZ177" s="3" t="str">
        <f>IF($A177&lt;&gt;"",IF(ISNUMBER(MATCH(ROW($A177),#REF!,0)),IF(T177="","Err1",""),IF(T177="","","Err2")),"")</f>
        <v>Err2</v>
      </c>
      <c r="CA177" s="3" t="str">
        <f>IF($A177&lt;&gt;"",IF(ISNUMBER(MATCH(ROW($A177),#REF!,0)),IF(U177="","Err1",""),IF(U177="","","Err2")),"")</f>
        <v/>
      </c>
    </row>
    <row r="178" spans="1:79" x14ac:dyDescent="0.3">
      <c r="A178" s="19" t="s">
        <v>37</v>
      </c>
      <c r="B178" s="4" t="s">
        <v>679</v>
      </c>
      <c r="C178" s="4" t="s">
        <v>478</v>
      </c>
      <c r="D178" s="3" t="str">
        <f t="shared" ca="1" si="11"/>
        <v/>
      </c>
      <c r="F178" s="5" t="s">
        <v>1</v>
      </c>
      <c r="H178" s="5" t="s">
        <v>1</v>
      </c>
      <c r="I178" s="5" t="s">
        <v>1</v>
      </c>
      <c r="J178" s="5" t="s">
        <v>1</v>
      </c>
      <c r="K178" s="5" t="s">
        <v>1</v>
      </c>
      <c r="L178" s="5" t="s">
        <v>1</v>
      </c>
      <c r="M178" s="5" t="s">
        <v>1</v>
      </c>
      <c r="N178" s="5" t="s">
        <v>1</v>
      </c>
      <c r="O178" s="5" t="s">
        <v>1</v>
      </c>
      <c r="P178" s="5" t="s">
        <v>1</v>
      </c>
      <c r="Q178" s="5" t="s">
        <v>1</v>
      </c>
      <c r="R178" s="6"/>
      <c r="U178" s="5" t="s">
        <v>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 ca="1">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 ca="1">IF(OR(O178="",VLOOKUP(O$1,Services!$A$1:$B$19,2,0)="Exclude"),"",IF($D178=1,IF(OR(price_limit="",price_limit="No Limit"),IF(O178="Yes",1,2),IF(SUMIFS(WhatIf!$G:$G,WhatIf!$A:$A,O$1,WhatIf!$B:$B,O178)&lt;=price_limit,IF(O178="Yes",1,2),"")),""))</f>
        <v/>
      </c>
      <c r="AY178" s="75" t="str">
        <f ca="1">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 ca="1">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Err2</v>
      </c>
      <c r="BM178" s="3" t="str">
        <f>IF($A178&lt;&gt;"",IF(ISNUMBER(MATCH(ROW($A178),#REF!,0)),IF($G178="","Err1",""),IF($G178="","","Err2")),"")</f>
        <v/>
      </c>
      <c r="BN178" s="3" t="str">
        <f>IF($A178&lt;&gt;"",IF(OR(ISNUMBER(MATCH(ROW($A178),#REF!,0)),ISNUMBER(MATCH(ROW($A178),#REF!,0))),IF(H178="","Err1",""),IF(H178="","","Err2")),"")</f>
        <v>Err2</v>
      </c>
      <c r="BO178" s="3" t="str">
        <f>IF($A178&lt;&gt;"",IF(OR(ISNUMBER(MATCH(ROW($A178),#REF!,0)),ISNUMBER(MATCH(ROW($A178),#REF!,0))),IF(I178="","Err1",""),IF(I178="","","Err2")),"")</f>
        <v>Err2</v>
      </c>
      <c r="BP178" s="3" t="str">
        <f>IF($A178&lt;&gt;"",IF(OR(ISNUMBER(MATCH(ROW($A178),#REF!,0)),ISNUMBER(MATCH(ROW($A178),#REF!,0))),IF(J178="","Err1",""),IF(J178="","","Err2")),"")</f>
        <v>Err2</v>
      </c>
      <c r="BQ178" s="3" t="str">
        <f>IF($A178&lt;&gt;"",IF(OR(ISNUMBER(MATCH(ROW($A178),#REF!,0)),ISNUMBER(MATCH(ROW($A178),#REF!,0))),IF(K178="","Err1",""),IF(K178="","","Err2")),"")</f>
        <v>Err2</v>
      </c>
      <c r="BR178" s="3" t="str">
        <f>IF($A178&lt;&gt;"",IF(OR(ISNUMBER(MATCH(ROW($A178),#REF!,0)),ISNUMBER(MATCH(ROW($A178),#REF!,0))),IF(L178="","Err1",""),IF(L178="","","Err2")),"")</f>
        <v>Err2</v>
      </c>
      <c r="BS178" s="3" t="str">
        <f>IF($A178&lt;&gt;"",IF(OR(ISNUMBER(MATCH(ROW($A178),#REF!,0)),ISNUMBER(MATCH(ROW($A178),#REF!,0))),IF(M178="","Err1",""),IF(M178="","","Err2")),"")</f>
        <v>Err2</v>
      </c>
      <c r="BT178" s="3" t="str">
        <f>IF($A178&lt;&gt;"",IF(OR(ISNUMBER(MATCH(ROW($A178),#REF!,0)),ISNUMBER(MATCH(ROW($A178),#REF!,0))),IF(N178="","Err1",""),IF(N178="","","Err2")),"")</f>
        <v>Err2</v>
      </c>
      <c r="BU178" s="3" t="str">
        <f>IF($A178&lt;&gt;"",IF(ISNUMBER(MATCH(ROW($A178),#REF!,0)),IF(O178="","Err1",""),IF(O178="","","Err2")),"")</f>
        <v>Err2</v>
      </c>
      <c r="BV178" s="3" t="str">
        <f>IF($A178&lt;&gt;"",IF(ISNUMBER(MATCH(ROW($A178),#REF!,0)),IF(P178="","Err1",""),IF(P178="","","Err2")),"")</f>
        <v>Err2</v>
      </c>
      <c r="BW178" s="3" t="str">
        <f>IF($A178&lt;&gt;"",IF(OR(ISNUMBER(MATCH(ROW($A178),#REF!,0)),ISNUMBER(MATCH(ROW($A178),#REF!,0)),ISNUMBER(MATCH(ROW($A178),#REF!,0))),IF($Q178="","Err1",""),IF($Q178="","","Err2")),"")</f>
        <v>Err2</v>
      </c>
      <c r="BX178" s="3" t="str">
        <f>IF($A178&lt;&gt;"",IF(ISNUMBER(MATCH(ROW($A178),#REF!,0)),IF(R178="","Err1",""),IF(R178="","","Err2")),"")</f>
        <v/>
      </c>
      <c r="BY178" s="3" t="str">
        <f>IF($A178&lt;&gt;"",IF(ISNUMBER(MATCH(ROW($A178),#REF!,0)),IF(S178="","Err1",""),IF(S178="","","Err2")),"")</f>
        <v/>
      </c>
      <c r="BZ178" s="3" t="str">
        <f>IF($A178&lt;&gt;"",IF(ISNUMBER(MATCH(ROW($A178),#REF!,0)),IF(T178="","Err1",""),IF(T178="","","Err2")),"")</f>
        <v/>
      </c>
      <c r="CA178" s="3" t="str">
        <f>IF($A178&lt;&gt;"",IF(ISNUMBER(MATCH(ROW($A178),#REF!,0)),IF(U178="","Err1",""),IF(U178="","","Err2")),"")</f>
        <v>Err2</v>
      </c>
    </row>
    <row r="179" spans="1:79" x14ac:dyDescent="0.3">
      <c r="A179" s="19" t="s">
        <v>642</v>
      </c>
      <c r="C179" s="4" t="s">
        <v>224</v>
      </c>
      <c r="D179" s="3" t="str">
        <f t="shared" ca="1" si="11"/>
        <v/>
      </c>
      <c r="F179" s="5" t="s">
        <v>537</v>
      </c>
      <c r="G179" s="5" t="s">
        <v>537</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Err2</v>
      </c>
      <c r="BN179" s="3" t="str">
        <f>IF($A179&lt;&gt;"",IF(OR(ISNUMBER(MATCH(ROW($A179),#REF!,0)),ISNUMBER(MATCH(ROW($A179),#REF!,0))),IF(H179="","Err1",""),IF(H179="","","Err2")),"")</f>
        <v/>
      </c>
      <c r="BO179" s="3" t="str">
        <f>IF($A179&lt;&gt;"",IF(OR(ISNUMBER(MATCH(ROW($A179),#REF!,0)),ISNUMBER(MATCH(ROW($A179),#REF!,0))),IF(I179="","Err1",""),IF(I179="","","Err2")),"")</f>
        <v/>
      </c>
      <c r="BP179" s="3" t="str">
        <f>IF($A179&lt;&gt;"",IF(OR(ISNUMBER(MATCH(ROW($A179),#REF!,0)),ISNUMBER(MATCH(ROW($A179),#REF!,0))),IF(J179="","Err1",""),IF(J179="","","Err2")),"")</f>
        <v/>
      </c>
      <c r="BQ179" s="3" t="str">
        <f>IF($A179&lt;&gt;"",IF(OR(ISNUMBER(MATCH(ROW($A179),#REF!,0)),ISNUMBER(MATCH(ROW($A179),#REF!,0))),IF(K179="","Err1",""),IF(K179="","","Err2")),"")</f>
        <v/>
      </c>
      <c r="BR179" s="3" t="str">
        <f>IF($A179&lt;&gt;"",IF(OR(ISNUMBER(MATCH(ROW($A179),#REF!,0)),ISNUMBER(MATCH(ROW($A179),#REF!,0))),IF(L179="","Err1",""),IF(L179="","","Err2")),"")</f>
        <v/>
      </c>
      <c r="BS179" s="3" t="str">
        <f>IF($A179&lt;&gt;"",IF(OR(ISNUMBER(MATCH(ROW($A179),#REF!,0)),ISNUMBER(MATCH(ROW($A179),#REF!,0))),IF(M179="","Err1",""),IF(M179="","","Err2")),"")</f>
        <v/>
      </c>
      <c r="BT179" s="3" t="str">
        <f>IF($A179&lt;&gt;"",IF(OR(ISNUMBER(MATCH(ROW($A179),#REF!,0)),ISNUMBER(MATCH(ROW($A179),#REF!,0))),IF(N179="","Err1",""),IF(N179="","","Err2")),"")</f>
        <v/>
      </c>
      <c r="BU179" s="3" t="str">
        <f>IF($A179&lt;&gt;"",IF(ISNUMBER(MATCH(ROW($A179),#REF!,0)),IF(O179="","Err1",""),IF(O179="","","Err2")),"")</f>
        <v/>
      </c>
      <c r="BV179" s="3" t="str">
        <f>IF($A179&lt;&gt;"",IF(ISNUMBER(MATCH(ROW($A179),#REF!,0)),IF(P179="","Err1",""),IF(P179="","","Err2")),"")</f>
        <v/>
      </c>
      <c r="BW179" s="3" t="str">
        <f>IF($A179&lt;&gt;"",IF(OR(ISNUMBER(MATCH(ROW($A179),#REF!,0)),ISNUMBER(MATCH(ROW($A179),#REF!,0)),ISNUMBER(MATCH(ROW($A179),#REF!,0))),IF($Q179="","Err1",""),IF($Q179="","","Err2")),"")</f>
        <v/>
      </c>
      <c r="BX179" s="3" t="str">
        <f>IF($A179&lt;&gt;"",IF(ISNUMBER(MATCH(ROW($A179),#REF!,0)),IF(R179="","Err1",""),IF(R179="","","Err2")),"")</f>
        <v/>
      </c>
      <c r="BY179" s="3" t="str">
        <f>IF($A179&lt;&gt;"",IF(ISNUMBER(MATCH(ROW($A179),#REF!,0)),IF(S179="","Err1",""),IF(S179="","","Err2")),"")</f>
        <v/>
      </c>
      <c r="BZ179" s="3" t="str">
        <f>IF($A179&lt;&gt;"",IF(ISNUMBER(MATCH(ROW($A179),#REF!,0)),IF(T179="","Err1",""),IF(T179="","","Err2")),"")</f>
        <v/>
      </c>
      <c r="CA179" s="3" t="str">
        <f>IF($A179&lt;&gt;"",IF(ISNUMBER(MATCH(ROW($A179),#REF!,0)),IF(U179="","Err1",""),IF(U179="","","Err2")),"")</f>
        <v/>
      </c>
    </row>
    <row r="180" spans="1:79" x14ac:dyDescent="0.3">
      <c r="A180" s="19" t="s">
        <v>112</v>
      </c>
      <c r="B180" s="4" t="s">
        <v>248</v>
      </c>
      <c r="C180" s="4" t="s">
        <v>216</v>
      </c>
      <c r="D180" s="3" t="str">
        <f t="shared" ca="1" si="11"/>
        <v/>
      </c>
      <c r="R180" s="5" t="s">
        <v>335</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 ca="1">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c r="BM180" s="3" t="str">
        <f>IF($A180&lt;&gt;"",IF(ISNUMBER(MATCH(ROW($A180),#REF!,0)),IF($G180="","Err1",""),IF($G180="","","Err2")),"")</f>
        <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Err2</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896</v>
      </c>
      <c r="B181" s="4" t="s">
        <v>248</v>
      </c>
      <c r="C181" s="4" t="s">
        <v>216</v>
      </c>
      <c r="D181" s="3" t="str">
        <f t="shared" ca="1" si="11"/>
        <v/>
      </c>
      <c r="R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 ca="1">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
      </c>
      <c r="BM181" s="3" t="str">
        <f>IF($A181&lt;&gt;"",IF(ISNUMBER(MATCH(ROW($A181),#REF!,0)),IF($G181="","Err1",""),IF($G181="","","Err2")),"")</f>
        <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Err2</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113</v>
      </c>
      <c r="B182" s="4" t="s">
        <v>248</v>
      </c>
      <c r="C182" s="4" t="s">
        <v>482</v>
      </c>
      <c r="D182" s="3" t="str">
        <f t="shared" ca="1" si="11"/>
        <v/>
      </c>
      <c r="F182" s="5" t="s">
        <v>1</v>
      </c>
      <c r="G182" s="5" t="s">
        <v>1</v>
      </c>
      <c r="K182" s="5" t="s">
        <v>1</v>
      </c>
      <c r="L182" s="5" t="s">
        <v>1</v>
      </c>
      <c r="M182" s="5" t="s">
        <v>1</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 ca="1">IF(OR(K182="",VLOOKUP(K$1,Services!$A$1:$B$19,2,0)="Exclude"),"",IF($D182=1,IF(OR(price_limit="",price_limit="No Limit"),IF(K182="Yes",1,2),IF(SUMIFS(WhatIf!$G:$G,WhatIf!$A:$A,K$1,WhatIf!$B:$B,K182)&lt;=price_limit,IF(K182="Yes",1,2),"")),""))</f>
        <v/>
      </c>
      <c r="AU182" s="75" t="str">
        <f ca="1">IF(OR(L182="",VLOOKUP(L$1,Services!$A$1:$B$19,2,0)="Exclude"),"",IF($D182=1,IF(OR(price_limit="",price_limit="No Limit"),IF(L182="Yes",1,2),IF(SUMIFS(WhatIf!$G:$G,WhatIf!$A:$A,L$1,WhatIf!$B:$B,L182)&lt;=price_limit,IF(L182="Yes",1,2),"")),""))</f>
        <v/>
      </c>
      <c r="AV182" s="75" t="str">
        <f ca="1">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c r="BM182" s="3" t="str">
        <f>IF($A182&lt;&gt;"",IF(ISNUMBER(MATCH(ROW($A182),#REF!,0)),IF($G182="","Err1",""),IF($G182="","","Err2")),"")</f>
        <v>Err2</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Err2</v>
      </c>
      <c r="BR182" s="3" t="str">
        <f>IF($A182&lt;&gt;"",IF(OR(ISNUMBER(MATCH(ROW($A182),#REF!,0)),ISNUMBER(MATCH(ROW($A182),#REF!,0))),IF(L182="","Err1",""),IF(L182="","","Err2")),"")</f>
        <v>Err2</v>
      </c>
      <c r="BS182" s="3" t="str">
        <f>IF($A182&lt;&gt;"",IF(OR(ISNUMBER(MATCH(ROW($A182),#REF!,0)),ISNUMBER(MATCH(ROW($A182),#REF!,0))),IF(M182="","Err1",""),IF(M182="","","Err2")),"")</f>
        <v>Err2</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114</v>
      </c>
      <c r="B183" s="4" t="s">
        <v>248</v>
      </c>
      <c r="C183" s="4" t="s">
        <v>224</v>
      </c>
      <c r="D183" s="3" t="str">
        <f t="shared" ca="1" si="11"/>
        <v/>
      </c>
      <c r="F183" s="5" t="s">
        <v>537</v>
      </c>
      <c r="K183" s="5" t="s">
        <v>1</v>
      </c>
      <c r="L183" s="5" t="s">
        <v>1</v>
      </c>
      <c r="M183" s="5" t="s">
        <v>1</v>
      </c>
      <c r="N183" s="5" t="s">
        <v>1</v>
      </c>
      <c r="Q183" s="5" t="s">
        <v>320</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 ca="1">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 ca="1">IF(OR(K183="",VLOOKUP(K$1,Services!$A$1:$B$19,2,0)="Exclude"),"",IF($D183=1,IF(OR(price_limit="",price_limit="No Limit"),IF(K183="Yes",1,2),IF(SUMIFS(WhatIf!$G:$G,WhatIf!$A:$A,K$1,WhatIf!$B:$B,K183)&lt;=price_limit,IF(K183="Yes",1,2),"")),""))</f>
        <v/>
      </c>
      <c r="AU183" s="75" t="str">
        <f ca="1">IF(OR(L183="",VLOOKUP(L$1,Services!$A$1:$B$19,2,0)="Exclude"),"",IF($D183=1,IF(OR(price_limit="",price_limit="No Limit"),IF(L183="Yes",1,2),IF(SUMIFS(WhatIf!$G:$G,WhatIf!$A:$A,L$1,WhatIf!$B:$B,L183)&lt;=price_limit,IF(L183="Yes",1,2),"")),""))</f>
        <v/>
      </c>
      <c r="AV183" s="75" t="str">
        <f ca="1">IF(OR(M183="",VLOOKUP(M$1,Services!$A$1:$B$19,2,0)="Exclude"),"",IF($D183=1,IF(OR(price_limit="",price_limit="No Limit"),IF(M183="Yes",1,2),IF(SUMIFS(WhatIf!$G:$G,WhatIf!$A:$A,M$1,WhatIf!$B:$B,M183)&lt;=price_limit,IF(M183="Yes",1,2),"")),""))</f>
        <v/>
      </c>
      <c r="AW183" s="75" t="str">
        <f ca="1">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 ca="1">IF(OR(Q183="",VLOOKUP(Q$1,Services!$A$1:$B$19,2,0)="Exclude"),"",IF($D183=1,IF(OR(price_limit="",price_limit="No Limit"),IF(Q183="Yes",1,2),IF(SUMIFS(WhatIf!$G:$G,WhatIf!$A:$A,Q$1,WhatIf!$B:$B,Q183)&lt;=price_limit,IF(Q183="Yes",1,2),"")),""))</f>
        <v/>
      </c>
      <c r="BA183" s="75" t="str">
        <f>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Err2</v>
      </c>
      <c r="BM183" s="3" t="str">
        <f>IF($A183&lt;&gt;"",IF(ISNUMBER(MATCH(ROW($A183),#REF!,0)),IF($G183="","Err1",""),IF($G183="","","Err2")),"")</f>
        <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Err2</v>
      </c>
      <c r="BR183" s="3" t="str">
        <f>IF($A183&lt;&gt;"",IF(OR(ISNUMBER(MATCH(ROW($A183),#REF!,0)),ISNUMBER(MATCH(ROW($A183),#REF!,0))),IF(L183="","Err1",""),IF(L183="","","Err2")),"")</f>
        <v>Err2</v>
      </c>
      <c r="BS183" s="3" t="str">
        <f>IF($A183&lt;&gt;"",IF(OR(ISNUMBER(MATCH(ROW($A183),#REF!,0)),ISNUMBER(MATCH(ROW($A183),#REF!,0))),IF(M183="","Err1",""),IF(M183="","","Err2")),"")</f>
        <v>Err2</v>
      </c>
      <c r="BT183" s="3" t="str">
        <f>IF($A183&lt;&gt;"",IF(OR(ISNUMBER(MATCH(ROW($A183),#REF!,0)),ISNUMBER(MATCH(ROW($A183),#REF!,0))),IF(N183="","Err1",""),IF(N183="","","Err2")),"")</f>
        <v>Err2</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Err2</v>
      </c>
      <c r="BX183" s="3" t="str">
        <f>IF($A183&lt;&gt;"",IF(ISNUMBER(MATCH(ROW($A183),#REF!,0)),IF(R183="","Err1",""),IF(R183="","","Err2")),"")</f>
        <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38</v>
      </c>
      <c r="B184" s="4" t="s">
        <v>248</v>
      </c>
      <c r="C184" s="4" t="s">
        <v>293</v>
      </c>
      <c r="D184" s="3" t="str">
        <f t="shared" ca="1" si="11"/>
        <v/>
      </c>
      <c r="G184" s="5" t="s">
        <v>1</v>
      </c>
      <c r="H184" s="5" t="s">
        <v>1</v>
      </c>
      <c r="I184" s="5" t="s">
        <v>1</v>
      </c>
      <c r="J184" s="5" t="s">
        <v>1</v>
      </c>
      <c r="K184" s="5" t="s">
        <v>1</v>
      </c>
      <c r="L184" s="5" t="s">
        <v>1</v>
      </c>
      <c r="M184" s="5" t="s">
        <v>1</v>
      </c>
      <c r="N184" s="5" t="s">
        <v>1</v>
      </c>
      <c r="O184" s="6" t="s">
        <v>1</v>
      </c>
      <c r="P184" s="6" t="s">
        <v>1</v>
      </c>
      <c r="Q184" s="6" t="s">
        <v>1</v>
      </c>
      <c r="R184" s="6" t="s">
        <v>1</v>
      </c>
      <c r="U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 ca="1">IF(OR(G184="",VLOOKUP(G$1,Services!$A$1:$B$19,2,0)="Exclude"),"",IF($D184=1,IF(OR(price_limit="",price_limit="No Limit"),IF(G184="Yes",1,2),IF(SUMIFS(WhatIf!$G:$G,WhatIf!$A:$A,G$1,WhatIf!$B:$B,G184)&lt;=price_limit,IF(G184="Yes",1,2),"")),""))</f>
        <v/>
      </c>
      <c r="AQ184" s="75" t="str">
        <f ca="1">IF(OR(H184="",VLOOKUP(H$1,Services!$A$1:$B$19,2,0)="Exclude"),"",IF($D184=1,IF(OR(price_limit="",price_limit="No Limit"),IF(H184="Yes",1,2),IF(SUMIFS(WhatIf!$G:$G,WhatIf!$A:$A,H$1,WhatIf!$B:$B,H184)&lt;=price_limit,IF(H184="Yes",1,2),"")),""))</f>
        <v/>
      </c>
      <c r="AR184" s="75" t="str">
        <f ca="1">IF(OR(I184="",VLOOKUP(I$1,Services!$A$1:$B$19,2,0)="Exclude"),"",IF($D184=1,IF(OR(price_limit="",price_limit="No Limit"),IF(I184="Yes",1,2),IF(SUMIFS(WhatIf!$G:$G,WhatIf!$A:$A,I$1,WhatIf!$B:$B,I184)&lt;=price_limit,IF(I184="Yes",1,2),"")),""))</f>
        <v/>
      </c>
      <c r="AS184" s="75" t="str">
        <f ca="1">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 ca="1">IF(OR(N184="",VLOOKUP(N$1,Services!$A$1:$B$19,2,0)="Exclude"),"",IF($D184=1,IF(OR(price_limit="",price_limit="No Limit"),IF(N184="Yes",1,2),IF(SUMIFS(WhatIf!$G:$G,WhatIf!$A:$A,N$1,WhatIf!$B:$B,N184)&lt;=price_limit,IF(N184="Yes",1,2),"")),""))</f>
        <v/>
      </c>
      <c r="AX184" s="75" t="str">
        <f ca="1">IF(OR(O184="",VLOOKUP(O$1,Services!$A$1:$B$19,2,0)="Exclude"),"",IF($D184=1,IF(OR(price_limit="",price_limit="No Limit"),IF(O184="Yes",1,2),IF(SUMIFS(WhatIf!$G:$G,WhatIf!$A:$A,O$1,WhatIf!$B:$B,O184)&lt;=price_limit,IF(O184="Yes",1,2),"")),""))</f>
        <v/>
      </c>
      <c r="AY184" s="75" t="str">
        <f ca="1">IF(OR(P184="",VLOOKUP(P$1,Services!$A$1:$B$19,2,0)="Exclude"),"",IF($D184=1,IF(OR(price_limit="",price_limit="No Limit"),IF(P184="Yes",1,2),IF(SUMIFS(WhatIf!$G:$G,WhatIf!$A:$A,P$1,WhatIf!$B:$B,P184)&lt;=price_limit,IF(P184="Yes",1,2),"")),""))</f>
        <v/>
      </c>
      <c r="AZ184" s="75" t="str">
        <f ca="1">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 ca="1">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c r="BM184" s="3" t="str">
        <f>IF($A184&lt;&gt;"",IF(ISNUMBER(MATCH(ROW($A184),#REF!,0)),IF($G184="","Err1",""),IF($G184="","","Err2")),"")</f>
        <v>Err2</v>
      </c>
      <c r="BN184" s="3" t="str">
        <f>IF($A184&lt;&gt;"",IF(OR(ISNUMBER(MATCH(ROW($A184),#REF!,0)),ISNUMBER(MATCH(ROW($A184),#REF!,0))),IF(H184="","Err1",""),IF(H184="","","Err2")),"")</f>
        <v>Err2</v>
      </c>
      <c r="BO184" s="3" t="str">
        <f>IF($A184&lt;&gt;"",IF(OR(ISNUMBER(MATCH(ROW($A184),#REF!,0)),ISNUMBER(MATCH(ROW($A184),#REF!,0))),IF(I184="","Err1",""),IF(I184="","","Err2")),"")</f>
        <v>Err2</v>
      </c>
      <c r="BP184" s="3" t="str">
        <f>IF($A184&lt;&gt;"",IF(OR(ISNUMBER(MATCH(ROW($A184),#REF!,0)),ISNUMBER(MATCH(ROW($A184),#REF!,0))),IF(J184="","Err1",""),IF(J184="","","Err2")),"")</f>
        <v>Err2</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Err2</v>
      </c>
      <c r="BU184" s="3" t="str">
        <f>IF($A184&lt;&gt;"",IF(ISNUMBER(MATCH(ROW($A184),#REF!,0)),IF(O184="","Err1",""),IF(O184="","","Err2")),"")</f>
        <v>Err2</v>
      </c>
      <c r="BV184" s="3" t="str">
        <f>IF($A184&lt;&gt;"",IF(ISNUMBER(MATCH(ROW($A184),#REF!,0)),IF(P184="","Err1",""),IF(P184="","","Err2")),"")</f>
        <v>Err2</v>
      </c>
      <c r="BW184" s="3" t="str">
        <f>IF($A184&lt;&gt;"",IF(OR(ISNUMBER(MATCH(ROW($A184),#REF!,0)),ISNUMBER(MATCH(ROW($A184),#REF!,0)),ISNUMBER(MATCH(ROW($A184),#REF!,0))),IF($Q184="","Err1",""),IF($Q184="","","Err2")),"")</f>
        <v>Err2</v>
      </c>
      <c r="BX184" s="3" t="str">
        <f>IF($A184&lt;&gt;"",IF(ISNUMBER(MATCH(ROW($A184),#REF!,0)),IF(R184="","Err1",""),IF(R184="","","Err2")),"")</f>
        <v>Err2</v>
      </c>
      <c r="BY184" s="3" t="str">
        <f>IF($A184&lt;&gt;"",IF(ISNUMBER(MATCH(ROW($A184),#REF!,0)),IF(S184="","Err1",""),IF(S184="","","Err2")),"")</f>
        <v/>
      </c>
      <c r="BZ184" s="3" t="str">
        <f>IF($A184&lt;&gt;"",IF(ISNUMBER(MATCH(ROW($A184),#REF!,0)),IF(T184="","Err1",""),IF(T184="","","Err2")),"")</f>
        <v/>
      </c>
      <c r="CA184" s="3" t="str">
        <f>IF($A184&lt;&gt;"",IF(ISNUMBER(MATCH(ROW($A184),#REF!,0)),IF(U184="","Err1",""),IF(U184="","","Err2")),"")</f>
        <v>Err2</v>
      </c>
    </row>
    <row r="185" spans="1:79" x14ac:dyDescent="0.3">
      <c r="A185" s="19" t="s">
        <v>182</v>
      </c>
      <c r="B185" s="4" t="s">
        <v>115</v>
      </c>
      <c r="C185" s="4" t="s">
        <v>480</v>
      </c>
      <c r="D185" s="3" t="str">
        <f t="shared" ca="1" si="11"/>
        <v/>
      </c>
      <c r="H185" s="6" t="s">
        <v>1</v>
      </c>
      <c r="I185" s="6" t="s">
        <v>1</v>
      </c>
      <c r="L185" s="5" t="s">
        <v>1</v>
      </c>
      <c r="M185" s="5" t="s">
        <v>1</v>
      </c>
      <c r="O185" s="5" t="s">
        <v>1</v>
      </c>
      <c r="P185" s="5" t="s">
        <v>1</v>
      </c>
      <c r="Q185" s="5" t="s">
        <v>320</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IF(OR(G185="",VLOOKUP(G$1,Services!$A$1:$B$19,2,0)="Exclude"),"",IF($D185=1,IF(OR(price_limit="",price_limit="No Limit"),IF(G185="Yes",1,2),IF(SUMIFS(WhatIf!$G:$G,WhatIf!$A:$A,G$1,WhatIf!$B:$B,G185)&lt;=price_limit,IF(G185="Yes",1,2),"")),""))</f>
        <v/>
      </c>
      <c r="AQ185" s="75" t="str">
        <f ca="1">IF(OR(H185="",VLOOKUP(H$1,Services!$A$1:$B$19,2,0)="Exclude"),"",IF($D185=1,IF(OR(price_limit="",price_limit="No Limit"),IF(H185="Yes",1,2),IF(SUMIFS(WhatIf!$G:$G,WhatIf!$A:$A,H$1,WhatIf!$B:$B,H185)&lt;=price_limit,IF(H185="Yes",1,2),"")),""))</f>
        <v/>
      </c>
      <c r="AR185" s="75" t="str">
        <f ca="1">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 ca="1">IF(OR(O185="",VLOOKUP(O$1,Services!$A$1:$B$19,2,0)="Exclude"),"",IF($D185=1,IF(OR(price_limit="",price_limit="No Limit"),IF(O185="Yes",1,2),IF(SUMIFS(WhatIf!$G:$G,WhatIf!$A:$A,O$1,WhatIf!$B:$B,O185)&lt;=price_limit,IF(O185="Yes",1,2),"")),""))</f>
        <v/>
      </c>
      <c r="AY185" s="75" t="str">
        <f ca="1">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c r="BM185" s="3" t="str">
        <f>IF($A185&lt;&gt;"",IF(ISNUMBER(MATCH(ROW($A185),#REF!,0)),IF($G185="","Err1",""),IF($G185="","","Err2")),"")</f>
        <v/>
      </c>
      <c r="BN185" s="3" t="str">
        <f>IF($A185&lt;&gt;"",IF(OR(ISNUMBER(MATCH(ROW($A185),#REF!,0)),ISNUMBER(MATCH(ROW($A185),#REF!,0))),IF(H185="","Err1",""),IF(H185="","","Err2")),"")</f>
        <v>Err2</v>
      </c>
      <c r="BO185" s="3" t="str">
        <f>IF($A185&lt;&gt;"",IF(OR(ISNUMBER(MATCH(ROW($A185),#REF!,0)),ISNUMBER(MATCH(ROW($A185),#REF!,0))),IF(I185="","Err1",""),IF(I185="","","Err2")),"")</f>
        <v>Err2</v>
      </c>
      <c r="BP185" s="3" t="str">
        <f>IF($A185&lt;&gt;"",IF(OR(ISNUMBER(MATCH(ROW($A185),#REF!,0)),ISNUMBER(MATCH(ROW($A185),#REF!,0))),IF(J185="","Err1",""),IF(J185="","","Err2")),"")</f>
        <v/>
      </c>
      <c r="BQ185" s="3" t="str">
        <f>IF($A185&lt;&gt;"",IF(OR(ISNUMBER(MATCH(ROW($A185),#REF!,0)),ISNUMBER(MATCH(ROW($A185),#REF!,0))),IF(K185="","Err1",""),IF(K185="","","Err2")),"")</f>
        <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
      </c>
      <c r="BU185" s="3" t="str">
        <f>IF($A185&lt;&gt;"",IF(ISNUMBER(MATCH(ROW($A185),#REF!,0)),IF(O185="","Err1",""),IF(O185="","","Err2")),"")</f>
        <v>Err2</v>
      </c>
      <c r="BV185" s="3" t="str">
        <f>IF($A185&lt;&gt;"",IF(ISNUMBER(MATCH(ROW($A185),#REF!,0)),IF(P185="","Err1",""),IF(P185="","","Err2")),"")</f>
        <v>Err2</v>
      </c>
      <c r="BW185" s="3" t="str">
        <f>IF($A185&lt;&gt;"",IF(OR(ISNUMBER(MATCH(ROW($A185),#REF!,0)),ISNUMBER(MATCH(ROW($A185),#REF!,0)),ISNUMBER(MATCH(ROW($A185),#REF!,0))),IF($Q185="","Err1",""),IF($Q185="","","Err2")),"")</f>
        <v>Err2</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
      </c>
    </row>
    <row r="186" spans="1:79" x14ac:dyDescent="0.3">
      <c r="A186" s="19" t="s">
        <v>39</v>
      </c>
      <c r="B186" s="4" t="s">
        <v>248</v>
      </c>
      <c r="C186" s="4" t="s">
        <v>293</v>
      </c>
      <c r="D186" s="3" t="str">
        <f t="shared" ca="1" si="11"/>
        <v/>
      </c>
      <c r="G186" s="5" t="s">
        <v>1</v>
      </c>
      <c r="H186" s="5" t="s">
        <v>1</v>
      </c>
      <c r="I186" s="5" t="s">
        <v>1</v>
      </c>
      <c r="J186" s="5" t="s">
        <v>1</v>
      </c>
      <c r="K186" s="5" t="s">
        <v>1</v>
      </c>
      <c r="L186" s="5" t="s">
        <v>1</v>
      </c>
      <c r="M186" s="5" t="s">
        <v>1</v>
      </c>
      <c r="N186" s="5" t="s">
        <v>1</v>
      </c>
      <c r="O186" s="6" t="s">
        <v>1</v>
      </c>
      <c r="P186" s="6" t="s">
        <v>1</v>
      </c>
      <c r="Q186" s="6" t="s">
        <v>1</v>
      </c>
      <c r="R186" s="6"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 ca="1">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 ca="1">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Err2</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Err2</v>
      </c>
      <c r="BQ186" s="3" t="str">
        <f>IF($A186&lt;&gt;"",IF(OR(ISNUMBER(MATCH(ROW($A186),#REF!,0)),ISNUMBER(MATCH(ROW($A186),#REF!,0))),IF(K186="","Err1",""),IF(K186="","","Err2")),"")</f>
        <v>Err2</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Err2</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ht="24.9" x14ac:dyDescent="0.3">
      <c r="A187" s="19" t="s">
        <v>116</v>
      </c>
      <c r="B187" s="4" t="s">
        <v>356</v>
      </c>
      <c r="C187" s="4" t="s">
        <v>206</v>
      </c>
      <c r="D187" s="3" t="str">
        <f t="shared" ca="1" si="11"/>
        <v/>
      </c>
      <c r="E187" s="5" t="s">
        <v>1</v>
      </c>
      <c r="F187" s="5" t="s">
        <v>538</v>
      </c>
      <c r="G187" s="5" t="s">
        <v>538</v>
      </c>
      <c r="H187" s="6"/>
      <c r="I187" s="6"/>
      <c r="L187" s="5" t="s">
        <v>1</v>
      </c>
      <c r="M187" s="5" t="s">
        <v>1</v>
      </c>
      <c r="P187" s="5" t="s">
        <v>293</v>
      </c>
      <c r="R187" s="5" t="s">
        <v>1</v>
      </c>
      <c r="S187" s="5" t="s">
        <v>1</v>
      </c>
      <c r="U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 ca="1">IF(OR(E187="",VLOOKUP(E$1,Services!$A$1:$B$19,2,0)="Exclude"),"",IF($D187=1,IF(OR(price_limit="",price_limit="No Limit"),IF(E187="Yes",1,2),IF(SUMIFS(WhatIf!$G:$G,WhatIf!$A:$A,E$1,WhatIf!$B:$B,E187)&lt;=price_limit,IF(E187="Yes",1,2),"")),""))</f>
        <v/>
      </c>
      <c r="AO187" s="75" t="str">
        <f ca="1">IF(OR(F187="",VLOOKUP(F$1,Services!$A$1:$B$19,2,0)="Exclude"),"",IF($D187=1,IF(OR(price_limit="",price_limit="No Limit"),IF(F187="Yes",1,2),IF(SUMIFS(WhatIf!$G:$G,WhatIf!$A:$A,F$1,WhatIf!$B:$B,F187)&lt;=price_limit,IF(F187="Yes",1,2),"")),""))</f>
        <v/>
      </c>
      <c r="AP187" s="75" t="str">
        <f ca="1">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 ca="1">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 ca="1">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Err2</v>
      </c>
      <c r="BL187" s="3" t="str">
        <f>IF($A187&lt;&gt;"",IF(ISNUMBER(MATCH(ROW($A187),#REF!,0)),IF($F187="","Err1",""),IF($F187="","","Err2")),"")</f>
        <v>Err2</v>
      </c>
      <c r="BM187" s="3" t="str">
        <f>IF($A187&lt;&gt;"",IF(ISNUMBER(MATCH(ROW($A187),#REF!,0)),IF($G187="","Err1",""),IF($G187="","","Err2")),"")</f>
        <v>Err2</v>
      </c>
      <c r="BN187" s="3" t="str">
        <f>IF($A187&lt;&gt;"",IF(OR(ISNUMBER(MATCH(ROW($A187),#REF!,0)),ISNUMBER(MATCH(ROW($A187),#REF!,0))),IF(H187="","Err1",""),IF(H187="","","Err2")),"")</f>
        <v/>
      </c>
      <c r="BO187" s="3" t="str">
        <f>IF($A187&lt;&gt;"",IF(OR(ISNUMBER(MATCH(ROW($A187),#REF!,0)),ISNUMBER(MATCH(ROW($A187),#REF!,0))),IF(I187="","Err1",""),IF(I187="","","Err2")),"")</f>
        <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Err2</v>
      </c>
      <c r="BS187" s="3" t="str">
        <f>IF($A187&lt;&gt;"",IF(OR(ISNUMBER(MATCH(ROW($A187),#REF!,0)),ISNUMBER(MATCH(ROW($A187),#REF!,0))),IF(M187="","Err1",""),IF(M187="","","Err2")),"")</f>
        <v>Err2</v>
      </c>
      <c r="BT187" s="3" t="str">
        <f>IF($A187&lt;&gt;"",IF(OR(ISNUMBER(MATCH(ROW($A187),#REF!,0)),ISNUMBER(MATCH(ROW($A187),#REF!,0))),IF(N187="","Err1",""),IF(N187="","","Err2")),"")</f>
        <v/>
      </c>
      <c r="BU187" s="3" t="str">
        <f>IF($A187&lt;&gt;"",IF(ISNUMBER(MATCH(ROW($A187),#REF!,0)),IF(O187="","Err1",""),IF(O187="","","Err2")),"")</f>
        <v/>
      </c>
      <c r="BV187" s="3" t="str">
        <f>IF($A187&lt;&gt;"",IF(ISNUMBER(MATCH(ROW($A187),#REF!,0)),IF(P187="","Err1",""),IF(P187="","","Err2")),"")</f>
        <v>Err2</v>
      </c>
      <c r="BW187" s="3" t="str">
        <f>IF($A187&lt;&gt;"",IF(OR(ISNUMBER(MATCH(ROW($A187),#REF!,0)),ISNUMBER(MATCH(ROW($A187),#REF!,0)),ISNUMBER(MATCH(ROW($A187),#REF!,0))),IF($Q187="","Err1",""),IF($Q187="","","Err2")),"")</f>
        <v/>
      </c>
      <c r="BX187" s="3" t="str">
        <f>IF($A187&lt;&gt;"",IF(ISNUMBER(MATCH(ROW($A187),#REF!,0)),IF(R187="","Err1",""),IF(R187="","","Err2")),"")</f>
        <v>Err2</v>
      </c>
      <c r="BY187" s="3" t="str">
        <f>IF($A187&lt;&gt;"",IF(ISNUMBER(MATCH(ROW($A187),#REF!,0)),IF(S187="","Err1",""),IF(S187="","","Err2")),"")</f>
        <v>Err2</v>
      </c>
      <c r="BZ187" s="3" t="str">
        <f>IF($A187&lt;&gt;"",IF(ISNUMBER(MATCH(ROW($A187),#REF!,0)),IF(T187="","Err1",""),IF(T187="","","Err2")),"")</f>
        <v/>
      </c>
      <c r="CA187" s="3" t="str">
        <f>IF($A187&lt;&gt;"",IF(ISNUMBER(MATCH(ROW($A187),#REF!,0)),IF(U187="","Err1",""),IF(U187="","","Err2")),"")</f>
        <v>Err2</v>
      </c>
    </row>
    <row r="188" spans="1:79" x14ac:dyDescent="0.3">
      <c r="A188" s="19" t="s">
        <v>117</v>
      </c>
      <c r="B188" s="4" t="s">
        <v>289</v>
      </c>
      <c r="C188" s="4" t="s">
        <v>215</v>
      </c>
      <c r="D188" s="3" t="str">
        <f t="shared" ca="1" si="11"/>
        <v/>
      </c>
      <c r="H188" s="5" t="s">
        <v>295</v>
      </c>
      <c r="I188" s="5" t="s">
        <v>295</v>
      </c>
      <c r="J188" s="5" t="s">
        <v>1</v>
      </c>
      <c r="K188" s="5" t="s">
        <v>1</v>
      </c>
      <c r="L188" s="5" t="s">
        <v>1</v>
      </c>
      <c r="M188" s="5" t="s">
        <v>1</v>
      </c>
      <c r="N188" s="5" t="s">
        <v>1</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IF(OR(O188="",VLOOKUP(O$1,Services!$A$1:$B$19,2,0)="Exclude"),"",IF($D188=1,IF(OR(price_limit="",price_limit="No Limit"),IF(O188="Yes",1,2),IF(SUMIFS(WhatIf!$G:$G,WhatIf!$A:$A,O$1,WhatIf!$B:$B,O188)&lt;=price_limit,IF(O188="Yes",1,2),"")),""))</f>
        <v/>
      </c>
      <c r="AY188" s="75" t="str">
        <f>IF(OR(P188="",VLOOKUP(P$1,Services!$A$1:$B$19,2,0)="Exclude"),"",IF($D188=1,IF(OR(price_limit="",price_limit="No Limit"),IF(P188="Yes",1,2),IF(SUMIFS(WhatIf!$G:$G,WhatIf!$A:$A,P$1,WhatIf!$B:$B,P188)&lt;=price_limit,IF(P188="Yes",1,2),"")),""))</f>
        <v/>
      </c>
      <c r="AZ188" s="75" t="str">
        <f>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Err2</v>
      </c>
      <c r="BQ188" s="3" t="str">
        <f>IF($A188&lt;&gt;"",IF(OR(ISNUMBER(MATCH(ROW($A188),#REF!,0)),ISNUMBER(MATCH(ROW($A188),#REF!,0))),IF(K188="","Err1",""),IF(K188="","","Err2")),"")</f>
        <v>Err2</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Err2</v>
      </c>
      <c r="BU188" s="3" t="str">
        <f>IF($A188&lt;&gt;"",IF(ISNUMBER(MATCH(ROW($A188),#REF!,0)),IF(O188="","Err1",""),IF(O188="","","Err2")),"")</f>
        <v/>
      </c>
      <c r="BV188" s="3" t="str">
        <f>IF($A188&lt;&gt;"",IF(ISNUMBER(MATCH(ROW($A188),#REF!,0)),IF(P188="","Err1",""),IF(P188="","","Err2")),"")</f>
        <v/>
      </c>
      <c r="BW188" s="3" t="str">
        <f>IF($A188&lt;&gt;"",IF(OR(ISNUMBER(MATCH(ROW($A188),#REF!,0)),ISNUMBER(MATCH(ROW($A188),#REF!,0)),ISNUMBER(MATCH(ROW($A188),#REF!,0))),IF($Q188="","Err1",""),IF($Q188="","","Err2")),"")</f>
        <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x14ac:dyDescent="0.3">
      <c r="A189" s="19" t="s">
        <v>863</v>
      </c>
      <c r="B189" s="4" t="s">
        <v>862</v>
      </c>
      <c r="C189" s="4" t="s">
        <v>216</v>
      </c>
      <c r="D189" s="3" t="str">
        <f t="shared" ca="1" si="11"/>
        <v/>
      </c>
      <c r="R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IF(OR(L189="",VLOOKUP(L$1,Services!$A$1:$B$19,2,0)="Exclude"),"",IF($D189=1,IF(OR(price_limit="",price_limit="No Limit"),IF(L189="Yes",1,2),IF(SUMIFS(WhatIf!$G:$G,WhatIf!$A:$A,L$1,WhatIf!$B:$B,L189)&lt;=price_limit,IF(L189="Yes",1,2),"")),""))</f>
        <v/>
      </c>
      <c r="AV189" s="75" t="str">
        <f>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IF(OR(P189="",VLOOKUP(P$1,Services!$A$1:$B$19,2,0)="Exclude"),"",IF($D189=1,IF(OR(price_limit="",price_limit="No Limit"),IF(P189="Yes",1,2),IF(SUMIFS(WhatIf!$G:$G,WhatIf!$A:$A,P$1,WhatIf!$B:$B,P189)&lt;=price_limit,IF(P189="Yes",1,2),"")),""))</f>
        <v/>
      </c>
      <c r="AZ189" s="75" t="str">
        <f>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c r="BM189" s="3" t="str">
        <f>IF($A189&lt;&gt;"",IF(ISNUMBER(MATCH(ROW($A189),#REF!,0)),IF($G189="","Err1",""),IF($G189="","","Err2")),"")</f>
        <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
      </c>
      <c r="BS189" s="3" t="str">
        <f>IF($A189&lt;&gt;"",IF(OR(ISNUMBER(MATCH(ROW($A189),#REF!,0)),ISNUMBER(MATCH(ROW($A189),#REF!,0))),IF(M189="","Err1",""),IF(M189="","","Err2")),"")</f>
        <v/>
      </c>
      <c r="BT189" s="3" t="str">
        <f>IF($A189&lt;&gt;"",IF(OR(ISNUMBER(MATCH(ROW($A189),#REF!,0)),ISNUMBER(MATCH(ROW($A189),#REF!,0))),IF(N189="","Err1",""),IF(N189="","","Err2")),"")</f>
        <v/>
      </c>
      <c r="BU189" s="3" t="str">
        <f>IF($A189&lt;&gt;"",IF(ISNUMBER(MATCH(ROW($A189),#REF!,0)),IF(O189="","Err1",""),IF(O189="","","Err2")),"")</f>
        <v/>
      </c>
      <c r="BV189" s="3" t="str">
        <f>IF($A189&lt;&gt;"",IF(ISNUMBER(MATCH(ROW($A189),#REF!,0)),IF(P189="","Err1",""),IF(P189="","","Err2")),"")</f>
        <v/>
      </c>
      <c r="BW189" s="3" t="str">
        <f>IF($A189&lt;&gt;"",IF(OR(ISNUMBER(MATCH(ROW($A189),#REF!,0)),ISNUMBER(MATCH(ROW($A189),#REF!,0)),ISNUMBER(MATCH(ROW($A189),#REF!,0))),IF($Q189="","Err1",""),IF($Q189="","","Err2")),"")</f>
        <v/>
      </c>
      <c r="BX189" s="3" t="str">
        <f>IF($A189&lt;&gt;"",IF(ISNUMBER(MATCH(ROW($A189),#REF!,0)),IF(R189="","Err1",""),IF(R189="","","Err2")),"")</f>
        <v>Err2</v>
      </c>
      <c r="BY189" s="3" t="str">
        <f>IF($A189&lt;&gt;"",IF(ISNUMBER(MATCH(ROW($A189),#REF!,0)),IF(S189="","Err1",""),IF(S189="","","Err2")),"")</f>
        <v/>
      </c>
      <c r="BZ189" s="3" t="str">
        <f>IF($A189&lt;&gt;"",IF(ISNUMBER(MATCH(ROW($A189),#REF!,0)),IF(T189="","Err1",""),IF(T189="","","Err2")),"")</f>
        <v/>
      </c>
      <c r="CA189" s="3" t="str">
        <f>IF($A189&lt;&gt;"",IF(ISNUMBER(MATCH(ROW($A189),#REF!,0)),IF(U189="","Err1",""),IF(U189="","","Err2")),"")</f>
        <v/>
      </c>
    </row>
    <row r="190" spans="1:79" ht="24.9" x14ac:dyDescent="0.3">
      <c r="A190" s="19" t="s">
        <v>173</v>
      </c>
      <c r="B190" s="4" t="s">
        <v>118</v>
      </c>
      <c r="C190" s="4" t="s">
        <v>293</v>
      </c>
      <c r="D190" s="3" t="str">
        <f t="shared" ca="1" si="11"/>
        <v/>
      </c>
      <c r="E190" s="5" t="s">
        <v>1</v>
      </c>
      <c r="F190" s="5" t="s">
        <v>535</v>
      </c>
      <c r="G190" s="5" t="s">
        <v>535</v>
      </c>
      <c r="K190" s="5" t="s">
        <v>1</v>
      </c>
      <c r="L190" s="5" t="s">
        <v>1</v>
      </c>
      <c r="M190" s="5" t="s">
        <v>1</v>
      </c>
      <c r="R190" s="5" t="s">
        <v>874</v>
      </c>
      <c r="T190" s="5" t="s">
        <v>256</v>
      </c>
      <c r="U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 ca="1">IF(OR(E190="",VLOOKUP(E$1,Services!$A$1:$B$19,2,0)="Exclude"),"",IF($D190=1,IF(OR(price_limit="",price_limit="No Limit"),IF(E190="Yes",1,2),IF(SUMIFS(WhatIf!$G:$G,WhatIf!$A:$A,E$1,WhatIf!$B:$B,E190)&lt;=price_limit,IF(E190="Yes",1,2),"")),""))</f>
        <v/>
      </c>
      <c r="AO190" s="75" t="str">
        <f ca="1">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IF(OR(H190="",VLOOKUP(H$1,Services!$A$1:$B$19,2,0)="Exclude"),"",IF($D190=1,IF(OR(price_limit="",price_limit="No Limit"),IF(H190="Yes",1,2),IF(SUMIFS(WhatIf!$G:$G,WhatIf!$A:$A,H$1,WhatIf!$B:$B,H190)&lt;=price_limit,IF(H190="Yes",1,2),"")),""))</f>
        <v/>
      </c>
      <c r="AR190" s="75" t="str">
        <f>IF(OR(I190="",VLOOKUP(I$1,Services!$A$1:$B$19,2,0)="Exclude"),"",IF($D190=1,IF(OR(price_limit="",price_limit="No Limit"),IF(I190="Yes",1,2),IF(SUMIFS(WhatIf!$G:$G,WhatIf!$A:$A,I$1,WhatIf!$B:$B,I190)&lt;=price_limit,IF(I190="Yes",1,2),"")),""))</f>
        <v/>
      </c>
      <c r="AS190" s="75" t="str">
        <f>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 ca="1">IF(OR(T190="",VLOOKUP(T$1,Services!$A$1:$B$19,2,0)="Exclude"),"",IF($D190=1,IF(OR(price_limit="",price_limit="No Limit"),IF(T190="Yes",1,2),IF(SUMIFS(WhatIf!$G:$G,WhatIf!$A:$A,T$1,WhatIf!$B:$B,T190)&lt;=price_limit,IF(T190="Yes",1,2),"")),""))</f>
        <v/>
      </c>
      <c r="BD190" s="75" t="str">
        <f ca="1">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Err2</v>
      </c>
      <c r="BL190" s="3" t="str">
        <f>IF($A190&lt;&gt;"",IF(ISNUMBER(MATCH(ROW($A190),#REF!,0)),IF($F190="","Err1",""),IF($F190="","","Err2")),"")</f>
        <v>Err2</v>
      </c>
      <c r="BM190" s="3" t="str">
        <f>IF($A190&lt;&gt;"",IF(ISNUMBER(MATCH(ROW($A190),#REF!,0)),IF($G190="","Err1",""),IF($G190="","","Err2")),"")</f>
        <v>Err2</v>
      </c>
      <c r="BN190" s="3" t="str">
        <f>IF($A190&lt;&gt;"",IF(OR(ISNUMBER(MATCH(ROW($A190),#REF!,0)),ISNUMBER(MATCH(ROW($A190),#REF!,0))),IF(H190="","Err1",""),IF(H190="","","Err2")),"")</f>
        <v/>
      </c>
      <c r="BO190" s="3" t="str">
        <f>IF($A190&lt;&gt;"",IF(OR(ISNUMBER(MATCH(ROW($A190),#REF!,0)),ISNUMBER(MATCH(ROW($A190),#REF!,0))),IF(I190="","Err1",""),IF(I190="","","Err2")),"")</f>
        <v/>
      </c>
      <c r="BP190" s="3" t="str">
        <f>IF($A190&lt;&gt;"",IF(OR(ISNUMBER(MATCH(ROW($A190),#REF!,0)),ISNUMBER(MATCH(ROW($A190),#REF!,0))),IF(J190="","Err1",""),IF(J190="","","Err2")),"")</f>
        <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
      </c>
      <c r="BU190" s="3" t="str">
        <f>IF($A190&lt;&gt;"",IF(ISNUMBER(MATCH(ROW($A190),#REF!,0)),IF(O190="","Err1",""),IF(O190="","","Err2")),"")</f>
        <v/>
      </c>
      <c r="BV190" s="3" t="str">
        <f>IF($A190&lt;&gt;"",IF(ISNUMBER(MATCH(ROW($A190),#REF!,0)),IF(P190="","Err1",""),IF(P190="","","Err2")),"")</f>
        <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
      </c>
      <c r="BZ190" s="3" t="str">
        <f>IF($A190&lt;&gt;"",IF(ISNUMBER(MATCH(ROW($A190),#REF!,0)),IF(T190="","Err1",""),IF(T190="","","Err2")),"")</f>
        <v>Err2</v>
      </c>
      <c r="CA190" s="3" t="str">
        <f>IF($A190&lt;&gt;"",IF(ISNUMBER(MATCH(ROW($A190),#REF!,0)),IF(U190="","Err1",""),IF(U190="","","Err2")),"")</f>
        <v>Err2</v>
      </c>
    </row>
    <row r="191" spans="1:79" ht="37.299999999999997" x14ac:dyDescent="0.3">
      <c r="A191" s="19" t="s">
        <v>886</v>
      </c>
      <c r="B191" s="4" t="s">
        <v>885</v>
      </c>
      <c r="C191" s="4" t="s">
        <v>478</v>
      </c>
      <c r="D191" s="3" t="str">
        <f t="shared" ca="1" si="11"/>
        <v/>
      </c>
      <c r="F191" s="5" t="s">
        <v>885</v>
      </c>
      <c r="G191" s="5" t="s">
        <v>885</v>
      </c>
      <c r="O191" s="6"/>
      <c r="P191" s="6"/>
      <c r="Q191" s="6"/>
      <c r="R191" s="6"/>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IF(OR(E191="",VLOOKUP(E$1,Services!$A$1:$B$19,2,0)="Exclude"),"",IF($D191=1,IF(OR(price_limit="",price_limit="No Limit"),IF(E191="Yes",1,2),IF(SUMIFS(WhatIf!$G:$G,WhatIf!$A:$A,E$1,WhatIf!$B:$B,E191)&lt;=price_limit,IF(E191="Yes",1,2),"")),""))</f>
        <v/>
      </c>
      <c r="AO191" s="75" t="str">
        <f ca="1">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IF(OR(L191="",VLOOKUP(L$1,Services!$A$1:$B$19,2,0)="Exclude"),"",IF($D191=1,IF(OR(price_limit="",price_limit="No Limit"),IF(L191="Yes",1,2),IF(SUMIFS(WhatIf!$G:$G,WhatIf!$A:$A,L$1,WhatIf!$B:$B,L191)&lt;=price_limit,IF(L191="Yes",1,2),"")),""))</f>
        <v/>
      </c>
      <c r="AV191" s="75" t="str">
        <f>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Err2</v>
      </c>
      <c r="BM191" s="3" t="str">
        <f>IF($A191&lt;&gt;"",IF(ISNUMBER(MATCH(ROW($A191),#REF!,0)),IF($G191="","Err1",""),IF($G191="","","Err2")),"")</f>
        <v>Err2</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
      </c>
      <c r="BS191" s="3" t="str">
        <f>IF($A191&lt;&gt;"",IF(OR(ISNUMBER(MATCH(ROW($A191),#REF!,0)),ISNUMBER(MATCH(ROW($A191),#REF!,0))),IF(M191="","Err1",""),IF(M191="","","Err2")),"")</f>
        <v/>
      </c>
      <c r="BT191" s="3" t="str">
        <f>IF($A191&lt;&gt;"",IF(OR(ISNUMBER(MATCH(ROW($A191),#REF!,0)),ISNUMBER(MATCH(ROW($A191),#REF!,0))),IF(N191="","Err1",""),IF(N191="","","Err2")),"")</f>
        <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
      </c>
      <c r="BY191" s="3" t="str">
        <f>IF($A191&lt;&gt;"",IF(ISNUMBER(MATCH(ROW($A191),#REF!,0)),IF(S191="","Err1",""),IF(S191="","","Err2")),"")</f>
        <v/>
      </c>
      <c r="BZ191" s="3" t="str">
        <f>IF($A191&lt;&gt;"",IF(ISNUMBER(MATCH(ROW($A191),#REF!,0)),IF(T191="","Err1",""),IF(T191="","","Err2")),"")</f>
        <v/>
      </c>
      <c r="CA191" s="3" t="str">
        <f>IF($A191&lt;&gt;"",IF(ISNUMBER(MATCH(ROW($A191),#REF!,0)),IF(U191="","Err1",""),IF(U191="","","Err2")),"")</f>
        <v/>
      </c>
    </row>
    <row r="192" spans="1:79" x14ac:dyDescent="0.3">
      <c r="A192" s="19" t="s">
        <v>403</v>
      </c>
      <c r="B192" s="4" t="s">
        <v>424</v>
      </c>
      <c r="C192" s="4" t="s">
        <v>216</v>
      </c>
      <c r="D192" s="3" t="str">
        <f t="shared" ref="D192:D255" ca="1" si="15">IF(BI192=0,"",IF(BI192&lt;=VALUE(MID(marker_pick,1,1)),1,""))</f>
        <v/>
      </c>
      <c r="H192" s="6"/>
      <c r="I192" s="6"/>
      <c r="O192" s="6"/>
      <c r="P192" s="6"/>
      <c r="Q192" s="6" t="s">
        <v>320</v>
      </c>
      <c r="R192" s="6" t="s">
        <v>874</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ref="AM192:AM255" ca="1" si="16">IF(SUM(V192:AL192)&gt;0,1,"")</f>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IF(OR(K192="",VLOOKUP(K$1,Services!$A$1:$B$19,2,0)="Exclude"),"",IF($D192=1,IF(OR(price_limit="",price_limit="No Limit"),IF(K192="Yes",1,2),IF(SUMIFS(WhatIf!$G:$G,WhatIf!$A:$A,K$1,WhatIf!$B:$B,K192)&lt;=price_limit,IF(K192="Yes",1,2),"")),""))</f>
        <v/>
      </c>
      <c r="AU192" s="75" t="str">
        <f>IF(OR(L192="",VLOOKUP(L$1,Services!$A$1:$B$19,2,0)="Exclude"),"",IF($D192=1,IF(OR(price_limit="",price_limit="No Limit"),IF(L192="Yes",1,2),IF(SUMIFS(WhatIf!$G:$G,WhatIf!$A:$A,L$1,WhatIf!$B:$B,L192)&lt;=price_limit,IF(L192="Yes",1,2),"")),""))</f>
        <v/>
      </c>
      <c r="AV192" s="75" t="str">
        <f>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 ca="1">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ref="BE192:BE255" si="17">MAX(BF192:BH192)</f>
        <v>0</v>
      </c>
      <c r="BF192" s="3">
        <f t="shared" ref="BF192:BF255" si="18">IF(highlight_pick="Select",0,IF(MID(highlight_pick,1,1)="#",0,IF(INDEX($A192:$BO192,1,MATCH(highlight_pick,$1:$1,0))="",0,IF(INDEX($A192:$BO192,1,MATCH(highlight_pick,$1:$1,0))="Yes",1,2))))</f>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c r="BM192" s="3" t="str">
        <f>IF($A192&lt;&gt;"",IF(ISNUMBER(MATCH(ROW($A192),#REF!,0)),IF($G192="","Err1",""),IF($G192="","","Err2")),"")</f>
        <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
      </c>
      <c r="BR192" s="3" t="str">
        <f>IF($A192&lt;&gt;"",IF(OR(ISNUMBER(MATCH(ROW($A192),#REF!,0)),ISNUMBER(MATCH(ROW($A192),#REF!,0))),IF(L192="","Err1",""),IF(L192="","","Err2")),"")</f>
        <v/>
      </c>
      <c r="BS192" s="3" t="str">
        <f>IF($A192&lt;&gt;"",IF(OR(ISNUMBER(MATCH(ROW($A192),#REF!,0)),ISNUMBER(MATCH(ROW($A192),#REF!,0))),IF(M192="","Err1",""),IF(M192="","","Err2")),"")</f>
        <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Err2</v>
      </c>
      <c r="BX192" s="3" t="str">
        <f>IF($A192&lt;&gt;"",IF(ISNUMBER(MATCH(ROW($A192),#REF!,0)),IF(R192="","Err1",""),IF(R192="","","Err2")),"")</f>
        <v>Err2</v>
      </c>
      <c r="BY192" s="3" t="str">
        <f>IF($A192&lt;&gt;"",IF(ISNUMBER(MATCH(ROW($A192),#REF!,0)),IF(S192="","Err1",""),IF(S192="","","Err2")),"")</f>
        <v/>
      </c>
      <c r="BZ192" s="3" t="str">
        <f>IF($A192&lt;&gt;"",IF(ISNUMBER(MATCH(ROW($A192),#REF!,0)),IF(T192="","Err1",""),IF(T192="","","Err2")),"")</f>
        <v/>
      </c>
      <c r="CA192" s="3" t="str">
        <f>IF($A192&lt;&gt;"",IF(ISNUMBER(MATCH(ROW($A192),#REF!,0)),IF(U192="","Err1",""),IF(U192="","","Err2")),"")</f>
        <v/>
      </c>
    </row>
    <row r="193" spans="1:79" ht="24.9" x14ac:dyDescent="0.3">
      <c r="A193" s="19" t="s">
        <v>598</v>
      </c>
      <c r="C193" s="4" t="s">
        <v>485</v>
      </c>
      <c r="D193" s="3" t="str">
        <f t="shared" ca="1" si="15"/>
        <v/>
      </c>
      <c r="F193" s="5" t="s">
        <v>571</v>
      </c>
      <c r="G193" s="5" t="s">
        <v>571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6"/>
        <v/>
      </c>
      <c r="AN193" s="75" t="str">
        <f>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17"/>
        <v>0</v>
      </c>
      <c r="BF193" s="3">
        <f t="shared" si="18"/>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
      </c>
      <c r="BY193" s="3" t="str">
        <f>IF($A193&lt;&gt;"",IF(ISNUMBER(MATCH(ROW($A193),#REF!,0)),IF(S193="","Err1",""),IF(S193="","","Err2")),"")</f>
        <v/>
      </c>
      <c r="BZ193" s="3" t="str">
        <f>IF($A193&lt;&gt;"",IF(ISNUMBER(MATCH(ROW($A193),#REF!,0)),IF(T193="","Err1",""),IF(T193="","","Err2")),"")</f>
        <v/>
      </c>
      <c r="CA193" s="3" t="str">
        <f>IF($A193&lt;&gt;"",IF(ISNUMBER(MATCH(ROW($A193),#REF!,0)),IF(U193="","Err1",""),IF(U193="","","Err2")),"")</f>
        <v/>
      </c>
    </row>
    <row r="194" spans="1:79" ht="37.299999999999997" x14ac:dyDescent="0.3">
      <c r="A194" s="19" t="s">
        <v>40</v>
      </c>
      <c r="B194" s="4" t="s">
        <v>330</v>
      </c>
      <c r="C194" s="4" t="s">
        <v>216</v>
      </c>
      <c r="D194" s="3" t="str">
        <f t="shared" ca="1" si="15"/>
        <v/>
      </c>
      <c r="G194" s="5" t="s">
        <v>534</v>
      </c>
      <c r="H194" s="6"/>
      <c r="I194" s="6" t="s">
        <v>1</v>
      </c>
      <c r="L194" s="5" t="s">
        <v>1</v>
      </c>
      <c r="M194" s="5" t="s">
        <v>1</v>
      </c>
      <c r="O194" s="6" t="s">
        <v>1</v>
      </c>
      <c r="P194" s="6" t="s">
        <v>1</v>
      </c>
      <c r="Q194" s="6" t="s">
        <v>319</v>
      </c>
      <c r="R194" s="6" t="s">
        <v>1</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6"/>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 ca="1">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 ca="1">IF(OR(L194="",VLOOKUP(L$1,Services!$A$1:$B$19,2,0)="Exclude"),"",IF($D194=1,IF(OR(price_limit="",price_limit="No Limit"),IF(L194="Yes",1,2),IF(SUMIFS(WhatIf!$G:$G,WhatIf!$A:$A,L$1,WhatIf!$B:$B,L194)&lt;=price_limit,IF(L194="Yes",1,2),"")),""))</f>
        <v/>
      </c>
      <c r="AV194" s="75" t="str">
        <f ca="1">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 ca="1">IF(OR(O194="",VLOOKUP(O$1,Services!$A$1:$B$19,2,0)="Exclude"),"",IF($D194=1,IF(OR(price_limit="",price_limit="No Limit"),IF(O194="Yes",1,2),IF(SUMIFS(WhatIf!$G:$G,WhatIf!$A:$A,O$1,WhatIf!$B:$B,O194)&lt;=price_limit,IF(O194="Yes",1,2),"")),""))</f>
        <v/>
      </c>
      <c r="AY194" s="75" t="str">
        <f ca="1">IF(OR(P194="",VLOOKUP(P$1,Services!$A$1:$B$19,2,0)="Exclude"),"",IF($D194=1,IF(OR(price_limit="",price_limit="No Limit"),IF(P194="Yes",1,2),IF(SUMIFS(WhatIf!$G:$G,WhatIf!$A:$A,P$1,WhatIf!$B:$B,P194)&lt;=price_limit,IF(P194="Yes",1,2),"")),""))</f>
        <v/>
      </c>
      <c r="AZ194" s="75" t="str">
        <f ca="1">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 ca="1">IF(OR(U194="",VLOOKUP(U$1,Services!$A$1:$B$19,2,0)="Exclude"),"",IF($D194=1,IF(OR(price_limit="",price_limit="No Limit"),IF(U194="Yes",1,2),IF(SUMIFS(WhatIf!$G:$G,WhatIf!$A:$A,U$1,WhatIf!$B:$B,U194)&lt;=price_limit,IF(U194="Yes",1,2),"")),""))</f>
        <v/>
      </c>
      <c r="BE194" s="3">
        <f t="shared" si="17"/>
        <v>0</v>
      </c>
      <c r="BF194" s="3">
        <f t="shared" si="18"/>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c r="BM194" s="3" t="str">
        <f>IF($A194&lt;&gt;"",IF(ISNUMBER(MATCH(ROW($A194),#REF!,0)),IF($G194="","Err1",""),IF($G194="","","Err2")),"")</f>
        <v>Err2</v>
      </c>
      <c r="BN194" s="3" t="str">
        <f>IF($A194&lt;&gt;"",IF(OR(ISNUMBER(MATCH(ROW($A194),#REF!,0)),ISNUMBER(MATCH(ROW($A194),#REF!,0))),IF(H194="","Err1",""),IF(H194="","","Err2")),"")</f>
        <v/>
      </c>
      <c r="BO194" s="3" t="str">
        <f>IF($A194&lt;&gt;"",IF(OR(ISNUMBER(MATCH(ROW($A194),#REF!,0)),ISNUMBER(MATCH(ROW($A194),#REF!,0))),IF(I194="","Err1",""),IF(I194="","","Err2")),"")</f>
        <v>Err2</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Err2</v>
      </c>
      <c r="BS194" s="3" t="str">
        <f>IF($A194&lt;&gt;"",IF(OR(ISNUMBER(MATCH(ROW($A194),#REF!,0)),ISNUMBER(MATCH(ROW($A194),#REF!,0))),IF(M194="","Err1",""),IF(M194="","","Err2")),"")</f>
        <v>Err2</v>
      </c>
      <c r="BT194" s="3" t="str">
        <f>IF($A194&lt;&gt;"",IF(OR(ISNUMBER(MATCH(ROW($A194),#REF!,0)),ISNUMBER(MATCH(ROW($A194),#REF!,0))),IF(N194="","Err1",""),IF(N194="","","Err2")),"")</f>
        <v/>
      </c>
      <c r="BU194" s="3" t="str">
        <f>IF($A194&lt;&gt;"",IF(ISNUMBER(MATCH(ROW($A194),#REF!,0)),IF(O194="","Err1",""),IF(O194="","","Err2")),"")</f>
        <v>Err2</v>
      </c>
      <c r="BV194" s="3" t="str">
        <f>IF($A194&lt;&gt;"",IF(ISNUMBER(MATCH(ROW($A194),#REF!,0)),IF(P194="","Err1",""),IF(P194="","","Err2")),"")</f>
        <v>Err2</v>
      </c>
      <c r="BW194" s="3" t="str">
        <f>IF($A194&lt;&gt;"",IF(OR(ISNUMBER(MATCH(ROW($A194),#REF!,0)),ISNUMBER(MATCH(ROW($A194),#REF!,0)),ISNUMBER(MATCH(ROW($A194),#REF!,0))),IF($Q194="","Err1",""),IF($Q194="","","Err2")),"")</f>
        <v>Err2</v>
      </c>
      <c r="BX194" s="3" t="str">
        <f>IF($A194&lt;&gt;"",IF(ISNUMBER(MATCH(ROW($A194),#REF!,0)),IF(R194="","Err1",""),IF(R194="","","Err2")),"")</f>
        <v>Err2</v>
      </c>
      <c r="BY194" s="3" t="str">
        <f>IF($A194&lt;&gt;"",IF(ISNUMBER(MATCH(ROW($A194),#REF!,0)),IF(S194="","Err1",""),IF(S194="","","Err2")),"")</f>
        <v/>
      </c>
      <c r="BZ194" s="3" t="str">
        <f>IF($A194&lt;&gt;"",IF(ISNUMBER(MATCH(ROW($A194),#REF!,0)),IF(T194="","Err1",""),IF(T194="","","Err2")),"")</f>
        <v/>
      </c>
      <c r="CA194" s="3" t="str">
        <f>IF($A194&lt;&gt;"",IF(ISNUMBER(MATCH(ROW($A194),#REF!,0)),IF(U194="","Err1",""),IF(U194="","","Err2")),"")</f>
        <v>Err2</v>
      </c>
    </row>
    <row r="195" spans="1:79" ht="24.9" x14ac:dyDescent="0.3">
      <c r="A195" s="19" t="s">
        <v>274</v>
      </c>
      <c r="B195" s="4" t="s">
        <v>416</v>
      </c>
      <c r="C195" s="4" t="s">
        <v>216</v>
      </c>
      <c r="D195" s="3" t="str">
        <f t="shared" ca="1" si="15"/>
        <v/>
      </c>
      <c r="H195" s="5" t="s">
        <v>525</v>
      </c>
      <c r="I195" s="5" t="s">
        <v>525</v>
      </c>
      <c r="J195" s="5" t="s">
        <v>525</v>
      </c>
      <c r="K195" s="5" t="s">
        <v>525</v>
      </c>
      <c r="L195" s="5" t="s">
        <v>525</v>
      </c>
      <c r="M195" s="5" t="s">
        <v>525</v>
      </c>
      <c r="N195" s="5" t="s">
        <v>1</v>
      </c>
      <c r="R195" s="5" t="s">
        <v>875</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6"/>
        <v/>
      </c>
      <c r="AN195" s="75" t="str">
        <f>IF(OR(E195="",VLOOKUP(E$1,Services!$A$1:$B$19,2,0)="Exclude"),"",IF($D195=1,IF(OR(price_limit="",price_limit="No Limit"),IF(E195="Yes",1,2),IF(SUMIFS(WhatIf!$G:$G,WhatIf!$A:$A,E$1,WhatIf!$B:$B,E195)&lt;=price_limit,IF(E195="Yes",1,2),"")),""))</f>
        <v/>
      </c>
      <c r="AO195" s="75" t="str">
        <f>IF(OR(F195="",VLOOKUP(F$1,Services!$A$1:$B$19,2,0)="Exclude"),"",IF($D195=1,IF(OR(price_limit="",price_limit="No Limit"),IF(F195="Yes",1,2),IF(SUMIFS(WhatIf!$G:$G,WhatIf!$A:$A,F$1,WhatIf!$B:$B,F195)&lt;=price_limit,IF(F195="Yes",1,2),"")),""))</f>
        <v/>
      </c>
      <c r="AP195" s="75" t="str">
        <f>IF(OR(G195="",VLOOKUP(G$1,Services!$A$1:$B$19,2,0)="Exclude"),"",IF($D195=1,IF(OR(price_limit="",price_limit="No Limit"),IF(G195="Yes",1,2),IF(SUMIFS(WhatIf!$G:$G,WhatIf!$A:$A,G$1,WhatIf!$B:$B,G195)&lt;=price_limit,IF(G195="Yes",1,2),"")),""))</f>
        <v/>
      </c>
      <c r="AQ195" s="75" t="str">
        <f ca="1">IF(OR(H195="",VLOOKUP(H$1,Services!$A$1:$B$19,2,0)="Exclude"),"",IF($D195=1,IF(OR(price_limit="",price_limit="No Limit"),IF(H195="Yes",1,2),IF(SUMIFS(WhatIf!$G:$G,WhatIf!$A:$A,H$1,WhatIf!$B:$B,H195)&lt;=price_limit,IF(H195="Yes",1,2),"")),""))</f>
        <v/>
      </c>
      <c r="AR195" s="75" t="str">
        <f ca="1">IF(OR(I195="",VLOOKUP(I$1,Services!$A$1:$B$19,2,0)="Exclude"),"",IF($D195=1,IF(OR(price_limit="",price_limit="No Limit"),IF(I195="Yes",1,2),IF(SUMIFS(WhatIf!$G:$G,WhatIf!$A:$A,I$1,WhatIf!$B:$B,I195)&lt;=price_limit,IF(I195="Yes",1,2),"")),""))</f>
        <v/>
      </c>
      <c r="AS195" s="75" t="str">
        <f ca="1">IF(OR(J195="",VLOOKUP(J$1,Services!$A$1:$B$19,2,0)="Exclude"),"",IF($D195=1,IF(OR(price_limit="",price_limit="No Limit"),IF(J195="Yes",1,2),IF(SUMIFS(WhatIf!$G:$G,WhatIf!$A:$A,J$1,WhatIf!$B:$B,J195)&lt;=price_limit,IF(J195="Yes",1,2),"")),""))</f>
        <v/>
      </c>
      <c r="AT195" s="75" t="str">
        <f ca="1">IF(OR(K195="",VLOOKUP(K$1,Services!$A$1:$B$19,2,0)="Exclude"),"",IF($D195=1,IF(OR(price_limit="",price_limit="No Limit"),IF(K195="Yes",1,2),IF(SUMIFS(WhatIf!$G:$G,WhatIf!$A:$A,K$1,WhatIf!$B:$B,K195)&lt;=price_limit,IF(K195="Yes",1,2),"")),""))</f>
        <v/>
      </c>
      <c r="AU195" s="75" t="str">
        <f ca="1">IF(OR(L195="",VLOOKUP(L$1,Services!$A$1:$B$19,2,0)="Exclude"),"",IF($D195=1,IF(OR(price_limit="",price_limit="No Limit"),IF(L195="Yes",1,2),IF(SUMIFS(WhatIf!$G:$G,WhatIf!$A:$A,L$1,WhatIf!$B:$B,L195)&lt;=price_limit,IF(L195="Yes",1,2),"")),""))</f>
        <v/>
      </c>
      <c r="AV195" s="75" t="str">
        <f ca="1">IF(OR(M195="",VLOOKUP(M$1,Services!$A$1:$B$19,2,0)="Exclude"),"",IF($D195=1,IF(OR(price_limit="",price_limit="No Limit"),IF(M195="Yes",1,2),IF(SUMIFS(WhatIf!$G:$G,WhatIf!$A:$A,M$1,WhatIf!$B:$B,M195)&lt;=price_limit,IF(M195="Yes",1,2),"")),""))</f>
        <v/>
      </c>
      <c r="AW195" s="75" t="str">
        <f ca="1">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 ca="1">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17"/>
        <v>0</v>
      </c>
      <c r="BF195" s="3">
        <f t="shared" si="18"/>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
      </c>
      <c r="BM195" s="3" t="str">
        <f>IF($A195&lt;&gt;"",IF(ISNUMBER(MATCH(ROW($A195),#REF!,0)),IF($G195="","Err1",""),IF($G195="","","Err2")),"")</f>
        <v/>
      </c>
      <c r="BN195" s="3" t="str">
        <f>IF($A195&lt;&gt;"",IF(OR(ISNUMBER(MATCH(ROW($A195),#REF!,0)),ISNUMBER(MATCH(ROW($A195),#REF!,0))),IF(H195="","Err1",""),IF(H195="","","Err2")),"")</f>
        <v>Err2</v>
      </c>
      <c r="BO195" s="3" t="str">
        <f>IF($A195&lt;&gt;"",IF(OR(ISNUMBER(MATCH(ROW($A195),#REF!,0)),ISNUMBER(MATCH(ROW($A195),#REF!,0))),IF(I195="","Err1",""),IF(I195="","","Err2")),"")</f>
        <v>Err2</v>
      </c>
      <c r="BP195" s="3" t="str">
        <f>IF($A195&lt;&gt;"",IF(OR(ISNUMBER(MATCH(ROW($A195),#REF!,0)),ISNUMBER(MATCH(ROW($A195),#REF!,0))),IF(J195="","Err1",""),IF(J195="","","Err2")),"")</f>
        <v>Err2</v>
      </c>
      <c r="BQ195" s="3" t="str">
        <f>IF($A195&lt;&gt;"",IF(OR(ISNUMBER(MATCH(ROW($A195),#REF!,0)),ISNUMBER(MATCH(ROW($A195),#REF!,0))),IF(K195="","Err1",""),IF(K195="","","Err2")),"")</f>
        <v>Err2</v>
      </c>
      <c r="BR195" s="3" t="str">
        <f>IF($A195&lt;&gt;"",IF(OR(ISNUMBER(MATCH(ROW($A195),#REF!,0)),ISNUMBER(MATCH(ROW($A195),#REF!,0))),IF(L195="","Err1",""),IF(L195="","","Err2")),"")</f>
        <v>Err2</v>
      </c>
      <c r="BS195" s="3" t="str">
        <f>IF($A195&lt;&gt;"",IF(OR(ISNUMBER(MATCH(ROW($A195),#REF!,0)),ISNUMBER(MATCH(ROW($A195),#REF!,0))),IF(M195="","Err1",""),IF(M195="","","Err2")),"")</f>
        <v>Err2</v>
      </c>
      <c r="BT195" s="3" t="str">
        <f>IF($A195&lt;&gt;"",IF(OR(ISNUMBER(MATCH(ROW($A195),#REF!,0)),ISNUMBER(MATCH(ROW($A195),#REF!,0))),IF(N195="","Err1",""),IF(N195="","","Err2")),"")</f>
        <v>Err2</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Err2</v>
      </c>
      <c r="BY195" s="3" t="str">
        <f>IF($A195&lt;&gt;"",IF(ISNUMBER(MATCH(ROW($A195),#REF!,0)),IF(S195="","Err1",""),IF(S195="","","Err2")),"")</f>
        <v/>
      </c>
      <c r="BZ195" s="3" t="str">
        <f>IF($A195&lt;&gt;"",IF(ISNUMBER(MATCH(ROW($A195),#REF!,0)),IF(T195="","Err1",""),IF(T195="","","Err2")),"")</f>
        <v/>
      </c>
      <c r="CA195" s="3" t="str">
        <f>IF($A195&lt;&gt;"",IF(ISNUMBER(MATCH(ROW($A195),#REF!,0)),IF(U195="","Err1",""),IF(U195="","","Err2")),"")</f>
        <v/>
      </c>
    </row>
    <row r="196" spans="1:79" ht="12.45" customHeight="1" x14ac:dyDescent="0.3">
      <c r="A196" s="19" t="s">
        <v>404</v>
      </c>
      <c r="B196" s="4" t="s">
        <v>248</v>
      </c>
      <c r="C196" s="4" t="s">
        <v>216</v>
      </c>
      <c r="D196" s="3" t="str">
        <f t="shared" ca="1" si="15"/>
        <v/>
      </c>
      <c r="R196" s="5" t="s">
        <v>875</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6"/>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17"/>
        <v>0</v>
      </c>
      <c r="BF196" s="3">
        <f t="shared" si="18"/>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
      </c>
      <c r="BN196" s="3" t="str">
        <f>IF($A196&lt;&gt;"",IF(OR(ISNUMBER(MATCH(ROW($A196),#REF!,0)),ISNUMBER(MATCH(ROW($A196),#REF!,0))),IF(H196="","Err1",""),IF(H196="","","Err2")),"")</f>
        <v/>
      </c>
      <c r="BO196" s="3" t="str">
        <f>IF($A196&lt;&gt;"",IF(OR(ISNUMBER(MATCH(ROW($A196),#REF!,0)),ISNUMBER(MATCH(ROW($A196),#REF!,0))),IF(I196="","Err1",""),IF(I196="","","Err2")),"")</f>
        <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
      </c>
      <c r="BS196" s="3" t="str">
        <f>IF($A196&lt;&gt;"",IF(OR(ISNUMBER(MATCH(ROW($A196),#REF!,0)),ISNUMBER(MATCH(ROW($A196),#REF!,0))),IF(M196="","Err1",""),IF(M196="","","Err2")),"")</f>
        <v/>
      </c>
      <c r="BT196" s="3" t="str">
        <f>IF($A196&lt;&gt;"",IF(OR(ISNUMBER(MATCH(ROW($A196),#REF!,0)),ISNUMBER(MATCH(ROW($A196),#REF!,0))),IF(N196="","Err1",""),IF(N196="","","Err2")),"")</f>
        <v/>
      </c>
      <c r="BU196" s="3" t="str">
        <f>IF($A196&lt;&gt;"",IF(ISNUMBER(MATCH(ROW($A196),#REF!,0)),IF(O196="","Err1",""),IF(O196="","","Err2")),"")</f>
        <v/>
      </c>
      <c r="BV196" s="3" t="str">
        <f>IF($A196&lt;&gt;"",IF(ISNUMBER(MATCH(ROW($A196),#REF!,0)),IF(P196="","Err1",""),IF(P196="","","Err2")),"")</f>
        <v/>
      </c>
      <c r="BW196" s="3" t="str">
        <f>IF($A196&lt;&gt;"",IF(OR(ISNUMBER(MATCH(ROW($A196),#REF!,0)),ISNUMBER(MATCH(ROW($A196),#REF!,0)),ISNUMBER(MATCH(ROW($A196),#REF!,0))),IF($Q196="","Err1",""),IF($Q196="","","Err2")),"")</f>
        <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
      </c>
    </row>
    <row r="197" spans="1:79" x14ac:dyDescent="0.3">
      <c r="A197" s="19" t="s">
        <v>548</v>
      </c>
      <c r="C197" s="4" t="s">
        <v>485</v>
      </c>
      <c r="D197" s="3" t="str">
        <f t="shared" ca="1" si="15"/>
        <v/>
      </c>
      <c r="F197" s="5" t="s">
        <v>548</v>
      </c>
      <c r="G197" s="5" t="s">
        <v>548</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6"/>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17"/>
        <v>0</v>
      </c>
      <c r="BF197" s="3">
        <f t="shared" si="18"/>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c r="BM197" s="3" t="str">
        <f>IF($A197&lt;&gt;"",IF(ISNUMBER(MATCH(ROW($A197),#REF!,0)),IF($G197="","Err1",""),IF($G197="","","Err2")),"")</f>
        <v>Err2</v>
      </c>
      <c r="BN197" s="3" t="str">
        <f>IF($A197&lt;&gt;"",IF(OR(ISNUMBER(MATCH(ROW($A197),#REF!,0)),ISNUMBER(MATCH(ROW($A197),#REF!,0))),IF(H197="","Err1",""),IF(H197="","","Err2")),"")</f>
        <v/>
      </c>
      <c r="BO197" s="3" t="str">
        <f>IF($A197&lt;&gt;"",IF(OR(ISNUMBER(MATCH(ROW($A197),#REF!,0)),ISNUMBER(MATCH(ROW($A197),#REF!,0))),IF(I197="","Err1",""),IF(I197="","","Err2")),"")</f>
        <v/>
      </c>
      <c r="BP197" s="3" t="str">
        <f>IF($A197&lt;&gt;"",IF(OR(ISNUMBER(MATCH(ROW($A197),#REF!,0)),ISNUMBER(MATCH(ROW($A197),#REF!,0))),IF(J197="","Err1",""),IF(J197="","","Err2")),"")</f>
        <v/>
      </c>
      <c r="BQ197" s="3" t="str">
        <f>IF($A197&lt;&gt;"",IF(OR(ISNUMBER(MATCH(ROW($A197),#REF!,0)),ISNUMBER(MATCH(ROW($A197),#REF!,0))),IF(K197="","Err1",""),IF(K197="","","Err2")),"")</f>
        <v/>
      </c>
      <c r="BR197" s="3" t="str">
        <f>IF($A197&lt;&gt;"",IF(OR(ISNUMBER(MATCH(ROW($A197),#REF!,0)),ISNUMBER(MATCH(ROW($A197),#REF!,0))),IF(L197="","Err1",""),IF(L197="","","Err2")),"")</f>
        <v/>
      </c>
      <c r="BS197" s="3" t="str">
        <f>IF($A197&lt;&gt;"",IF(OR(ISNUMBER(MATCH(ROW($A197),#REF!,0)),ISNUMBER(MATCH(ROW($A197),#REF!,0))),IF(M197="","Err1",""),IF(M197="","","Err2")),"")</f>
        <v/>
      </c>
      <c r="BT197" s="3" t="str">
        <f>IF($A197&lt;&gt;"",IF(OR(ISNUMBER(MATCH(ROW($A197),#REF!,0)),ISNUMBER(MATCH(ROW($A197),#REF!,0))),IF(N197="","Err1",""),IF(N197="","","Err2")),"")</f>
        <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
      </c>
      <c r="BY197" s="3" t="str">
        <f>IF($A197&lt;&gt;"",IF(ISNUMBER(MATCH(ROW($A197),#REF!,0)),IF(S197="","Err1",""),IF(S197="","","Err2")),"")</f>
        <v/>
      </c>
      <c r="BZ197" s="3" t="str">
        <f>IF($A197&lt;&gt;"",IF(ISNUMBER(MATCH(ROW($A197),#REF!,0)),IF(T197="","Err1",""),IF(T197="","","Err2")),"")</f>
        <v/>
      </c>
      <c r="CA197" s="3" t="str">
        <f>IF($A197&lt;&gt;"",IF(ISNUMBER(MATCH(ROW($A197),#REF!,0)),IF(U197="","Err1",""),IF(U197="","","Err2")),"")</f>
        <v/>
      </c>
    </row>
    <row r="198" spans="1:79" ht="24.9" x14ac:dyDescent="0.3">
      <c r="A198" s="19" t="s">
        <v>183</v>
      </c>
      <c r="B198" s="4" t="s">
        <v>119</v>
      </c>
      <c r="C198" s="4" t="s">
        <v>478</v>
      </c>
      <c r="D198" s="3" t="str">
        <f t="shared" ca="1" si="15"/>
        <v/>
      </c>
      <c r="E198" s="5" t="s">
        <v>1</v>
      </c>
      <c r="F198" s="5" t="s">
        <v>538</v>
      </c>
      <c r="G198" s="5" t="s">
        <v>538</v>
      </c>
      <c r="H198" s="5" t="s">
        <v>1</v>
      </c>
      <c r="I198" s="5" t="s">
        <v>1</v>
      </c>
      <c r="J198" s="5" t="s">
        <v>1</v>
      </c>
      <c r="K198" s="5" t="s">
        <v>1</v>
      </c>
      <c r="L198" s="5" t="s">
        <v>1</v>
      </c>
      <c r="M198" s="5" t="s">
        <v>1</v>
      </c>
      <c r="O198" s="6"/>
      <c r="P198" s="6"/>
      <c r="Q198" s="6" t="s">
        <v>319</v>
      </c>
      <c r="R198" s="6" t="s">
        <v>1</v>
      </c>
      <c r="S198" s="5" t="s">
        <v>1</v>
      </c>
      <c r="U198" s="5"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6"/>
        <v/>
      </c>
      <c r="AN198" s="75" t="str">
        <f ca="1">IF(OR(E198="",VLOOKUP(E$1,Services!$A$1:$B$19,2,0)="Exclude"),"",IF($D198=1,IF(OR(price_limit="",price_limit="No Limit"),IF(E198="Yes",1,2),IF(SUMIFS(WhatIf!$G:$G,WhatIf!$A:$A,E$1,WhatIf!$B:$B,E198)&lt;=price_limit,IF(E198="Yes",1,2),"")),""))</f>
        <v/>
      </c>
      <c r="AO198" s="75" t="str">
        <f ca="1">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 ca="1">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 ca="1">IF(OR(J198="",VLOOKUP(J$1,Services!$A$1:$B$19,2,0)="Exclude"),"",IF($D198=1,IF(OR(price_limit="",price_limit="No Limit"),IF(J198="Yes",1,2),IF(SUMIFS(WhatIf!$G:$G,WhatIf!$A:$A,J$1,WhatIf!$B:$B,J198)&lt;=price_limit,IF(J198="Yes",1,2),"")),""))</f>
        <v/>
      </c>
      <c r="AT198" s="75" t="str">
        <f ca="1">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 ca="1">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 ca="1">IF(OR(U198="",VLOOKUP(U$1,Services!$A$1:$B$19,2,0)="Exclude"),"",IF($D198=1,IF(OR(price_limit="",price_limit="No Limit"),IF(U198="Yes",1,2),IF(SUMIFS(WhatIf!$G:$G,WhatIf!$A:$A,U$1,WhatIf!$B:$B,U198)&lt;=price_limit,IF(U198="Yes",1,2),"")),""))</f>
        <v/>
      </c>
      <c r="BE198" s="3">
        <f t="shared" si="17"/>
        <v>0</v>
      </c>
      <c r="BF198" s="3">
        <f t="shared" si="18"/>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Err2</v>
      </c>
      <c r="BL198" s="3" t="str">
        <f>IF($A198&lt;&gt;"",IF(ISNUMBER(MATCH(ROW($A198),#REF!,0)),IF($F198="","Err1",""),IF($F198="","","Err2")),"")</f>
        <v>Err2</v>
      </c>
      <c r="BM198" s="3" t="str">
        <f>IF($A198&lt;&gt;"",IF(ISNUMBER(MATCH(ROW($A198),#REF!,0)),IF($G198="","Err1",""),IF($G198="","","Err2")),"")</f>
        <v>Err2</v>
      </c>
      <c r="BN198" s="3" t="str">
        <f>IF($A198&lt;&gt;"",IF(OR(ISNUMBER(MATCH(ROW($A198),#REF!,0)),ISNUMBER(MATCH(ROW($A198),#REF!,0))),IF(H198="","Err1",""),IF(H198="","","Err2")),"")</f>
        <v>Err2</v>
      </c>
      <c r="BO198" s="3" t="str">
        <f>IF($A198&lt;&gt;"",IF(OR(ISNUMBER(MATCH(ROW($A198),#REF!,0)),ISNUMBER(MATCH(ROW($A198),#REF!,0))),IF(I198="","Err1",""),IF(I198="","","Err2")),"")</f>
        <v>Err2</v>
      </c>
      <c r="BP198" s="3" t="str">
        <f>IF($A198&lt;&gt;"",IF(OR(ISNUMBER(MATCH(ROW($A198),#REF!,0)),ISNUMBER(MATCH(ROW($A198),#REF!,0))),IF(J198="","Err1",""),IF(J198="","","Err2")),"")</f>
        <v>Err2</v>
      </c>
      <c r="BQ198" s="3" t="str">
        <f>IF($A198&lt;&gt;"",IF(OR(ISNUMBER(MATCH(ROW($A198),#REF!,0)),ISNUMBER(MATCH(ROW($A198),#REF!,0))),IF(K198="","Err1",""),IF(K198="","","Err2")),"")</f>
        <v>Err2</v>
      </c>
      <c r="BR198" s="3" t="str">
        <f>IF($A198&lt;&gt;"",IF(OR(ISNUMBER(MATCH(ROW($A198),#REF!,0)),ISNUMBER(MATCH(ROW($A198),#REF!,0))),IF(L198="","Err1",""),IF(L198="","","Err2")),"")</f>
        <v>Err2</v>
      </c>
      <c r="BS198" s="3" t="str">
        <f>IF($A198&lt;&gt;"",IF(OR(ISNUMBER(MATCH(ROW($A198),#REF!,0)),ISNUMBER(MATCH(ROW($A198),#REF!,0))),IF(M198="","Err1",""),IF(M198="","","Err2")),"")</f>
        <v>Err2</v>
      </c>
      <c r="BT198" s="3" t="str">
        <f>IF($A198&lt;&gt;"",IF(OR(ISNUMBER(MATCH(ROW($A198),#REF!,0)),ISNUMBER(MATCH(ROW($A198),#REF!,0))),IF(N198="","Err1",""),IF(N198="","","Err2")),"")</f>
        <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Err2</v>
      </c>
      <c r="BX198" s="3" t="str">
        <f>IF($A198&lt;&gt;"",IF(ISNUMBER(MATCH(ROW($A198),#REF!,0)),IF(R198="","Err1",""),IF(R198="","","Err2")),"")</f>
        <v>Err2</v>
      </c>
      <c r="BY198" s="3" t="str">
        <f>IF($A198&lt;&gt;"",IF(ISNUMBER(MATCH(ROW($A198),#REF!,0)),IF(S198="","Err1",""),IF(S198="","","Err2")),"")</f>
        <v>Err2</v>
      </c>
      <c r="BZ198" s="3" t="str">
        <f>IF($A198&lt;&gt;"",IF(ISNUMBER(MATCH(ROW($A198),#REF!,0)),IF(T198="","Err1",""),IF(T198="","","Err2")),"")</f>
        <v/>
      </c>
      <c r="CA198" s="3" t="str">
        <f>IF($A198&lt;&gt;"",IF(ISNUMBER(MATCH(ROW($A198),#REF!,0)),IF(U198="","Err1",""),IF(U198="","","Err2")),"")</f>
        <v>Err2</v>
      </c>
    </row>
    <row r="199" spans="1:79" ht="24.9" x14ac:dyDescent="0.3">
      <c r="A199" s="19" t="s">
        <v>120</v>
      </c>
      <c r="B199" s="4" t="s">
        <v>248</v>
      </c>
      <c r="C199" s="4" t="s">
        <v>478</v>
      </c>
      <c r="D199" s="3" t="str">
        <f t="shared" ca="1" si="15"/>
        <v/>
      </c>
      <c r="E199" s="5" t="s">
        <v>1</v>
      </c>
      <c r="F199" s="5" t="s">
        <v>538</v>
      </c>
      <c r="G199" s="5" t="s">
        <v>538</v>
      </c>
      <c r="Q199" s="5" t="s">
        <v>320</v>
      </c>
      <c r="R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6"/>
        <v/>
      </c>
      <c r="AN199" s="75" t="str">
        <f ca="1">IF(OR(E199="",VLOOKUP(E$1,Services!$A$1:$B$19,2,0)="Exclude"),"",IF($D199=1,IF(OR(price_limit="",price_limit="No Limit"),IF(E199="Yes",1,2),IF(SUMIFS(WhatIf!$G:$G,WhatIf!$A:$A,E$1,WhatIf!$B:$B,E199)&lt;=price_limit,IF(E199="Yes",1,2),"")),""))</f>
        <v/>
      </c>
      <c r="AO199" s="75" t="str">
        <f ca="1">IF(OR(F199="",VLOOKUP(F$1,Services!$A$1:$B$19,2,0)="Exclude"),"",IF($D199=1,IF(OR(price_limit="",price_limit="No Limit"),IF(F199="Yes",1,2),IF(SUMIFS(WhatIf!$G:$G,WhatIf!$A:$A,F$1,WhatIf!$B:$B,F199)&lt;=price_limit,IF(F199="Yes",1,2),"")),""))</f>
        <v/>
      </c>
      <c r="AP199" s="75" t="str">
        <f ca="1">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 ca="1">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17"/>
        <v>0</v>
      </c>
      <c r="BF199" s="3">
        <f t="shared" si="18"/>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Err2</v>
      </c>
      <c r="BL199" s="3" t="str">
        <f>IF($A199&lt;&gt;"",IF(ISNUMBER(MATCH(ROW($A199),#REF!,0)),IF($F199="","Err1",""),IF($F199="","","Err2")),"")</f>
        <v>Err2</v>
      </c>
      <c r="BM199" s="3" t="str">
        <f>IF($A199&lt;&gt;"",IF(ISNUMBER(MATCH(ROW($A199),#REF!,0)),IF($G199="","Err1",""),IF($G199="","","Err2")),"")</f>
        <v>Err2</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Err2</v>
      </c>
      <c r="BX199" s="3" t="str">
        <f>IF($A199&lt;&gt;"",IF(ISNUMBER(MATCH(ROW($A199),#REF!,0)),IF(R199="","Err1",""),IF(R199="","","Err2")),"")</f>
        <v>Err2</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121</v>
      </c>
      <c r="B200" s="4" t="s">
        <v>246</v>
      </c>
      <c r="C200" s="4" t="s">
        <v>478</v>
      </c>
      <c r="D200" s="3" t="str">
        <f t="shared" ca="1" si="15"/>
        <v/>
      </c>
      <c r="E200" s="5" t="s">
        <v>1</v>
      </c>
      <c r="F200" s="5" t="s">
        <v>538</v>
      </c>
      <c r="G200" s="5" t="s">
        <v>538</v>
      </c>
      <c r="J200" s="5" t="s">
        <v>1</v>
      </c>
      <c r="Q200" s="5" t="s">
        <v>320</v>
      </c>
      <c r="R200" s="5" t="s">
        <v>1</v>
      </c>
      <c r="S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6"/>
        <v/>
      </c>
      <c r="AN200" s="75" t="str">
        <f ca="1">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 ca="1">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 ca="1">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 ca="1">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17"/>
        <v>0</v>
      </c>
      <c r="BF200" s="3">
        <f t="shared" si="18"/>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Err2</v>
      </c>
      <c r="BL200" s="3" t="str">
        <f>IF($A200&lt;&gt;"",IF(ISNUMBER(MATCH(ROW($A200),#REF!,0)),IF($F200="","Err1",""),IF($F200="","","Err2")),"")</f>
        <v>Err2</v>
      </c>
      <c r="BM200" s="3" t="str">
        <f>IF($A200&lt;&gt;"",IF(ISNUMBER(MATCH(ROW($A200),#REF!,0)),IF($G200="","Err1",""),IF($G200="","","Err2")),"")</f>
        <v>Err2</v>
      </c>
      <c r="BN200" s="3" t="str">
        <f>IF($A200&lt;&gt;"",IF(OR(ISNUMBER(MATCH(ROW($A200),#REF!,0)),ISNUMBER(MATCH(ROW($A200),#REF!,0))),IF(H200="","Err1",""),IF(H200="","","Err2")),"")</f>
        <v/>
      </c>
      <c r="BO200" s="3" t="str">
        <f>IF($A200&lt;&gt;"",IF(OR(ISNUMBER(MATCH(ROW($A200),#REF!,0)),ISNUMBER(MATCH(ROW($A200),#REF!,0))),IF(I200="","Err1",""),IF(I200="","","Err2")),"")</f>
        <v/>
      </c>
      <c r="BP200" s="3" t="str">
        <f>IF($A200&lt;&gt;"",IF(OR(ISNUMBER(MATCH(ROW($A200),#REF!,0)),ISNUMBER(MATCH(ROW($A200),#REF!,0))),IF(J200="","Err1",""),IF(J200="","","Err2")),"")</f>
        <v>Err2</v>
      </c>
      <c r="BQ200" s="3" t="str">
        <f>IF($A200&lt;&gt;"",IF(OR(ISNUMBER(MATCH(ROW($A200),#REF!,0)),ISNUMBER(MATCH(ROW($A200),#REF!,0))),IF(K200="","Err1",""),IF(K200="","","Err2")),"")</f>
        <v/>
      </c>
      <c r="BR200" s="3" t="str">
        <f>IF($A200&lt;&gt;"",IF(OR(ISNUMBER(MATCH(ROW($A200),#REF!,0)),ISNUMBER(MATCH(ROW($A200),#REF!,0))),IF(L200="","Err1",""),IF(L200="","","Err2")),"")</f>
        <v/>
      </c>
      <c r="BS200" s="3" t="str">
        <f>IF($A200&lt;&gt;"",IF(OR(ISNUMBER(MATCH(ROW($A200),#REF!,0)),ISNUMBER(MATCH(ROW($A200),#REF!,0))),IF(M200="","Err1",""),IF(M200="","","Err2")),"")</f>
        <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Err2</v>
      </c>
      <c r="BX200" s="3" t="str">
        <f>IF($A200&lt;&gt;"",IF(ISNUMBER(MATCH(ROW($A200),#REF!,0)),IF(R200="","Err1",""),IF(R200="","","Err2")),"")</f>
        <v>Err2</v>
      </c>
      <c r="BY200" s="3" t="str">
        <f>IF($A200&lt;&gt;"",IF(ISNUMBER(MATCH(ROW($A200),#REF!,0)),IF(S200="","Err1",""),IF(S200="","","Err2")),"")</f>
        <v>Err2</v>
      </c>
      <c r="BZ200" s="3" t="str">
        <f>IF($A200&lt;&gt;"",IF(ISNUMBER(MATCH(ROW($A200),#REF!,0)),IF(T200="","Err1",""),IF(T200="","","Err2")),"")</f>
        <v/>
      </c>
      <c r="CA200" s="3" t="str">
        <f>IF($A200&lt;&gt;"",IF(ISNUMBER(MATCH(ROW($A200),#REF!,0)),IF(U200="","Err1",""),IF(U200="","","Err2")),"")</f>
        <v/>
      </c>
    </row>
    <row r="201" spans="1:79" ht="37.299999999999997" x14ac:dyDescent="0.3">
      <c r="A201" s="19" t="s">
        <v>860</v>
      </c>
      <c r="C201" s="4" t="s">
        <v>478</v>
      </c>
      <c r="D201" s="3" t="str">
        <f t="shared" ca="1" si="15"/>
        <v/>
      </c>
      <c r="F201" s="5" t="s">
        <v>860</v>
      </c>
      <c r="G201" s="5" t="s">
        <v>860</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6"/>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17"/>
        <v>0</v>
      </c>
      <c r="BF201" s="3">
        <f t="shared" si="18"/>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
      </c>
      <c r="BX201" s="3" t="str">
        <f>IF($A201&lt;&gt;"",IF(ISNUMBER(MATCH(ROW($A201),#REF!,0)),IF(R201="","Err1",""),IF(R201="","","Err2")),"")</f>
        <v/>
      </c>
      <c r="BY201" s="3" t="str">
        <f>IF($A201&lt;&gt;"",IF(ISNUMBER(MATCH(ROW($A201),#REF!,0)),IF(S201="","Err1",""),IF(S201="","","Err2")),"")</f>
        <v/>
      </c>
      <c r="BZ201" s="3" t="str">
        <f>IF($A201&lt;&gt;"",IF(ISNUMBER(MATCH(ROW($A201),#REF!,0)),IF(T201="","Err1",""),IF(T201="","","Err2")),"")</f>
        <v/>
      </c>
      <c r="CA201" s="3" t="str">
        <f>IF($A201&lt;&gt;"",IF(ISNUMBER(MATCH(ROW($A201),#REF!,0)),IF(U201="","Err1",""),IF(U201="","","Err2")),"")</f>
        <v/>
      </c>
    </row>
    <row r="202" spans="1:79" x14ac:dyDescent="0.3">
      <c r="A202" s="19" t="s">
        <v>41</v>
      </c>
      <c r="B202" s="4" t="s">
        <v>236</v>
      </c>
      <c r="C202" s="4" t="s">
        <v>481</v>
      </c>
      <c r="D202" s="3" t="str">
        <f t="shared" ca="1" si="15"/>
        <v/>
      </c>
      <c r="F202" s="6"/>
      <c r="G202" s="6"/>
      <c r="H202" s="12" t="s">
        <v>1</v>
      </c>
      <c r="I202" s="12" t="s">
        <v>1</v>
      </c>
      <c r="O202" s="6"/>
      <c r="P202" s="6" t="s">
        <v>41</v>
      </c>
      <c r="Q202" s="6" t="s">
        <v>41</v>
      </c>
      <c r="R202" s="6"/>
      <c r="S202" s="5" t="s">
        <v>41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6"/>
        <v/>
      </c>
      <c r="AN202" s="75" t="str">
        <f>IF(OR(E202="",VLOOKUP(E$1,Services!$A$1:$B$19,2,0)="Exclude"),"",IF($D202=1,IF(OR(price_limit="",price_limit="No Limit"),IF(E202="Yes",1,2),IF(SUMIFS(WhatIf!$G:$G,WhatIf!$A:$A,E$1,WhatIf!$B:$B,E202)&lt;=price_limit,IF(E202="Yes",1,2),"")),""))</f>
        <v/>
      </c>
      <c r="AO202" s="75" t="str">
        <f>IF(OR(F202="",VLOOKUP(F$1,Services!$A$1:$B$19,2,0)="Exclude"),"",IF($D202=1,IF(OR(price_limit="",price_limit="No Limit"),IF(F202="Yes",1,2),IF(SUMIFS(WhatIf!$G:$G,WhatIf!$A:$A,F$1,WhatIf!$B:$B,F202)&lt;=price_limit,IF(F202="Yes",1,2),"")),""))</f>
        <v/>
      </c>
      <c r="AP202" s="75" t="str">
        <f>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 ca="1">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 ca="1">IF(OR(U202="",VLOOKUP(U$1,Services!$A$1:$B$19,2,0)="Exclude"),"",IF($D202=1,IF(OR(price_limit="",price_limit="No Limit"),IF(U202="Yes",1,2),IF(SUMIFS(WhatIf!$G:$G,WhatIf!$A:$A,U$1,WhatIf!$B:$B,U202)&lt;=price_limit,IF(U202="Yes",1,2),"")),""))</f>
        <v/>
      </c>
      <c r="BE202" s="3">
        <f t="shared" si="17"/>
        <v>0</v>
      </c>
      <c r="BF202" s="3">
        <f t="shared" si="18"/>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
      </c>
      <c r="BL202" s="3" t="str">
        <f>IF($A202&lt;&gt;"",IF(ISNUMBER(MATCH(ROW($A202),#REF!,0)),IF($F202="","Err1",""),IF($F202="","","Err2")),"")</f>
        <v/>
      </c>
      <c r="BM202" s="3" t="str">
        <f>IF($A202&lt;&gt;"",IF(ISNUMBER(MATCH(ROW($A202),#REF!,0)),IF($G202="","Err1",""),IF($G202="","","Err2")),"")</f>
        <v/>
      </c>
      <c r="BN202" s="3" t="str">
        <f>IF($A202&lt;&gt;"",IF(OR(ISNUMBER(MATCH(ROW($A202),#REF!,0)),ISNUMBER(MATCH(ROW($A202),#REF!,0))),IF(H202="","Err1",""),IF(H202="","","Err2")),"")</f>
        <v>Err2</v>
      </c>
      <c r="BO202" s="3" t="str">
        <f>IF($A202&lt;&gt;"",IF(OR(ISNUMBER(MATCH(ROW($A202),#REF!,0)),ISNUMBER(MATCH(ROW($A202),#REF!,0))),IF(I202="","Err1",""),IF(I202="","","Err2")),"")</f>
        <v>Err2</v>
      </c>
      <c r="BP202" s="3" t="str">
        <f>IF($A202&lt;&gt;"",IF(OR(ISNUMBER(MATCH(ROW($A202),#REF!,0)),ISNUMBER(MATCH(ROW($A202),#REF!,0))),IF(J202="","Err1",""),IF(J202="","","Err2")),"")</f>
        <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Err2</v>
      </c>
      <c r="BW202" s="3" t="str">
        <f>IF($A202&lt;&gt;"",IF(OR(ISNUMBER(MATCH(ROW($A202),#REF!,0)),ISNUMBER(MATCH(ROW($A202),#REF!,0)),ISNUMBER(MATCH(ROW($A202),#REF!,0))),IF($Q202="","Err1",""),IF($Q202="","","Err2")),"")</f>
        <v>Err2</v>
      </c>
      <c r="BX202" s="3" t="str">
        <f>IF($A202&lt;&gt;"",IF(ISNUMBER(MATCH(ROW($A202),#REF!,0)),IF(R202="","Err1",""),IF(R202="","","Err2")),"")</f>
        <v/>
      </c>
      <c r="BY202" s="3" t="str">
        <f>IF($A202&lt;&gt;"",IF(ISNUMBER(MATCH(ROW($A202),#REF!,0)),IF(S202="","Err1",""),IF(S202="","","Err2")),"")</f>
        <v>Err2</v>
      </c>
      <c r="BZ202" s="3" t="str">
        <f>IF($A202&lt;&gt;"",IF(ISNUMBER(MATCH(ROW($A202),#REF!,0)),IF(T202="","Err1",""),IF(T202="","","Err2")),"")</f>
        <v/>
      </c>
      <c r="CA202" s="3" t="str">
        <f>IF($A202&lt;&gt;"",IF(ISNUMBER(MATCH(ROW($A202),#REF!,0)),IF(U202="","Err1",""),IF(U202="","","Err2")),"")</f>
        <v>Err2</v>
      </c>
    </row>
    <row r="203" spans="1:79" ht="24.9" x14ac:dyDescent="0.3">
      <c r="A203" s="19" t="s">
        <v>257</v>
      </c>
      <c r="B203" s="4" t="s">
        <v>248</v>
      </c>
      <c r="C203" s="4" t="s">
        <v>481</v>
      </c>
      <c r="D203" s="3" t="str">
        <f t="shared" ca="1" si="15"/>
        <v/>
      </c>
      <c r="F203" s="6"/>
      <c r="G203" s="6"/>
      <c r="H203" s="12"/>
      <c r="I203" s="12"/>
      <c r="O203" s="6"/>
      <c r="P203" s="6"/>
      <c r="Q203" s="12" t="s">
        <v>778</v>
      </c>
      <c r="R203" s="6"/>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6"/>
        <v/>
      </c>
      <c r="AN203" s="75" t="str">
        <f>IF(OR(E203="",VLOOKUP(E$1,Services!$A$1:$B$19,2,0)="Exclude"),"",IF($D203=1,IF(OR(price_limit="",price_limit="No Limit"),IF(E203="Yes",1,2),IF(SUMIFS(WhatIf!$G:$G,WhatIf!$A:$A,E$1,WhatIf!$B:$B,E203)&lt;=price_limit,IF(E203="Yes",1,2),"")),""))</f>
        <v/>
      </c>
      <c r="AO203" s="75" t="str">
        <f>IF(OR(F203="",VLOOKUP(F$1,Services!$A$1:$B$19,2,0)="Exclude"),"",IF($D203=1,IF(OR(price_limit="",price_limit="No Limit"),IF(F203="Yes",1,2),IF(SUMIFS(WhatIf!$G:$G,WhatIf!$A:$A,F$1,WhatIf!$B:$B,F203)&lt;=price_limit,IF(F203="Yes",1,2),"")),""))</f>
        <v/>
      </c>
      <c r="AP203" s="75" t="str">
        <f>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17"/>
        <v>0</v>
      </c>
      <c r="BF203" s="3">
        <f t="shared" si="18"/>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
      </c>
      <c r="BL203" s="3" t="str">
        <f>IF($A203&lt;&gt;"",IF(ISNUMBER(MATCH(ROW($A203),#REF!,0)),IF($F203="","Err1",""),IF($F203="","","Err2")),"")</f>
        <v/>
      </c>
      <c r="BM203" s="3" t="str">
        <f>IF($A203&lt;&gt;"",IF(ISNUMBER(MATCH(ROW($A203),#REF!,0)),IF($G203="","Err1",""),IF($G203="","","Err2")),"")</f>
        <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Err2</v>
      </c>
      <c r="BX203" s="3" t="str">
        <f>IF($A203&lt;&gt;"",IF(ISNUMBER(MATCH(ROW($A203),#REF!,0)),IF(R203="","Err1",""),IF(R203="","","Err2")),"")</f>
        <v/>
      </c>
      <c r="BY203" s="3" t="str">
        <f>IF($A203&lt;&gt;"",IF(ISNUMBER(MATCH(ROW($A203),#REF!,0)),IF(S203="","Err1",""),IF(S203="","","Err2")),"")</f>
        <v/>
      </c>
      <c r="BZ203" s="3" t="str">
        <f>IF($A203&lt;&gt;"",IF(ISNUMBER(MATCH(ROW($A203),#REF!,0)),IF(T203="","Err1",""),IF(T203="","","Err2")),"")</f>
        <v/>
      </c>
      <c r="CA203" s="3" t="str">
        <f>IF($A203&lt;&gt;"",IF(ISNUMBER(MATCH(ROW($A203),#REF!,0)),IF(U203="","Err1",""),IF(U203="","","Err2")),"")</f>
        <v/>
      </c>
    </row>
    <row r="204" spans="1:79" x14ac:dyDescent="0.3">
      <c r="A204" s="19" t="s">
        <v>521</v>
      </c>
      <c r="B204" s="4" t="s">
        <v>248</v>
      </c>
      <c r="C204" s="4" t="s">
        <v>481</v>
      </c>
      <c r="D204" s="3" t="str">
        <f t="shared" ca="1" si="15"/>
        <v/>
      </c>
      <c r="H204" s="5" t="s">
        <v>1</v>
      </c>
      <c r="I204" s="5" t="s">
        <v>1</v>
      </c>
      <c r="S204" s="5" t="s">
        <v>41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6"/>
        <v/>
      </c>
      <c r="AN204" s="75" t="str">
        <f>IF(OR(E204="",VLOOKUP(E$1,Services!$A$1:$B$19,2,0)="Exclude"),"",IF($D204=1,IF(OR(price_limit="",price_limit="No Limit"),IF(E204="Yes",1,2),IF(SUMIFS(WhatIf!$G:$G,WhatIf!$A:$A,E$1,WhatIf!$B:$B,E204)&lt;=price_limit,IF(E204="Yes",1,2),"")),""))</f>
        <v/>
      </c>
      <c r="AO204" s="75" t="str">
        <f>IF(OR(F204="",VLOOKUP(F$1,Services!$A$1:$B$19,2,0)="Exclude"),"",IF($D204=1,IF(OR(price_limit="",price_limit="No Limit"),IF(F204="Yes",1,2),IF(SUMIFS(WhatIf!$G:$G,WhatIf!$A:$A,F$1,WhatIf!$B:$B,F204)&lt;=price_limit,IF(F204="Yes",1,2),"")),""))</f>
        <v/>
      </c>
      <c r="AP204" s="75" t="str">
        <f>IF(OR(G204="",VLOOKUP(G$1,Services!$A$1:$B$19,2,0)="Exclude"),"",IF($D204=1,IF(OR(price_limit="",price_limit="No Limit"),IF(G204="Yes",1,2),IF(SUMIFS(WhatIf!$G:$G,WhatIf!$A:$A,G$1,WhatIf!$B:$B,G204)&lt;=price_limit,IF(G204="Yes",1,2),"")),""))</f>
        <v/>
      </c>
      <c r="AQ204" s="75" t="str">
        <f ca="1">IF(OR(H204="",VLOOKUP(H$1,Services!$A$1:$B$19,2,0)="Exclude"),"",IF($D204=1,IF(OR(price_limit="",price_limit="No Limit"),IF(H204="Yes",1,2),IF(SUMIFS(WhatIf!$G:$G,WhatIf!$A:$A,H$1,WhatIf!$B:$B,H204)&lt;=price_limit,IF(H204="Yes",1,2),"")),""))</f>
        <v/>
      </c>
      <c r="AR204" s="75" t="str">
        <f ca="1">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17"/>
        <v>0</v>
      </c>
      <c r="BF204" s="3">
        <f t="shared" si="18"/>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
      </c>
      <c r="BM204" s="3" t="str">
        <f>IF($A204&lt;&gt;"",IF(ISNUMBER(MATCH(ROW($A204),#REF!,0)),IF($G204="","Err1",""),IF($G204="","","Err2")),"")</f>
        <v/>
      </c>
      <c r="BN204" s="3" t="str">
        <f>IF($A204&lt;&gt;"",IF(OR(ISNUMBER(MATCH(ROW($A204),#REF!,0)),ISNUMBER(MATCH(ROW($A204),#REF!,0))),IF(H204="","Err1",""),IF(H204="","","Err2")),"")</f>
        <v>Err2</v>
      </c>
      <c r="BO204" s="3" t="str">
        <f>IF($A204&lt;&gt;"",IF(OR(ISNUMBER(MATCH(ROW($A204),#REF!,0)),ISNUMBER(MATCH(ROW($A204),#REF!,0))),IF(I204="","Err1",""),IF(I204="","","Err2")),"")</f>
        <v>Err2</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
      </c>
      <c r="BW204" s="3" t="str">
        <f>IF($A204&lt;&gt;"",IF(OR(ISNUMBER(MATCH(ROW($A204),#REF!,0)),ISNUMBER(MATCH(ROW($A204),#REF!,0)),ISNUMBER(MATCH(ROW($A204),#REF!,0))),IF($Q204="","Err1",""),IF($Q204="","","Err2")),"")</f>
        <v/>
      </c>
      <c r="BX204" s="3" t="str">
        <f>IF($A204&lt;&gt;"",IF(ISNUMBER(MATCH(ROW($A204),#REF!,0)),IF(R204="","Err1",""),IF(R204="","","Err2")),"")</f>
        <v/>
      </c>
      <c r="BY204" s="3" t="str">
        <f>IF($A204&lt;&gt;"",IF(ISNUMBER(MATCH(ROW($A204),#REF!,0)),IF(S204="","Err1",""),IF(S204="","","Err2")),"")</f>
        <v>Err2</v>
      </c>
      <c r="BZ204" s="3" t="str">
        <f>IF($A204&lt;&gt;"",IF(ISNUMBER(MATCH(ROW($A204),#REF!,0)),IF(T204="","Err1",""),IF(T204="","","Err2")),"")</f>
        <v/>
      </c>
      <c r="CA204" s="3" t="str">
        <f>IF($A204&lt;&gt;"",IF(ISNUMBER(MATCH(ROW($A204),#REF!,0)),IF(U204="","Err1",""),IF(U204="","","Err2")),"")</f>
        <v/>
      </c>
    </row>
    <row r="205" spans="1:79" ht="24.9" customHeight="1" x14ac:dyDescent="0.3">
      <c r="A205" s="19" t="s">
        <v>522</v>
      </c>
      <c r="B205" s="4" t="s">
        <v>248</v>
      </c>
      <c r="C205" s="4" t="s">
        <v>481</v>
      </c>
      <c r="D205" s="3" t="str">
        <f t="shared" ca="1" si="15"/>
        <v/>
      </c>
      <c r="H205" s="5" t="s">
        <v>1</v>
      </c>
      <c r="I205" s="5" t="s">
        <v>1</v>
      </c>
      <c r="S205" s="5" t="s">
        <v>41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6"/>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 ca="1">IF(OR(H205="",VLOOKUP(H$1,Services!$A$1:$B$19,2,0)="Exclude"),"",IF($D205=1,IF(OR(price_limit="",price_limit="No Limit"),IF(H205="Yes",1,2),IF(SUMIFS(WhatIf!$G:$G,WhatIf!$A:$A,H$1,WhatIf!$B:$B,H205)&lt;=price_limit,IF(H205="Yes",1,2),"")),""))</f>
        <v/>
      </c>
      <c r="AR205" s="75" t="str">
        <f ca="1">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 ca="1">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17"/>
        <v>0</v>
      </c>
      <c r="BF205" s="3">
        <f t="shared" si="18"/>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Err2</v>
      </c>
      <c r="BO205" s="3" t="str">
        <f>IF($A205&lt;&gt;"",IF(OR(ISNUMBER(MATCH(ROW($A205),#REF!,0)),ISNUMBER(MATCH(ROW($A205),#REF!,0))),IF(I205="","Err1",""),IF(I205="","","Err2")),"")</f>
        <v>Err2</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
      </c>
      <c r="BX205" s="3" t="str">
        <f>IF($A205&lt;&gt;"",IF(ISNUMBER(MATCH(ROW($A205),#REF!,0)),IF(R205="","Err1",""),IF(R205="","","Err2")),"")</f>
        <v/>
      </c>
      <c r="BY205" s="3" t="str">
        <f>IF($A205&lt;&gt;"",IF(ISNUMBER(MATCH(ROW($A205),#REF!,0)),IF(S205="","Err1",""),IF(S205="","","Err2")),"")</f>
        <v>Err2</v>
      </c>
      <c r="BZ205" s="3" t="str">
        <f>IF($A205&lt;&gt;"",IF(ISNUMBER(MATCH(ROW($A205),#REF!,0)),IF(T205="","Err1",""),IF(T205="","","Err2")),"")</f>
        <v/>
      </c>
      <c r="CA205" s="3" t="str">
        <f>IF($A205&lt;&gt;"",IF(ISNUMBER(MATCH(ROW($A205),#REF!,0)),IF(U205="","Err1",""),IF(U205="","","Err2")),"")</f>
        <v/>
      </c>
    </row>
    <row r="206" spans="1:79" ht="24.9" x14ac:dyDescent="0.3">
      <c r="A206" s="19" t="s">
        <v>421</v>
      </c>
      <c r="B206" s="4" t="s">
        <v>248</v>
      </c>
      <c r="C206" s="4" t="s">
        <v>480</v>
      </c>
      <c r="D206" s="3" t="str">
        <f t="shared" ca="1" si="15"/>
        <v/>
      </c>
      <c r="F206" s="5" t="s">
        <v>539</v>
      </c>
      <c r="G206" s="5" t="s">
        <v>539</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6"/>
        <v/>
      </c>
      <c r="AN206" s="75" t="str">
        <f>IF(OR(E206="",VLOOKUP(E$1,Services!$A$1:$B$19,2,0)="Exclude"),"",IF($D206=1,IF(OR(price_limit="",price_limit="No Limit"),IF(E206="Yes",1,2),IF(SUMIFS(WhatIf!$G:$G,WhatIf!$A:$A,E$1,WhatIf!$B:$B,E206)&lt;=price_limit,IF(E206="Yes",1,2),"")),""))</f>
        <v/>
      </c>
      <c r="AO206" s="75" t="str">
        <f ca="1">IF(OR(F206="",VLOOKUP(F$1,Services!$A$1:$B$19,2,0)="Exclude"),"",IF($D206=1,IF(OR(price_limit="",price_limit="No Limit"),IF(F206="Yes",1,2),IF(SUMIFS(WhatIf!$G:$G,WhatIf!$A:$A,F$1,WhatIf!$B:$B,F206)&lt;=price_limit,IF(F206="Yes",1,2),"")),""))</f>
        <v/>
      </c>
      <c r="AP206" s="75" t="str">
        <f ca="1">IF(OR(G206="",VLOOKUP(G$1,Services!$A$1:$B$19,2,0)="Exclude"),"",IF($D206=1,IF(OR(price_limit="",price_limit="No Limit"),IF(G206="Yes",1,2),IF(SUMIFS(WhatIf!$G:$G,WhatIf!$A:$A,G$1,WhatIf!$B:$B,G206)&lt;=price_limit,IF(G206="Yes",1,2),"")),""))</f>
        <v/>
      </c>
      <c r="AQ206" s="75" t="str">
        <f>IF(OR(H206="",VLOOKUP(H$1,Services!$A$1:$B$19,2,0)="Exclude"),"",IF($D206=1,IF(OR(price_limit="",price_limit="No Limit"),IF(H206="Yes",1,2),IF(SUMIFS(WhatIf!$G:$G,WhatIf!$A:$A,H$1,WhatIf!$B:$B,H206)&lt;=price_limit,IF(H206="Yes",1,2),"")),""))</f>
        <v/>
      </c>
      <c r="AR206" s="75" t="str">
        <f>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17"/>
        <v>0</v>
      </c>
      <c r="BF206" s="3">
        <f t="shared" si="18"/>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Err2</v>
      </c>
      <c r="BM206" s="3" t="str">
        <f>IF($A206&lt;&gt;"",IF(ISNUMBER(MATCH(ROW($A206),#REF!,0)),IF($G206="","Err1",""),IF($G206="","","Err2")),"")</f>
        <v>Err2</v>
      </c>
      <c r="BN206" s="3" t="str">
        <f>IF($A206&lt;&gt;"",IF(OR(ISNUMBER(MATCH(ROW($A206),#REF!,0)),ISNUMBER(MATCH(ROW($A206),#REF!,0))),IF(H206="","Err1",""),IF(H206="","","Err2")),"")</f>
        <v/>
      </c>
      <c r="BO206" s="3" t="str">
        <f>IF($A206&lt;&gt;"",IF(OR(ISNUMBER(MATCH(ROW($A206),#REF!,0)),ISNUMBER(MATCH(ROW($A206),#REF!,0))),IF(I206="","Err1",""),IF(I206="","","Err2")),"")</f>
        <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
      </c>
      <c r="BX206" s="3" t="str">
        <f>IF($A206&lt;&gt;"",IF(ISNUMBER(MATCH(ROW($A206),#REF!,0)),IF(R206="","Err1",""),IF(R206="","","Err2")),"")</f>
        <v/>
      </c>
      <c r="BY206" s="3" t="str">
        <f>IF($A206&lt;&gt;"",IF(ISNUMBER(MATCH(ROW($A206),#REF!,0)),IF(S206="","Err1",""),IF(S206="","","Err2")),"")</f>
        <v/>
      </c>
      <c r="BZ206" s="3" t="str">
        <f>IF($A206&lt;&gt;"",IF(ISNUMBER(MATCH(ROW($A206),#REF!,0)),IF(T206="","Err1",""),IF(T206="","","Err2")),"")</f>
        <v/>
      </c>
      <c r="CA206" s="3" t="str">
        <f>IF($A206&lt;&gt;"",IF(ISNUMBER(MATCH(ROW($A206),#REF!,0)),IF(U206="","Err1",""),IF(U206="","","Err2")),"")</f>
        <v/>
      </c>
    </row>
    <row r="207" spans="1:79" x14ac:dyDescent="0.3">
      <c r="A207" s="19" t="s">
        <v>549</v>
      </c>
      <c r="C207" s="4" t="s">
        <v>206</v>
      </c>
      <c r="D207" s="3" t="str">
        <f t="shared" ca="1" si="15"/>
        <v/>
      </c>
      <c r="F207" s="5" t="s">
        <v>549</v>
      </c>
      <c r="G207" s="5" t="s">
        <v>549</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6"/>
        <v/>
      </c>
      <c r="AN207" s="75" t="str">
        <f>IF(OR(E207="",VLOOKUP(E$1,Services!$A$1:$B$19,2,0)="Exclude"),"",IF($D207=1,IF(OR(price_limit="",price_limit="No Limit"),IF(E207="Yes",1,2),IF(SUMIFS(WhatIf!$G:$G,WhatIf!$A:$A,E$1,WhatIf!$B:$B,E207)&lt;=price_limit,IF(E207="Yes",1,2),"")),""))</f>
        <v/>
      </c>
      <c r="AO207" s="75" t="str">
        <f ca="1">IF(OR(F207="",VLOOKUP(F$1,Services!$A$1:$B$19,2,0)="Exclude"),"",IF($D207=1,IF(OR(price_limit="",price_limit="No Limit"),IF(F207="Yes",1,2),IF(SUMIFS(WhatIf!$G:$G,WhatIf!$A:$A,F$1,WhatIf!$B:$B,F207)&lt;=price_limit,IF(F207="Yes",1,2),"")),""))</f>
        <v/>
      </c>
      <c r="AP207" s="75" t="str">
        <f ca="1">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17"/>
        <v>0</v>
      </c>
      <c r="BF207" s="3">
        <f t="shared" si="18"/>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Err2</v>
      </c>
      <c r="BM207" s="3" t="str">
        <f>IF($A207&lt;&gt;"",IF(ISNUMBER(MATCH(ROW($A207),#REF!,0)),IF($G207="","Err1",""),IF($G207="","","Err2")),"")</f>
        <v>Err2</v>
      </c>
      <c r="BN207" s="3" t="str">
        <f>IF($A207&lt;&gt;"",IF(OR(ISNUMBER(MATCH(ROW($A207),#REF!,0)),ISNUMBER(MATCH(ROW($A207),#REF!,0))),IF(H207="","Err1",""),IF(H207="","","Err2")),"")</f>
        <v/>
      </c>
      <c r="BO207" s="3" t="str">
        <f>IF($A207&lt;&gt;"",IF(OR(ISNUMBER(MATCH(ROW($A207),#REF!,0)),ISNUMBER(MATCH(ROW($A207),#REF!,0))),IF(I207="","Err1",""),IF(I207="","","Err2")),"")</f>
        <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
      </c>
      <c r="BZ207" s="3" t="str">
        <f>IF($A207&lt;&gt;"",IF(ISNUMBER(MATCH(ROW($A207),#REF!,0)),IF(T207="","Err1",""),IF(T207="","","Err2")),"")</f>
        <v/>
      </c>
      <c r="CA207" s="3" t="str">
        <f>IF($A207&lt;&gt;"",IF(ISNUMBER(MATCH(ROW($A207),#REF!,0)),IF(U207="","Err1",""),IF(U207="","","Err2")),"")</f>
        <v/>
      </c>
    </row>
    <row r="208" spans="1:79" x14ac:dyDescent="0.3">
      <c r="A208" s="19" t="s">
        <v>42</v>
      </c>
      <c r="B208" s="4" t="s">
        <v>248</v>
      </c>
      <c r="C208" s="4" t="s">
        <v>206</v>
      </c>
      <c r="D208" s="3" t="str">
        <f t="shared" ca="1" si="15"/>
        <v/>
      </c>
      <c r="E208" s="5" t="s">
        <v>1</v>
      </c>
      <c r="F208" s="5" t="s">
        <v>1</v>
      </c>
      <c r="G208" s="5" t="s">
        <v>1</v>
      </c>
      <c r="J208" s="5" t="s">
        <v>1</v>
      </c>
      <c r="K208" s="5" t="s">
        <v>1</v>
      </c>
      <c r="L208" s="5" t="s">
        <v>1</v>
      </c>
      <c r="M208" s="5" t="s">
        <v>1</v>
      </c>
      <c r="O208" s="6" t="s">
        <v>1</v>
      </c>
      <c r="P208" s="6" t="s">
        <v>1</v>
      </c>
      <c r="Q208" s="6" t="s">
        <v>1</v>
      </c>
      <c r="R208" s="6" t="s">
        <v>1</v>
      </c>
      <c r="S208" s="5" t="s">
        <v>1</v>
      </c>
      <c r="U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6"/>
        <v/>
      </c>
      <c r="AN208" s="75" t="str">
        <f ca="1">IF(OR(E208="",VLOOKUP(E$1,Services!$A$1:$B$19,2,0)="Exclude"),"",IF($D208=1,IF(OR(price_limit="",price_limit="No Limit"),IF(E208="Yes",1,2),IF(SUMIFS(WhatIf!$G:$G,WhatIf!$A:$A,E$1,WhatIf!$B:$B,E208)&lt;=price_limit,IF(E208="Yes",1,2),"")),""))</f>
        <v/>
      </c>
      <c r="AO208" s="75" t="str">
        <f ca="1">IF(OR(F208="",VLOOKUP(F$1,Services!$A$1:$B$19,2,0)="Exclude"),"",IF($D208=1,IF(OR(price_limit="",price_limit="No Limit"),IF(F208="Yes",1,2),IF(SUMIFS(WhatIf!$G:$G,WhatIf!$A:$A,F$1,WhatIf!$B:$B,F208)&lt;=price_limit,IF(F208="Yes",1,2),"")),""))</f>
        <v/>
      </c>
      <c r="AP208" s="75" t="str">
        <f ca="1">IF(OR(G208="",VLOOKUP(G$1,Services!$A$1:$B$19,2,0)="Exclude"),"",IF($D208=1,IF(OR(price_limit="",price_limit="No Limit"),IF(G208="Yes",1,2),IF(SUMIFS(WhatIf!$G:$G,WhatIf!$A:$A,G$1,WhatIf!$B:$B,G208)&lt;=price_limit,IF(G208="Yes",1,2),"")),""))</f>
        <v/>
      </c>
      <c r="AQ208" s="75" t="str">
        <f>IF(OR(H208="",VLOOKUP(H$1,Services!$A$1:$B$19,2,0)="Exclude"),"",IF($D208=1,IF(OR(price_limit="",price_limit="No Limit"),IF(H208="Yes",1,2),IF(SUMIFS(WhatIf!$G:$G,WhatIf!$A:$A,H$1,WhatIf!$B:$B,H208)&lt;=price_limit,IF(H208="Yes",1,2),"")),""))</f>
        <v/>
      </c>
      <c r="AR208" s="75" t="str">
        <f>IF(OR(I208="",VLOOKUP(I$1,Services!$A$1:$B$19,2,0)="Exclude"),"",IF($D208=1,IF(OR(price_limit="",price_limit="No Limit"),IF(I208="Yes",1,2),IF(SUMIFS(WhatIf!$G:$G,WhatIf!$A:$A,I$1,WhatIf!$B:$B,I208)&lt;=price_limit,IF(I208="Yes",1,2),"")),""))</f>
        <v/>
      </c>
      <c r="AS208" s="75" t="str">
        <f ca="1">IF(OR(J208="",VLOOKUP(J$1,Services!$A$1:$B$19,2,0)="Exclude"),"",IF($D208=1,IF(OR(price_limit="",price_limit="No Limit"),IF(J208="Yes",1,2),IF(SUMIFS(WhatIf!$G:$G,WhatIf!$A:$A,J$1,WhatIf!$B:$B,J208)&lt;=price_limit,IF(J208="Yes",1,2),"")),""))</f>
        <v/>
      </c>
      <c r="AT208" s="75" t="str">
        <f ca="1">IF(OR(K208="",VLOOKUP(K$1,Services!$A$1:$B$19,2,0)="Exclude"),"",IF($D208=1,IF(OR(price_limit="",price_limit="No Limit"),IF(K208="Yes",1,2),IF(SUMIFS(WhatIf!$G:$G,WhatIf!$A:$A,K$1,WhatIf!$B:$B,K208)&lt;=price_limit,IF(K208="Yes",1,2),"")),""))</f>
        <v/>
      </c>
      <c r="AU208" s="75" t="str">
        <f ca="1">IF(OR(L208="",VLOOKUP(L$1,Services!$A$1:$B$19,2,0)="Exclude"),"",IF($D208=1,IF(OR(price_limit="",price_limit="No Limit"),IF(L208="Yes",1,2),IF(SUMIFS(WhatIf!$G:$G,WhatIf!$A:$A,L$1,WhatIf!$B:$B,L208)&lt;=price_limit,IF(L208="Yes",1,2),"")),""))</f>
        <v/>
      </c>
      <c r="AV208" s="75" t="str">
        <f ca="1">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 ca="1">IF(OR(O208="",VLOOKUP(O$1,Services!$A$1:$B$19,2,0)="Exclude"),"",IF($D208=1,IF(OR(price_limit="",price_limit="No Limit"),IF(O208="Yes",1,2),IF(SUMIFS(WhatIf!$G:$G,WhatIf!$A:$A,O$1,WhatIf!$B:$B,O208)&lt;=price_limit,IF(O208="Yes",1,2),"")),""))</f>
        <v/>
      </c>
      <c r="AY208" s="75" t="str">
        <f ca="1">IF(OR(P208="",VLOOKUP(P$1,Services!$A$1:$B$19,2,0)="Exclude"),"",IF($D208=1,IF(OR(price_limit="",price_limit="No Limit"),IF(P208="Yes",1,2),IF(SUMIFS(WhatIf!$G:$G,WhatIf!$A:$A,P$1,WhatIf!$B:$B,P208)&lt;=price_limit,IF(P208="Yes",1,2),"")),""))</f>
        <v/>
      </c>
      <c r="AZ208" s="75" t="str">
        <f ca="1">IF(OR(Q208="",VLOOKUP(Q$1,Services!$A$1:$B$19,2,0)="Exclude"),"",IF($D208=1,IF(OR(price_limit="",price_limit="No Limit"),IF(Q208="Yes",1,2),IF(SUMIFS(WhatIf!$G:$G,WhatIf!$A:$A,Q$1,WhatIf!$B:$B,Q208)&lt;=price_limit,IF(Q208="Yes",1,2),"")),""))</f>
        <v/>
      </c>
      <c r="BA208" s="75" t="str">
        <f ca="1">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 ca="1">IF(OR(U208="",VLOOKUP(U$1,Services!$A$1:$B$19,2,0)="Exclude"),"",IF($D208=1,IF(OR(price_limit="",price_limit="No Limit"),IF(U208="Yes",1,2),IF(SUMIFS(WhatIf!$G:$G,WhatIf!$A:$A,U$1,WhatIf!$B:$B,U208)&lt;=price_limit,IF(U208="Yes",1,2),"")),""))</f>
        <v/>
      </c>
      <c r="BE208" s="3">
        <f t="shared" si="17"/>
        <v>0</v>
      </c>
      <c r="BF208" s="3">
        <f t="shared" si="18"/>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Err2</v>
      </c>
      <c r="BL208" s="3" t="str">
        <f>IF($A208&lt;&gt;"",IF(ISNUMBER(MATCH(ROW($A208),#REF!,0)),IF($F208="","Err1",""),IF($F208="","","Err2")),"")</f>
        <v>Err2</v>
      </c>
      <c r="BM208" s="3" t="str">
        <f>IF($A208&lt;&gt;"",IF(ISNUMBER(MATCH(ROW($A208),#REF!,0)),IF($G208="","Err1",""),IF($G208="","","Err2")),"")</f>
        <v>Err2</v>
      </c>
      <c r="BN208" s="3" t="str">
        <f>IF($A208&lt;&gt;"",IF(OR(ISNUMBER(MATCH(ROW($A208),#REF!,0)),ISNUMBER(MATCH(ROW($A208),#REF!,0))),IF(H208="","Err1",""),IF(H208="","","Err2")),"")</f>
        <v/>
      </c>
      <c r="BO208" s="3" t="str">
        <f>IF($A208&lt;&gt;"",IF(OR(ISNUMBER(MATCH(ROW($A208),#REF!,0)),ISNUMBER(MATCH(ROW($A208),#REF!,0))),IF(I208="","Err1",""),IF(I208="","","Err2")),"")</f>
        <v/>
      </c>
      <c r="BP208" s="3" t="str">
        <f>IF($A208&lt;&gt;"",IF(OR(ISNUMBER(MATCH(ROW($A208),#REF!,0)),ISNUMBER(MATCH(ROW($A208),#REF!,0))),IF(J208="","Err1",""),IF(J208="","","Err2")),"")</f>
        <v>Err2</v>
      </c>
      <c r="BQ208" s="3" t="str">
        <f>IF($A208&lt;&gt;"",IF(OR(ISNUMBER(MATCH(ROW($A208),#REF!,0)),ISNUMBER(MATCH(ROW($A208),#REF!,0))),IF(K208="","Err1",""),IF(K208="","","Err2")),"")</f>
        <v>Err2</v>
      </c>
      <c r="BR208" s="3" t="str">
        <f>IF($A208&lt;&gt;"",IF(OR(ISNUMBER(MATCH(ROW($A208),#REF!,0)),ISNUMBER(MATCH(ROW($A208),#REF!,0))),IF(L208="","Err1",""),IF(L208="","","Err2")),"")</f>
        <v>Err2</v>
      </c>
      <c r="BS208" s="3" t="str">
        <f>IF($A208&lt;&gt;"",IF(OR(ISNUMBER(MATCH(ROW($A208),#REF!,0)),ISNUMBER(MATCH(ROW($A208),#REF!,0))),IF(M208="","Err1",""),IF(M208="","","Err2")),"")</f>
        <v>Err2</v>
      </c>
      <c r="BT208" s="3" t="str">
        <f>IF($A208&lt;&gt;"",IF(OR(ISNUMBER(MATCH(ROW($A208),#REF!,0)),ISNUMBER(MATCH(ROW($A208),#REF!,0))),IF(N208="","Err1",""),IF(N208="","","Err2")),"")</f>
        <v/>
      </c>
      <c r="BU208" s="3" t="str">
        <f>IF($A208&lt;&gt;"",IF(ISNUMBER(MATCH(ROW($A208),#REF!,0)),IF(O208="","Err1",""),IF(O208="","","Err2")),"")</f>
        <v>Err2</v>
      </c>
      <c r="BV208" s="3" t="str">
        <f>IF($A208&lt;&gt;"",IF(ISNUMBER(MATCH(ROW($A208),#REF!,0)),IF(P208="","Err1",""),IF(P208="","","Err2")),"")</f>
        <v>Err2</v>
      </c>
      <c r="BW208" s="3" t="str">
        <f>IF($A208&lt;&gt;"",IF(OR(ISNUMBER(MATCH(ROW($A208),#REF!,0)),ISNUMBER(MATCH(ROW($A208),#REF!,0)),ISNUMBER(MATCH(ROW($A208),#REF!,0))),IF($Q208="","Err1",""),IF($Q208="","","Err2")),"")</f>
        <v>Err2</v>
      </c>
      <c r="BX208" s="3" t="str">
        <f>IF($A208&lt;&gt;"",IF(ISNUMBER(MATCH(ROW($A208),#REF!,0)),IF(R208="","Err1",""),IF(R208="","","Err2")),"")</f>
        <v>Err2</v>
      </c>
      <c r="BY208" s="3" t="str">
        <f>IF($A208&lt;&gt;"",IF(ISNUMBER(MATCH(ROW($A208),#REF!,0)),IF(S208="","Err1",""),IF(S208="","","Err2")),"")</f>
        <v>Err2</v>
      </c>
      <c r="BZ208" s="3" t="str">
        <f>IF($A208&lt;&gt;"",IF(ISNUMBER(MATCH(ROW($A208),#REF!,0)),IF(T208="","Err1",""),IF(T208="","","Err2")),"")</f>
        <v/>
      </c>
      <c r="CA208" s="3" t="str">
        <f>IF($A208&lt;&gt;"",IF(ISNUMBER(MATCH(ROW($A208),#REF!,0)),IF(U208="","Err1",""),IF(U208="","","Err2")),"")</f>
        <v>Err2</v>
      </c>
    </row>
    <row r="209" spans="1:79" x14ac:dyDescent="0.3">
      <c r="A209" s="19" t="s">
        <v>623</v>
      </c>
      <c r="C209" s="4" t="s">
        <v>485</v>
      </c>
      <c r="D209" s="3" t="str">
        <f t="shared" ca="1" si="15"/>
        <v/>
      </c>
      <c r="F209" s="5" t="s">
        <v>562</v>
      </c>
      <c r="G209" s="5" t="s">
        <v>562</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6"/>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17"/>
        <v>0</v>
      </c>
      <c r="BF209" s="3">
        <f t="shared" si="18"/>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
      </c>
    </row>
    <row r="210" spans="1:79" ht="12.45" customHeight="1" x14ac:dyDescent="0.3">
      <c r="A210" s="19" t="s">
        <v>43</v>
      </c>
      <c r="B210" s="4" t="s">
        <v>309</v>
      </c>
      <c r="C210" s="4" t="s">
        <v>293</v>
      </c>
      <c r="D210" s="3" t="str">
        <f t="shared" ca="1" si="15"/>
        <v/>
      </c>
      <c r="E210" s="5" t="s">
        <v>1</v>
      </c>
      <c r="F210" s="5" t="s">
        <v>1</v>
      </c>
      <c r="G210" s="5" t="s">
        <v>1</v>
      </c>
      <c r="J210" s="5" t="s">
        <v>1</v>
      </c>
      <c r="K210" s="5" t="s">
        <v>1</v>
      </c>
      <c r="L210" s="5" t="s">
        <v>1</v>
      </c>
      <c r="M210" s="5" t="s">
        <v>1</v>
      </c>
      <c r="N210" s="5" t="s">
        <v>1</v>
      </c>
      <c r="O210" s="6"/>
      <c r="P210" s="6" t="s">
        <v>1</v>
      </c>
      <c r="Q210" s="6"/>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6"/>
        <v/>
      </c>
      <c r="AN210" s="75" t="str">
        <f ca="1">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 ca="1">IF(OR(J210="",VLOOKUP(J$1,Services!$A$1:$B$19,2,0)="Exclude"),"",IF($D210=1,IF(OR(price_limit="",price_limit="No Limit"),IF(J210="Yes",1,2),IF(SUMIFS(WhatIf!$G:$G,WhatIf!$A:$A,J$1,WhatIf!$B:$B,J210)&lt;=price_limit,IF(J210="Yes",1,2),"")),""))</f>
        <v/>
      </c>
      <c r="AT210" s="75" t="str">
        <f ca="1">IF(OR(K210="",VLOOKUP(K$1,Services!$A$1:$B$19,2,0)="Exclude"),"",IF($D210=1,IF(OR(price_limit="",price_limit="No Limit"),IF(K210="Yes",1,2),IF(SUMIFS(WhatIf!$G:$G,WhatIf!$A:$A,K$1,WhatIf!$B:$B,K210)&lt;=price_limit,IF(K210="Yes",1,2),"")),""))</f>
        <v/>
      </c>
      <c r="AU210" s="75" t="str">
        <f ca="1">IF(OR(L210="",VLOOKUP(L$1,Services!$A$1:$B$19,2,0)="Exclude"),"",IF($D210=1,IF(OR(price_limit="",price_limit="No Limit"),IF(L210="Yes",1,2),IF(SUMIFS(WhatIf!$G:$G,WhatIf!$A:$A,L$1,WhatIf!$B:$B,L210)&lt;=price_limit,IF(L210="Yes",1,2),"")),""))</f>
        <v/>
      </c>
      <c r="AV210" s="75" t="str">
        <f ca="1">IF(OR(M210="",VLOOKUP(M$1,Services!$A$1:$B$19,2,0)="Exclude"),"",IF($D210=1,IF(OR(price_limit="",price_limit="No Limit"),IF(M210="Yes",1,2),IF(SUMIFS(WhatIf!$G:$G,WhatIf!$A:$A,M$1,WhatIf!$B:$B,M210)&lt;=price_limit,IF(M210="Yes",1,2),"")),""))</f>
        <v/>
      </c>
      <c r="AW210" s="75" t="str">
        <f ca="1">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 ca="1">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 ca="1">IF(OR(R210="",VLOOKUP(R$1,Services!$A$1:$B$19,2,0)="Exclude"),"",IF($D210=1,IF(OR(price_limit="",price_limit="No Limit"),IF(R210="Yes",1,2),IF(SUMIFS(WhatIf!$G:$G,WhatIf!$A:$A,R$1,WhatIf!$B:$B,R210)&lt;=price_limit,IF(R210="Yes",1,2),"")),""))</f>
        <v/>
      </c>
      <c r="BB210" s="75" t="str">
        <f ca="1">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 ca="1">IF(OR(U210="",VLOOKUP(U$1,Services!$A$1:$B$19,2,0)="Exclude"),"",IF($D210=1,IF(OR(price_limit="",price_limit="No Limit"),IF(U210="Yes",1,2),IF(SUMIFS(WhatIf!$G:$G,WhatIf!$A:$A,U$1,WhatIf!$B:$B,U210)&lt;=price_limit,IF(U210="Yes",1,2),"")),""))</f>
        <v/>
      </c>
      <c r="BE210" s="3">
        <f t="shared" si="17"/>
        <v>0</v>
      </c>
      <c r="BF210" s="3">
        <f t="shared" si="18"/>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Err2</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Err2</v>
      </c>
      <c r="BQ210" s="3" t="str">
        <f>IF($A210&lt;&gt;"",IF(OR(ISNUMBER(MATCH(ROW($A210),#REF!,0)),ISNUMBER(MATCH(ROW($A210),#REF!,0))),IF(K210="","Err1",""),IF(K210="","","Err2")),"")</f>
        <v>Err2</v>
      </c>
      <c r="BR210" s="3" t="str">
        <f>IF($A210&lt;&gt;"",IF(OR(ISNUMBER(MATCH(ROW($A210),#REF!,0)),ISNUMBER(MATCH(ROW($A210),#REF!,0))),IF(L210="","Err1",""),IF(L210="","","Err2")),"")</f>
        <v>Err2</v>
      </c>
      <c r="BS210" s="3" t="str">
        <f>IF($A210&lt;&gt;"",IF(OR(ISNUMBER(MATCH(ROW($A210),#REF!,0)),ISNUMBER(MATCH(ROW($A210),#REF!,0))),IF(M210="","Err1",""),IF(M210="","","Err2")),"")</f>
        <v>Err2</v>
      </c>
      <c r="BT210" s="3" t="str">
        <f>IF($A210&lt;&gt;"",IF(OR(ISNUMBER(MATCH(ROW($A210),#REF!,0)),ISNUMBER(MATCH(ROW($A210),#REF!,0))),IF(N210="","Err1",""),IF(N210="","","Err2")),"")</f>
        <v>Err2</v>
      </c>
      <c r="BU210" s="3" t="str">
        <f>IF($A210&lt;&gt;"",IF(ISNUMBER(MATCH(ROW($A210),#REF!,0)),IF(O210="","Err1",""),IF(O210="","","Err2")),"")</f>
        <v/>
      </c>
      <c r="BV210" s="3" t="str">
        <f>IF($A210&lt;&gt;"",IF(ISNUMBER(MATCH(ROW($A210),#REF!,0)),IF(P210="","Err1",""),IF(P210="","","Err2")),"")</f>
        <v>Err2</v>
      </c>
      <c r="BW210" s="3" t="str">
        <f>IF($A210&lt;&gt;"",IF(OR(ISNUMBER(MATCH(ROW($A210),#REF!,0)),ISNUMBER(MATCH(ROW($A210),#REF!,0)),ISNUMBER(MATCH(ROW($A210),#REF!,0))),IF($Q210="","Err1",""),IF($Q210="","","Err2")),"")</f>
        <v/>
      </c>
      <c r="BX210" s="3" t="str">
        <f>IF($A210&lt;&gt;"",IF(ISNUMBER(MATCH(ROW($A210),#REF!,0)),IF(R210="","Err1",""),IF(R210="","","Err2")),"")</f>
        <v>Err2</v>
      </c>
      <c r="BY210" s="3" t="str">
        <f>IF($A210&lt;&gt;"",IF(ISNUMBER(MATCH(ROW($A210),#REF!,0)),IF(S210="","Err1",""),IF(S210="","","Err2")),"")</f>
        <v>Err2</v>
      </c>
      <c r="BZ210" s="3" t="str">
        <f>IF($A210&lt;&gt;"",IF(ISNUMBER(MATCH(ROW($A210),#REF!,0)),IF(T210="","Err1",""),IF(T210="","","Err2")),"")</f>
        <v/>
      </c>
      <c r="CA210" s="3" t="str">
        <f>IF($A210&lt;&gt;"",IF(ISNUMBER(MATCH(ROW($A210),#REF!,0)),IF(U210="","Err1",""),IF(U210="","","Err2")),"")</f>
        <v>Err2</v>
      </c>
    </row>
    <row r="211" spans="1:79" ht="12.45" customHeight="1" x14ac:dyDescent="0.4">
      <c r="A211" s="19" t="s">
        <v>275</v>
      </c>
      <c r="B211" s="4" t="s">
        <v>357</v>
      </c>
      <c r="C211" s="4" t="s">
        <v>215</v>
      </c>
      <c r="D211" s="3" t="str">
        <f t="shared" ca="1" si="15"/>
        <v/>
      </c>
      <c r="F211" s="5" t="s">
        <v>555</v>
      </c>
      <c r="G211" s="5" t="s">
        <v>555</v>
      </c>
      <c r="H211" s="5" t="s">
        <v>295</v>
      </c>
      <c r="I211" s="5" t="s">
        <v>295</v>
      </c>
      <c r="J211" s="5" t="s">
        <v>295</v>
      </c>
      <c r="K211" s="5" t="s">
        <v>295</v>
      </c>
      <c r="L211" s="5" t="s">
        <v>295</v>
      </c>
      <c r="M211" s="5" t="s">
        <v>295</v>
      </c>
      <c r="N211" s="5" t="s">
        <v>1</v>
      </c>
      <c r="P211" s="9" t="s">
        <v>295</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6"/>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 ca="1">IF(OR(H211="",VLOOKUP(H$1,Services!$A$1:$B$19,2,0)="Exclude"),"",IF($D211=1,IF(OR(price_limit="",price_limit="No Limit"),IF(H211="Yes",1,2),IF(SUMIFS(WhatIf!$G:$G,WhatIf!$A:$A,H$1,WhatIf!$B:$B,H211)&lt;=price_limit,IF(H211="Yes",1,2),"")),""))</f>
        <v/>
      </c>
      <c r="AR211" s="75" t="str">
        <f ca="1">IF(OR(I211="",VLOOKUP(I$1,Services!$A$1:$B$19,2,0)="Exclude"),"",IF($D211=1,IF(OR(price_limit="",price_limit="No Limit"),IF(I211="Yes",1,2),IF(SUMIFS(WhatIf!$G:$G,WhatIf!$A:$A,I$1,WhatIf!$B:$B,I211)&lt;=price_limit,IF(I211="Yes",1,2),"")),""))</f>
        <v/>
      </c>
      <c r="AS211" s="75" t="str">
        <f ca="1">IF(OR(J211="",VLOOKUP(J$1,Services!$A$1:$B$19,2,0)="Exclude"),"",IF($D211=1,IF(OR(price_limit="",price_limit="No Limit"),IF(J211="Yes",1,2),IF(SUMIFS(WhatIf!$G:$G,WhatIf!$A:$A,J$1,WhatIf!$B:$B,J211)&lt;=price_limit,IF(J211="Yes",1,2),"")),""))</f>
        <v/>
      </c>
      <c r="AT211" s="75" t="str">
        <f ca="1">IF(OR(K211="",VLOOKUP(K$1,Services!$A$1:$B$19,2,0)="Exclude"),"",IF($D211=1,IF(OR(price_limit="",price_limit="No Limit"),IF(K211="Yes",1,2),IF(SUMIFS(WhatIf!$G:$G,WhatIf!$A:$A,K$1,WhatIf!$B:$B,K211)&lt;=price_limit,IF(K211="Yes",1,2),"")),""))</f>
        <v/>
      </c>
      <c r="AU211" s="75" t="str">
        <f ca="1">IF(OR(L211="",VLOOKUP(L$1,Services!$A$1:$B$19,2,0)="Exclude"),"",IF($D211=1,IF(OR(price_limit="",price_limit="No Limit"),IF(L211="Yes",1,2),IF(SUMIFS(WhatIf!$G:$G,WhatIf!$A:$A,L$1,WhatIf!$B:$B,L211)&lt;=price_limit,IF(L211="Yes",1,2),"")),""))</f>
        <v/>
      </c>
      <c r="AV211" s="75" t="str">
        <f ca="1">IF(OR(M211="",VLOOKUP(M$1,Services!$A$1:$B$19,2,0)="Exclude"),"",IF($D211=1,IF(OR(price_limit="",price_limit="No Limit"),IF(M211="Yes",1,2),IF(SUMIFS(WhatIf!$G:$G,WhatIf!$A:$A,M$1,WhatIf!$B:$B,M211)&lt;=price_limit,IF(M211="Yes",1,2),"")),""))</f>
        <v/>
      </c>
      <c r="AW211" s="75" t="str">
        <f ca="1">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 ca="1">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17"/>
        <v>0</v>
      </c>
      <c r="BF211" s="3">
        <f t="shared" si="18"/>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Err2</v>
      </c>
      <c r="BO211" s="3" t="str">
        <f>IF($A211&lt;&gt;"",IF(OR(ISNUMBER(MATCH(ROW($A211),#REF!,0)),ISNUMBER(MATCH(ROW($A211),#REF!,0))),IF(I211="","Err1",""),IF(I211="","","Err2")),"")</f>
        <v>Err2</v>
      </c>
      <c r="BP211" s="3" t="str">
        <f>IF($A211&lt;&gt;"",IF(OR(ISNUMBER(MATCH(ROW($A211),#REF!,0)),ISNUMBER(MATCH(ROW($A211),#REF!,0))),IF(J211="","Err1",""),IF(J211="","","Err2")),"")</f>
        <v>Err2</v>
      </c>
      <c r="BQ211" s="3" t="str">
        <f>IF($A211&lt;&gt;"",IF(OR(ISNUMBER(MATCH(ROW($A211),#REF!,0)),ISNUMBER(MATCH(ROW($A211),#REF!,0))),IF(K211="","Err1",""),IF(K211="","","Err2")),"")</f>
        <v>Err2</v>
      </c>
      <c r="BR211" s="3" t="str">
        <f>IF($A211&lt;&gt;"",IF(OR(ISNUMBER(MATCH(ROW($A211),#REF!,0)),ISNUMBER(MATCH(ROW($A211),#REF!,0))),IF(L211="","Err1",""),IF(L211="","","Err2")),"")</f>
        <v>Err2</v>
      </c>
      <c r="BS211" s="3" t="str">
        <f>IF($A211&lt;&gt;"",IF(OR(ISNUMBER(MATCH(ROW($A211),#REF!,0)),ISNUMBER(MATCH(ROW($A211),#REF!,0))),IF(M211="","Err1",""),IF(M211="","","Err2")),"")</f>
        <v>Err2</v>
      </c>
      <c r="BT211" s="3" t="str">
        <f>IF($A211&lt;&gt;"",IF(OR(ISNUMBER(MATCH(ROW($A211),#REF!,0)),ISNUMBER(MATCH(ROW($A211),#REF!,0))),IF(N211="","Err1",""),IF(N211="","","Err2")),"")</f>
        <v>Err2</v>
      </c>
      <c r="BU211" s="3" t="str">
        <f>IF($A211&lt;&gt;"",IF(ISNUMBER(MATCH(ROW($A211),#REF!,0)),IF(O211="","Err1",""),IF(O211="","","Err2")),"")</f>
        <v/>
      </c>
      <c r="BV211" s="3" t="str">
        <f>IF($A211&lt;&gt;"",IF(ISNUMBER(MATCH(ROW($A211),#REF!,0)),IF(P211="","Err1",""),IF(P211="","","Err2")),"")</f>
        <v>Err2</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x14ac:dyDescent="0.3">
      <c r="A212" s="19" t="s">
        <v>276</v>
      </c>
      <c r="B212" s="4" t="s">
        <v>248</v>
      </c>
      <c r="C212" s="4" t="s">
        <v>215</v>
      </c>
      <c r="D212" s="3" t="str">
        <f t="shared" ca="1" si="15"/>
        <v/>
      </c>
      <c r="H212" s="5" t="s">
        <v>295</v>
      </c>
      <c r="I212" s="5" t="s">
        <v>295</v>
      </c>
      <c r="J212" s="5" t="s">
        <v>295</v>
      </c>
      <c r="K212" s="5" t="s">
        <v>295</v>
      </c>
      <c r="L212" s="5" t="s">
        <v>295</v>
      </c>
      <c r="M212" s="5" t="s">
        <v>295</v>
      </c>
      <c r="N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6"/>
        <v/>
      </c>
      <c r="AN212" s="75" t="str">
        <f>IF(OR(E212="",VLOOKUP(E$1,Services!$A$1:$B$19,2,0)="Exclude"),"",IF($D212=1,IF(OR(price_limit="",price_limit="No Limit"),IF(E212="Yes",1,2),IF(SUMIFS(WhatIf!$G:$G,WhatIf!$A:$A,E$1,WhatIf!$B:$B,E212)&lt;=price_limit,IF(E212="Yes",1,2),"")),""))</f>
        <v/>
      </c>
      <c r="AO212" s="75" t="str">
        <f>IF(OR(F212="",VLOOKUP(F$1,Services!$A$1:$B$19,2,0)="Exclude"),"",IF($D212=1,IF(OR(price_limit="",price_limit="No Limit"),IF(F212="Yes",1,2),IF(SUMIFS(WhatIf!$G:$G,WhatIf!$A:$A,F$1,WhatIf!$B:$B,F212)&lt;=price_limit,IF(F212="Yes",1,2),"")),""))</f>
        <v/>
      </c>
      <c r="AP212" s="75" t="str">
        <f>IF(OR(G212="",VLOOKUP(G$1,Services!$A$1:$B$19,2,0)="Exclude"),"",IF($D212=1,IF(OR(price_limit="",price_limit="No Limit"),IF(G212="Yes",1,2),IF(SUMIFS(WhatIf!$G:$G,WhatIf!$A:$A,G$1,WhatIf!$B:$B,G212)&lt;=price_limit,IF(G212="Yes",1,2),"")),""))</f>
        <v/>
      </c>
      <c r="AQ212" s="75" t="str">
        <f ca="1">IF(OR(H212="",VLOOKUP(H$1,Services!$A$1:$B$19,2,0)="Exclude"),"",IF($D212=1,IF(OR(price_limit="",price_limit="No Limit"),IF(H212="Yes",1,2),IF(SUMIFS(WhatIf!$G:$G,WhatIf!$A:$A,H$1,WhatIf!$B:$B,H212)&lt;=price_limit,IF(H212="Yes",1,2),"")),""))</f>
        <v/>
      </c>
      <c r="AR212" s="75" t="str">
        <f ca="1">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 ca="1">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IF(OR(R212="",VLOOKUP(R$1,Services!$A$1:$B$19,2,0)="Exclude"),"",IF($D212=1,IF(OR(price_limit="",price_limit="No Limit"),IF(R212="Yes",1,2),IF(SUMIFS(WhatIf!$G:$G,WhatIf!$A:$A,R$1,WhatIf!$B:$B,R212)&lt;=price_limit,IF(R212="Yes",1,2),"")),""))</f>
        <v/>
      </c>
      <c r="BB212" s="75" t="str">
        <f>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17"/>
        <v>0</v>
      </c>
      <c r="BF212" s="3">
        <f t="shared" si="18"/>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
      </c>
      <c r="BL212" s="3" t="str">
        <f>IF($A212&lt;&gt;"",IF(ISNUMBER(MATCH(ROW($A212),#REF!,0)),IF($F212="","Err1",""),IF($F212="","","Err2")),"")</f>
        <v/>
      </c>
      <c r="BM212" s="3" t="str">
        <f>IF($A212&lt;&gt;"",IF(ISNUMBER(MATCH(ROW($A212),#REF!,0)),IF($G212="","Err1",""),IF($G212="","","Err2")),"")</f>
        <v/>
      </c>
      <c r="BN212" s="3" t="str">
        <f>IF($A212&lt;&gt;"",IF(OR(ISNUMBER(MATCH(ROW($A212),#REF!,0)),ISNUMBER(MATCH(ROW($A212),#REF!,0))),IF(H212="","Err1",""),IF(H212="","","Err2")),"")</f>
        <v>Err2</v>
      </c>
      <c r="BO212" s="3" t="str">
        <f>IF($A212&lt;&gt;"",IF(OR(ISNUMBER(MATCH(ROW($A212),#REF!,0)),ISNUMBER(MATCH(ROW($A212),#REF!,0))),IF(I212="","Err1",""),IF(I212="","","Err2")),"")</f>
        <v>Err2</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Err2</v>
      </c>
      <c r="BU212" s="3" t="str">
        <f>IF($A212&lt;&gt;"",IF(ISNUMBER(MATCH(ROW($A212),#REF!,0)),IF(O212="","Err1",""),IF(O212="","","Err2")),"")</f>
        <v/>
      </c>
      <c r="BV212" s="3" t="str">
        <f>IF($A212&lt;&gt;"",IF(ISNUMBER(MATCH(ROW($A212),#REF!,0)),IF(P212="","Err1",""),IF(P212="","","Err2")),"")</f>
        <v/>
      </c>
      <c r="BW212" s="3" t="str">
        <f>IF($A212&lt;&gt;"",IF(OR(ISNUMBER(MATCH(ROW($A212),#REF!,0)),ISNUMBER(MATCH(ROW($A212),#REF!,0)),ISNUMBER(MATCH(ROW($A212),#REF!,0))),IF($Q212="","Err1",""),IF($Q212="","","Err2")),"")</f>
        <v/>
      </c>
      <c r="BX212" s="3" t="str">
        <f>IF($A212&lt;&gt;"",IF(ISNUMBER(MATCH(ROW($A212),#REF!,0)),IF(R212="","Err1",""),IF(R212="","","Err2")),"")</f>
        <v/>
      </c>
      <c r="BY212" s="3" t="str">
        <f>IF($A212&lt;&gt;"",IF(ISNUMBER(MATCH(ROW($A212),#REF!,0)),IF(S212="","Err1",""),IF(S212="","","Err2")),"")</f>
        <v/>
      </c>
      <c r="BZ212" s="3" t="str">
        <f>IF($A212&lt;&gt;"",IF(ISNUMBER(MATCH(ROW($A212),#REF!,0)),IF(T212="","Err1",""),IF(T212="","","Err2")),"")</f>
        <v/>
      </c>
      <c r="CA212" s="3" t="str">
        <f>IF($A212&lt;&gt;"",IF(ISNUMBER(MATCH(ROW($A212),#REF!,0)),IF(U212="","Err1",""),IF(U212="","","Err2")),"")</f>
        <v/>
      </c>
    </row>
    <row r="213" spans="1:79" x14ac:dyDescent="0.3">
      <c r="A213" s="19" t="s">
        <v>44</v>
      </c>
      <c r="B213" s="4" t="s">
        <v>248</v>
      </c>
      <c r="C213" s="4" t="s">
        <v>224</v>
      </c>
      <c r="D213" s="3" t="str">
        <f t="shared" ca="1" si="15"/>
        <v/>
      </c>
      <c r="F213" s="5" t="s">
        <v>537</v>
      </c>
      <c r="G213" s="5" t="s">
        <v>537</v>
      </c>
      <c r="H213" s="5" t="s">
        <v>1</v>
      </c>
      <c r="I213" s="5" t="s">
        <v>1</v>
      </c>
      <c r="J213" s="5" t="s">
        <v>1</v>
      </c>
      <c r="K213" s="5" t="s">
        <v>1</v>
      </c>
      <c r="L213" s="5" t="s">
        <v>1</v>
      </c>
      <c r="M213" s="5" t="s">
        <v>1</v>
      </c>
      <c r="N213" s="5" t="s">
        <v>1</v>
      </c>
      <c r="O213" s="6" t="s">
        <v>1</v>
      </c>
      <c r="P213" s="6" t="s">
        <v>1</v>
      </c>
      <c r="Q213" s="6" t="s">
        <v>1</v>
      </c>
      <c r="R213" s="6" t="s">
        <v>1</v>
      </c>
      <c r="S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6"/>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 ca="1">IF(OR(H213="",VLOOKUP(H$1,Services!$A$1:$B$19,2,0)="Exclude"),"",IF($D213=1,IF(OR(price_limit="",price_limit="No Limit"),IF(H213="Yes",1,2),IF(SUMIFS(WhatIf!$G:$G,WhatIf!$A:$A,H$1,WhatIf!$B:$B,H213)&lt;=price_limit,IF(H213="Yes",1,2),"")),""))</f>
        <v/>
      </c>
      <c r="AR213" s="75" t="str">
        <f ca="1">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 ca="1">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 ca="1">IF(OR(Q213="",VLOOKUP(Q$1,Services!$A$1:$B$19,2,0)="Exclude"),"",IF($D213=1,IF(OR(price_limit="",price_limit="No Limit"),IF(Q213="Yes",1,2),IF(SUMIFS(WhatIf!$G:$G,WhatIf!$A:$A,Q$1,WhatIf!$B:$B,Q213)&lt;=price_limit,IF(Q213="Yes",1,2),"")),""))</f>
        <v/>
      </c>
      <c r="BA213" s="75" t="str">
        <f ca="1">IF(OR(R213="",VLOOKUP(R$1,Services!$A$1:$B$19,2,0)="Exclude"),"",IF($D213=1,IF(OR(price_limit="",price_limit="No Limit"),IF(R213="Yes",1,2),IF(SUMIFS(WhatIf!$G:$G,WhatIf!$A:$A,R$1,WhatIf!$B:$B,R213)&lt;=price_limit,IF(R213="Yes",1,2),"")),""))</f>
        <v/>
      </c>
      <c r="BB213" s="75" t="str">
        <f ca="1">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17"/>
        <v>0</v>
      </c>
      <c r="BF213" s="3">
        <f t="shared" si="18"/>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Err2</v>
      </c>
      <c r="BO213" s="3" t="str">
        <f>IF($A213&lt;&gt;"",IF(OR(ISNUMBER(MATCH(ROW($A213),#REF!,0)),ISNUMBER(MATCH(ROW($A213),#REF!,0))),IF(I213="","Err1",""),IF(I213="","","Err2")),"")</f>
        <v>Err2</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Err2</v>
      </c>
      <c r="BV213" s="3" t="str">
        <f>IF($A213&lt;&gt;"",IF(ISNUMBER(MATCH(ROW($A213),#REF!,0)),IF(P213="","Err1",""),IF(P213="","","Err2")),"")</f>
        <v>Err2</v>
      </c>
      <c r="BW213" s="3" t="str">
        <f>IF($A213&lt;&gt;"",IF(OR(ISNUMBER(MATCH(ROW($A213),#REF!,0)),ISNUMBER(MATCH(ROW($A213),#REF!,0)),ISNUMBER(MATCH(ROW($A213),#REF!,0))),IF($Q213="","Err1",""),IF($Q213="","","Err2")),"")</f>
        <v>Err2</v>
      </c>
      <c r="BX213" s="3" t="str">
        <f>IF($A213&lt;&gt;"",IF(ISNUMBER(MATCH(ROW($A213),#REF!,0)),IF(R213="","Err1",""),IF(R213="","","Err2")),"")</f>
        <v>Err2</v>
      </c>
      <c r="BY213" s="3" t="str">
        <f>IF($A213&lt;&gt;"",IF(ISNUMBER(MATCH(ROW($A213),#REF!,0)),IF(S213="","Err1",""),IF(S213="","","Err2")),"")</f>
        <v>Err2</v>
      </c>
      <c r="BZ213" s="3" t="str">
        <f>IF($A213&lt;&gt;"",IF(ISNUMBER(MATCH(ROW($A213),#REF!,0)),IF(T213="","Err1",""),IF(T213="","","Err2")),"")</f>
        <v/>
      </c>
      <c r="CA213" s="3" t="str">
        <f>IF($A213&lt;&gt;"",IF(ISNUMBER(MATCH(ROW($A213),#REF!,0)),IF(U213="","Err1",""),IF(U213="","","Err2")),"")</f>
        <v/>
      </c>
    </row>
    <row r="214" spans="1:79" x14ac:dyDescent="0.3">
      <c r="A214" s="19" t="s">
        <v>550</v>
      </c>
      <c r="C214" s="4" t="s">
        <v>489</v>
      </c>
      <c r="D214" s="3" t="str">
        <f t="shared" ca="1" si="15"/>
        <v/>
      </c>
      <c r="F214" s="5" t="s">
        <v>550</v>
      </c>
      <c r="G214" s="5" t="s">
        <v>550</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6"/>
        <v/>
      </c>
      <c r="AN214" s="75" t="str">
        <f>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IF(OR(J214="",VLOOKUP(J$1,Services!$A$1:$B$19,2,0)="Exclude"),"",IF($D214=1,IF(OR(price_limit="",price_limit="No Limit"),IF(J214="Yes",1,2),IF(SUMIFS(WhatIf!$G:$G,WhatIf!$A:$A,J$1,WhatIf!$B:$B,J214)&lt;=price_limit,IF(J214="Yes",1,2),"")),""))</f>
        <v/>
      </c>
      <c r="AT214" s="75" t="str">
        <f>IF(OR(K214="",VLOOKUP(K$1,Services!$A$1:$B$19,2,0)="Exclude"),"",IF($D214=1,IF(OR(price_limit="",price_limit="No Limit"),IF(K214="Yes",1,2),IF(SUMIFS(WhatIf!$G:$G,WhatIf!$A:$A,K$1,WhatIf!$B:$B,K214)&lt;=price_limit,IF(K214="Yes",1,2),"")),""))</f>
        <v/>
      </c>
      <c r="AU214" s="75" t="str">
        <f>IF(OR(L214="",VLOOKUP(L$1,Services!$A$1:$B$19,2,0)="Exclude"),"",IF($D214=1,IF(OR(price_limit="",price_limit="No Limit"),IF(L214="Yes",1,2),IF(SUMIFS(WhatIf!$G:$G,WhatIf!$A:$A,L$1,WhatIf!$B:$B,L214)&lt;=price_limit,IF(L214="Yes",1,2),"")),""))</f>
        <v/>
      </c>
      <c r="AV214" s="75" t="str">
        <f>IF(OR(M214="",VLOOKUP(M$1,Services!$A$1:$B$19,2,0)="Exclude"),"",IF($D214=1,IF(OR(price_limit="",price_limit="No Limit"),IF(M214="Yes",1,2),IF(SUMIFS(WhatIf!$G:$G,WhatIf!$A:$A,M$1,WhatIf!$B:$B,M214)&lt;=price_limit,IF(M214="Yes",1,2),"")),""))</f>
        <v/>
      </c>
      <c r="AW214" s="75" t="str">
        <f>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17"/>
        <v>0</v>
      </c>
      <c r="BF214" s="3">
        <f t="shared" si="18"/>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Err2</v>
      </c>
      <c r="BM214" s="3" t="str">
        <f>IF($A214&lt;&gt;"",IF(ISNUMBER(MATCH(ROW($A214),#REF!,0)),IF($G214="","Err1",""),IF($G214="","","Err2")),"")</f>
        <v>Err2</v>
      </c>
      <c r="BN214" s="3" t="str">
        <f>IF($A214&lt;&gt;"",IF(OR(ISNUMBER(MATCH(ROW($A214),#REF!,0)),ISNUMBER(MATCH(ROW($A214),#REF!,0))),IF(H214="","Err1",""),IF(H214="","","Err2")),"")</f>
        <v/>
      </c>
      <c r="BO214" s="3" t="str">
        <f>IF($A214&lt;&gt;"",IF(OR(ISNUMBER(MATCH(ROW($A214),#REF!,0)),ISNUMBER(MATCH(ROW($A214),#REF!,0))),IF(I214="","Err1",""),IF(I214="","","Err2")),"")</f>
        <v/>
      </c>
      <c r="BP214" s="3" t="str">
        <f>IF($A214&lt;&gt;"",IF(OR(ISNUMBER(MATCH(ROW($A214),#REF!,0)),ISNUMBER(MATCH(ROW($A214),#REF!,0))),IF(J214="","Err1",""),IF(J214="","","Err2")),"")</f>
        <v/>
      </c>
      <c r="BQ214" s="3" t="str">
        <f>IF($A214&lt;&gt;"",IF(OR(ISNUMBER(MATCH(ROW($A214),#REF!,0)),ISNUMBER(MATCH(ROW($A214),#REF!,0))),IF(K214="","Err1",""),IF(K214="","","Err2")),"")</f>
        <v/>
      </c>
      <c r="BR214" s="3" t="str">
        <f>IF($A214&lt;&gt;"",IF(OR(ISNUMBER(MATCH(ROW($A214),#REF!,0)),ISNUMBER(MATCH(ROW($A214),#REF!,0))),IF(L214="","Err1",""),IF(L214="","","Err2")),"")</f>
        <v/>
      </c>
      <c r="BS214" s="3" t="str">
        <f>IF($A214&lt;&gt;"",IF(OR(ISNUMBER(MATCH(ROW($A214),#REF!,0)),ISNUMBER(MATCH(ROW($A214),#REF!,0))),IF(M214="","Err1",""),IF(M214="","","Err2")),"")</f>
        <v/>
      </c>
      <c r="BT214" s="3" t="str">
        <f>IF($A214&lt;&gt;"",IF(OR(ISNUMBER(MATCH(ROW($A214),#REF!,0)),ISNUMBER(MATCH(ROW($A214),#REF!,0))),IF(N214="","Err1",""),IF(N214="","","Err2")),"")</f>
        <v/>
      </c>
      <c r="BU214" s="3" t="str">
        <f>IF($A214&lt;&gt;"",IF(ISNUMBER(MATCH(ROW($A214),#REF!,0)),IF(O214="","Err1",""),IF(O214="","","Err2")),"")</f>
        <v/>
      </c>
      <c r="BV214" s="3" t="str">
        <f>IF($A214&lt;&gt;"",IF(ISNUMBER(MATCH(ROW($A214),#REF!,0)),IF(P214="","Err1",""),IF(P214="","","Err2")),"")</f>
        <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892</v>
      </c>
      <c r="C215" s="4" t="s">
        <v>206</v>
      </c>
      <c r="D215" s="3" t="str">
        <f t="shared" ca="1" si="15"/>
        <v/>
      </c>
      <c r="T215" s="5" t="s">
        <v>256</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6"/>
        <v/>
      </c>
      <c r="AN215" s="75" t="str">
        <f>IF(OR(E215="",VLOOKUP(E$1,Services!$A$1:$B$19,2,0)="Exclude"),"",IF($D215=1,IF(OR(price_limit="",price_limit="No Limit"),IF(E215="Yes",1,2),IF(SUMIFS(WhatIf!$G:$G,WhatIf!$A:$A,E$1,WhatIf!$B:$B,E215)&lt;=price_limit,IF(E215="Yes",1,2),"")),""))</f>
        <v/>
      </c>
      <c r="AO215" s="75" t="str">
        <f>IF(OR(F215="",VLOOKUP(F$1,Services!$A$1:$B$19,2,0)="Exclude"),"",IF($D215=1,IF(OR(price_limit="",price_limit="No Limit"),IF(F215="Yes",1,2),IF(SUMIFS(WhatIf!$G:$G,WhatIf!$A:$A,F$1,WhatIf!$B:$B,F215)&lt;=price_limit,IF(F215="Yes",1,2),"")),""))</f>
        <v/>
      </c>
      <c r="AP215" s="75" t="str">
        <f>IF(OR(G215="",VLOOKUP(G$1,Services!$A$1:$B$19,2,0)="Exclude"),"",IF($D215=1,IF(OR(price_limit="",price_limit="No Limit"),IF(G215="Yes",1,2),IF(SUMIFS(WhatIf!$G:$G,WhatIf!$A:$A,G$1,WhatIf!$B:$B,G215)&lt;=price_limit,IF(G215="Yes",1,2),"")),""))</f>
        <v/>
      </c>
      <c r="AQ215" s="75" t="str">
        <f>IF(OR(H215="",VLOOKUP(H$1,Services!$A$1:$B$19,2,0)="Exclude"),"",IF($D215=1,IF(OR(price_limit="",price_limit="No Limit"),IF(H215="Yes",1,2),IF(SUMIFS(WhatIf!$G:$G,WhatIf!$A:$A,H$1,WhatIf!$B:$B,H215)&lt;=price_limit,IF(H215="Yes",1,2),"")),""))</f>
        <v/>
      </c>
      <c r="AR215" s="75" t="str">
        <f>IF(OR(I215="",VLOOKUP(I$1,Services!$A$1:$B$19,2,0)="Exclude"),"",IF($D215=1,IF(OR(price_limit="",price_limit="No Limit"),IF(I215="Yes",1,2),IF(SUMIFS(WhatIf!$G:$G,WhatIf!$A:$A,I$1,WhatIf!$B:$B,I215)&lt;=price_limit,IF(I215="Yes",1,2),"")),""))</f>
        <v/>
      </c>
      <c r="AS215" s="75" t="str">
        <f>IF(OR(J215="",VLOOKUP(J$1,Services!$A$1:$B$19,2,0)="Exclude"),"",IF($D215=1,IF(OR(price_limit="",price_limit="No Limit"),IF(J215="Yes",1,2),IF(SUMIFS(WhatIf!$G:$G,WhatIf!$A:$A,J$1,WhatIf!$B:$B,J215)&lt;=price_limit,IF(J215="Yes",1,2),"")),""))</f>
        <v/>
      </c>
      <c r="AT215" s="75" t="str">
        <f>IF(OR(K215="",VLOOKUP(K$1,Services!$A$1:$B$19,2,0)="Exclude"),"",IF($D215=1,IF(OR(price_limit="",price_limit="No Limit"),IF(K215="Yes",1,2),IF(SUMIFS(WhatIf!$G:$G,WhatIf!$A:$A,K$1,WhatIf!$B:$B,K215)&lt;=price_limit,IF(K215="Yes",1,2),"")),""))</f>
        <v/>
      </c>
      <c r="AU215" s="75" t="str">
        <f>IF(OR(L215="",VLOOKUP(L$1,Services!$A$1:$B$19,2,0)="Exclude"),"",IF($D215=1,IF(OR(price_limit="",price_limit="No Limit"),IF(L215="Yes",1,2),IF(SUMIFS(WhatIf!$G:$G,WhatIf!$A:$A,L$1,WhatIf!$B:$B,L215)&lt;=price_limit,IF(L215="Yes",1,2),"")),""))</f>
        <v/>
      </c>
      <c r="AV215" s="75" t="str">
        <f>IF(OR(M215="",VLOOKUP(M$1,Services!$A$1:$B$19,2,0)="Exclude"),"",IF($D215=1,IF(OR(price_limit="",price_limit="No Limit"),IF(M215="Yes",1,2),IF(SUMIFS(WhatIf!$G:$G,WhatIf!$A:$A,M$1,WhatIf!$B:$B,M215)&lt;=price_limit,IF(M215="Yes",1,2),"")),""))</f>
        <v/>
      </c>
      <c r="AW215" s="75" t="str">
        <f>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 ca="1">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17"/>
        <v>0</v>
      </c>
      <c r="BF215" s="3">
        <f t="shared" si="18"/>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
      </c>
      <c r="BM215" s="3" t="str">
        <f>IF($A215&lt;&gt;"",IF(ISNUMBER(MATCH(ROW($A215),#REF!,0)),IF($G215="","Err1",""),IF($G215="","","Err2")),"")</f>
        <v/>
      </c>
      <c r="BN215" s="3" t="str">
        <f>IF($A215&lt;&gt;"",IF(OR(ISNUMBER(MATCH(ROW($A215),#REF!,0)),ISNUMBER(MATCH(ROW($A215),#REF!,0))),IF(H215="","Err1",""),IF(H215="","","Err2")),"")</f>
        <v/>
      </c>
      <c r="BO215" s="3" t="str">
        <f>IF($A215&lt;&gt;"",IF(OR(ISNUMBER(MATCH(ROW($A215),#REF!,0)),ISNUMBER(MATCH(ROW($A215),#REF!,0))),IF(I215="","Err1",""),IF(I215="","","Err2")),"")</f>
        <v/>
      </c>
      <c r="BP215" s="3" t="str">
        <f>IF($A215&lt;&gt;"",IF(OR(ISNUMBER(MATCH(ROW($A215),#REF!,0)),ISNUMBER(MATCH(ROW($A215),#REF!,0))),IF(J215="","Err1",""),IF(J215="","","Err2")),"")</f>
        <v/>
      </c>
      <c r="BQ215" s="3" t="str">
        <f>IF($A215&lt;&gt;"",IF(OR(ISNUMBER(MATCH(ROW($A215),#REF!,0)),ISNUMBER(MATCH(ROW($A215),#REF!,0))),IF(K215="","Err1",""),IF(K215="","","Err2")),"")</f>
        <v/>
      </c>
      <c r="BR215" s="3" t="str">
        <f>IF($A215&lt;&gt;"",IF(OR(ISNUMBER(MATCH(ROW($A215),#REF!,0)),ISNUMBER(MATCH(ROW($A215),#REF!,0))),IF(L215="","Err1",""),IF(L215="","","Err2")),"")</f>
        <v/>
      </c>
      <c r="BS215" s="3" t="str">
        <f>IF($A215&lt;&gt;"",IF(OR(ISNUMBER(MATCH(ROW($A215),#REF!,0)),ISNUMBER(MATCH(ROW($A215),#REF!,0))),IF(M215="","Err1",""),IF(M215="","","Err2")),"")</f>
        <v/>
      </c>
      <c r="BT215" s="3" t="str">
        <f>IF($A215&lt;&gt;"",IF(OR(ISNUMBER(MATCH(ROW($A215),#REF!,0)),ISNUMBER(MATCH(ROW($A215),#REF!,0))),IF(N215="","Err1",""),IF(N215="","","Err2")),"")</f>
        <v/>
      </c>
      <c r="BU215" s="3" t="str">
        <f>IF($A215&lt;&gt;"",IF(ISNUMBER(MATCH(ROW($A215),#REF!,0)),IF(O215="","Err1",""),IF(O215="","","Err2")),"")</f>
        <v/>
      </c>
      <c r="BV215" s="3" t="str">
        <f>IF($A215&lt;&gt;"",IF(ISNUMBER(MATCH(ROW($A215),#REF!,0)),IF(P215="","Err1",""),IF(P215="","","Err2")),"")</f>
        <v/>
      </c>
      <c r="BW215" s="3" t="str">
        <f>IF($A215&lt;&gt;"",IF(OR(ISNUMBER(MATCH(ROW($A215),#REF!,0)),ISNUMBER(MATCH(ROW($A215),#REF!,0)),ISNUMBER(MATCH(ROW($A215),#REF!,0))),IF($Q215="","Err1",""),IF($Q215="","","Err2")),"")</f>
        <v/>
      </c>
      <c r="BX215" s="3" t="str">
        <f>IF($A215&lt;&gt;"",IF(ISNUMBER(MATCH(ROW($A215),#REF!,0)),IF(R215="","Err1",""),IF(R215="","","Err2")),"")</f>
        <v/>
      </c>
      <c r="BY215" s="3" t="str">
        <f>IF($A215&lt;&gt;"",IF(ISNUMBER(MATCH(ROW($A215),#REF!,0)),IF(S215="","Err1",""),IF(S215="","","Err2")),"")</f>
        <v/>
      </c>
      <c r="BZ215" s="3" t="str">
        <f>IF($A215&lt;&gt;"",IF(ISNUMBER(MATCH(ROW($A215),#REF!,0)),IF(T215="","Err1",""),IF(T215="","","Err2")),"")</f>
        <v>Err2</v>
      </c>
      <c r="CA215" s="3" t="str">
        <f>IF($A215&lt;&gt;"",IF(ISNUMBER(MATCH(ROW($A215),#REF!,0)),IF(U215="","Err1",""),IF(U215="","","Err2")),"")</f>
        <v/>
      </c>
    </row>
    <row r="216" spans="1:79" ht="24.9" x14ac:dyDescent="0.3">
      <c r="A216" s="19" t="s">
        <v>609</v>
      </c>
      <c r="C216" s="4" t="s">
        <v>485</v>
      </c>
      <c r="D216" s="3" t="str">
        <f t="shared" ca="1" si="15"/>
        <v/>
      </c>
      <c r="F216" s="5" t="s">
        <v>565</v>
      </c>
      <c r="G216" s="5" t="s">
        <v>565</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6"/>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IF(OR(H216="",VLOOKUP(H$1,Services!$A$1:$B$19,2,0)="Exclude"),"",IF($D216=1,IF(OR(price_limit="",price_limit="No Limit"),IF(H216="Yes",1,2),IF(SUMIFS(WhatIf!$G:$G,WhatIf!$A:$A,H$1,WhatIf!$B:$B,H216)&lt;=price_limit,IF(H216="Yes",1,2),"")),""))</f>
        <v/>
      </c>
      <c r="AR216" s="75" t="str">
        <f>IF(OR(I216="",VLOOKUP(I$1,Services!$A$1:$B$19,2,0)="Exclude"),"",IF($D216=1,IF(OR(price_limit="",price_limit="No Limit"),IF(I216="Yes",1,2),IF(SUMIFS(WhatIf!$G:$G,WhatIf!$A:$A,I$1,WhatIf!$B:$B,I216)&lt;=price_limit,IF(I216="Yes",1,2),"")),""))</f>
        <v/>
      </c>
      <c r="AS216" s="75" t="str">
        <f>IF(OR(J216="",VLOOKUP(J$1,Services!$A$1:$B$19,2,0)="Exclude"),"",IF($D216=1,IF(OR(price_limit="",price_limit="No Limit"),IF(J216="Yes",1,2),IF(SUMIFS(WhatIf!$G:$G,WhatIf!$A:$A,J$1,WhatIf!$B:$B,J216)&lt;=price_limit,IF(J216="Yes",1,2),"")),""))</f>
        <v/>
      </c>
      <c r="AT216" s="75" t="str">
        <f>IF(OR(K216="",VLOOKUP(K$1,Services!$A$1:$B$19,2,0)="Exclude"),"",IF($D216=1,IF(OR(price_limit="",price_limit="No Limit"),IF(K216="Yes",1,2),IF(SUMIFS(WhatIf!$G:$G,WhatIf!$A:$A,K$1,WhatIf!$B:$B,K216)&lt;=price_limit,IF(K216="Yes",1,2),"")),""))</f>
        <v/>
      </c>
      <c r="AU216" s="75" t="str">
        <f>IF(OR(L216="",VLOOKUP(L$1,Services!$A$1:$B$19,2,0)="Exclude"),"",IF($D216=1,IF(OR(price_limit="",price_limit="No Limit"),IF(L216="Yes",1,2),IF(SUMIFS(WhatIf!$G:$G,WhatIf!$A:$A,L$1,WhatIf!$B:$B,L216)&lt;=price_limit,IF(L216="Yes",1,2),"")),""))</f>
        <v/>
      </c>
      <c r="AV216" s="75" t="str">
        <f>IF(OR(M216="",VLOOKUP(M$1,Services!$A$1:$B$19,2,0)="Exclude"),"",IF($D216=1,IF(OR(price_limit="",price_limit="No Limit"),IF(M216="Yes",1,2),IF(SUMIFS(WhatIf!$G:$G,WhatIf!$A:$A,M$1,WhatIf!$B:$B,M216)&lt;=price_limit,IF(M216="Yes",1,2),"")),""))</f>
        <v/>
      </c>
      <c r="AW216" s="75" t="str">
        <f>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17"/>
        <v>0</v>
      </c>
      <c r="BF216" s="3">
        <f t="shared" si="18"/>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
      </c>
      <c r="BO216" s="3" t="str">
        <f>IF($A216&lt;&gt;"",IF(OR(ISNUMBER(MATCH(ROW($A216),#REF!,0)),ISNUMBER(MATCH(ROW($A216),#REF!,0))),IF(I216="","Err1",""),IF(I216="","","Err2")),"")</f>
        <v/>
      </c>
      <c r="BP216" s="3" t="str">
        <f>IF($A216&lt;&gt;"",IF(OR(ISNUMBER(MATCH(ROW($A216),#REF!,0)),ISNUMBER(MATCH(ROW($A216),#REF!,0))),IF(J216="","Err1",""),IF(J216="","","Err2")),"")</f>
        <v/>
      </c>
      <c r="BQ216" s="3" t="str">
        <f>IF($A216&lt;&gt;"",IF(OR(ISNUMBER(MATCH(ROW($A216),#REF!,0)),ISNUMBER(MATCH(ROW($A216),#REF!,0))),IF(K216="","Err1",""),IF(K216="","","Err2")),"")</f>
        <v/>
      </c>
      <c r="BR216" s="3" t="str">
        <f>IF($A216&lt;&gt;"",IF(OR(ISNUMBER(MATCH(ROW($A216),#REF!,0)),ISNUMBER(MATCH(ROW($A216),#REF!,0))),IF(L216="","Err1",""),IF(L216="","","Err2")),"")</f>
        <v/>
      </c>
      <c r="BS216" s="3" t="str">
        <f>IF($A216&lt;&gt;"",IF(OR(ISNUMBER(MATCH(ROW($A216),#REF!,0)),ISNUMBER(MATCH(ROW($A216),#REF!,0))),IF(M216="","Err1",""),IF(M216="","","Err2")),"")</f>
        <v/>
      </c>
      <c r="BT216" s="3" t="str">
        <f>IF($A216&lt;&gt;"",IF(OR(ISNUMBER(MATCH(ROW($A216),#REF!,0)),ISNUMBER(MATCH(ROW($A216),#REF!,0))),IF(N216="","Err1",""),IF(N216="","","Err2")),"")</f>
        <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45</v>
      </c>
      <c r="B217" s="4" t="s">
        <v>248</v>
      </c>
      <c r="C217" s="4" t="s">
        <v>293</v>
      </c>
      <c r="D217" s="3" t="str">
        <f t="shared" ca="1" si="15"/>
        <v/>
      </c>
      <c r="E217" s="5" t="s">
        <v>1</v>
      </c>
      <c r="F217" s="5" t="s">
        <v>1</v>
      </c>
      <c r="G217" s="5" t="s">
        <v>1</v>
      </c>
      <c r="K217" s="5" t="s">
        <v>1</v>
      </c>
      <c r="L217" s="5" t="s">
        <v>1</v>
      </c>
      <c r="M217" s="5" t="s">
        <v>1</v>
      </c>
      <c r="O217" s="6" t="s">
        <v>1</v>
      </c>
      <c r="P217" s="6"/>
      <c r="Q217" s="6" t="s">
        <v>319</v>
      </c>
      <c r="R217" s="6" t="s">
        <v>1</v>
      </c>
      <c r="S217" s="5" t="s">
        <v>1</v>
      </c>
      <c r="U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6"/>
        <v/>
      </c>
      <c r="AN217" s="75" t="str">
        <f ca="1">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 ca="1">IF(OR(U217="",VLOOKUP(U$1,Services!$A$1:$B$19,2,0)="Exclude"),"",IF($D217=1,IF(OR(price_limit="",price_limit="No Limit"),IF(U217="Yes",1,2),IF(SUMIFS(WhatIf!$G:$G,WhatIf!$A:$A,U$1,WhatIf!$B:$B,U217)&lt;=price_limit,IF(U217="Yes",1,2),"")),""))</f>
        <v/>
      </c>
      <c r="BE217" s="3">
        <f t="shared" si="17"/>
        <v>0</v>
      </c>
      <c r="BF217" s="3">
        <f t="shared" si="18"/>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Err2</v>
      </c>
      <c r="BL217" s="3" t="str">
        <f>IF($A217&lt;&gt;"",IF(ISNUMBER(MATCH(ROW($A217),#REF!,0)),IF($F217="","Err1",""),IF($F217="","","Err2")),"")</f>
        <v>Err2</v>
      </c>
      <c r="BM217" s="3" t="str">
        <f>IF($A217&lt;&gt;"",IF(ISNUMBER(MATCH(ROW($A217),#REF!,0)),IF($G217="","Err1",""),IF($G217="","","Err2")),"")</f>
        <v>Err2</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Err2</v>
      </c>
      <c r="BR217" s="3" t="str">
        <f>IF($A217&lt;&gt;"",IF(OR(ISNUMBER(MATCH(ROW($A217),#REF!,0)),ISNUMBER(MATCH(ROW($A217),#REF!,0))),IF(L217="","Err1",""),IF(L217="","","Err2")),"")</f>
        <v>Err2</v>
      </c>
      <c r="BS217" s="3" t="str">
        <f>IF($A217&lt;&gt;"",IF(OR(ISNUMBER(MATCH(ROW($A217),#REF!,0)),ISNUMBER(MATCH(ROW($A217),#REF!,0))),IF(M217="","Err1",""),IF(M217="","","Err2")),"")</f>
        <v>Err2</v>
      </c>
      <c r="BT217" s="3" t="str">
        <f>IF($A217&lt;&gt;"",IF(OR(ISNUMBER(MATCH(ROW($A217),#REF!,0)),ISNUMBER(MATCH(ROW($A217),#REF!,0))),IF(N217="","Err1",""),IF(N217="","","Err2")),"")</f>
        <v/>
      </c>
      <c r="BU217" s="3" t="str">
        <f>IF($A217&lt;&gt;"",IF(ISNUMBER(MATCH(ROW($A217),#REF!,0)),IF(O217="","Err1",""),IF(O217="","","Err2")),"")</f>
        <v>Err2</v>
      </c>
      <c r="BV217" s="3" t="str">
        <f>IF($A217&lt;&gt;"",IF(ISNUMBER(MATCH(ROW($A217),#REF!,0)),IF(P217="","Err1",""),IF(P217="","","Err2")),"")</f>
        <v/>
      </c>
      <c r="BW217" s="3" t="str">
        <f>IF($A217&lt;&gt;"",IF(OR(ISNUMBER(MATCH(ROW($A217),#REF!,0)),ISNUMBER(MATCH(ROW($A217),#REF!,0)),ISNUMBER(MATCH(ROW($A217),#REF!,0))),IF($Q217="","Err1",""),IF($Q217="","","Err2")),"")</f>
        <v>Err2</v>
      </c>
      <c r="BX217" s="3" t="str">
        <f>IF($A217&lt;&gt;"",IF(ISNUMBER(MATCH(ROW($A217),#REF!,0)),IF(R217="","Err1",""),IF(R217="","","Err2")),"")</f>
        <v>Err2</v>
      </c>
      <c r="BY217" s="3" t="str">
        <f>IF($A217&lt;&gt;"",IF(ISNUMBER(MATCH(ROW($A217),#REF!,0)),IF(S217="","Err1",""),IF(S217="","","Err2")),"")</f>
        <v>Err2</v>
      </c>
      <c r="BZ217" s="3" t="str">
        <f>IF($A217&lt;&gt;"",IF(ISNUMBER(MATCH(ROW($A217),#REF!,0)),IF(T217="","Err1",""),IF(T217="","","Err2")),"")</f>
        <v/>
      </c>
      <c r="CA217" s="3" t="str">
        <f>IF($A217&lt;&gt;"",IF(ISNUMBER(MATCH(ROW($A217),#REF!,0)),IF(U217="","Err1",""),IF(U217="","","Err2")),"")</f>
        <v>Err2</v>
      </c>
    </row>
    <row r="218" spans="1:79" x14ac:dyDescent="0.3">
      <c r="A218" s="19" t="s">
        <v>799</v>
      </c>
      <c r="C218" s="4" t="s">
        <v>482</v>
      </c>
      <c r="D218" s="3" t="str">
        <f t="shared" ca="1" si="15"/>
        <v/>
      </c>
      <c r="T218" s="5" t="s">
        <v>256</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6"/>
        <v/>
      </c>
      <c r="AN218" s="75" t="str">
        <f>IF(OR(E218="",VLOOKUP(E$1,Services!$A$1:$B$19,2,0)="Exclude"),"",IF($D218=1,IF(OR(price_limit="",price_limit="No Limit"),IF(E218="Yes",1,2),IF(SUMIFS(WhatIf!$G:$G,WhatIf!$A:$A,E$1,WhatIf!$B:$B,E218)&lt;=price_limit,IF(E218="Yes",1,2),"")),""))</f>
        <v/>
      </c>
      <c r="AO218" s="75" t="str">
        <f>IF(OR(F218="",VLOOKUP(F$1,Services!$A$1:$B$19,2,0)="Exclude"),"",IF($D218=1,IF(OR(price_limit="",price_limit="No Limit"),IF(F218="Yes",1,2),IF(SUMIFS(WhatIf!$G:$G,WhatIf!$A:$A,F$1,WhatIf!$B:$B,F218)&lt;=price_limit,IF(F218="Yes",1,2),"")),""))</f>
        <v/>
      </c>
      <c r="AP218" s="75" t="str">
        <f>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 ca="1">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17"/>
        <v>0</v>
      </c>
      <c r="BF218" s="3">
        <f t="shared" si="18"/>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
      </c>
      <c r="BM218" s="3" t="str">
        <f>IF($A218&lt;&gt;"",IF(ISNUMBER(MATCH(ROW($A218),#REF!,0)),IF($G218="","Err1",""),IF($G218="","","Err2")),"")</f>
        <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Err2</v>
      </c>
      <c r="CA218" s="3" t="str">
        <f>IF($A218&lt;&gt;"",IF(ISNUMBER(MATCH(ROW($A218),#REF!,0)),IF(U218="","Err1",""),IF(U218="","","Err2")),"")</f>
        <v/>
      </c>
    </row>
    <row r="219" spans="1:79" x14ac:dyDescent="0.3">
      <c r="A219" s="19" t="s">
        <v>784</v>
      </c>
      <c r="C219" s="4" t="s">
        <v>293</v>
      </c>
      <c r="D219" s="3" t="str">
        <f t="shared" ca="1" si="15"/>
        <v/>
      </c>
      <c r="T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6"/>
        <v/>
      </c>
      <c r="AN219" s="75" t="str">
        <f>IF(OR(E219="",VLOOKUP(E$1,Services!$A$1:$B$19,2,0)="Exclude"),"",IF($D219=1,IF(OR(price_limit="",price_limit="No Limit"),IF(E219="Yes",1,2),IF(SUMIFS(WhatIf!$G:$G,WhatIf!$A:$A,E$1,WhatIf!$B:$B,E219)&lt;=price_limit,IF(E219="Yes",1,2),"")),""))</f>
        <v/>
      </c>
      <c r="AO219" s="75" t="str">
        <f>IF(OR(F219="",VLOOKUP(F$1,Services!$A$1:$B$19,2,0)="Exclude"),"",IF($D219=1,IF(OR(price_limit="",price_limit="No Limit"),IF(F219="Yes",1,2),IF(SUMIFS(WhatIf!$G:$G,WhatIf!$A:$A,F$1,WhatIf!$B:$B,F219)&lt;=price_limit,IF(F219="Yes",1,2),"")),""))</f>
        <v/>
      </c>
      <c r="AP219" s="75" t="str">
        <f>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 ca="1">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17"/>
        <v>0</v>
      </c>
      <c r="BF219" s="3">
        <f t="shared" si="18"/>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
      </c>
      <c r="BM219" s="3" t="str">
        <f>IF($A219&lt;&gt;"",IF(ISNUMBER(MATCH(ROW($A219),#REF!,0)),IF($G219="","Err1",""),IF($G219="","","Err2")),"")</f>
        <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
      </c>
      <c r="BR219" s="3" t="str">
        <f>IF($A219&lt;&gt;"",IF(OR(ISNUMBER(MATCH(ROW($A219),#REF!,0)),ISNUMBER(MATCH(ROW($A219),#REF!,0))),IF(L219="","Err1",""),IF(L219="","","Err2")),"")</f>
        <v/>
      </c>
      <c r="BS219" s="3" t="str">
        <f>IF($A219&lt;&gt;"",IF(OR(ISNUMBER(MATCH(ROW($A219),#REF!,0)),ISNUMBER(MATCH(ROW($A219),#REF!,0))),IF(M219="","Err1",""),IF(M219="","","Err2")),"")</f>
        <v/>
      </c>
      <c r="BT219" s="3" t="str">
        <f>IF($A219&lt;&gt;"",IF(OR(ISNUMBER(MATCH(ROW($A219),#REF!,0)),ISNUMBER(MATCH(ROW($A219),#REF!,0))),IF(N219="","Err1",""),IF(N219="","","Err2")),"")</f>
        <v/>
      </c>
      <c r="BU219" s="3" t="str">
        <f>IF($A219&lt;&gt;"",IF(ISNUMBER(MATCH(ROW($A219),#REF!,0)),IF(O219="","Err1",""),IF(O219="","","Err2")),"")</f>
        <v/>
      </c>
      <c r="BV219" s="3" t="str">
        <f>IF($A219&lt;&gt;"",IF(ISNUMBER(MATCH(ROW($A219),#REF!,0)),IF(P219="","Err1",""),IF(P219="","","Err2")),"")</f>
        <v/>
      </c>
      <c r="BW219" s="3" t="str">
        <f>IF($A219&lt;&gt;"",IF(OR(ISNUMBER(MATCH(ROW($A219),#REF!,0)),ISNUMBER(MATCH(ROW($A219),#REF!,0)),ISNUMBER(MATCH(ROW($A219),#REF!,0))),IF($Q219="","Err1",""),IF($Q219="","","Err2")),"")</f>
        <v/>
      </c>
      <c r="BX219" s="3" t="str">
        <f>IF($A219&lt;&gt;"",IF(ISNUMBER(MATCH(ROW($A219),#REF!,0)),IF(R219="","Err1",""),IF(R219="","","Err2")),"")</f>
        <v/>
      </c>
      <c r="BY219" s="3" t="str">
        <f>IF($A219&lt;&gt;"",IF(ISNUMBER(MATCH(ROW($A219),#REF!,0)),IF(S219="","Err1",""),IF(S219="","","Err2")),"")</f>
        <v/>
      </c>
      <c r="BZ219" s="3" t="str">
        <f>IF($A219&lt;&gt;"",IF(ISNUMBER(MATCH(ROW($A219),#REF!,0)),IF(T219="","Err1",""),IF(T219="","","Err2")),"")</f>
        <v>Err2</v>
      </c>
      <c r="CA219" s="3" t="str">
        <f>IF($A219&lt;&gt;"",IF(ISNUMBER(MATCH(ROW($A219),#REF!,0)),IF(U219="","Err1",""),IF(U219="","","Err2")),"")</f>
        <v/>
      </c>
    </row>
    <row r="220" spans="1:79" ht="24.9" x14ac:dyDescent="0.3">
      <c r="A220" s="19" t="s">
        <v>212</v>
      </c>
      <c r="B220" s="4" t="s">
        <v>248</v>
      </c>
      <c r="C220" s="4" t="s">
        <v>215</v>
      </c>
      <c r="D220" s="3" t="str">
        <f t="shared" ca="1" si="15"/>
        <v/>
      </c>
      <c r="F220" s="5" t="s">
        <v>555</v>
      </c>
      <c r="G220" s="5" t="s">
        <v>555</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6"/>
        <v/>
      </c>
      <c r="AN220" s="75" t="str">
        <f>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IF(OR(K220="",VLOOKUP(K$1,Services!$A$1:$B$19,2,0)="Exclude"),"",IF($D220=1,IF(OR(price_limit="",price_limit="No Limit"),IF(K220="Yes",1,2),IF(SUMIFS(WhatIf!$G:$G,WhatIf!$A:$A,K$1,WhatIf!$B:$B,K220)&lt;=price_limit,IF(K220="Yes",1,2),"")),""))</f>
        <v/>
      </c>
      <c r="AU220" s="75" t="str">
        <f>IF(OR(L220="",VLOOKUP(L$1,Services!$A$1:$B$19,2,0)="Exclude"),"",IF($D220=1,IF(OR(price_limit="",price_limit="No Limit"),IF(L220="Yes",1,2),IF(SUMIFS(WhatIf!$G:$G,WhatIf!$A:$A,L$1,WhatIf!$B:$B,L220)&lt;=price_limit,IF(L220="Yes",1,2),"")),""))</f>
        <v/>
      </c>
      <c r="AV220" s="75" t="str">
        <f>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IF(OR(Q220="",VLOOKUP(Q$1,Services!$A$1:$B$19,2,0)="Exclude"),"",IF($D220=1,IF(OR(price_limit="",price_limit="No Limit"),IF(Q220="Yes",1,2),IF(SUMIFS(WhatIf!$G:$G,WhatIf!$A:$A,Q$1,WhatIf!$B:$B,Q220)&lt;=price_limit,IF(Q220="Yes",1,2),"")),""))</f>
        <v/>
      </c>
      <c r="BA220" s="75" t="str">
        <f>IF(OR(R220="",VLOOKUP(R$1,Services!$A$1:$B$19,2,0)="Exclude"),"",IF($D220=1,IF(OR(price_limit="",price_limit="No Limit"),IF(R220="Yes",1,2),IF(SUMIFS(WhatIf!$G:$G,WhatIf!$A:$A,R$1,WhatIf!$B:$B,R220)&lt;=price_limit,IF(R220="Yes",1,2),"")),""))</f>
        <v/>
      </c>
      <c r="BB220" s="75" t="str">
        <f>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17"/>
        <v>0</v>
      </c>
      <c r="BF220" s="3">
        <f t="shared" si="18"/>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
      </c>
      <c r="BL220" s="3" t="str">
        <f>IF($A220&lt;&gt;"",IF(ISNUMBER(MATCH(ROW($A220),#REF!,0)),IF($F220="","Err1",""),IF($F220="","","Err2")),"")</f>
        <v>Err2</v>
      </c>
      <c r="BM220" s="3" t="str">
        <f>IF($A220&lt;&gt;"",IF(ISNUMBER(MATCH(ROW($A220),#REF!,0)),IF($G220="","Err1",""),IF($G220="","","Err2")),"")</f>
        <v>Err2</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
      </c>
      <c r="BR220" s="3" t="str">
        <f>IF($A220&lt;&gt;"",IF(OR(ISNUMBER(MATCH(ROW($A220),#REF!,0)),ISNUMBER(MATCH(ROW($A220),#REF!,0))),IF(L220="","Err1",""),IF(L220="","","Err2")),"")</f>
        <v/>
      </c>
      <c r="BS220" s="3" t="str">
        <f>IF($A220&lt;&gt;"",IF(OR(ISNUMBER(MATCH(ROW($A220),#REF!,0)),ISNUMBER(MATCH(ROW($A220),#REF!,0))),IF(M220="","Err1",""),IF(M220="","","Err2")),"")</f>
        <v/>
      </c>
      <c r="BT220" s="3" t="str">
        <f>IF($A220&lt;&gt;"",IF(OR(ISNUMBER(MATCH(ROW($A220),#REF!,0)),ISNUMBER(MATCH(ROW($A220),#REF!,0))),IF(N220="","Err1",""),IF(N220="","","Err2")),"")</f>
        <v/>
      </c>
      <c r="BU220" s="3" t="str">
        <f>IF($A220&lt;&gt;"",IF(ISNUMBER(MATCH(ROW($A220),#REF!,0)),IF(O220="","Err1",""),IF(O220="","","Err2")),"")</f>
        <v/>
      </c>
      <c r="BV220" s="3" t="str">
        <f>IF($A220&lt;&gt;"",IF(ISNUMBER(MATCH(ROW($A220),#REF!,0)),IF(P220="","Err1",""),IF(P220="","","Err2")),"")</f>
        <v/>
      </c>
      <c r="BW220" s="3" t="str">
        <f>IF($A220&lt;&gt;"",IF(OR(ISNUMBER(MATCH(ROW($A220),#REF!,0)),ISNUMBER(MATCH(ROW($A220),#REF!,0)),ISNUMBER(MATCH(ROW($A220),#REF!,0))),IF($Q220="","Err1",""),IF($Q220="","","Err2")),"")</f>
        <v/>
      </c>
      <c r="BX220" s="3" t="str">
        <f>IF($A220&lt;&gt;"",IF(ISNUMBER(MATCH(ROW($A220),#REF!,0)),IF(R220="","Err1",""),IF(R220="","","Err2")),"")</f>
        <v/>
      </c>
      <c r="BY220" s="3" t="str">
        <f>IF($A220&lt;&gt;"",IF(ISNUMBER(MATCH(ROW($A220),#REF!,0)),IF(S220="","Err1",""),IF(S220="","","Err2")),"")</f>
        <v/>
      </c>
      <c r="BZ220" s="3" t="str">
        <f>IF($A220&lt;&gt;"",IF(ISNUMBER(MATCH(ROW($A220),#REF!,0)),IF(T220="","Err1",""),IF(T220="","","Err2")),"")</f>
        <v/>
      </c>
      <c r="CA220" s="3" t="str">
        <f>IF($A220&lt;&gt;"",IF(ISNUMBER(MATCH(ROW($A220),#REF!,0)),IF(U220="","Err1",""),IF(U220="","","Err2")),"")</f>
        <v/>
      </c>
    </row>
    <row r="221" spans="1:79" x14ac:dyDescent="0.3">
      <c r="A221" s="19" t="s">
        <v>427</v>
      </c>
      <c r="C221" s="4" t="s">
        <v>478</v>
      </c>
      <c r="D221" s="3" t="str">
        <f t="shared" ca="1" si="15"/>
        <v/>
      </c>
      <c r="R221" s="5" t="s">
        <v>874</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6"/>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 ca="1">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17"/>
        <v>0</v>
      </c>
      <c r="BF221" s="3">
        <f t="shared" si="18"/>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Err2</v>
      </c>
      <c r="BY221" s="3" t="str">
        <f>IF($A221&lt;&gt;"",IF(ISNUMBER(MATCH(ROW($A221),#REF!,0)),IF(S221="","Err1",""),IF(S221="","","Err2")),"")</f>
        <v/>
      </c>
      <c r="BZ221" s="3" t="str">
        <f>IF($A221&lt;&gt;"",IF(ISNUMBER(MATCH(ROW($A221),#REF!,0)),IF(T221="","Err1",""),IF(T221="","","Err2")),"")</f>
        <v/>
      </c>
      <c r="CA221" s="3" t="str">
        <f>IF($A221&lt;&gt;"",IF(ISNUMBER(MATCH(ROW($A221),#REF!,0)),IF(U221="","Err1",""),IF(U221="","","Err2")),"")</f>
        <v/>
      </c>
    </row>
    <row r="222" spans="1:79" ht="24.9" x14ac:dyDescent="0.3">
      <c r="A222" s="19" t="s">
        <v>46</v>
      </c>
      <c r="B222" s="4" t="s">
        <v>302</v>
      </c>
      <c r="C222" s="4" t="s">
        <v>293</v>
      </c>
      <c r="D222" s="3" t="str">
        <f t="shared" ca="1" si="15"/>
        <v/>
      </c>
      <c r="E222" s="5" t="s">
        <v>1</v>
      </c>
      <c r="F222" s="5" t="s">
        <v>1</v>
      </c>
      <c r="G222" s="5" t="s">
        <v>1</v>
      </c>
      <c r="J222" s="5" t="s">
        <v>1</v>
      </c>
      <c r="K222" s="5" t="s">
        <v>1</v>
      </c>
      <c r="L222" s="5" t="s">
        <v>1</v>
      </c>
      <c r="M222" s="5" t="s">
        <v>1</v>
      </c>
      <c r="O222" s="6" t="s">
        <v>1</v>
      </c>
      <c r="P222" s="6" t="s">
        <v>1</v>
      </c>
      <c r="Q222" s="6" t="s">
        <v>1</v>
      </c>
      <c r="R222" s="6" t="s">
        <v>1</v>
      </c>
      <c r="S222" s="5" t="s">
        <v>1</v>
      </c>
      <c r="U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6"/>
        <v/>
      </c>
      <c r="AN222" s="75" t="str">
        <f ca="1">IF(OR(E222="",VLOOKUP(E$1,Services!$A$1:$B$19,2,0)="Exclude"),"",IF($D222=1,IF(OR(price_limit="",price_limit="No Limit"),IF(E222="Yes",1,2),IF(SUMIFS(WhatIf!$G:$G,WhatIf!$A:$A,E$1,WhatIf!$B:$B,E222)&lt;=price_limit,IF(E222="Yes",1,2),"")),""))</f>
        <v/>
      </c>
      <c r="AO222" s="75" t="str">
        <f ca="1">IF(OR(F222="",VLOOKUP(F$1,Services!$A$1:$B$19,2,0)="Exclude"),"",IF($D222=1,IF(OR(price_limit="",price_limit="No Limit"),IF(F222="Yes",1,2),IF(SUMIFS(WhatIf!$G:$G,WhatIf!$A:$A,F$1,WhatIf!$B:$B,F222)&lt;=price_limit,IF(F222="Yes",1,2),"")),""))</f>
        <v/>
      </c>
      <c r="AP222" s="75" t="str">
        <f ca="1">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 ca="1">IF(OR(J222="",VLOOKUP(J$1,Services!$A$1:$B$19,2,0)="Exclude"),"",IF($D222=1,IF(OR(price_limit="",price_limit="No Limit"),IF(J222="Yes",1,2),IF(SUMIFS(WhatIf!$G:$G,WhatIf!$A:$A,J$1,WhatIf!$B:$B,J222)&lt;=price_limit,IF(J222="Yes",1,2),"")),""))</f>
        <v/>
      </c>
      <c r="AT222" s="75" t="str">
        <f ca="1">IF(OR(K222="",VLOOKUP(K$1,Services!$A$1:$B$19,2,0)="Exclude"),"",IF($D222=1,IF(OR(price_limit="",price_limit="No Limit"),IF(K222="Yes",1,2),IF(SUMIFS(WhatIf!$G:$G,WhatIf!$A:$A,K$1,WhatIf!$B:$B,K222)&lt;=price_limit,IF(K222="Yes",1,2),"")),""))</f>
        <v/>
      </c>
      <c r="AU222" s="75" t="str">
        <f ca="1">IF(OR(L222="",VLOOKUP(L$1,Services!$A$1:$B$19,2,0)="Exclude"),"",IF($D222=1,IF(OR(price_limit="",price_limit="No Limit"),IF(L222="Yes",1,2),IF(SUMIFS(WhatIf!$G:$G,WhatIf!$A:$A,L$1,WhatIf!$B:$B,L222)&lt;=price_limit,IF(L222="Yes",1,2),"")),""))</f>
        <v/>
      </c>
      <c r="AV222" s="75" t="str">
        <f ca="1">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 ca="1">IF(OR(O222="",VLOOKUP(O$1,Services!$A$1:$B$19,2,0)="Exclude"),"",IF($D222=1,IF(OR(price_limit="",price_limit="No Limit"),IF(O222="Yes",1,2),IF(SUMIFS(WhatIf!$G:$G,WhatIf!$A:$A,O$1,WhatIf!$B:$B,O222)&lt;=price_limit,IF(O222="Yes",1,2),"")),""))</f>
        <v/>
      </c>
      <c r="AY222" s="75" t="str">
        <f ca="1">IF(OR(P222="",VLOOKUP(P$1,Services!$A$1:$B$19,2,0)="Exclude"),"",IF($D222=1,IF(OR(price_limit="",price_limit="No Limit"),IF(P222="Yes",1,2),IF(SUMIFS(WhatIf!$G:$G,WhatIf!$A:$A,P$1,WhatIf!$B:$B,P222)&lt;=price_limit,IF(P222="Yes",1,2),"")),""))</f>
        <v/>
      </c>
      <c r="AZ222" s="75" t="str">
        <f ca="1">IF(OR(Q222="",VLOOKUP(Q$1,Services!$A$1:$B$19,2,0)="Exclude"),"",IF($D222=1,IF(OR(price_limit="",price_limit="No Limit"),IF(Q222="Yes",1,2),IF(SUMIFS(WhatIf!$G:$G,WhatIf!$A:$A,Q$1,WhatIf!$B:$B,Q222)&lt;=price_limit,IF(Q222="Yes",1,2),"")),""))</f>
        <v/>
      </c>
      <c r="BA222" s="75" t="str">
        <f ca="1">IF(OR(R222="",VLOOKUP(R$1,Services!$A$1:$B$19,2,0)="Exclude"),"",IF($D222=1,IF(OR(price_limit="",price_limit="No Limit"),IF(R222="Yes",1,2),IF(SUMIFS(WhatIf!$G:$G,WhatIf!$A:$A,R$1,WhatIf!$B:$B,R222)&lt;=price_limit,IF(R222="Yes",1,2),"")),""))</f>
        <v/>
      </c>
      <c r="BB222" s="75" t="str">
        <f ca="1">IF(OR(S222="",VLOOKUP(S$1,Services!$A$1:$B$19,2,0)="Exclude"),"",IF($D222=1,IF(OR(price_limit="",price_limit="No Limit"),IF(S222="Yes",1,2),IF(SUMIFS(WhatIf!$G:$G,WhatIf!$A:$A,S$1,WhatIf!$B:$B,S222)&lt;=price_limit,IF(S222="Yes",1,2),"")),""))</f>
        <v/>
      </c>
      <c r="BC222" s="75" t="str">
        <f>IF(OR(T222="",VLOOKUP(T$1,Services!$A$1:$B$19,2,0)="Exclude"),"",IF($D222=1,IF(OR(price_limit="",price_limit="No Limit"),IF(T222="Yes",1,2),IF(SUMIFS(WhatIf!$G:$G,WhatIf!$A:$A,T$1,WhatIf!$B:$B,T222)&lt;=price_limit,IF(T222="Yes",1,2),"")),""))</f>
        <v/>
      </c>
      <c r="BD222" s="75" t="str">
        <f ca="1">IF(OR(U222="",VLOOKUP(U$1,Services!$A$1:$B$19,2,0)="Exclude"),"",IF($D222=1,IF(OR(price_limit="",price_limit="No Limit"),IF(U222="Yes",1,2),IF(SUMIFS(WhatIf!$G:$G,WhatIf!$A:$A,U$1,WhatIf!$B:$B,U222)&lt;=price_limit,IF(U222="Yes",1,2),"")),""))</f>
        <v/>
      </c>
      <c r="BE222" s="3">
        <f t="shared" si="17"/>
        <v>0</v>
      </c>
      <c r="BF222" s="3">
        <f t="shared" si="18"/>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Err2</v>
      </c>
      <c r="BL222" s="3" t="str">
        <f>IF($A222&lt;&gt;"",IF(ISNUMBER(MATCH(ROW($A222),#REF!,0)),IF($F222="","Err1",""),IF($F222="","","Err2")),"")</f>
        <v>Err2</v>
      </c>
      <c r="BM222" s="3" t="str">
        <f>IF($A222&lt;&gt;"",IF(ISNUMBER(MATCH(ROW($A222),#REF!,0)),IF($G222="","Err1",""),IF($G222="","","Err2")),"")</f>
        <v>Err2</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Err2</v>
      </c>
      <c r="BQ222" s="3" t="str">
        <f>IF($A222&lt;&gt;"",IF(OR(ISNUMBER(MATCH(ROW($A222),#REF!,0)),ISNUMBER(MATCH(ROW($A222),#REF!,0))),IF(K222="","Err1",""),IF(K222="","","Err2")),"")</f>
        <v>Err2</v>
      </c>
      <c r="BR222" s="3" t="str">
        <f>IF($A222&lt;&gt;"",IF(OR(ISNUMBER(MATCH(ROW($A222),#REF!,0)),ISNUMBER(MATCH(ROW($A222),#REF!,0))),IF(L222="","Err1",""),IF(L222="","","Err2")),"")</f>
        <v>Err2</v>
      </c>
      <c r="BS222" s="3" t="str">
        <f>IF($A222&lt;&gt;"",IF(OR(ISNUMBER(MATCH(ROW($A222),#REF!,0)),ISNUMBER(MATCH(ROW($A222),#REF!,0))),IF(M222="","Err1",""),IF(M222="","","Err2")),"")</f>
        <v>Err2</v>
      </c>
      <c r="BT222" s="3" t="str">
        <f>IF($A222&lt;&gt;"",IF(OR(ISNUMBER(MATCH(ROW($A222),#REF!,0)),ISNUMBER(MATCH(ROW($A222),#REF!,0))),IF(N222="","Err1",""),IF(N222="","","Err2")),"")</f>
        <v/>
      </c>
      <c r="BU222" s="3" t="str">
        <f>IF($A222&lt;&gt;"",IF(ISNUMBER(MATCH(ROW($A222),#REF!,0)),IF(O222="","Err1",""),IF(O222="","","Err2")),"")</f>
        <v>Err2</v>
      </c>
      <c r="BV222" s="3" t="str">
        <f>IF($A222&lt;&gt;"",IF(ISNUMBER(MATCH(ROW($A222),#REF!,0)),IF(P222="","Err1",""),IF(P222="","","Err2")),"")</f>
        <v>Err2</v>
      </c>
      <c r="BW222" s="3" t="str">
        <f>IF($A222&lt;&gt;"",IF(OR(ISNUMBER(MATCH(ROW($A222),#REF!,0)),ISNUMBER(MATCH(ROW($A222),#REF!,0)),ISNUMBER(MATCH(ROW($A222),#REF!,0))),IF($Q222="","Err1",""),IF($Q222="","","Err2")),"")</f>
        <v>Err2</v>
      </c>
      <c r="BX222" s="3" t="str">
        <f>IF($A222&lt;&gt;"",IF(ISNUMBER(MATCH(ROW($A222),#REF!,0)),IF(R222="","Err1",""),IF(R222="","","Err2")),"")</f>
        <v>Err2</v>
      </c>
      <c r="BY222" s="3" t="str">
        <f>IF($A222&lt;&gt;"",IF(ISNUMBER(MATCH(ROW($A222),#REF!,0)),IF(S222="","Err1",""),IF(S222="","","Err2")),"")</f>
        <v>Err2</v>
      </c>
      <c r="BZ222" s="3" t="str">
        <f>IF($A222&lt;&gt;"",IF(ISNUMBER(MATCH(ROW($A222),#REF!,0)),IF(T222="","Err1",""),IF(T222="","","Err2")),"")</f>
        <v/>
      </c>
      <c r="CA222" s="3" t="str">
        <f>IF($A222&lt;&gt;"",IF(ISNUMBER(MATCH(ROW($A222),#REF!,0)),IF(U222="","Err1",""),IF(U222="","","Err2")),"")</f>
        <v>Err2</v>
      </c>
    </row>
    <row r="223" spans="1:79" ht="13.3" customHeight="1" x14ac:dyDescent="0.3">
      <c r="A223" s="19" t="s">
        <v>278</v>
      </c>
      <c r="B223" s="4" t="s">
        <v>248</v>
      </c>
      <c r="C223" s="4" t="s">
        <v>215</v>
      </c>
      <c r="D223" s="3" t="str">
        <f t="shared" ca="1" si="15"/>
        <v/>
      </c>
      <c r="H223" s="5" t="s">
        <v>295</v>
      </c>
      <c r="I223" s="5" t="s">
        <v>295</v>
      </c>
      <c r="J223" s="5" t="s">
        <v>295</v>
      </c>
      <c r="K223" s="5" t="s">
        <v>295</v>
      </c>
      <c r="L223" s="5" t="s">
        <v>295</v>
      </c>
      <c r="M223" s="5" t="s">
        <v>295</v>
      </c>
      <c r="N223" s="5" t="s">
        <v>1</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6"/>
        <v/>
      </c>
      <c r="AN223" s="75" t="str">
        <f>IF(OR(E223="",VLOOKUP(E$1,Services!$A$1:$B$19,2,0)="Exclude"),"",IF($D223=1,IF(OR(price_limit="",price_limit="No Limit"),IF(E223="Yes",1,2),IF(SUMIFS(WhatIf!$G:$G,WhatIf!$A:$A,E$1,WhatIf!$B:$B,E223)&lt;=price_limit,IF(E223="Yes",1,2),"")),""))</f>
        <v/>
      </c>
      <c r="AO223" s="75" t="str">
        <f>IF(OR(F223="",VLOOKUP(F$1,Services!$A$1:$B$19,2,0)="Exclude"),"",IF($D223=1,IF(OR(price_limit="",price_limit="No Limit"),IF(F223="Yes",1,2),IF(SUMIFS(WhatIf!$G:$G,WhatIf!$A:$A,F$1,WhatIf!$B:$B,F223)&lt;=price_limit,IF(F223="Yes",1,2),"")),""))</f>
        <v/>
      </c>
      <c r="AP223" s="75" t="str">
        <f>IF(OR(G223="",VLOOKUP(G$1,Services!$A$1:$B$19,2,0)="Exclude"),"",IF($D223=1,IF(OR(price_limit="",price_limit="No Limit"),IF(G223="Yes",1,2),IF(SUMIFS(WhatIf!$G:$G,WhatIf!$A:$A,G$1,WhatIf!$B:$B,G223)&lt;=price_limit,IF(G223="Yes",1,2),"")),""))</f>
        <v/>
      </c>
      <c r="AQ223" s="75" t="str">
        <f ca="1">IF(OR(H223="",VLOOKUP(H$1,Services!$A$1:$B$19,2,0)="Exclude"),"",IF($D223=1,IF(OR(price_limit="",price_limit="No Limit"),IF(H223="Yes",1,2),IF(SUMIFS(WhatIf!$G:$G,WhatIf!$A:$A,H$1,WhatIf!$B:$B,H223)&lt;=price_limit,IF(H223="Yes",1,2),"")),""))</f>
        <v/>
      </c>
      <c r="AR223" s="75" t="str">
        <f ca="1">IF(OR(I223="",VLOOKUP(I$1,Services!$A$1:$B$19,2,0)="Exclude"),"",IF($D223=1,IF(OR(price_limit="",price_limit="No Limit"),IF(I223="Yes",1,2),IF(SUMIFS(WhatIf!$G:$G,WhatIf!$A:$A,I$1,WhatIf!$B:$B,I223)&lt;=price_limit,IF(I223="Yes",1,2),"")),""))</f>
        <v/>
      </c>
      <c r="AS223" s="75" t="str">
        <f ca="1">IF(OR(J223="",VLOOKUP(J$1,Services!$A$1:$B$19,2,0)="Exclude"),"",IF($D223=1,IF(OR(price_limit="",price_limit="No Limit"),IF(J223="Yes",1,2),IF(SUMIFS(WhatIf!$G:$G,WhatIf!$A:$A,J$1,WhatIf!$B:$B,J223)&lt;=price_limit,IF(J223="Yes",1,2),"")),""))</f>
        <v/>
      </c>
      <c r="AT223" s="75" t="str">
        <f ca="1">IF(OR(K223="",VLOOKUP(K$1,Services!$A$1:$B$19,2,0)="Exclude"),"",IF($D223=1,IF(OR(price_limit="",price_limit="No Limit"),IF(K223="Yes",1,2),IF(SUMIFS(WhatIf!$G:$G,WhatIf!$A:$A,K$1,WhatIf!$B:$B,K223)&lt;=price_limit,IF(K223="Yes",1,2),"")),""))</f>
        <v/>
      </c>
      <c r="AU223" s="75" t="str">
        <f ca="1">IF(OR(L223="",VLOOKUP(L$1,Services!$A$1:$B$19,2,0)="Exclude"),"",IF($D223=1,IF(OR(price_limit="",price_limit="No Limit"),IF(L223="Yes",1,2),IF(SUMIFS(WhatIf!$G:$G,WhatIf!$A:$A,L$1,WhatIf!$B:$B,L223)&lt;=price_limit,IF(L223="Yes",1,2),"")),""))</f>
        <v/>
      </c>
      <c r="AV223" s="75" t="str">
        <f ca="1">IF(OR(M223="",VLOOKUP(M$1,Services!$A$1:$B$19,2,0)="Exclude"),"",IF($D223=1,IF(OR(price_limit="",price_limit="No Limit"),IF(M223="Yes",1,2),IF(SUMIFS(WhatIf!$G:$G,WhatIf!$A:$A,M$1,WhatIf!$B:$B,M223)&lt;=price_limit,IF(M223="Yes",1,2),"")),""))</f>
        <v/>
      </c>
      <c r="AW223" s="75" t="str">
        <f ca="1">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17"/>
        <v>0</v>
      </c>
      <c r="BF223" s="3">
        <f t="shared" si="18"/>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
      </c>
      <c r="BM223" s="3" t="str">
        <f>IF($A223&lt;&gt;"",IF(ISNUMBER(MATCH(ROW($A223),#REF!,0)),IF($G223="","Err1",""),IF($G223="","","Err2")),"")</f>
        <v/>
      </c>
      <c r="BN223" s="3" t="str">
        <f>IF($A223&lt;&gt;"",IF(OR(ISNUMBER(MATCH(ROW($A223),#REF!,0)),ISNUMBER(MATCH(ROW($A223),#REF!,0))),IF(H223="","Err1",""),IF(H223="","","Err2")),"")</f>
        <v>Err2</v>
      </c>
      <c r="BO223" s="3" t="str">
        <f>IF($A223&lt;&gt;"",IF(OR(ISNUMBER(MATCH(ROW($A223),#REF!,0)),ISNUMBER(MATCH(ROW($A223),#REF!,0))),IF(I223="","Err1",""),IF(I223="","","Err2")),"")</f>
        <v>Err2</v>
      </c>
      <c r="BP223" s="3" t="str">
        <f>IF($A223&lt;&gt;"",IF(OR(ISNUMBER(MATCH(ROW($A223),#REF!,0)),ISNUMBER(MATCH(ROW($A223),#REF!,0))),IF(J223="","Err1",""),IF(J223="","","Err2")),"")</f>
        <v>Err2</v>
      </c>
      <c r="BQ223" s="3" t="str">
        <f>IF($A223&lt;&gt;"",IF(OR(ISNUMBER(MATCH(ROW($A223),#REF!,0)),ISNUMBER(MATCH(ROW($A223),#REF!,0))),IF(K223="","Err1",""),IF(K223="","","Err2")),"")</f>
        <v>Err2</v>
      </c>
      <c r="BR223" s="3" t="str">
        <f>IF($A223&lt;&gt;"",IF(OR(ISNUMBER(MATCH(ROW($A223),#REF!,0)),ISNUMBER(MATCH(ROW($A223),#REF!,0))),IF(L223="","Err1",""),IF(L223="","","Err2")),"")</f>
        <v>Err2</v>
      </c>
      <c r="BS223" s="3" t="str">
        <f>IF($A223&lt;&gt;"",IF(OR(ISNUMBER(MATCH(ROW($A223),#REF!,0)),ISNUMBER(MATCH(ROW($A223),#REF!,0))),IF(M223="","Err1",""),IF(M223="","","Err2")),"")</f>
        <v>Err2</v>
      </c>
      <c r="BT223" s="3" t="str">
        <f>IF($A223&lt;&gt;"",IF(OR(ISNUMBER(MATCH(ROW($A223),#REF!,0)),ISNUMBER(MATCH(ROW($A223),#REF!,0))),IF(N223="","Err1",""),IF(N223="","","Err2")),"")</f>
        <v>Err2</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
      </c>
      <c r="BY223" s="3" t="str">
        <f>IF($A223&lt;&gt;"",IF(ISNUMBER(MATCH(ROW($A223),#REF!,0)),IF(S223="","Err1",""),IF(S223="","","Err2")),"")</f>
        <v/>
      </c>
      <c r="BZ223" s="3" t="str">
        <f>IF($A223&lt;&gt;"",IF(ISNUMBER(MATCH(ROW($A223),#REF!,0)),IF(T223="","Err1",""),IF(T223="","","Err2")),"")</f>
        <v/>
      </c>
      <c r="CA223" s="3" t="str">
        <f>IF($A223&lt;&gt;"",IF(ISNUMBER(MATCH(ROW($A223),#REF!,0)),IF(U223="","Err1",""),IF(U223="","","Err2")),"")</f>
        <v/>
      </c>
    </row>
    <row r="224" spans="1:79" x14ac:dyDescent="0.3">
      <c r="A224" s="19" t="s">
        <v>658</v>
      </c>
      <c r="C224" s="4" t="s">
        <v>485</v>
      </c>
      <c r="D224" s="3" t="str">
        <f t="shared" ca="1" si="15"/>
        <v/>
      </c>
      <c r="F224" s="5" t="s">
        <v>564</v>
      </c>
      <c r="G224" s="5" t="s">
        <v>564</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6"/>
        <v/>
      </c>
      <c r="AN224" s="75" t="str">
        <f>IF(OR(E224="",VLOOKUP(E$1,Services!$A$1:$B$19,2,0)="Exclude"),"",IF($D224=1,IF(OR(price_limit="",price_limit="No Limit"),IF(E224="Yes",1,2),IF(SUMIFS(WhatIf!$G:$G,WhatIf!$A:$A,E$1,WhatIf!$B:$B,E224)&lt;=price_limit,IF(E224="Yes",1,2),"")),""))</f>
        <v/>
      </c>
      <c r="AO224" s="75" t="str">
        <f ca="1">IF(OR(F224="",VLOOKUP(F$1,Services!$A$1:$B$19,2,0)="Exclude"),"",IF($D224=1,IF(OR(price_limit="",price_limit="No Limit"),IF(F224="Yes",1,2),IF(SUMIFS(WhatIf!$G:$G,WhatIf!$A:$A,F$1,WhatIf!$B:$B,F224)&lt;=price_limit,IF(F224="Yes",1,2),"")),""))</f>
        <v/>
      </c>
      <c r="AP224" s="75" t="str">
        <f ca="1">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17"/>
        <v>0</v>
      </c>
      <c r="BF224" s="3">
        <f t="shared" si="18"/>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Err2</v>
      </c>
      <c r="BM224" s="3" t="str">
        <f>IF($A224&lt;&gt;"",IF(ISNUMBER(MATCH(ROW($A224),#REF!,0)),IF($G224="","Err1",""),IF($G224="","","Err2")),"")</f>
        <v>Err2</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
      </c>
      <c r="BQ224" s="3" t="str">
        <f>IF($A224&lt;&gt;"",IF(OR(ISNUMBER(MATCH(ROW($A224),#REF!,0)),ISNUMBER(MATCH(ROW($A224),#REF!,0))),IF(K224="","Err1",""),IF(K224="","","Err2")),"")</f>
        <v/>
      </c>
      <c r="BR224" s="3" t="str">
        <f>IF($A224&lt;&gt;"",IF(OR(ISNUMBER(MATCH(ROW($A224),#REF!,0)),ISNUMBER(MATCH(ROW($A224),#REF!,0))),IF(L224="","Err1",""),IF(L224="","","Err2")),"")</f>
        <v/>
      </c>
      <c r="BS224" s="3" t="str">
        <f>IF($A224&lt;&gt;"",IF(OR(ISNUMBER(MATCH(ROW($A224),#REF!,0)),ISNUMBER(MATCH(ROW($A224),#REF!,0))),IF(M224="","Err1",""),IF(M224="","","Err2")),"")</f>
        <v/>
      </c>
      <c r="BT224" s="3" t="str">
        <f>IF($A224&lt;&gt;"",IF(OR(ISNUMBER(MATCH(ROW($A224),#REF!,0)),ISNUMBER(MATCH(ROW($A224),#REF!,0))),IF(N224="","Err1",""),IF(N224="","","Err2")),"")</f>
        <v/>
      </c>
      <c r="BU224" s="3" t="str">
        <f>IF($A224&lt;&gt;"",IF(ISNUMBER(MATCH(ROW($A224),#REF!,0)),IF(O224="","Err1",""),IF(O224="","","Err2")),"")</f>
        <v/>
      </c>
      <c r="BV224" s="3" t="str">
        <f>IF($A224&lt;&gt;"",IF(ISNUMBER(MATCH(ROW($A224),#REF!,0)),IF(P224="","Err1",""),IF(P224="","","Err2")),"")</f>
        <v/>
      </c>
      <c r="BW224" s="3" t="str">
        <f>IF($A224&lt;&gt;"",IF(OR(ISNUMBER(MATCH(ROW($A224),#REF!,0)),ISNUMBER(MATCH(ROW($A224),#REF!,0)),ISNUMBER(MATCH(ROW($A224),#REF!,0))),IF($Q224="","Err1",""),IF($Q224="","","Err2")),"")</f>
        <v/>
      </c>
      <c r="BX224" s="3" t="str">
        <f>IF($A224&lt;&gt;"",IF(ISNUMBER(MATCH(ROW($A224),#REF!,0)),IF(R224="","Err1",""),IF(R224="","","Err2")),"")</f>
        <v/>
      </c>
      <c r="BY224" s="3" t="str">
        <f>IF($A224&lt;&gt;"",IF(ISNUMBER(MATCH(ROW($A224),#REF!,0)),IF(S224="","Err1",""),IF(S224="","","Err2")),"")</f>
        <v/>
      </c>
      <c r="BZ224" s="3" t="str">
        <f>IF($A224&lt;&gt;"",IF(ISNUMBER(MATCH(ROW($A224),#REF!,0)),IF(T224="","Err1",""),IF(T224="","","Err2")),"")</f>
        <v/>
      </c>
      <c r="CA224" s="3" t="str">
        <f>IF($A224&lt;&gt;"",IF(ISNUMBER(MATCH(ROW($A224),#REF!,0)),IF(U224="","Err1",""),IF(U224="","","Err2")),"")</f>
        <v/>
      </c>
    </row>
    <row r="225" spans="1:79" x14ac:dyDescent="0.3">
      <c r="A225" s="19" t="s">
        <v>660</v>
      </c>
      <c r="C225" s="4" t="s">
        <v>485</v>
      </c>
      <c r="D225" s="3" t="str">
        <f t="shared" ca="1" si="15"/>
        <v/>
      </c>
      <c r="F225" s="5" t="s">
        <v>564</v>
      </c>
      <c r="G225" s="5" t="s">
        <v>564</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6"/>
        <v/>
      </c>
      <c r="AN225" s="75" t="str">
        <f>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IF(OR(J225="",VLOOKUP(J$1,Services!$A$1:$B$19,2,0)="Exclude"),"",IF($D225=1,IF(OR(price_limit="",price_limit="No Limit"),IF(J225="Yes",1,2),IF(SUMIFS(WhatIf!$G:$G,WhatIf!$A:$A,J$1,WhatIf!$B:$B,J225)&lt;=price_limit,IF(J225="Yes",1,2),"")),""))</f>
        <v/>
      </c>
      <c r="AT225" s="75" t="str">
        <f>IF(OR(K225="",VLOOKUP(K$1,Services!$A$1:$B$19,2,0)="Exclude"),"",IF($D225=1,IF(OR(price_limit="",price_limit="No Limit"),IF(K225="Yes",1,2),IF(SUMIFS(WhatIf!$G:$G,WhatIf!$A:$A,K$1,WhatIf!$B:$B,K225)&lt;=price_limit,IF(K225="Yes",1,2),"")),""))</f>
        <v/>
      </c>
      <c r="AU225" s="75" t="str">
        <f>IF(OR(L225="",VLOOKUP(L$1,Services!$A$1:$B$19,2,0)="Exclude"),"",IF($D225=1,IF(OR(price_limit="",price_limit="No Limit"),IF(L225="Yes",1,2),IF(SUMIFS(WhatIf!$G:$G,WhatIf!$A:$A,L$1,WhatIf!$B:$B,L225)&lt;=price_limit,IF(L225="Yes",1,2),"")),""))</f>
        <v/>
      </c>
      <c r="AV225" s="75" t="str">
        <f>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IF(OR(O225="",VLOOKUP(O$1,Services!$A$1:$B$19,2,0)="Exclude"),"",IF($D225=1,IF(OR(price_limit="",price_limit="No Limit"),IF(O225="Yes",1,2),IF(SUMIFS(WhatIf!$G:$G,WhatIf!$A:$A,O$1,WhatIf!$B:$B,O225)&lt;=price_limit,IF(O225="Yes",1,2),"")),""))</f>
        <v/>
      </c>
      <c r="AY225" s="75" t="str">
        <f>IF(OR(P225="",VLOOKUP(P$1,Services!$A$1:$B$19,2,0)="Exclude"),"",IF($D225=1,IF(OR(price_limit="",price_limit="No Limit"),IF(P225="Yes",1,2),IF(SUMIFS(WhatIf!$G:$G,WhatIf!$A:$A,P$1,WhatIf!$B:$B,P225)&lt;=price_limit,IF(P225="Yes",1,2),"")),""))</f>
        <v/>
      </c>
      <c r="AZ225" s="75" t="str">
        <f>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17"/>
        <v>0</v>
      </c>
      <c r="BF225" s="3">
        <f t="shared" si="18"/>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
      </c>
      <c r="BL225" s="3" t="str">
        <f>IF($A225&lt;&gt;"",IF(ISNUMBER(MATCH(ROW($A225),#REF!,0)),IF($F225="","Err1",""),IF($F225="","","Err2")),"")</f>
        <v>Err2</v>
      </c>
      <c r="BM225" s="3" t="str">
        <f>IF($A225&lt;&gt;"",IF(ISNUMBER(MATCH(ROW($A225),#REF!,0)),IF($G225="","Err1",""),IF($G225="","","Err2")),"")</f>
        <v>Err2</v>
      </c>
      <c r="BN225" s="3" t="str">
        <f>IF($A225&lt;&gt;"",IF(OR(ISNUMBER(MATCH(ROW($A225),#REF!,0)),ISNUMBER(MATCH(ROW($A225),#REF!,0))),IF(H225="","Err1",""),IF(H225="","","Err2")),"")</f>
        <v/>
      </c>
      <c r="BO225" s="3" t="str">
        <f>IF($A225&lt;&gt;"",IF(OR(ISNUMBER(MATCH(ROW($A225),#REF!,0)),ISNUMBER(MATCH(ROW($A225),#REF!,0))),IF(I225="","Err1",""),IF(I225="","","Err2")),"")</f>
        <v/>
      </c>
      <c r="BP225" s="3" t="str">
        <f>IF($A225&lt;&gt;"",IF(OR(ISNUMBER(MATCH(ROW($A225),#REF!,0)),ISNUMBER(MATCH(ROW($A225),#REF!,0))),IF(J225="","Err1",""),IF(J225="","","Err2")),"")</f>
        <v/>
      </c>
      <c r="BQ225" s="3" t="str">
        <f>IF($A225&lt;&gt;"",IF(OR(ISNUMBER(MATCH(ROW($A225),#REF!,0)),ISNUMBER(MATCH(ROW($A225),#REF!,0))),IF(K225="","Err1",""),IF(K225="","","Err2")),"")</f>
        <v/>
      </c>
      <c r="BR225" s="3" t="str">
        <f>IF($A225&lt;&gt;"",IF(OR(ISNUMBER(MATCH(ROW($A225),#REF!,0)),ISNUMBER(MATCH(ROW($A225),#REF!,0))),IF(L225="","Err1",""),IF(L225="","","Err2")),"")</f>
        <v/>
      </c>
      <c r="BS225" s="3" t="str">
        <f>IF($A225&lt;&gt;"",IF(OR(ISNUMBER(MATCH(ROW($A225),#REF!,0)),ISNUMBER(MATCH(ROW($A225),#REF!,0))),IF(M225="","Err1",""),IF(M225="","","Err2")),"")</f>
        <v/>
      </c>
      <c r="BT225" s="3" t="str">
        <f>IF($A225&lt;&gt;"",IF(OR(ISNUMBER(MATCH(ROW($A225),#REF!,0)),ISNUMBER(MATCH(ROW($A225),#REF!,0))),IF(N225="","Err1",""),IF(N225="","","Err2")),"")</f>
        <v/>
      </c>
      <c r="BU225" s="3" t="str">
        <f>IF($A225&lt;&gt;"",IF(ISNUMBER(MATCH(ROW($A225),#REF!,0)),IF(O225="","Err1",""),IF(O225="","","Err2")),"")</f>
        <v/>
      </c>
      <c r="BV225" s="3" t="str">
        <f>IF($A225&lt;&gt;"",IF(ISNUMBER(MATCH(ROW($A225),#REF!,0)),IF(P225="","Err1",""),IF(P225="","","Err2")),"")</f>
        <v/>
      </c>
      <c r="BW225" s="3" t="str">
        <f>IF($A225&lt;&gt;"",IF(OR(ISNUMBER(MATCH(ROW($A225),#REF!,0)),ISNUMBER(MATCH(ROW($A225),#REF!,0)),ISNUMBER(MATCH(ROW($A225),#REF!,0))),IF($Q225="","Err1",""),IF($Q225="","","Err2")),"")</f>
        <v/>
      </c>
      <c r="BX225" s="3" t="str">
        <f>IF($A225&lt;&gt;"",IF(ISNUMBER(MATCH(ROW($A225),#REF!,0)),IF(R225="","Err1",""),IF(R225="","","Err2")),"")</f>
        <v/>
      </c>
      <c r="BY225" s="3" t="str">
        <f>IF($A225&lt;&gt;"",IF(ISNUMBER(MATCH(ROW($A225),#REF!,0)),IF(S225="","Err1",""),IF(S225="","","Err2")),"")</f>
        <v/>
      </c>
      <c r="BZ225" s="3" t="str">
        <f>IF($A225&lt;&gt;"",IF(ISNUMBER(MATCH(ROW($A225),#REF!,0)),IF(T225="","Err1",""),IF(T225="","","Err2")),"")</f>
        <v/>
      </c>
      <c r="CA225" s="3" t="str">
        <f>IF($A225&lt;&gt;"",IF(ISNUMBER(MATCH(ROW($A225),#REF!,0)),IF(U225="","Err1",""),IF(U225="","","Err2")),"")</f>
        <v/>
      </c>
    </row>
    <row r="226" spans="1:79" x14ac:dyDescent="0.3">
      <c r="A226" s="19" t="s">
        <v>659</v>
      </c>
      <c r="C226" s="4" t="s">
        <v>485</v>
      </c>
      <c r="D226" s="3" t="str">
        <f t="shared" ca="1" si="15"/>
        <v/>
      </c>
      <c r="F226" s="5" t="s">
        <v>564</v>
      </c>
      <c r="G226" s="5" t="s">
        <v>564</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6"/>
        <v/>
      </c>
      <c r="AN226" s="75" t="str">
        <f>IF(OR(E226="",VLOOKUP(E$1,Services!$A$1:$B$19,2,0)="Exclude"),"",IF($D226=1,IF(OR(price_limit="",price_limit="No Limit"),IF(E226="Yes",1,2),IF(SUMIFS(WhatIf!$G:$G,WhatIf!$A:$A,E$1,WhatIf!$B:$B,E226)&lt;=price_limit,IF(E226="Yes",1,2),"")),""))</f>
        <v/>
      </c>
      <c r="AO226" s="75" t="str">
        <f ca="1">IF(OR(F226="",VLOOKUP(F$1,Services!$A$1:$B$19,2,0)="Exclude"),"",IF($D226=1,IF(OR(price_limit="",price_limit="No Limit"),IF(F226="Yes",1,2),IF(SUMIFS(WhatIf!$G:$G,WhatIf!$A:$A,F$1,WhatIf!$B:$B,F226)&lt;=price_limit,IF(F226="Yes",1,2),"")),""))</f>
        <v/>
      </c>
      <c r="AP226" s="75" t="str">
        <f ca="1">IF(OR(G226="",VLOOKUP(G$1,Services!$A$1:$B$19,2,0)="Exclude"),"",IF($D226=1,IF(OR(price_limit="",price_limit="No Limit"),IF(G226="Yes",1,2),IF(SUMIFS(WhatIf!$G:$G,WhatIf!$A:$A,G$1,WhatIf!$B:$B,G226)&lt;=price_limit,IF(G226="Yes",1,2),"")),""))</f>
        <v/>
      </c>
      <c r="AQ226" s="75" t="str">
        <f>IF(OR(H226="",VLOOKUP(H$1,Services!$A$1:$B$19,2,0)="Exclude"),"",IF($D226=1,IF(OR(price_limit="",price_limit="No Limit"),IF(H226="Yes",1,2),IF(SUMIFS(WhatIf!$G:$G,WhatIf!$A:$A,H$1,WhatIf!$B:$B,H226)&lt;=price_limit,IF(H226="Yes",1,2),"")),""))</f>
        <v/>
      </c>
      <c r="AR226" s="75" t="str">
        <f>IF(OR(I226="",VLOOKUP(I$1,Services!$A$1:$B$19,2,0)="Exclude"),"",IF($D226=1,IF(OR(price_limit="",price_limit="No Limit"),IF(I226="Yes",1,2),IF(SUMIFS(WhatIf!$G:$G,WhatIf!$A:$A,I$1,WhatIf!$B:$B,I226)&lt;=price_limit,IF(I226="Yes",1,2),"")),""))</f>
        <v/>
      </c>
      <c r="AS226" s="75" t="str">
        <f>IF(OR(J226="",VLOOKUP(J$1,Services!$A$1:$B$19,2,0)="Exclude"),"",IF($D226=1,IF(OR(price_limit="",price_limit="No Limit"),IF(J226="Yes",1,2),IF(SUMIFS(WhatIf!$G:$G,WhatIf!$A:$A,J$1,WhatIf!$B:$B,J226)&lt;=price_limit,IF(J226="Yes",1,2),"")),""))</f>
        <v/>
      </c>
      <c r="AT226" s="75" t="str">
        <f>IF(OR(K226="",VLOOKUP(K$1,Services!$A$1:$B$19,2,0)="Exclude"),"",IF($D226=1,IF(OR(price_limit="",price_limit="No Limit"),IF(K226="Yes",1,2),IF(SUMIFS(WhatIf!$G:$G,WhatIf!$A:$A,K$1,WhatIf!$B:$B,K226)&lt;=price_limit,IF(K226="Yes",1,2),"")),""))</f>
        <v/>
      </c>
      <c r="AU226" s="75" t="str">
        <f>IF(OR(L226="",VLOOKUP(L$1,Services!$A$1:$B$19,2,0)="Exclude"),"",IF($D226=1,IF(OR(price_limit="",price_limit="No Limit"),IF(L226="Yes",1,2),IF(SUMIFS(WhatIf!$G:$G,WhatIf!$A:$A,L$1,WhatIf!$B:$B,L226)&lt;=price_limit,IF(L226="Yes",1,2),"")),""))</f>
        <v/>
      </c>
      <c r="AV226" s="75" t="str">
        <f>IF(OR(M226="",VLOOKUP(M$1,Services!$A$1:$B$19,2,0)="Exclude"),"",IF($D226=1,IF(OR(price_limit="",price_limit="No Limit"),IF(M226="Yes",1,2),IF(SUMIFS(WhatIf!$G:$G,WhatIf!$A:$A,M$1,WhatIf!$B:$B,M226)&lt;=price_limit,IF(M226="Yes",1,2),"")),""))</f>
        <v/>
      </c>
      <c r="AW226" s="75" t="str">
        <f>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17"/>
        <v>0</v>
      </c>
      <c r="BF226" s="3">
        <f t="shared" si="18"/>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Err2</v>
      </c>
      <c r="BM226" s="3" t="str">
        <f>IF($A226&lt;&gt;"",IF(ISNUMBER(MATCH(ROW($A226),#REF!,0)),IF($G226="","Err1",""),IF($G226="","","Err2")),"")</f>
        <v>Err2</v>
      </c>
      <c r="BN226" s="3" t="str">
        <f>IF($A226&lt;&gt;"",IF(OR(ISNUMBER(MATCH(ROW($A226),#REF!,0)),ISNUMBER(MATCH(ROW($A226),#REF!,0))),IF(H226="","Err1",""),IF(H226="","","Err2")),"")</f>
        <v/>
      </c>
      <c r="BO226" s="3" t="str">
        <f>IF($A226&lt;&gt;"",IF(OR(ISNUMBER(MATCH(ROW($A226),#REF!,0)),ISNUMBER(MATCH(ROW($A226),#REF!,0))),IF(I226="","Err1",""),IF(I226="","","Err2")),"")</f>
        <v/>
      </c>
      <c r="BP226" s="3" t="str">
        <f>IF($A226&lt;&gt;"",IF(OR(ISNUMBER(MATCH(ROW($A226),#REF!,0)),ISNUMBER(MATCH(ROW($A226),#REF!,0))),IF(J226="","Err1",""),IF(J226="","","Err2")),"")</f>
        <v/>
      </c>
      <c r="BQ226" s="3" t="str">
        <f>IF($A226&lt;&gt;"",IF(OR(ISNUMBER(MATCH(ROW($A226),#REF!,0)),ISNUMBER(MATCH(ROW($A226),#REF!,0))),IF(K226="","Err1",""),IF(K226="","","Err2")),"")</f>
        <v/>
      </c>
      <c r="BR226" s="3" t="str">
        <f>IF($A226&lt;&gt;"",IF(OR(ISNUMBER(MATCH(ROW($A226),#REF!,0)),ISNUMBER(MATCH(ROW($A226),#REF!,0))),IF(L226="","Err1",""),IF(L226="","","Err2")),"")</f>
        <v/>
      </c>
      <c r="BS226" s="3" t="str">
        <f>IF($A226&lt;&gt;"",IF(OR(ISNUMBER(MATCH(ROW($A226),#REF!,0)),ISNUMBER(MATCH(ROW($A226),#REF!,0))),IF(M226="","Err1",""),IF(M226="","","Err2")),"")</f>
        <v/>
      </c>
      <c r="BT226" s="3" t="str">
        <f>IF($A226&lt;&gt;"",IF(OR(ISNUMBER(MATCH(ROW($A226),#REF!,0)),ISNUMBER(MATCH(ROW($A226),#REF!,0))),IF(N226="","Err1",""),IF(N226="","","Err2")),"")</f>
        <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ht="24.9" x14ac:dyDescent="0.3">
      <c r="A227" s="19" t="s">
        <v>610</v>
      </c>
      <c r="C227" s="4" t="s">
        <v>485</v>
      </c>
      <c r="D227" s="3" t="str">
        <f t="shared" ca="1" si="15"/>
        <v/>
      </c>
      <c r="F227" s="5" t="s">
        <v>565</v>
      </c>
      <c r="G227" s="5" t="s">
        <v>565</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6"/>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17"/>
        <v>0</v>
      </c>
      <c r="BF227" s="3">
        <f t="shared" si="18"/>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722</v>
      </c>
      <c r="C228" s="4" t="s">
        <v>293</v>
      </c>
      <c r="D228" s="3" t="str">
        <f t="shared" ca="1" si="15"/>
        <v/>
      </c>
      <c r="K228" s="5" t="s">
        <v>1</v>
      </c>
      <c r="L228" s="5" t="s">
        <v>1</v>
      </c>
      <c r="M228" s="5" t="s">
        <v>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6"/>
        <v/>
      </c>
      <c r="AN228" s="75" t="str">
        <f>IF(OR(E228="",VLOOKUP(E$1,Services!$A$1:$B$19,2,0)="Exclude"),"",IF($D228=1,IF(OR(price_limit="",price_limit="No Limit"),IF(E228="Yes",1,2),IF(SUMIFS(WhatIf!$G:$G,WhatIf!$A:$A,E$1,WhatIf!$B:$B,E228)&lt;=price_limit,IF(E228="Yes",1,2),"")),""))</f>
        <v/>
      </c>
      <c r="AO228" s="75" t="str">
        <f>IF(OR(F228="",VLOOKUP(F$1,Services!$A$1:$B$19,2,0)="Exclude"),"",IF($D228=1,IF(OR(price_limit="",price_limit="No Limit"),IF(F228="Yes",1,2),IF(SUMIFS(WhatIf!$G:$G,WhatIf!$A:$A,F$1,WhatIf!$B:$B,F228)&lt;=price_limit,IF(F228="Yes",1,2),"")),""))</f>
        <v/>
      </c>
      <c r="AP228" s="75" t="str">
        <f>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 ca="1">IF(OR(K228="",VLOOKUP(K$1,Services!$A$1:$B$19,2,0)="Exclude"),"",IF($D228=1,IF(OR(price_limit="",price_limit="No Limit"),IF(K228="Yes",1,2),IF(SUMIFS(WhatIf!$G:$G,WhatIf!$A:$A,K$1,WhatIf!$B:$B,K228)&lt;=price_limit,IF(K228="Yes",1,2),"")),""))</f>
        <v/>
      </c>
      <c r="AU228" s="75" t="str">
        <f ca="1">IF(OR(L228="",VLOOKUP(L$1,Services!$A$1:$B$19,2,0)="Exclude"),"",IF($D228=1,IF(OR(price_limit="",price_limit="No Limit"),IF(L228="Yes",1,2),IF(SUMIFS(WhatIf!$G:$G,WhatIf!$A:$A,L$1,WhatIf!$B:$B,L228)&lt;=price_limit,IF(L228="Yes",1,2),"")),""))</f>
        <v/>
      </c>
      <c r="AV228" s="75" t="str">
        <f ca="1">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17"/>
        <v>0</v>
      </c>
      <c r="BF228" s="3">
        <f t="shared" si="18"/>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
      </c>
      <c r="BM228" s="3" t="str">
        <f>IF($A228&lt;&gt;"",IF(ISNUMBER(MATCH(ROW($A228),#REF!,0)),IF($G228="","Err1",""),IF($G228="","","Err2")),"")</f>
        <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Err2</v>
      </c>
      <c r="BR228" s="3" t="str">
        <f>IF($A228&lt;&gt;"",IF(OR(ISNUMBER(MATCH(ROW($A228),#REF!,0)),ISNUMBER(MATCH(ROW($A228),#REF!,0))),IF(L228="","Err1",""),IF(L228="","","Err2")),"")</f>
        <v>Err2</v>
      </c>
      <c r="BS228" s="3" t="str">
        <f>IF($A228&lt;&gt;"",IF(OR(ISNUMBER(MATCH(ROW($A228),#REF!,0)),ISNUMBER(MATCH(ROW($A228),#REF!,0))),IF(M228="","Err1",""),IF(M228="","","Err2")),"")</f>
        <v>Err2</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x14ac:dyDescent="0.3">
      <c r="A229" s="19" t="s">
        <v>630</v>
      </c>
      <c r="C229" s="4" t="s">
        <v>485</v>
      </c>
      <c r="D229" s="3" t="str">
        <f t="shared" ca="1" si="15"/>
        <v/>
      </c>
      <c r="F229" s="5" t="s">
        <v>569</v>
      </c>
      <c r="G229" s="5" t="s">
        <v>569</v>
      </c>
      <c r="P229" s="182"/>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6"/>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17"/>
        <v>0</v>
      </c>
      <c r="BF229" s="3">
        <f t="shared" si="18"/>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ht="24.9" x14ac:dyDescent="0.3">
      <c r="A230" s="19" t="s">
        <v>358</v>
      </c>
      <c r="B230" s="4" t="s">
        <v>867</v>
      </c>
      <c r="C230" s="4" t="s">
        <v>224</v>
      </c>
      <c r="D230" s="3" t="str">
        <f t="shared" ca="1" si="15"/>
        <v/>
      </c>
      <c r="E230" s="5" t="s">
        <v>1</v>
      </c>
      <c r="Q230" s="5" t="s">
        <v>319</v>
      </c>
      <c r="T230" s="5" t="s">
        <v>256</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6"/>
        <v/>
      </c>
      <c r="AN230" s="75" t="str">
        <f ca="1">IF(OR(E230="",VLOOKUP(E$1,Services!$A$1:$B$19,2,0)="Exclude"),"",IF($D230=1,IF(OR(price_limit="",price_limit="No Limit"),IF(E230="Yes",1,2),IF(SUMIFS(WhatIf!$G:$G,WhatIf!$A:$A,E$1,WhatIf!$B:$B,E230)&lt;=price_limit,IF(E230="Yes",1,2),"")),""))</f>
        <v/>
      </c>
      <c r="AO230" s="75" t="str">
        <f>IF(OR(F230="",VLOOKUP(F$1,Services!$A$1:$B$19,2,0)="Exclude"),"",IF($D230=1,IF(OR(price_limit="",price_limit="No Limit"),IF(F230="Yes",1,2),IF(SUMIFS(WhatIf!$G:$G,WhatIf!$A:$A,F$1,WhatIf!$B:$B,F230)&lt;=price_limit,IF(F230="Yes",1,2),"")),""))</f>
        <v/>
      </c>
      <c r="AP230" s="75" t="str">
        <f>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 ca="1">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 ca="1">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17"/>
        <v>0</v>
      </c>
      <c r="BF230" s="3">
        <f t="shared" si="18"/>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Err2</v>
      </c>
      <c r="BL230" s="3" t="str">
        <f>IF($A230&lt;&gt;"",IF(ISNUMBER(MATCH(ROW($A230),#REF!,0)),IF($F230="","Err1",""),IF($F230="","","Err2")),"")</f>
        <v/>
      </c>
      <c r="BM230" s="3" t="str">
        <f>IF($A230&lt;&gt;"",IF(ISNUMBER(MATCH(ROW($A230),#REF!,0)),IF($G230="","Err1",""),IF($G230="","","Err2")),"")</f>
        <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
      </c>
      <c r="BR230" s="3" t="str">
        <f>IF($A230&lt;&gt;"",IF(OR(ISNUMBER(MATCH(ROW($A230),#REF!,0)),ISNUMBER(MATCH(ROW($A230),#REF!,0))),IF(L230="","Err1",""),IF(L230="","","Err2")),"")</f>
        <v/>
      </c>
      <c r="BS230" s="3" t="str">
        <f>IF($A230&lt;&gt;"",IF(OR(ISNUMBER(MATCH(ROW($A230),#REF!,0)),ISNUMBER(MATCH(ROW($A230),#REF!,0))),IF(M230="","Err1",""),IF(M230="","","Err2")),"")</f>
        <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Err2</v>
      </c>
      <c r="BX230" s="3" t="str">
        <f>IF($A230&lt;&gt;"",IF(ISNUMBER(MATCH(ROW($A230),#REF!,0)),IF(R230="","Err1",""),IF(R230="","","Err2")),"")</f>
        <v/>
      </c>
      <c r="BY230" s="3" t="str">
        <f>IF($A230&lt;&gt;"",IF(ISNUMBER(MATCH(ROW($A230),#REF!,0)),IF(S230="","Err1",""),IF(S230="","","Err2")),"")</f>
        <v/>
      </c>
      <c r="BZ230" s="3" t="str">
        <f>IF($A230&lt;&gt;"",IF(ISNUMBER(MATCH(ROW($A230),#REF!,0)),IF(T230="","Err1",""),IF(T230="","","Err2")),"")</f>
        <v>Err2</v>
      </c>
      <c r="CA230" s="3" t="str">
        <f>IF($A230&lt;&gt;"",IF(ISNUMBER(MATCH(ROW($A230),#REF!,0)),IF(U230="","Err1",""),IF(U230="","","Err2")),"")</f>
        <v/>
      </c>
    </row>
    <row r="231" spans="1:79" ht="24.9" x14ac:dyDescent="0.3">
      <c r="A231" s="19" t="s">
        <v>47</v>
      </c>
      <c r="B231" s="4" t="s">
        <v>288</v>
      </c>
      <c r="C231" s="4" t="s">
        <v>206</v>
      </c>
      <c r="D231" s="3" t="str">
        <f t="shared" ca="1" si="15"/>
        <v/>
      </c>
      <c r="E231" s="5" t="s">
        <v>1</v>
      </c>
      <c r="F231" s="5" t="s">
        <v>1</v>
      </c>
      <c r="G231" s="5" t="s">
        <v>1</v>
      </c>
      <c r="J231" s="5" t="s">
        <v>1</v>
      </c>
      <c r="K231" s="5" t="s">
        <v>1</v>
      </c>
      <c r="L231" s="5" t="s">
        <v>1</v>
      </c>
      <c r="M231" s="5" t="s">
        <v>1</v>
      </c>
      <c r="N231" s="5" t="s">
        <v>1</v>
      </c>
      <c r="O231" s="6"/>
      <c r="P231" s="6" t="s">
        <v>1</v>
      </c>
      <c r="Q231" s="6"/>
      <c r="R231" s="6" t="s">
        <v>1</v>
      </c>
      <c r="S231" s="5" t="s">
        <v>1</v>
      </c>
      <c r="U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6"/>
        <v/>
      </c>
      <c r="AN231" s="75" t="str">
        <f ca="1">IF(OR(E231="",VLOOKUP(E$1,Services!$A$1:$B$19,2,0)="Exclude"),"",IF($D231=1,IF(OR(price_limit="",price_limit="No Limit"),IF(E231="Yes",1,2),IF(SUMIFS(WhatIf!$G:$G,WhatIf!$A:$A,E$1,WhatIf!$B:$B,E231)&lt;=price_limit,IF(E231="Yes",1,2),"")),""))</f>
        <v/>
      </c>
      <c r="AO231" s="75" t="str">
        <f ca="1">IF(OR(F231="",VLOOKUP(F$1,Services!$A$1:$B$19,2,0)="Exclude"),"",IF($D231=1,IF(OR(price_limit="",price_limit="No Limit"),IF(F231="Yes",1,2),IF(SUMIFS(WhatIf!$G:$G,WhatIf!$A:$A,F$1,WhatIf!$B:$B,F231)&lt;=price_limit,IF(F231="Yes",1,2),"")),""))</f>
        <v/>
      </c>
      <c r="AP231" s="75" t="str">
        <f ca="1">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 ca="1">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 ca="1">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 ca="1">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 ca="1">IF(OR(R231="",VLOOKUP(R$1,Services!$A$1:$B$19,2,0)="Exclude"),"",IF($D231=1,IF(OR(price_limit="",price_limit="No Limit"),IF(R231="Yes",1,2),IF(SUMIFS(WhatIf!$G:$G,WhatIf!$A:$A,R$1,WhatIf!$B:$B,R231)&lt;=price_limit,IF(R231="Yes",1,2),"")),""))</f>
        <v/>
      </c>
      <c r="BB231" s="75" t="str">
        <f ca="1">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 ca="1">IF(OR(U231="",VLOOKUP(U$1,Services!$A$1:$B$19,2,0)="Exclude"),"",IF($D231=1,IF(OR(price_limit="",price_limit="No Limit"),IF(U231="Yes",1,2),IF(SUMIFS(WhatIf!$G:$G,WhatIf!$A:$A,U$1,WhatIf!$B:$B,U231)&lt;=price_limit,IF(U231="Yes",1,2),"")),""))</f>
        <v/>
      </c>
      <c r="BE231" s="3">
        <f t="shared" si="17"/>
        <v>0</v>
      </c>
      <c r="BF231" s="3">
        <f t="shared" si="18"/>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Err2</v>
      </c>
      <c r="BL231" s="3" t="str">
        <f>IF($A231&lt;&gt;"",IF(ISNUMBER(MATCH(ROW($A231),#REF!,0)),IF($F231="","Err1",""),IF($F231="","","Err2")),"")</f>
        <v>Err2</v>
      </c>
      <c r="BM231" s="3" t="str">
        <f>IF($A231&lt;&gt;"",IF(ISNUMBER(MATCH(ROW($A231),#REF!,0)),IF($G231="","Err1",""),IF($G231="","","Err2")),"")</f>
        <v>Err2</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Err2</v>
      </c>
      <c r="BQ231" s="3" t="str">
        <f>IF($A231&lt;&gt;"",IF(OR(ISNUMBER(MATCH(ROW($A231),#REF!,0)),ISNUMBER(MATCH(ROW($A231),#REF!,0))),IF(K231="","Err1",""),IF(K231="","","Err2")),"")</f>
        <v>Err2</v>
      </c>
      <c r="BR231" s="3" t="str">
        <f>IF($A231&lt;&gt;"",IF(OR(ISNUMBER(MATCH(ROW($A231),#REF!,0)),ISNUMBER(MATCH(ROW($A231),#REF!,0))),IF(L231="","Err1",""),IF(L231="","","Err2")),"")</f>
        <v>Err2</v>
      </c>
      <c r="BS231" s="3" t="str">
        <f>IF($A231&lt;&gt;"",IF(OR(ISNUMBER(MATCH(ROW($A231),#REF!,0)),ISNUMBER(MATCH(ROW($A231),#REF!,0))),IF(M231="","Err1",""),IF(M231="","","Err2")),"")</f>
        <v>Err2</v>
      </c>
      <c r="BT231" s="3" t="str">
        <f>IF($A231&lt;&gt;"",IF(OR(ISNUMBER(MATCH(ROW($A231),#REF!,0)),ISNUMBER(MATCH(ROW($A231),#REF!,0))),IF(N231="","Err1",""),IF(N231="","","Err2")),"")</f>
        <v>Err2</v>
      </c>
      <c r="BU231" s="3" t="str">
        <f>IF($A231&lt;&gt;"",IF(ISNUMBER(MATCH(ROW($A231),#REF!,0)),IF(O231="","Err1",""),IF(O231="","","Err2")),"")</f>
        <v/>
      </c>
      <c r="BV231" s="3" t="str">
        <f>IF($A231&lt;&gt;"",IF(ISNUMBER(MATCH(ROW($A231),#REF!,0)),IF(P231="","Err1",""),IF(P231="","","Err2")),"")</f>
        <v>Err2</v>
      </c>
      <c r="BW231" s="3" t="str">
        <f>IF($A231&lt;&gt;"",IF(OR(ISNUMBER(MATCH(ROW($A231),#REF!,0)),ISNUMBER(MATCH(ROW($A231),#REF!,0)),ISNUMBER(MATCH(ROW($A231),#REF!,0))),IF($Q231="","Err1",""),IF($Q231="","","Err2")),"")</f>
        <v/>
      </c>
      <c r="BX231" s="3" t="str">
        <f>IF($A231&lt;&gt;"",IF(ISNUMBER(MATCH(ROW($A231),#REF!,0)),IF(R231="","Err1",""),IF(R231="","","Err2")),"")</f>
        <v>Err2</v>
      </c>
      <c r="BY231" s="3" t="str">
        <f>IF($A231&lt;&gt;"",IF(ISNUMBER(MATCH(ROW($A231),#REF!,0)),IF(S231="","Err1",""),IF(S231="","","Err2")),"")</f>
        <v>Err2</v>
      </c>
      <c r="BZ231" s="3" t="str">
        <f>IF($A231&lt;&gt;"",IF(ISNUMBER(MATCH(ROW($A231),#REF!,0)),IF(T231="","Err1",""),IF(T231="","","Err2")),"")</f>
        <v/>
      </c>
      <c r="CA231" s="3" t="str">
        <f>IF($A231&lt;&gt;"",IF(ISNUMBER(MATCH(ROW($A231),#REF!,0)),IF(U231="","Err1",""),IF(U231="","","Err2")),"")</f>
        <v>Err2</v>
      </c>
    </row>
    <row r="232" spans="1:79" ht="24.9" x14ac:dyDescent="0.3">
      <c r="A232" s="19" t="s">
        <v>48</v>
      </c>
      <c r="B232" s="4" t="s">
        <v>359</v>
      </c>
      <c r="C232" s="4" t="s">
        <v>480</v>
      </c>
      <c r="D232" s="3" t="str">
        <f t="shared" ca="1" si="15"/>
        <v/>
      </c>
      <c r="E232" s="5" t="s">
        <v>1</v>
      </c>
      <c r="F232" s="5" t="s">
        <v>538</v>
      </c>
      <c r="G232" s="5" t="s">
        <v>538</v>
      </c>
      <c r="H232" s="6"/>
      <c r="I232" s="6"/>
      <c r="L232" s="5" t="s">
        <v>1</v>
      </c>
      <c r="M232" s="5" t="s">
        <v>1</v>
      </c>
      <c r="O232" s="6"/>
      <c r="P232" s="6" t="s">
        <v>293</v>
      </c>
      <c r="Q232" s="6"/>
      <c r="R232" s="6" t="s">
        <v>1</v>
      </c>
      <c r="S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6"/>
        <v/>
      </c>
      <c r="AN232" s="75" t="str">
        <f ca="1">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 ca="1">IF(OR(L232="",VLOOKUP(L$1,Services!$A$1:$B$19,2,0)="Exclude"),"",IF($D232=1,IF(OR(price_limit="",price_limit="No Limit"),IF(L232="Yes",1,2),IF(SUMIFS(WhatIf!$G:$G,WhatIf!$A:$A,L$1,WhatIf!$B:$B,L232)&lt;=price_limit,IF(L232="Yes",1,2),"")),""))</f>
        <v/>
      </c>
      <c r="AV232" s="75" t="str">
        <f ca="1">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 ca="1">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 ca="1">IF(OR(R232="",VLOOKUP(R$1,Services!$A$1:$B$19,2,0)="Exclude"),"",IF($D232=1,IF(OR(price_limit="",price_limit="No Limit"),IF(R232="Yes",1,2),IF(SUMIFS(WhatIf!$G:$G,WhatIf!$A:$A,R$1,WhatIf!$B:$B,R232)&lt;=price_limit,IF(R232="Yes",1,2),"")),""))</f>
        <v/>
      </c>
      <c r="BB232" s="75" t="str">
        <f ca="1">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17"/>
        <v>0</v>
      </c>
      <c r="BF232" s="3">
        <f t="shared" si="18"/>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Err2</v>
      </c>
      <c r="BL232" s="3" t="str">
        <f>IF($A232&lt;&gt;"",IF(ISNUMBER(MATCH(ROW($A232),#REF!,0)),IF($F232="","Err1",""),IF($F232="","","Err2")),"")</f>
        <v>Err2</v>
      </c>
      <c r="BM232" s="3" t="str">
        <f>IF($A232&lt;&gt;"",IF(ISNUMBER(MATCH(ROW($A232),#REF!,0)),IF($G232="","Err1",""),IF($G232="","","Err2")),"")</f>
        <v>Err2</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Err2</v>
      </c>
      <c r="BS232" s="3" t="str">
        <f>IF($A232&lt;&gt;"",IF(OR(ISNUMBER(MATCH(ROW($A232),#REF!,0)),ISNUMBER(MATCH(ROW($A232),#REF!,0))),IF(M232="","Err1",""),IF(M232="","","Err2")),"")</f>
        <v>Err2</v>
      </c>
      <c r="BT232" s="3" t="str">
        <f>IF($A232&lt;&gt;"",IF(OR(ISNUMBER(MATCH(ROW($A232),#REF!,0)),ISNUMBER(MATCH(ROW($A232),#REF!,0))),IF(N232="","Err1",""),IF(N232="","","Err2")),"")</f>
        <v/>
      </c>
      <c r="BU232" s="3" t="str">
        <f>IF($A232&lt;&gt;"",IF(ISNUMBER(MATCH(ROW($A232),#REF!,0)),IF(O232="","Err1",""),IF(O232="","","Err2")),"")</f>
        <v/>
      </c>
      <c r="BV232" s="3" t="str">
        <f>IF($A232&lt;&gt;"",IF(ISNUMBER(MATCH(ROW($A232),#REF!,0)),IF(P232="","Err1",""),IF(P232="","","Err2")),"")</f>
        <v>Err2</v>
      </c>
      <c r="BW232" s="3" t="str">
        <f>IF($A232&lt;&gt;"",IF(OR(ISNUMBER(MATCH(ROW($A232),#REF!,0)),ISNUMBER(MATCH(ROW($A232),#REF!,0)),ISNUMBER(MATCH(ROW($A232),#REF!,0))),IF($Q232="","Err1",""),IF($Q232="","","Err2")),"")</f>
        <v/>
      </c>
      <c r="BX232" s="3" t="str">
        <f>IF($A232&lt;&gt;"",IF(ISNUMBER(MATCH(ROW($A232),#REF!,0)),IF(R232="","Err1",""),IF(R232="","","Err2")),"")</f>
        <v>Err2</v>
      </c>
      <c r="BY232" s="3" t="str">
        <f>IF($A232&lt;&gt;"",IF(ISNUMBER(MATCH(ROW($A232),#REF!,0)),IF(S232="","Err1",""),IF(S232="","","Err2")),"")</f>
        <v>Err2</v>
      </c>
      <c r="BZ232" s="3" t="str">
        <f>IF($A232&lt;&gt;"",IF(ISNUMBER(MATCH(ROW($A232),#REF!,0)),IF(T232="","Err1",""),IF(T232="","","Err2")),"")</f>
        <v/>
      </c>
      <c r="CA232" s="3" t="str">
        <f>IF($A232&lt;&gt;"",IF(ISNUMBER(MATCH(ROW($A232),#REF!,0)),IF(U232="","Err1",""),IF(U232="","","Err2")),"")</f>
        <v/>
      </c>
    </row>
    <row r="233" spans="1:79" x14ac:dyDescent="0.3">
      <c r="A233" s="19" t="s">
        <v>122</v>
      </c>
      <c r="B233" s="4" t="s">
        <v>248</v>
      </c>
      <c r="C233" s="4" t="s">
        <v>224</v>
      </c>
      <c r="D233" s="3" t="str">
        <f t="shared" ca="1" si="15"/>
        <v/>
      </c>
      <c r="F233" s="5" t="s">
        <v>1</v>
      </c>
      <c r="G233" s="5" t="s">
        <v>1</v>
      </c>
      <c r="O233" s="5" t="s">
        <v>1</v>
      </c>
      <c r="R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6"/>
        <v/>
      </c>
      <c r="AN233" s="75" t="str">
        <f>IF(OR(E233="",VLOOKUP(E$1,Services!$A$1:$B$19,2,0)="Exclude"),"",IF($D233=1,IF(OR(price_limit="",price_limit="No Limit"),IF(E233="Yes",1,2),IF(SUMIFS(WhatIf!$G:$G,WhatIf!$A:$A,E$1,WhatIf!$B:$B,E233)&lt;=price_limit,IF(E233="Yes",1,2),"")),""))</f>
        <v/>
      </c>
      <c r="AO233" s="75" t="str">
        <f ca="1">IF(OR(F233="",VLOOKUP(F$1,Services!$A$1:$B$19,2,0)="Exclude"),"",IF($D233=1,IF(OR(price_limit="",price_limit="No Limit"),IF(F233="Yes",1,2),IF(SUMIFS(WhatIf!$G:$G,WhatIf!$A:$A,F$1,WhatIf!$B:$B,F233)&lt;=price_limit,IF(F233="Yes",1,2),"")),""))</f>
        <v/>
      </c>
      <c r="AP233" s="75" t="str">
        <f ca="1">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 ca="1">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IF(OR(Q233="",VLOOKUP(Q$1,Services!$A$1:$B$19,2,0)="Exclude"),"",IF($D233=1,IF(OR(price_limit="",price_limit="No Limit"),IF(Q233="Yes",1,2),IF(SUMIFS(WhatIf!$G:$G,WhatIf!$A:$A,Q$1,WhatIf!$B:$B,Q233)&lt;=price_limit,IF(Q233="Yes",1,2),"")),""))</f>
        <v/>
      </c>
      <c r="BA233" s="75" t="str">
        <f ca="1">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17"/>
        <v>0</v>
      </c>
      <c r="BF233" s="3">
        <f t="shared" si="18"/>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
      </c>
      <c r="BL233" s="3" t="str">
        <f>IF($A233&lt;&gt;"",IF(ISNUMBER(MATCH(ROW($A233),#REF!,0)),IF($F233="","Err1",""),IF($F233="","","Err2")),"")</f>
        <v>Err2</v>
      </c>
      <c r="BM233" s="3" t="str">
        <f>IF($A233&lt;&gt;"",IF(ISNUMBER(MATCH(ROW($A233),#REF!,0)),IF($G233="","Err1",""),IF($G233="","","Err2")),"")</f>
        <v>Err2</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
      </c>
      <c r="BQ233" s="3" t="str">
        <f>IF($A233&lt;&gt;"",IF(OR(ISNUMBER(MATCH(ROW($A233),#REF!,0)),ISNUMBER(MATCH(ROW($A233),#REF!,0))),IF(K233="","Err1",""),IF(K233="","","Err2")),"")</f>
        <v/>
      </c>
      <c r="BR233" s="3" t="str">
        <f>IF($A233&lt;&gt;"",IF(OR(ISNUMBER(MATCH(ROW($A233),#REF!,0)),ISNUMBER(MATCH(ROW($A233),#REF!,0))),IF(L233="","Err1",""),IF(L233="","","Err2")),"")</f>
        <v/>
      </c>
      <c r="BS233" s="3" t="str">
        <f>IF($A233&lt;&gt;"",IF(OR(ISNUMBER(MATCH(ROW($A233),#REF!,0)),ISNUMBER(MATCH(ROW($A233),#REF!,0))),IF(M233="","Err1",""),IF(M233="","","Err2")),"")</f>
        <v/>
      </c>
      <c r="BT233" s="3" t="str">
        <f>IF($A233&lt;&gt;"",IF(OR(ISNUMBER(MATCH(ROW($A233),#REF!,0)),ISNUMBER(MATCH(ROW($A233),#REF!,0))),IF(N233="","Err1",""),IF(N233="","","Err2")),"")</f>
        <v/>
      </c>
      <c r="BU233" s="3" t="str">
        <f>IF($A233&lt;&gt;"",IF(ISNUMBER(MATCH(ROW($A233),#REF!,0)),IF(O233="","Err1",""),IF(O233="","","Err2")),"")</f>
        <v>Err2</v>
      </c>
      <c r="BV233" s="3" t="str">
        <f>IF($A233&lt;&gt;"",IF(ISNUMBER(MATCH(ROW($A233),#REF!,0)),IF(P233="","Err1",""),IF(P233="","","Err2")),"")</f>
        <v/>
      </c>
      <c r="BW233" s="3" t="str">
        <f>IF($A233&lt;&gt;"",IF(OR(ISNUMBER(MATCH(ROW($A233),#REF!,0)),ISNUMBER(MATCH(ROW($A233),#REF!,0)),ISNUMBER(MATCH(ROW($A233),#REF!,0))),IF($Q233="","Err1",""),IF($Q233="","","Err2")),"")</f>
        <v/>
      </c>
      <c r="BX233" s="3" t="str">
        <f>IF($A233&lt;&gt;"",IF(ISNUMBER(MATCH(ROW($A233),#REF!,0)),IF(R233="","Err1",""),IF(R233="","","Err2")),"")</f>
        <v>Err2</v>
      </c>
      <c r="BY233" s="3" t="str">
        <f>IF($A233&lt;&gt;"",IF(ISNUMBER(MATCH(ROW($A233),#REF!,0)),IF(S233="","Err1",""),IF(S233="","","Err2")),"")</f>
        <v/>
      </c>
      <c r="BZ233" s="3" t="str">
        <f>IF($A233&lt;&gt;"",IF(ISNUMBER(MATCH(ROW($A233),#REF!,0)),IF(T233="","Err1",""),IF(T233="","","Err2")),"")</f>
        <v/>
      </c>
      <c r="CA233" s="3" t="str">
        <f>IF($A233&lt;&gt;"",IF(ISNUMBER(MATCH(ROW($A233),#REF!,0)),IF(U233="","Err1",""),IF(U233="","","Err2")),"")</f>
        <v/>
      </c>
    </row>
    <row r="234" spans="1:79" ht="24.9" x14ac:dyDescent="0.3">
      <c r="A234" s="19" t="s">
        <v>123</v>
      </c>
      <c r="B234" s="4" t="s">
        <v>248</v>
      </c>
      <c r="C234" s="4" t="s">
        <v>206</v>
      </c>
      <c r="D234" s="3" t="str">
        <f t="shared" ca="1" si="15"/>
        <v/>
      </c>
      <c r="E234" s="5" t="s">
        <v>1</v>
      </c>
      <c r="F234" s="5" t="s">
        <v>535</v>
      </c>
      <c r="G234" s="5" t="s">
        <v>535</v>
      </c>
      <c r="H234" s="6"/>
      <c r="I234" s="6"/>
      <c r="L234" s="5" t="s">
        <v>1</v>
      </c>
      <c r="M234" s="5" t="s">
        <v>1</v>
      </c>
      <c r="R234" s="5" t="s">
        <v>874</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6"/>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IF(OR(J234="",VLOOKUP(J$1,Services!$A$1:$B$19,2,0)="Exclude"),"",IF($D234=1,IF(OR(price_limit="",price_limit="No Limit"),IF(J234="Yes",1,2),IF(SUMIFS(WhatIf!$G:$G,WhatIf!$A:$A,J$1,WhatIf!$B:$B,J234)&lt;=price_limit,IF(J234="Yes",1,2),"")),""))</f>
        <v/>
      </c>
      <c r="AT234" s="75" t="str">
        <f>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 ca="1">IF(OR(U234="",VLOOKUP(U$1,Services!$A$1:$B$19,2,0)="Exclude"),"",IF($D234=1,IF(OR(price_limit="",price_limit="No Limit"),IF(U234="Yes",1,2),IF(SUMIFS(WhatIf!$G:$G,WhatIf!$A:$A,U$1,WhatIf!$B:$B,U234)&lt;=price_limit,IF(U234="Yes",1,2),"")),""))</f>
        <v/>
      </c>
      <c r="BE234" s="3">
        <f t="shared" si="17"/>
        <v>0</v>
      </c>
      <c r="BF234" s="3">
        <f t="shared" si="18"/>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
      </c>
      <c r="BQ234" s="3" t="str">
        <f>IF($A234&lt;&gt;"",IF(OR(ISNUMBER(MATCH(ROW($A234),#REF!,0)),ISNUMBER(MATCH(ROW($A234),#REF!,0))),IF(K234="","Err1",""),IF(K234="","","Err2")),"")</f>
        <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
      </c>
      <c r="BU234" s="3" t="str">
        <f>IF($A234&lt;&gt;"",IF(ISNUMBER(MATCH(ROW($A234),#REF!,0)),IF(O234="","Err1",""),IF(O234="","","Err2")),"")</f>
        <v/>
      </c>
      <c r="BV234" s="3" t="str">
        <f>IF($A234&lt;&gt;"",IF(ISNUMBER(MATCH(ROW($A234),#REF!,0)),IF(P234="","Err1",""),IF(P234="","","Err2")),"")</f>
        <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
      </c>
      <c r="BZ234" s="3" t="str">
        <f>IF($A234&lt;&gt;"",IF(ISNUMBER(MATCH(ROW($A234),#REF!,0)),IF(T234="","Err1",""),IF(T234="","","Err2")),"")</f>
        <v/>
      </c>
      <c r="CA234" s="3" t="str">
        <f>IF($A234&lt;&gt;"",IF(ISNUMBER(MATCH(ROW($A234),#REF!,0)),IF(U234="","Err1",""),IF(U234="","","Err2")),"")</f>
        <v>Err2</v>
      </c>
    </row>
    <row r="235" spans="1:79" ht="24.9" x14ac:dyDescent="0.3">
      <c r="A235" s="19" t="s">
        <v>124</v>
      </c>
      <c r="B235" s="4" t="s">
        <v>248</v>
      </c>
      <c r="C235" s="4" t="s">
        <v>483</v>
      </c>
      <c r="D235" s="3" t="str">
        <f t="shared" ca="1" si="15"/>
        <v/>
      </c>
      <c r="I235" s="5" t="s">
        <v>1</v>
      </c>
      <c r="Q235" s="5" t="s">
        <v>216</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6"/>
        <v/>
      </c>
      <c r="AN235" s="75" t="str">
        <f>IF(OR(E235="",VLOOKUP(E$1,Services!$A$1:$B$19,2,0)="Exclude"),"",IF($D235=1,IF(OR(price_limit="",price_limit="No Limit"),IF(E235="Yes",1,2),IF(SUMIFS(WhatIf!$G:$G,WhatIf!$A:$A,E$1,WhatIf!$B:$B,E235)&lt;=price_limit,IF(E235="Yes",1,2),"")),""))</f>
        <v/>
      </c>
      <c r="AO235" s="75" t="str">
        <f>IF(OR(F235="",VLOOKUP(F$1,Services!$A$1:$B$19,2,0)="Exclude"),"",IF($D235=1,IF(OR(price_limit="",price_limit="No Limit"),IF(F235="Yes",1,2),IF(SUMIFS(WhatIf!$G:$G,WhatIf!$A:$A,F$1,WhatIf!$B:$B,F235)&lt;=price_limit,IF(F235="Yes",1,2),"")),""))</f>
        <v/>
      </c>
      <c r="AP235" s="75" t="str">
        <f>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 ca="1">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IF(OR(L235="",VLOOKUP(L$1,Services!$A$1:$B$19,2,0)="Exclude"),"",IF($D235=1,IF(OR(price_limit="",price_limit="No Limit"),IF(L235="Yes",1,2),IF(SUMIFS(WhatIf!$G:$G,WhatIf!$A:$A,L$1,WhatIf!$B:$B,L235)&lt;=price_limit,IF(L235="Yes",1,2),"")),""))</f>
        <v/>
      </c>
      <c r="AV235" s="75" t="str">
        <f>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IF(OR(P235="",VLOOKUP(P$1,Services!$A$1:$B$19,2,0)="Exclude"),"",IF($D235=1,IF(OR(price_limit="",price_limit="No Limit"),IF(P235="Yes",1,2),IF(SUMIFS(WhatIf!$G:$G,WhatIf!$A:$A,P$1,WhatIf!$B:$B,P235)&lt;=price_limit,IF(P235="Yes",1,2),"")),""))</f>
        <v/>
      </c>
      <c r="AZ235" s="75" t="str">
        <f ca="1">IF(OR(Q235="",VLOOKUP(Q$1,Services!$A$1:$B$19,2,0)="Exclude"),"",IF($D235=1,IF(OR(price_limit="",price_limit="No Limit"),IF(Q235="Yes",1,2),IF(SUMIFS(WhatIf!$G:$G,WhatIf!$A:$A,Q$1,WhatIf!$B:$B,Q235)&lt;=price_limit,IF(Q235="Yes",1,2),"")),""))</f>
        <v/>
      </c>
      <c r="BA235" s="75" t="str">
        <f>IF(OR(R235="",VLOOKUP(R$1,Services!$A$1:$B$19,2,0)="Exclude"),"",IF($D235=1,IF(OR(price_limit="",price_limit="No Limit"),IF(R235="Yes",1,2),IF(SUMIFS(WhatIf!$G:$G,WhatIf!$A:$A,R$1,WhatIf!$B:$B,R235)&lt;=price_limit,IF(R235="Yes",1,2),"")),""))</f>
        <v/>
      </c>
      <c r="BB235" s="75" t="str">
        <f>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17"/>
        <v>0</v>
      </c>
      <c r="BF235" s="3">
        <f t="shared" si="18"/>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
      </c>
      <c r="BL235" s="3" t="str">
        <f>IF($A235&lt;&gt;"",IF(ISNUMBER(MATCH(ROW($A235),#REF!,0)),IF($F235="","Err1",""),IF($F235="","","Err2")),"")</f>
        <v/>
      </c>
      <c r="BM235" s="3" t="str">
        <f>IF($A235&lt;&gt;"",IF(ISNUMBER(MATCH(ROW($A235),#REF!,0)),IF($G235="","Err1",""),IF($G235="","","Err2")),"")</f>
        <v/>
      </c>
      <c r="BN235" s="3" t="str">
        <f>IF($A235&lt;&gt;"",IF(OR(ISNUMBER(MATCH(ROW($A235),#REF!,0)),ISNUMBER(MATCH(ROW($A235),#REF!,0))),IF(H235="","Err1",""),IF(H235="","","Err2")),"")</f>
        <v/>
      </c>
      <c r="BO235" s="3" t="str">
        <f>IF($A235&lt;&gt;"",IF(OR(ISNUMBER(MATCH(ROW($A235),#REF!,0)),ISNUMBER(MATCH(ROW($A235),#REF!,0))),IF(I235="","Err1",""),IF(I235="","","Err2")),"")</f>
        <v>Err2</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
      </c>
      <c r="BS235" s="3" t="str">
        <f>IF($A235&lt;&gt;"",IF(OR(ISNUMBER(MATCH(ROW($A235),#REF!,0)),ISNUMBER(MATCH(ROW($A235),#REF!,0))),IF(M235="","Err1",""),IF(M235="","","Err2")),"")</f>
        <v/>
      </c>
      <c r="BT235" s="3" t="str">
        <f>IF($A235&lt;&gt;"",IF(OR(ISNUMBER(MATCH(ROW($A235),#REF!,0)),ISNUMBER(MATCH(ROW($A235),#REF!,0))),IF(N235="","Err1",""),IF(N235="","","Err2")),"")</f>
        <v/>
      </c>
      <c r="BU235" s="3" t="str">
        <f>IF($A235&lt;&gt;"",IF(ISNUMBER(MATCH(ROW($A235),#REF!,0)),IF(O235="","Err1",""),IF(O235="","","Err2")),"")</f>
        <v/>
      </c>
      <c r="BV235" s="3" t="str">
        <f>IF($A235&lt;&gt;"",IF(ISNUMBER(MATCH(ROW($A235),#REF!,0)),IF(P235="","Err1",""),IF(P235="","","Err2")),"")</f>
        <v/>
      </c>
      <c r="BW235" s="3" t="str">
        <f>IF($A235&lt;&gt;"",IF(OR(ISNUMBER(MATCH(ROW($A235),#REF!,0)),ISNUMBER(MATCH(ROW($A235),#REF!,0)),ISNUMBER(MATCH(ROW($A235),#REF!,0))),IF($Q235="","Err1",""),IF($Q235="","","Err2")),"")</f>
        <v>Err2</v>
      </c>
      <c r="BX235" s="3" t="str">
        <f>IF($A235&lt;&gt;"",IF(ISNUMBER(MATCH(ROW($A235),#REF!,0)),IF(R235="","Err1",""),IF(R235="","","Err2")),"")</f>
        <v/>
      </c>
      <c r="BY235" s="3" t="str">
        <f>IF($A235&lt;&gt;"",IF(ISNUMBER(MATCH(ROW($A235),#REF!,0)),IF(S235="","Err1",""),IF(S235="","","Err2")),"")</f>
        <v/>
      </c>
      <c r="BZ235" s="3" t="str">
        <f>IF($A235&lt;&gt;"",IF(ISNUMBER(MATCH(ROW($A235),#REF!,0)),IF(T235="","Err1",""),IF(T235="","","Err2")),"")</f>
        <v/>
      </c>
      <c r="CA235" s="3" t="str">
        <f>IF($A235&lt;&gt;"",IF(ISNUMBER(MATCH(ROW($A235),#REF!,0)),IF(U235="","Err1",""),IF(U235="","","Err2")),"")</f>
        <v/>
      </c>
    </row>
    <row r="236" spans="1:79" x14ac:dyDescent="0.3">
      <c r="A236" s="19" t="s">
        <v>313</v>
      </c>
      <c r="B236" s="4" t="s">
        <v>161</v>
      </c>
      <c r="C236" s="4" t="s">
        <v>216</v>
      </c>
      <c r="D236" s="3" t="str">
        <f t="shared" ca="1" si="15"/>
        <v/>
      </c>
      <c r="O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6"/>
        <v/>
      </c>
      <c r="AN236" s="75" t="str">
        <f>IF(OR(E236="",VLOOKUP(E$1,Services!$A$1:$B$19,2,0)="Exclude"),"",IF($D236=1,IF(OR(price_limit="",price_limit="No Limit"),IF(E236="Yes",1,2),IF(SUMIFS(WhatIf!$G:$G,WhatIf!$A:$A,E$1,WhatIf!$B:$B,E236)&lt;=price_limit,IF(E236="Yes",1,2),"")),""))</f>
        <v/>
      </c>
      <c r="AO236" s="75" t="str">
        <f>IF(OR(F236="",VLOOKUP(F$1,Services!$A$1:$B$19,2,0)="Exclude"),"",IF($D236=1,IF(OR(price_limit="",price_limit="No Limit"),IF(F236="Yes",1,2),IF(SUMIFS(WhatIf!$G:$G,WhatIf!$A:$A,F$1,WhatIf!$B:$B,F236)&lt;=price_limit,IF(F236="Yes",1,2),"")),""))</f>
        <v/>
      </c>
      <c r="AP236" s="75" t="str">
        <f>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17"/>
        <v>0</v>
      </c>
      <c r="BF236" s="3">
        <f t="shared" si="18"/>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
      </c>
      <c r="BM236" s="3" t="str">
        <f>IF($A236&lt;&gt;"",IF(ISNUMBER(MATCH(ROW($A236),#REF!,0)),IF($G236="","Err1",""),IF($G236="","","Err2")),"")</f>
        <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
      </c>
      <c r="BS236" s="3" t="str">
        <f>IF($A236&lt;&gt;"",IF(OR(ISNUMBER(MATCH(ROW($A236),#REF!,0)),ISNUMBER(MATCH(ROW($A236),#REF!,0))),IF(M236="","Err1",""),IF(M236="","","Err2")),"")</f>
        <v/>
      </c>
      <c r="BT236" s="3" t="str">
        <f>IF($A236&lt;&gt;"",IF(OR(ISNUMBER(MATCH(ROW($A236),#REF!,0)),ISNUMBER(MATCH(ROW($A236),#REF!,0))),IF(N236="","Err1",""),IF(N236="","","Err2")),"")</f>
        <v/>
      </c>
      <c r="BU236" s="3" t="str">
        <f>IF($A236&lt;&gt;"",IF(ISNUMBER(MATCH(ROW($A236),#REF!,0)),IF(O236="","Err1",""),IF(O236="","","Err2")),"")</f>
        <v>Err2</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
      </c>
      <c r="BY236" s="3" t="str">
        <f>IF($A236&lt;&gt;"",IF(ISNUMBER(MATCH(ROW($A236),#REF!,0)),IF(S236="","Err1",""),IF(S236="","","Err2")),"")</f>
        <v/>
      </c>
      <c r="BZ236" s="3" t="str">
        <f>IF($A236&lt;&gt;"",IF(ISNUMBER(MATCH(ROW($A236),#REF!,0)),IF(T236="","Err1",""),IF(T236="","","Err2")),"")</f>
        <v/>
      </c>
      <c r="CA236" s="3" t="str">
        <f>IF($A236&lt;&gt;"",IF(ISNUMBER(MATCH(ROW($A236),#REF!,0)),IF(U236="","Err1",""),IF(U236="","","Err2")),"")</f>
        <v/>
      </c>
    </row>
    <row r="237" spans="1:79" x14ac:dyDescent="0.3">
      <c r="A237" s="19" t="s">
        <v>597</v>
      </c>
      <c r="C237" s="4" t="s">
        <v>485</v>
      </c>
      <c r="D237" s="3" t="str">
        <f t="shared" ca="1" si="15"/>
        <v/>
      </c>
      <c r="F237" s="5" t="s">
        <v>568</v>
      </c>
      <c r="G237" s="5" t="s">
        <v>568</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6"/>
        <v/>
      </c>
      <c r="AN237" s="75" t="str">
        <f>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IF(OR(L237="",VLOOKUP(L$1,Services!$A$1:$B$19,2,0)="Exclude"),"",IF($D237=1,IF(OR(price_limit="",price_limit="No Limit"),IF(L237="Yes",1,2),IF(SUMIFS(WhatIf!$G:$G,WhatIf!$A:$A,L$1,WhatIf!$B:$B,L237)&lt;=price_limit,IF(L237="Yes",1,2),"")),""))</f>
        <v/>
      </c>
      <c r="AV237" s="75" t="str">
        <f>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17"/>
        <v>0</v>
      </c>
      <c r="BF237" s="3">
        <f t="shared" si="18"/>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
      </c>
      <c r="BL237" s="3" t="str">
        <f>IF($A237&lt;&gt;"",IF(ISNUMBER(MATCH(ROW($A237),#REF!,0)),IF($F237="","Err1",""),IF($F237="","","Err2")),"")</f>
        <v>Err2</v>
      </c>
      <c r="BM237" s="3" t="str">
        <f>IF($A237&lt;&gt;"",IF(ISNUMBER(MATCH(ROW($A237),#REF!,0)),IF($G237="","Err1",""),IF($G237="","","Err2")),"")</f>
        <v>Err2</v>
      </c>
      <c r="BN237" s="3" t="str">
        <f>IF($A237&lt;&gt;"",IF(OR(ISNUMBER(MATCH(ROW($A237),#REF!,0)),ISNUMBER(MATCH(ROW($A237),#REF!,0))),IF(H237="","Err1",""),IF(H237="","","Err2")),"")</f>
        <v/>
      </c>
      <c r="BO237" s="3" t="str">
        <f>IF($A237&lt;&gt;"",IF(OR(ISNUMBER(MATCH(ROW($A237),#REF!,0)),ISNUMBER(MATCH(ROW($A237),#REF!,0))),IF(I237="","Err1",""),IF(I237="","","Err2")),"")</f>
        <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
      </c>
      <c r="BS237" s="3" t="str">
        <f>IF($A237&lt;&gt;"",IF(OR(ISNUMBER(MATCH(ROW($A237),#REF!,0)),ISNUMBER(MATCH(ROW($A237),#REF!,0))),IF(M237="","Err1",""),IF(M237="","","Err2")),"")</f>
        <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
      </c>
      <c r="BX237" s="3" t="str">
        <f>IF($A237&lt;&gt;"",IF(ISNUMBER(MATCH(ROW($A237),#REF!,0)),IF(R237="","Err1",""),IF(R237="","","Err2")),"")</f>
        <v/>
      </c>
      <c r="BY237" s="3" t="str">
        <f>IF($A237&lt;&gt;"",IF(ISNUMBER(MATCH(ROW($A237),#REF!,0)),IF(S237="","Err1",""),IF(S237="","","Err2")),"")</f>
        <v/>
      </c>
      <c r="BZ237" s="3" t="str">
        <f>IF($A237&lt;&gt;"",IF(ISNUMBER(MATCH(ROW($A237),#REF!,0)),IF(T237="","Err1",""),IF(T237="","","Err2")),"")</f>
        <v/>
      </c>
      <c r="CA237" s="3" t="str">
        <f>IF($A237&lt;&gt;"",IF(ISNUMBER(MATCH(ROW($A237),#REF!,0)),IF(U237="","Err1",""),IF(U237="","","Err2")),"")</f>
        <v/>
      </c>
    </row>
    <row r="238" spans="1:79" ht="24.9" x14ac:dyDescent="0.3">
      <c r="A238" s="19" t="s">
        <v>906</v>
      </c>
      <c r="C238" s="4" t="s">
        <v>480</v>
      </c>
      <c r="D238" s="3" t="str">
        <f t="shared" ca="1" si="15"/>
        <v/>
      </c>
      <c r="F238" s="5" t="s">
        <v>906</v>
      </c>
      <c r="G238" s="5" t="s">
        <v>906</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6"/>
        <v/>
      </c>
      <c r="AN238" s="75" t="str">
        <f>IF(OR(E238="",VLOOKUP(E$1,Services!$A$1:$B$19,2,0)="Exclude"),"",IF($D238=1,IF(OR(price_limit="",price_limit="No Limit"),IF(E238="Yes",1,2),IF(SUMIFS(WhatIf!$G:$G,WhatIf!$A:$A,E$1,WhatIf!$B:$B,E238)&lt;=price_limit,IF(E238="Yes",1,2),"")),""))</f>
        <v/>
      </c>
      <c r="AO238" s="75" t="str">
        <f ca="1">IF(OR(F238="",VLOOKUP(F$1,Services!$A$1:$B$19,2,0)="Exclude"),"",IF($D238=1,IF(OR(price_limit="",price_limit="No Limit"),IF(F238="Yes",1,2),IF(SUMIFS(WhatIf!$G:$G,WhatIf!$A:$A,F$1,WhatIf!$B:$B,F238)&lt;=price_limit,IF(F238="Yes",1,2),"")),""))</f>
        <v/>
      </c>
      <c r="AP238" s="75" t="str">
        <f ca="1">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17"/>
        <v>0</v>
      </c>
      <c r="BF238" s="3">
        <f t="shared" si="18"/>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Err2</v>
      </c>
      <c r="BM238" s="3" t="str">
        <f>IF($A238&lt;&gt;"",IF(ISNUMBER(MATCH(ROW($A238),#REF!,0)),IF($G238="","Err1",""),IF($G238="","","Err2")),"")</f>
        <v>Err2</v>
      </c>
      <c r="BN238" s="3" t="str">
        <f>IF($A238&lt;&gt;"",IF(OR(ISNUMBER(MATCH(ROW($A238),#REF!,0)),ISNUMBER(MATCH(ROW($A238),#REF!,0))),IF(H238="","Err1",""),IF(H238="","","Err2")),"")</f>
        <v/>
      </c>
      <c r="BO238" s="3" t="str">
        <f>IF($A238&lt;&gt;"",IF(OR(ISNUMBER(MATCH(ROW($A238),#REF!,0)),ISNUMBER(MATCH(ROW($A238),#REF!,0))),IF(I238="","Err1",""),IF(I238="","","Err2")),"")</f>
        <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
      </c>
      <c r="BV238" s="3" t="str">
        <f>IF($A238&lt;&gt;"",IF(ISNUMBER(MATCH(ROW($A238),#REF!,0)),IF(P238="","Err1",""),IF(P238="","","Err2")),"")</f>
        <v/>
      </c>
      <c r="BW238" s="3" t="str">
        <f>IF($A238&lt;&gt;"",IF(OR(ISNUMBER(MATCH(ROW($A238),#REF!,0)),ISNUMBER(MATCH(ROW($A238),#REF!,0)),ISNUMBER(MATCH(ROW($A238),#REF!,0))),IF($Q238="","Err1",""),IF($Q238="","","Err2")),"")</f>
        <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360</v>
      </c>
      <c r="B239" s="4" t="s">
        <v>248</v>
      </c>
      <c r="C239" s="4" t="s">
        <v>215</v>
      </c>
      <c r="D239" s="3" t="str">
        <f t="shared" ca="1" si="15"/>
        <v/>
      </c>
      <c r="R239" s="5" t="s">
        <v>879</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6"/>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 ca="1">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17"/>
        <v>0</v>
      </c>
      <c r="BF239" s="3">
        <f t="shared" si="18"/>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c r="BM239" s="3" t="str">
        <f>IF($A239&lt;&gt;"",IF(ISNUMBER(MATCH(ROW($A239),#REF!,0)),IF($G239="","Err1",""),IF($G239="","","Err2")),"")</f>
        <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Err2</v>
      </c>
      <c r="BY239" s="3" t="str">
        <f>IF($A239&lt;&gt;"",IF(ISNUMBER(MATCH(ROW($A239),#REF!,0)),IF(S239="","Err1",""),IF(S239="","","Err2")),"")</f>
        <v/>
      </c>
      <c r="BZ239" s="3" t="str">
        <f>IF($A239&lt;&gt;"",IF(ISNUMBER(MATCH(ROW($A239),#REF!,0)),IF(T239="","Err1",""),IF(T239="","","Err2")),"")</f>
        <v/>
      </c>
      <c r="CA239" s="3" t="str">
        <f>IF($A239&lt;&gt;"",IF(ISNUMBER(MATCH(ROW($A239),#REF!,0)),IF(U239="","Err1",""),IF(U239="","","Err2")),"")</f>
        <v/>
      </c>
    </row>
    <row r="240" spans="1:79" ht="24.9" x14ac:dyDescent="0.3">
      <c r="A240" s="19" t="s">
        <v>405</v>
      </c>
      <c r="B240" s="4" t="s">
        <v>425</v>
      </c>
      <c r="C240" s="4" t="s">
        <v>216</v>
      </c>
      <c r="D240" s="3" t="str">
        <f t="shared" ca="1" si="15"/>
        <v/>
      </c>
      <c r="R240" s="5" t="s">
        <v>877</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6"/>
        <v/>
      </c>
      <c r="AN240" s="75" t="str">
        <f>IF(OR(E240="",VLOOKUP(E$1,Services!$A$1:$B$19,2,0)="Exclude"),"",IF($D240=1,IF(OR(price_limit="",price_limit="No Limit"),IF(E240="Yes",1,2),IF(SUMIFS(WhatIf!$G:$G,WhatIf!$A:$A,E$1,WhatIf!$B:$B,E240)&lt;=price_limit,IF(E240="Yes",1,2),"")),""))</f>
        <v/>
      </c>
      <c r="AO240" s="75" t="str">
        <f>IF(OR(F240="",VLOOKUP(F$1,Services!$A$1:$B$19,2,0)="Exclude"),"",IF($D240=1,IF(OR(price_limit="",price_limit="No Limit"),IF(F240="Yes",1,2),IF(SUMIFS(WhatIf!$G:$G,WhatIf!$A:$A,F$1,WhatIf!$B:$B,F240)&lt;=price_limit,IF(F240="Yes",1,2),"")),""))</f>
        <v/>
      </c>
      <c r="AP240" s="75" t="str">
        <f>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 ca="1">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17"/>
        <v>0</v>
      </c>
      <c r="BF240" s="3">
        <f t="shared" si="18"/>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
      </c>
      <c r="BM240" s="3" t="str">
        <f>IF($A240&lt;&gt;"",IF(ISNUMBER(MATCH(ROW($A240),#REF!,0)),IF($G240="","Err1",""),IF($G240="","","Err2")),"")</f>
        <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Err2</v>
      </c>
      <c r="BY240" s="3" t="str">
        <f>IF($A240&lt;&gt;"",IF(ISNUMBER(MATCH(ROW($A240),#REF!,0)),IF(S240="","Err1",""),IF(S240="","","Err2")),"")</f>
        <v/>
      </c>
      <c r="BZ240" s="3" t="str">
        <f>IF($A240&lt;&gt;"",IF(ISNUMBER(MATCH(ROW($A240),#REF!,0)),IF(T240="","Err1",""),IF(T240="","","Err2")),"")</f>
        <v/>
      </c>
      <c r="CA240" s="3" t="str">
        <f>IF($A240&lt;&gt;"",IF(ISNUMBER(MATCH(ROW($A240),#REF!,0)),IF(U240="","Err1",""),IF(U240="","","Err2")),"")</f>
        <v/>
      </c>
    </row>
    <row r="241" spans="1:79" x14ac:dyDescent="0.3">
      <c r="A241" s="19" t="s">
        <v>595</v>
      </c>
      <c r="C241" s="4" t="s">
        <v>485</v>
      </c>
      <c r="D241" s="3" t="str">
        <f t="shared" ca="1" si="15"/>
        <v/>
      </c>
      <c r="F241" s="5" t="s">
        <v>568</v>
      </c>
      <c r="G241" s="5" t="s">
        <v>568</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6"/>
        <v/>
      </c>
      <c r="AN241" s="75" t="str">
        <f>IF(OR(E241="",VLOOKUP(E$1,Services!$A$1:$B$19,2,0)="Exclude"),"",IF($D241=1,IF(OR(price_limit="",price_limit="No Limit"),IF(E241="Yes",1,2),IF(SUMIFS(WhatIf!$G:$G,WhatIf!$A:$A,E$1,WhatIf!$B:$B,E241)&lt;=price_limit,IF(E241="Yes",1,2),"")),""))</f>
        <v/>
      </c>
      <c r="AO241" s="75" t="str">
        <f ca="1">IF(OR(F241="",VLOOKUP(F$1,Services!$A$1:$B$19,2,0)="Exclude"),"",IF($D241=1,IF(OR(price_limit="",price_limit="No Limit"),IF(F241="Yes",1,2),IF(SUMIFS(WhatIf!$G:$G,WhatIf!$A:$A,F$1,WhatIf!$B:$B,F241)&lt;=price_limit,IF(F241="Yes",1,2),"")),""))</f>
        <v/>
      </c>
      <c r="AP241" s="75" t="str">
        <f ca="1">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17"/>
        <v>0</v>
      </c>
      <c r="BF241" s="3">
        <f t="shared" si="18"/>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Err2</v>
      </c>
      <c r="BM241" s="3" t="str">
        <f>IF($A241&lt;&gt;"",IF(ISNUMBER(MATCH(ROW($A241),#REF!,0)),IF($G241="","Err1",""),IF($G241="","","Err2")),"")</f>
        <v>Err2</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
      </c>
      <c r="BY241" s="3" t="str">
        <f>IF($A241&lt;&gt;"",IF(ISNUMBER(MATCH(ROW($A241),#REF!,0)),IF(S241="","Err1",""),IF(S241="","","Err2")),"")</f>
        <v/>
      </c>
      <c r="BZ241" s="3" t="str">
        <f>IF($A241&lt;&gt;"",IF(ISNUMBER(MATCH(ROW($A241),#REF!,0)),IF(T241="","Err1",""),IF(T241="","","Err2")),"")</f>
        <v/>
      </c>
      <c r="CA241" s="3" t="str">
        <f>IF($A241&lt;&gt;"",IF(ISNUMBER(MATCH(ROW($A241),#REF!,0)),IF(U241="","Err1",""),IF(U241="","","Err2")),"")</f>
        <v/>
      </c>
    </row>
    <row r="242" spans="1:79" x14ac:dyDescent="0.3">
      <c r="A242" s="19" t="s">
        <v>594</v>
      </c>
      <c r="C242" s="4" t="s">
        <v>485</v>
      </c>
      <c r="D242" s="3" t="str">
        <f t="shared" ca="1" si="15"/>
        <v/>
      </c>
      <c r="F242" s="5" t="s">
        <v>568</v>
      </c>
      <c r="G242" s="5" t="s">
        <v>568</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6"/>
        <v/>
      </c>
      <c r="AN242" s="75" t="str">
        <f>IF(OR(E242="",VLOOKUP(E$1,Services!$A$1:$B$19,2,0)="Exclude"),"",IF($D242=1,IF(OR(price_limit="",price_limit="No Limit"),IF(E242="Yes",1,2),IF(SUMIFS(WhatIf!$G:$G,WhatIf!$A:$A,E$1,WhatIf!$B:$B,E242)&lt;=price_limit,IF(E242="Yes",1,2),"")),""))</f>
        <v/>
      </c>
      <c r="AO242" s="75" t="str">
        <f ca="1">IF(OR(F242="",VLOOKUP(F$1,Services!$A$1:$B$19,2,0)="Exclude"),"",IF($D242=1,IF(OR(price_limit="",price_limit="No Limit"),IF(F242="Yes",1,2),IF(SUMIFS(WhatIf!$G:$G,WhatIf!$A:$A,F$1,WhatIf!$B:$B,F242)&lt;=price_limit,IF(F242="Yes",1,2),"")),""))</f>
        <v/>
      </c>
      <c r="AP242" s="75" t="str">
        <f ca="1">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17"/>
        <v>0</v>
      </c>
      <c r="BF242" s="3">
        <f t="shared" si="18"/>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Err2</v>
      </c>
      <c r="BM242" s="3" t="str">
        <f>IF($A242&lt;&gt;"",IF(ISNUMBER(MATCH(ROW($A242),#REF!,0)),IF($G242="","Err1",""),IF($G242="","","Err2")),"")</f>
        <v>Err2</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596</v>
      </c>
      <c r="C243" s="4" t="s">
        <v>485</v>
      </c>
      <c r="D243" s="3" t="str">
        <f t="shared" ca="1" si="15"/>
        <v/>
      </c>
      <c r="F243" s="5" t="s">
        <v>568</v>
      </c>
      <c r="G243" s="5" t="s">
        <v>568</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6"/>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17"/>
        <v>0</v>
      </c>
      <c r="BF243" s="3">
        <f t="shared" si="18"/>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279</v>
      </c>
      <c r="B244" s="4" t="s">
        <v>248</v>
      </c>
      <c r="C244" s="4" t="s">
        <v>215</v>
      </c>
      <c r="D244" s="3" t="str">
        <f t="shared" ca="1" si="15"/>
        <v/>
      </c>
      <c r="H244" s="5" t="s">
        <v>295</v>
      </c>
      <c r="I244" s="5" t="s">
        <v>295</v>
      </c>
      <c r="J244" s="5" t="s">
        <v>295</v>
      </c>
      <c r="K244" s="5" t="s">
        <v>295</v>
      </c>
      <c r="L244" s="5" t="s">
        <v>295</v>
      </c>
      <c r="M244" s="5" t="s">
        <v>295</v>
      </c>
      <c r="N244" s="5" t="s">
        <v>1</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6"/>
        <v/>
      </c>
      <c r="AN244" s="75" t="str">
        <f>IF(OR(E244="",VLOOKUP(E$1,Services!$A$1:$B$19,2,0)="Exclude"),"",IF($D244=1,IF(OR(price_limit="",price_limit="No Limit"),IF(E244="Yes",1,2),IF(SUMIFS(WhatIf!$G:$G,WhatIf!$A:$A,E$1,WhatIf!$B:$B,E244)&lt;=price_limit,IF(E244="Yes",1,2),"")),""))</f>
        <v/>
      </c>
      <c r="AO244" s="75" t="str">
        <f>IF(OR(F244="",VLOOKUP(F$1,Services!$A$1:$B$19,2,0)="Exclude"),"",IF($D244=1,IF(OR(price_limit="",price_limit="No Limit"),IF(F244="Yes",1,2),IF(SUMIFS(WhatIf!$G:$G,WhatIf!$A:$A,F$1,WhatIf!$B:$B,F244)&lt;=price_limit,IF(F244="Yes",1,2),"")),""))</f>
        <v/>
      </c>
      <c r="AP244" s="75" t="str">
        <f>IF(OR(G244="",VLOOKUP(G$1,Services!$A$1:$B$19,2,0)="Exclude"),"",IF($D244=1,IF(OR(price_limit="",price_limit="No Limit"),IF(G244="Yes",1,2),IF(SUMIFS(WhatIf!$G:$G,WhatIf!$A:$A,G$1,WhatIf!$B:$B,G244)&lt;=price_limit,IF(G244="Yes",1,2),"")),""))</f>
        <v/>
      </c>
      <c r="AQ244" s="75" t="str">
        <f ca="1">IF(OR(H244="",VLOOKUP(H$1,Services!$A$1:$B$19,2,0)="Exclude"),"",IF($D244=1,IF(OR(price_limit="",price_limit="No Limit"),IF(H244="Yes",1,2),IF(SUMIFS(WhatIf!$G:$G,WhatIf!$A:$A,H$1,WhatIf!$B:$B,H244)&lt;=price_limit,IF(H244="Yes",1,2),"")),""))</f>
        <v/>
      </c>
      <c r="AR244" s="75" t="str">
        <f ca="1">IF(OR(I244="",VLOOKUP(I$1,Services!$A$1:$B$19,2,0)="Exclude"),"",IF($D244=1,IF(OR(price_limit="",price_limit="No Limit"),IF(I244="Yes",1,2),IF(SUMIFS(WhatIf!$G:$G,WhatIf!$A:$A,I$1,WhatIf!$B:$B,I244)&lt;=price_limit,IF(I244="Yes",1,2),"")),""))</f>
        <v/>
      </c>
      <c r="AS244" s="75" t="str">
        <f ca="1">IF(OR(J244="",VLOOKUP(J$1,Services!$A$1:$B$19,2,0)="Exclude"),"",IF($D244=1,IF(OR(price_limit="",price_limit="No Limit"),IF(J244="Yes",1,2),IF(SUMIFS(WhatIf!$G:$G,WhatIf!$A:$A,J$1,WhatIf!$B:$B,J244)&lt;=price_limit,IF(J244="Yes",1,2),"")),""))</f>
        <v/>
      </c>
      <c r="AT244" s="75" t="str">
        <f ca="1">IF(OR(K244="",VLOOKUP(K$1,Services!$A$1:$B$19,2,0)="Exclude"),"",IF($D244=1,IF(OR(price_limit="",price_limit="No Limit"),IF(K244="Yes",1,2),IF(SUMIFS(WhatIf!$G:$G,WhatIf!$A:$A,K$1,WhatIf!$B:$B,K244)&lt;=price_limit,IF(K244="Yes",1,2),"")),""))</f>
        <v/>
      </c>
      <c r="AU244" s="75" t="str">
        <f ca="1">IF(OR(L244="",VLOOKUP(L$1,Services!$A$1:$B$19,2,0)="Exclude"),"",IF($D244=1,IF(OR(price_limit="",price_limit="No Limit"),IF(L244="Yes",1,2),IF(SUMIFS(WhatIf!$G:$G,WhatIf!$A:$A,L$1,WhatIf!$B:$B,L244)&lt;=price_limit,IF(L244="Yes",1,2),"")),""))</f>
        <v/>
      </c>
      <c r="AV244" s="75" t="str">
        <f ca="1">IF(OR(M244="",VLOOKUP(M$1,Services!$A$1:$B$19,2,0)="Exclude"),"",IF($D244=1,IF(OR(price_limit="",price_limit="No Limit"),IF(M244="Yes",1,2),IF(SUMIFS(WhatIf!$G:$G,WhatIf!$A:$A,M$1,WhatIf!$B:$B,M244)&lt;=price_limit,IF(M244="Yes",1,2),"")),""))</f>
        <v/>
      </c>
      <c r="AW244" s="75" t="str">
        <f ca="1">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17"/>
        <v>0</v>
      </c>
      <c r="BF244" s="3">
        <f t="shared" si="18"/>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
      </c>
      <c r="BM244" s="3" t="str">
        <f>IF($A244&lt;&gt;"",IF(ISNUMBER(MATCH(ROW($A244),#REF!,0)),IF($G244="","Err1",""),IF($G244="","","Err2")),"")</f>
        <v/>
      </c>
      <c r="BN244" s="3" t="str">
        <f>IF($A244&lt;&gt;"",IF(OR(ISNUMBER(MATCH(ROW($A244),#REF!,0)),ISNUMBER(MATCH(ROW($A244),#REF!,0))),IF(H244="","Err1",""),IF(H244="","","Err2")),"")</f>
        <v>Err2</v>
      </c>
      <c r="BO244" s="3" t="str">
        <f>IF($A244&lt;&gt;"",IF(OR(ISNUMBER(MATCH(ROW($A244),#REF!,0)),ISNUMBER(MATCH(ROW($A244),#REF!,0))),IF(I244="","Err1",""),IF(I244="","","Err2")),"")</f>
        <v>Err2</v>
      </c>
      <c r="BP244" s="3" t="str">
        <f>IF($A244&lt;&gt;"",IF(OR(ISNUMBER(MATCH(ROW($A244),#REF!,0)),ISNUMBER(MATCH(ROW($A244),#REF!,0))),IF(J244="","Err1",""),IF(J244="","","Err2")),"")</f>
        <v>Err2</v>
      </c>
      <c r="BQ244" s="3" t="str">
        <f>IF($A244&lt;&gt;"",IF(OR(ISNUMBER(MATCH(ROW($A244),#REF!,0)),ISNUMBER(MATCH(ROW($A244),#REF!,0))),IF(K244="","Err1",""),IF(K244="","","Err2")),"")</f>
        <v>Err2</v>
      </c>
      <c r="BR244" s="3" t="str">
        <f>IF($A244&lt;&gt;"",IF(OR(ISNUMBER(MATCH(ROW($A244),#REF!,0)),ISNUMBER(MATCH(ROW($A244),#REF!,0))),IF(L244="","Err1",""),IF(L244="","","Err2")),"")</f>
        <v>Err2</v>
      </c>
      <c r="BS244" s="3" t="str">
        <f>IF($A244&lt;&gt;"",IF(OR(ISNUMBER(MATCH(ROW($A244),#REF!,0)),ISNUMBER(MATCH(ROW($A244),#REF!,0))),IF(M244="","Err1",""),IF(M244="","","Err2")),"")</f>
        <v>Err2</v>
      </c>
      <c r="BT244" s="3" t="str">
        <f>IF($A244&lt;&gt;"",IF(OR(ISNUMBER(MATCH(ROW($A244),#REF!,0)),ISNUMBER(MATCH(ROW($A244),#REF!,0))),IF(N244="","Err1",""),IF(N244="","","Err2")),"")</f>
        <v>Err2</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637</v>
      </c>
      <c r="C245" s="4" t="s">
        <v>215</v>
      </c>
      <c r="D245" s="3" t="str">
        <f t="shared" ca="1" si="15"/>
        <v/>
      </c>
      <c r="F245" s="5" t="s">
        <v>556</v>
      </c>
      <c r="G245" s="5" t="s">
        <v>556</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6"/>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17"/>
        <v>0</v>
      </c>
      <c r="BF245" s="3">
        <f t="shared" si="18"/>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c r="BM245" s="3" t="str">
        <f>IF($A245&lt;&gt;"",IF(ISNUMBER(MATCH(ROW($A245),#REF!,0)),IF($G245="","Err1",""),IF($G245="","","Err2")),"")</f>
        <v>Err2</v>
      </c>
      <c r="BN245" s="3" t="str">
        <f>IF($A245&lt;&gt;"",IF(OR(ISNUMBER(MATCH(ROW($A245),#REF!,0)),ISNUMBER(MATCH(ROW($A245),#REF!,0))),IF(H245="","Err1",""),IF(H245="","","Err2")),"")</f>
        <v/>
      </c>
      <c r="BO245" s="3" t="str">
        <f>IF($A245&lt;&gt;"",IF(OR(ISNUMBER(MATCH(ROW($A245),#REF!,0)),ISNUMBER(MATCH(ROW($A245),#REF!,0))),IF(I245="","Err1",""),IF(I245="","","Err2")),"")</f>
        <v/>
      </c>
      <c r="BP245" s="3" t="str">
        <f>IF($A245&lt;&gt;"",IF(OR(ISNUMBER(MATCH(ROW($A245),#REF!,0)),ISNUMBER(MATCH(ROW($A245),#REF!,0))),IF(J245="","Err1",""),IF(J245="","","Err2")),"")</f>
        <v/>
      </c>
      <c r="BQ245" s="3" t="str">
        <f>IF($A245&lt;&gt;"",IF(OR(ISNUMBER(MATCH(ROW($A245),#REF!,0)),ISNUMBER(MATCH(ROW($A245),#REF!,0))),IF(K245="","Err1",""),IF(K245="","","Err2")),"")</f>
        <v/>
      </c>
      <c r="BR245" s="3" t="str">
        <f>IF($A245&lt;&gt;"",IF(OR(ISNUMBER(MATCH(ROW($A245),#REF!,0)),ISNUMBER(MATCH(ROW($A245),#REF!,0))),IF(L245="","Err1",""),IF(L245="","","Err2")),"")</f>
        <v/>
      </c>
      <c r="BS245" s="3" t="str">
        <f>IF($A245&lt;&gt;"",IF(OR(ISNUMBER(MATCH(ROW($A245),#REF!,0)),ISNUMBER(MATCH(ROW($A245),#REF!,0))),IF(M245="","Err1",""),IF(M245="","","Err2")),"")</f>
        <v/>
      </c>
      <c r="BT245" s="3" t="str">
        <f>IF($A245&lt;&gt;"",IF(OR(ISNUMBER(MATCH(ROW($A245),#REF!,0)),ISNUMBER(MATCH(ROW($A245),#REF!,0))),IF(N245="","Err1",""),IF(N245="","","Err2")),"")</f>
        <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633</v>
      </c>
      <c r="C246" s="4" t="s">
        <v>215</v>
      </c>
      <c r="D246" s="3" t="str">
        <f t="shared" ca="1" si="15"/>
        <v/>
      </c>
      <c r="F246" s="5" t="s">
        <v>556</v>
      </c>
      <c r="G246" s="5" t="s">
        <v>556</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6"/>
        <v/>
      </c>
      <c r="AN246" s="75" t="str">
        <f>IF(OR(E246="",VLOOKUP(E$1,Services!$A$1:$B$19,2,0)="Exclude"),"",IF($D246=1,IF(OR(price_limit="",price_limit="No Limit"),IF(E246="Yes",1,2),IF(SUMIFS(WhatIf!$G:$G,WhatIf!$A:$A,E$1,WhatIf!$B:$B,E246)&lt;=price_limit,IF(E246="Yes",1,2),"")),""))</f>
        <v/>
      </c>
      <c r="AO246" s="75" t="str">
        <f ca="1">IF(OR(F246="",VLOOKUP(F$1,Services!$A$1:$B$19,2,0)="Exclude"),"",IF($D246=1,IF(OR(price_limit="",price_limit="No Limit"),IF(F246="Yes",1,2),IF(SUMIFS(WhatIf!$G:$G,WhatIf!$A:$A,F$1,WhatIf!$B:$B,F246)&lt;=price_limit,IF(F246="Yes",1,2),"")),""))</f>
        <v/>
      </c>
      <c r="AP246" s="75" t="str">
        <f ca="1">IF(OR(G246="",VLOOKUP(G$1,Services!$A$1:$B$19,2,0)="Exclude"),"",IF($D246=1,IF(OR(price_limit="",price_limit="No Limit"),IF(G246="Yes",1,2),IF(SUMIFS(WhatIf!$G:$G,WhatIf!$A:$A,G$1,WhatIf!$B:$B,G246)&lt;=price_limit,IF(G246="Yes",1,2),"")),""))</f>
        <v/>
      </c>
      <c r="AQ246" s="75" t="str">
        <f>IF(OR(H246="",VLOOKUP(H$1,Services!$A$1:$B$19,2,0)="Exclude"),"",IF($D246=1,IF(OR(price_limit="",price_limit="No Limit"),IF(H246="Yes",1,2),IF(SUMIFS(WhatIf!$G:$G,WhatIf!$A:$A,H$1,WhatIf!$B:$B,H246)&lt;=price_limit,IF(H246="Yes",1,2),"")),""))</f>
        <v/>
      </c>
      <c r="AR246" s="75" t="str">
        <f>IF(OR(I246="",VLOOKUP(I$1,Services!$A$1:$B$19,2,0)="Exclude"),"",IF($D246=1,IF(OR(price_limit="",price_limit="No Limit"),IF(I246="Yes",1,2),IF(SUMIFS(WhatIf!$G:$G,WhatIf!$A:$A,I$1,WhatIf!$B:$B,I246)&lt;=price_limit,IF(I246="Yes",1,2),"")),""))</f>
        <v/>
      </c>
      <c r="AS246" s="75" t="str">
        <f>IF(OR(J246="",VLOOKUP(J$1,Services!$A$1:$B$19,2,0)="Exclude"),"",IF($D246=1,IF(OR(price_limit="",price_limit="No Limit"),IF(J246="Yes",1,2),IF(SUMIFS(WhatIf!$G:$G,WhatIf!$A:$A,J$1,WhatIf!$B:$B,J246)&lt;=price_limit,IF(J246="Yes",1,2),"")),""))</f>
        <v/>
      </c>
      <c r="AT246" s="75" t="str">
        <f>IF(OR(K246="",VLOOKUP(K$1,Services!$A$1:$B$19,2,0)="Exclude"),"",IF($D246=1,IF(OR(price_limit="",price_limit="No Limit"),IF(K246="Yes",1,2),IF(SUMIFS(WhatIf!$G:$G,WhatIf!$A:$A,K$1,WhatIf!$B:$B,K246)&lt;=price_limit,IF(K246="Yes",1,2),"")),""))</f>
        <v/>
      </c>
      <c r="AU246" s="75" t="str">
        <f>IF(OR(L246="",VLOOKUP(L$1,Services!$A$1:$B$19,2,0)="Exclude"),"",IF($D246=1,IF(OR(price_limit="",price_limit="No Limit"),IF(L246="Yes",1,2),IF(SUMIFS(WhatIf!$G:$G,WhatIf!$A:$A,L$1,WhatIf!$B:$B,L246)&lt;=price_limit,IF(L246="Yes",1,2),"")),""))</f>
        <v/>
      </c>
      <c r="AV246" s="75" t="str">
        <f>IF(OR(M246="",VLOOKUP(M$1,Services!$A$1:$B$19,2,0)="Exclude"),"",IF($D246=1,IF(OR(price_limit="",price_limit="No Limit"),IF(M246="Yes",1,2),IF(SUMIFS(WhatIf!$G:$G,WhatIf!$A:$A,M$1,WhatIf!$B:$B,M246)&lt;=price_limit,IF(M246="Yes",1,2),"")),""))</f>
        <v/>
      </c>
      <c r="AW246" s="75" t="str">
        <f>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17"/>
        <v>0</v>
      </c>
      <c r="BF246" s="3">
        <f t="shared" si="18"/>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Err2</v>
      </c>
      <c r="BM246" s="3" t="str">
        <f>IF($A246&lt;&gt;"",IF(ISNUMBER(MATCH(ROW($A246),#REF!,0)),IF($G246="","Err1",""),IF($G246="","","Err2")),"")</f>
        <v>Err2</v>
      </c>
      <c r="BN246" s="3" t="str">
        <f>IF($A246&lt;&gt;"",IF(OR(ISNUMBER(MATCH(ROW($A246),#REF!,0)),ISNUMBER(MATCH(ROW($A246),#REF!,0))),IF(H246="","Err1",""),IF(H246="","","Err2")),"")</f>
        <v/>
      </c>
      <c r="BO246" s="3" t="str">
        <f>IF($A246&lt;&gt;"",IF(OR(ISNUMBER(MATCH(ROW($A246),#REF!,0)),ISNUMBER(MATCH(ROW($A246),#REF!,0))),IF(I246="","Err1",""),IF(I246="","","Err2")),"")</f>
        <v/>
      </c>
      <c r="BP246" s="3" t="str">
        <f>IF($A246&lt;&gt;"",IF(OR(ISNUMBER(MATCH(ROW($A246),#REF!,0)),ISNUMBER(MATCH(ROW($A246),#REF!,0))),IF(J246="","Err1",""),IF(J246="","","Err2")),"")</f>
        <v/>
      </c>
      <c r="BQ246" s="3" t="str">
        <f>IF($A246&lt;&gt;"",IF(OR(ISNUMBER(MATCH(ROW($A246),#REF!,0)),ISNUMBER(MATCH(ROW($A246),#REF!,0))),IF(K246="","Err1",""),IF(K246="","","Err2")),"")</f>
        <v/>
      </c>
      <c r="BR246" s="3" t="str">
        <f>IF($A246&lt;&gt;"",IF(OR(ISNUMBER(MATCH(ROW($A246),#REF!,0)),ISNUMBER(MATCH(ROW($A246),#REF!,0))),IF(L246="","Err1",""),IF(L246="","","Err2")),"")</f>
        <v/>
      </c>
      <c r="BS246" s="3" t="str">
        <f>IF($A246&lt;&gt;"",IF(OR(ISNUMBER(MATCH(ROW($A246),#REF!,0)),ISNUMBER(MATCH(ROW($A246),#REF!,0))),IF(M246="","Err1",""),IF(M246="","","Err2")),"")</f>
        <v/>
      </c>
      <c r="BT246" s="3" t="str">
        <f>IF($A246&lt;&gt;"",IF(OR(ISNUMBER(MATCH(ROW($A246),#REF!,0)),ISNUMBER(MATCH(ROW($A246),#REF!,0))),IF(N246="","Err1",""),IF(N246="","","Err2")),"")</f>
        <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634</v>
      </c>
      <c r="C247" s="4" t="s">
        <v>215</v>
      </c>
      <c r="D247" s="3" t="str">
        <f t="shared" ca="1" si="15"/>
        <v/>
      </c>
      <c r="F247" s="5" t="s">
        <v>556</v>
      </c>
      <c r="G247" s="5" t="s">
        <v>556</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6"/>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17"/>
        <v>0</v>
      </c>
      <c r="BF247" s="3">
        <f t="shared" si="18"/>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902</v>
      </c>
      <c r="C248" s="4" t="s">
        <v>216</v>
      </c>
      <c r="D248" s="3" t="str">
        <f t="shared" ca="1" si="15"/>
        <v/>
      </c>
      <c r="U248" s="5" t="s">
        <v>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6"/>
        <v/>
      </c>
      <c r="AN248" s="75" t="str">
        <f>IF(OR(E248="",VLOOKUP(E$1,Services!$A$1:$B$19,2,0)="Exclude"),"",IF($D248=1,IF(OR(price_limit="",price_limit="No Limit"),IF(E248="Yes",1,2),IF(SUMIFS(WhatIf!$G:$G,WhatIf!$A:$A,E$1,WhatIf!$B:$B,E248)&lt;=price_limit,IF(E248="Yes",1,2),"")),""))</f>
        <v/>
      </c>
      <c r="AO248" s="75" t="str">
        <f>IF(OR(F248="",VLOOKUP(F$1,Services!$A$1:$B$19,2,0)="Exclude"),"",IF($D248=1,IF(OR(price_limit="",price_limit="No Limit"),IF(F248="Yes",1,2),IF(SUMIFS(WhatIf!$G:$G,WhatIf!$A:$A,F$1,WhatIf!$B:$B,F248)&lt;=price_limit,IF(F248="Yes",1,2),"")),""))</f>
        <v/>
      </c>
      <c r="AP248" s="75" t="str">
        <f>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 ca="1">IF(OR(U248="",VLOOKUP(U$1,Services!$A$1:$B$19,2,0)="Exclude"),"",IF($D248=1,IF(OR(price_limit="",price_limit="No Limit"),IF(U248="Yes",1,2),IF(SUMIFS(WhatIf!$G:$G,WhatIf!$A:$A,U$1,WhatIf!$B:$B,U248)&lt;=price_limit,IF(U248="Yes",1,2),"")),""))</f>
        <v/>
      </c>
      <c r="BE248" s="3">
        <f t="shared" si="17"/>
        <v>0</v>
      </c>
      <c r="BF248" s="3">
        <f t="shared" si="18"/>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
      </c>
      <c r="BM248" s="3" t="str">
        <f>IF($A248&lt;&gt;"",IF(ISNUMBER(MATCH(ROW($A248),#REF!,0)),IF($G248="","Err1",""),IF($G248="","","Err2")),"")</f>
        <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Err2</v>
      </c>
    </row>
    <row r="249" spans="1:79" x14ac:dyDescent="0.3">
      <c r="A249" s="19" t="s">
        <v>905</v>
      </c>
      <c r="C249" s="4" t="s">
        <v>216</v>
      </c>
      <c r="D249" s="3" t="str">
        <f t="shared" ca="1" si="15"/>
        <v/>
      </c>
      <c r="O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6"/>
        <v/>
      </c>
      <c r="AN249" s="75" t="str">
        <f>IF(OR(E249="",VLOOKUP(E$1,Services!$A$1:$B$19,2,0)="Exclude"),"",IF($D249=1,IF(OR(price_limit="",price_limit="No Limit"),IF(E249="Yes",1,2),IF(SUMIFS(WhatIf!$G:$G,WhatIf!$A:$A,E$1,WhatIf!$B:$B,E249)&lt;=price_limit,IF(E249="Yes",1,2),"")),""))</f>
        <v/>
      </c>
      <c r="AO249" s="75" t="str">
        <f>IF(OR(F249="",VLOOKUP(F$1,Services!$A$1:$B$19,2,0)="Exclude"),"",IF($D249=1,IF(OR(price_limit="",price_limit="No Limit"),IF(F249="Yes",1,2),IF(SUMIFS(WhatIf!$G:$G,WhatIf!$A:$A,F$1,WhatIf!$B:$B,F249)&lt;=price_limit,IF(F249="Yes",1,2),"")),""))</f>
        <v/>
      </c>
      <c r="AP249" s="75" t="str">
        <f>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 ca="1">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17"/>
        <v>0</v>
      </c>
      <c r="BF249" s="3">
        <f t="shared" si="18"/>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
      </c>
      <c r="BM249" s="3" t="str">
        <f>IF($A249&lt;&gt;"",IF(ISNUMBER(MATCH(ROW($A249),#REF!,0)),IF($G249="","Err1",""),IF($G249="","","Err2")),"")</f>
        <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Err2</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
      </c>
    </row>
    <row r="250" spans="1:79" ht="24.9" x14ac:dyDescent="0.3">
      <c r="A250" s="19" t="s">
        <v>49</v>
      </c>
      <c r="B250" s="4" t="s">
        <v>804</v>
      </c>
      <c r="C250" s="4" t="s">
        <v>216</v>
      </c>
      <c r="D250" s="3" t="str">
        <f t="shared" ca="1" si="15"/>
        <v/>
      </c>
      <c r="F250" s="5" t="s">
        <v>534</v>
      </c>
      <c r="G250" s="5" t="s">
        <v>534</v>
      </c>
      <c r="K250" s="5" t="s">
        <v>1</v>
      </c>
      <c r="L250" s="5" t="s">
        <v>1</v>
      </c>
      <c r="M250" s="5" t="s">
        <v>1</v>
      </c>
      <c r="O250" s="6" t="s">
        <v>1</v>
      </c>
      <c r="P250" s="6"/>
      <c r="Q250" s="6" t="s">
        <v>319</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6"/>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17"/>
        <v>0</v>
      </c>
      <c r="BF250" s="3">
        <f t="shared" si="18"/>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125</v>
      </c>
      <c r="B251" s="4" t="s">
        <v>323</v>
      </c>
      <c r="C251" s="4" t="s">
        <v>216</v>
      </c>
      <c r="D251" s="3" t="str">
        <f t="shared" ca="1" si="15"/>
        <v/>
      </c>
      <c r="F251" s="5" t="s">
        <v>534</v>
      </c>
      <c r="G251" s="5" t="s">
        <v>534</v>
      </c>
      <c r="Q251" s="5" t="s">
        <v>216</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6"/>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17"/>
        <v>0</v>
      </c>
      <c r="BF251" s="3">
        <f t="shared" si="18"/>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24.9" x14ac:dyDescent="0.3">
      <c r="A252" s="19" t="s">
        <v>907</v>
      </c>
      <c r="C252" s="4" t="s">
        <v>293</v>
      </c>
      <c r="D252" s="3" t="str">
        <f t="shared" ca="1" si="15"/>
        <v/>
      </c>
      <c r="F252" s="5" t="s">
        <v>907</v>
      </c>
      <c r="G252" s="5" t="s">
        <v>907</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6"/>
        <v/>
      </c>
      <c r="AN252" s="75" t="str">
        <f>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 ca="1">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IF(OR(J252="",VLOOKUP(J$1,Services!$A$1:$B$19,2,0)="Exclude"),"",IF($D252=1,IF(OR(price_limit="",price_limit="No Limit"),IF(J252="Yes",1,2),IF(SUMIFS(WhatIf!$G:$G,WhatIf!$A:$A,J$1,WhatIf!$B:$B,J252)&lt;=price_limit,IF(J252="Yes",1,2),"")),""))</f>
        <v/>
      </c>
      <c r="AT252" s="75" t="str">
        <f>IF(OR(K252="",VLOOKUP(K$1,Services!$A$1:$B$19,2,0)="Exclude"),"",IF($D252=1,IF(OR(price_limit="",price_limit="No Limit"),IF(K252="Yes",1,2),IF(SUMIFS(WhatIf!$G:$G,WhatIf!$A:$A,K$1,WhatIf!$B:$B,K252)&lt;=price_limit,IF(K252="Yes",1,2),"")),""))</f>
        <v/>
      </c>
      <c r="AU252" s="75" t="str">
        <f>IF(OR(L252="",VLOOKUP(L$1,Services!$A$1:$B$19,2,0)="Exclude"),"",IF($D252=1,IF(OR(price_limit="",price_limit="No Limit"),IF(L252="Yes",1,2),IF(SUMIFS(WhatIf!$G:$G,WhatIf!$A:$A,L$1,WhatIf!$B:$B,L252)&lt;=price_limit,IF(L252="Yes",1,2),"")),""))</f>
        <v/>
      </c>
      <c r="AV252" s="75" t="str">
        <f>IF(OR(M252="",VLOOKUP(M$1,Services!$A$1:$B$19,2,0)="Exclude"),"",IF($D252=1,IF(OR(price_limit="",price_limit="No Limit"),IF(M252="Yes",1,2),IF(SUMIFS(WhatIf!$G:$G,WhatIf!$A:$A,M$1,WhatIf!$B:$B,M252)&lt;=price_limit,IF(M252="Yes",1,2),"")),""))</f>
        <v/>
      </c>
      <c r="AW252" s="75" t="str">
        <f>IF(OR(N252="",VLOOKUP(N$1,Services!$A$1:$B$19,2,0)="Exclude"),"",IF($D252=1,IF(OR(price_limit="",price_limit="No Limit"),IF(N252="Yes",1,2),IF(SUMIFS(WhatIf!$G:$G,WhatIf!$A:$A,N$1,WhatIf!$B:$B,N252)&lt;=price_limit,IF(N252="Yes",1,2),"")),""))</f>
        <v/>
      </c>
      <c r="AX252" s="75" t="str">
        <f>IF(OR(O252="",VLOOKUP(O$1,Services!$A$1:$B$19,2,0)="Exclude"),"",IF($D252=1,IF(OR(price_limit="",price_limit="No Limit"),IF(O252="Yes",1,2),IF(SUMIFS(WhatIf!$G:$G,WhatIf!$A:$A,O$1,WhatIf!$B:$B,O252)&lt;=price_limit,IF(O252="Yes",1,2),"")),""))</f>
        <v/>
      </c>
      <c r="AY252" s="75" t="str">
        <f>IF(OR(P252="",VLOOKUP(P$1,Services!$A$1:$B$19,2,0)="Exclude"),"",IF($D252=1,IF(OR(price_limit="",price_limit="No Limit"),IF(P252="Yes",1,2),IF(SUMIFS(WhatIf!$G:$G,WhatIf!$A:$A,P$1,WhatIf!$B:$B,P252)&lt;=price_limit,IF(P252="Yes",1,2),"")),""))</f>
        <v/>
      </c>
      <c r="AZ252" s="75" t="str">
        <f>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17"/>
        <v>0</v>
      </c>
      <c r="BF252" s="3">
        <f t="shared" si="18"/>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
      </c>
      <c r="BL252" s="3" t="str">
        <f>IF($A252&lt;&gt;"",IF(ISNUMBER(MATCH(ROW($A252),#REF!,0)),IF($F252="","Err1",""),IF($F252="","","Err2")),"")</f>
        <v>Err2</v>
      </c>
      <c r="BM252" s="3" t="str">
        <f>IF($A252&lt;&gt;"",IF(ISNUMBER(MATCH(ROW($A252),#REF!,0)),IF($G252="","Err1",""),IF($G252="","","Err2")),"")</f>
        <v>Err2</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
      </c>
      <c r="BQ252" s="3" t="str">
        <f>IF($A252&lt;&gt;"",IF(OR(ISNUMBER(MATCH(ROW($A252),#REF!,0)),ISNUMBER(MATCH(ROW($A252),#REF!,0))),IF(K252="","Err1",""),IF(K252="","","Err2")),"")</f>
        <v/>
      </c>
      <c r="BR252" s="3" t="str">
        <f>IF($A252&lt;&gt;"",IF(OR(ISNUMBER(MATCH(ROW($A252),#REF!,0)),ISNUMBER(MATCH(ROW($A252),#REF!,0))),IF(L252="","Err1",""),IF(L252="","","Err2")),"")</f>
        <v/>
      </c>
      <c r="BS252" s="3" t="str">
        <f>IF($A252&lt;&gt;"",IF(OR(ISNUMBER(MATCH(ROW($A252),#REF!,0)),ISNUMBER(MATCH(ROW($A252),#REF!,0))),IF(M252="","Err1",""),IF(M252="","","Err2")),"")</f>
        <v/>
      </c>
      <c r="BT252" s="3" t="str">
        <f>IF($A252&lt;&gt;"",IF(OR(ISNUMBER(MATCH(ROW($A252),#REF!,0)),ISNUMBER(MATCH(ROW($A252),#REF!,0))),IF(N252="","Err1",""),IF(N252="","","Err2")),"")</f>
        <v/>
      </c>
      <c r="BU252" s="3" t="str">
        <f>IF($A252&lt;&gt;"",IF(ISNUMBER(MATCH(ROW($A252),#REF!,0)),IF(O252="","Err1",""),IF(O252="","","Err2")),"")</f>
        <v/>
      </c>
      <c r="BV252" s="3" t="str">
        <f>IF($A252&lt;&gt;"",IF(ISNUMBER(MATCH(ROW($A252),#REF!,0)),IF(P252="","Err1",""),IF(P252="","","Err2")),"")</f>
        <v/>
      </c>
      <c r="BW252" s="3" t="str">
        <f>IF($A252&lt;&gt;"",IF(OR(ISNUMBER(MATCH(ROW($A252),#REF!,0)),ISNUMBER(MATCH(ROW($A252),#REF!,0)),ISNUMBER(MATCH(ROW($A252),#REF!,0))),IF($Q252="","Err1",""),IF($Q252="","","Err2")),"")</f>
        <v/>
      </c>
      <c r="BX252" s="3" t="str">
        <f>IF($A252&lt;&gt;"",IF(ISNUMBER(MATCH(ROW($A252),#REF!,0)),IF(R252="","Err1",""),IF(R252="","","Err2")),"")</f>
        <v/>
      </c>
      <c r="BY252" s="3" t="str">
        <f>IF($A252&lt;&gt;"",IF(ISNUMBER(MATCH(ROW($A252),#REF!,0)),IF(S252="","Err1",""),IF(S252="","","Err2")),"")</f>
        <v/>
      </c>
      <c r="BZ252" s="3" t="str">
        <f>IF($A252&lt;&gt;"",IF(ISNUMBER(MATCH(ROW($A252),#REF!,0)),IF(T252="","Err1",""),IF(T252="","","Err2")),"")</f>
        <v/>
      </c>
      <c r="CA252" s="3" t="str">
        <f>IF($A252&lt;&gt;"",IF(ISNUMBER(MATCH(ROW($A252),#REF!,0)),IF(U252="","Err1",""),IF(U252="","","Err2")),"")</f>
        <v/>
      </c>
    </row>
    <row r="253" spans="1:79" ht="37.299999999999997" x14ac:dyDescent="0.3">
      <c r="A253" s="19" t="s">
        <v>158</v>
      </c>
      <c r="B253" s="4" t="s">
        <v>429</v>
      </c>
      <c r="C253" s="4" t="s">
        <v>216</v>
      </c>
      <c r="D253" s="3" t="str">
        <f t="shared" ca="1" si="15"/>
        <v/>
      </c>
      <c r="E253" s="5" t="s">
        <v>1</v>
      </c>
      <c r="F253" s="5" t="s">
        <v>1</v>
      </c>
      <c r="J253" s="5" t="s">
        <v>1</v>
      </c>
      <c r="K253" s="5" t="s">
        <v>1</v>
      </c>
      <c r="L253" s="5" t="s">
        <v>1</v>
      </c>
      <c r="M253" s="5" t="s">
        <v>1</v>
      </c>
      <c r="N253" s="5" t="s">
        <v>1</v>
      </c>
      <c r="O253" s="5" t="s">
        <v>1</v>
      </c>
      <c r="P253" s="5" t="s">
        <v>1</v>
      </c>
      <c r="Q253" s="5" t="s">
        <v>320</v>
      </c>
      <c r="R253" s="5" t="s">
        <v>1</v>
      </c>
      <c r="S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6"/>
        <v/>
      </c>
      <c r="AN253" s="75" t="str">
        <f ca="1">IF(OR(E253="",VLOOKUP(E$1,Services!$A$1:$B$19,2,0)="Exclude"),"",IF($D253=1,IF(OR(price_limit="",price_limit="No Limit"),IF(E253="Yes",1,2),IF(SUMIFS(WhatIf!$G:$G,WhatIf!$A:$A,E$1,WhatIf!$B:$B,E253)&lt;=price_limit,IF(E253="Yes",1,2),"")),""))</f>
        <v/>
      </c>
      <c r="AO253" s="75" t="str">
        <f ca="1">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IF(OR(I253="",VLOOKUP(I$1,Services!$A$1:$B$19,2,0)="Exclude"),"",IF($D253=1,IF(OR(price_limit="",price_limit="No Limit"),IF(I253="Yes",1,2),IF(SUMIFS(WhatIf!$G:$G,WhatIf!$A:$A,I$1,WhatIf!$B:$B,I253)&lt;=price_limit,IF(I253="Yes",1,2),"")),""))</f>
        <v/>
      </c>
      <c r="AS253" s="75" t="str">
        <f ca="1">IF(OR(J253="",VLOOKUP(J$1,Services!$A$1:$B$19,2,0)="Exclude"),"",IF($D253=1,IF(OR(price_limit="",price_limit="No Limit"),IF(J253="Yes",1,2),IF(SUMIFS(WhatIf!$G:$G,WhatIf!$A:$A,J$1,WhatIf!$B:$B,J253)&lt;=price_limit,IF(J253="Yes",1,2),"")),""))</f>
        <v/>
      </c>
      <c r="AT253" s="75" t="str">
        <f ca="1">IF(OR(K253="",VLOOKUP(K$1,Services!$A$1:$B$19,2,0)="Exclude"),"",IF($D253=1,IF(OR(price_limit="",price_limit="No Limit"),IF(K253="Yes",1,2),IF(SUMIFS(WhatIf!$G:$G,WhatIf!$A:$A,K$1,WhatIf!$B:$B,K253)&lt;=price_limit,IF(K253="Yes",1,2),"")),""))</f>
        <v/>
      </c>
      <c r="AU253" s="75" t="str">
        <f ca="1">IF(OR(L253="",VLOOKUP(L$1,Services!$A$1:$B$19,2,0)="Exclude"),"",IF($D253=1,IF(OR(price_limit="",price_limit="No Limit"),IF(L253="Yes",1,2),IF(SUMIFS(WhatIf!$G:$G,WhatIf!$A:$A,L$1,WhatIf!$B:$B,L253)&lt;=price_limit,IF(L253="Yes",1,2),"")),""))</f>
        <v/>
      </c>
      <c r="AV253" s="75" t="str">
        <f ca="1">IF(OR(M253="",VLOOKUP(M$1,Services!$A$1:$B$19,2,0)="Exclude"),"",IF($D253=1,IF(OR(price_limit="",price_limit="No Limit"),IF(M253="Yes",1,2),IF(SUMIFS(WhatIf!$G:$G,WhatIf!$A:$A,M$1,WhatIf!$B:$B,M253)&lt;=price_limit,IF(M253="Yes",1,2),"")),""))</f>
        <v/>
      </c>
      <c r="AW253" s="75" t="str">
        <f ca="1">IF(OR(N253="",VLOOKUP(N$1,Services!$A$1:$B$19,2,0)="Exclude"),"",IF($D253=1,IF(OR(price_limit="",price_limit="No Limit"),IF(N253="Yes",1,2),IF(SUMIFS(WhatIf!$G:$G,WhatIf!$A:$A,N$1,WhatIf!$B:$B,N253)&lt;=price_limit,IF(N253="Yes",1,2),"")),""))</f>
        <v/>
      </c>
      <c r="AX253" s="75" t="str">
        <f ca="1">IF(OR(O253="",VLOOKUP(O$1,Services!$A$1:$B$19,2,0)="Exclude"),"",IF($D253=1,IF(OR(price_limit="",price_limit="No Limit"),IF(O253="Yes",1,2),IF(SUMIFS(WhatIf!$G:$G,WhatIf!$A:$A,O$1,WhatIf!$B:$B,O253)&lt;=price_limit,IF(O253="Yes",1,2),"")),""))</f>
        <v/>
      </c>
      <c r="AY253" s="75" t="str">
        <f ca="1">IF(OR(P253="",VLOOKUP(P$1,Services!$A$1:$B$19,2,0)="Exclude"),"",IF($D253=1,IF(OR(price_limit="",price_limit="No Limit"),IF(P253="Yes",1,2),IF(SUMIFS(WhatIf!$G:$G,WhatIf!$A:$A,P$1,WhatIf!$B:$B,P253)&lt;=price_limit,IF(P253="Yes",1,2),"")),""))</f>
        <v/>
      </c>
      <c r="AZ253" s="75" t="str">
        <f ca="1">IF(OR(Q253="",VLOOKUP(Q$1,Services!$A$1:$B$19,2,0)="Exclude"),"",IF($D253=1,IF(OR(price_limit="",price_limit="No Limit"),IF(Q253="Yes",1,2),IF(SUMIFS(WhatIf!$G:$G,WhatIf!$A:$A,Q$1,WhatIf!$B:$B,Q253)&lt;=price_limit,IF(Q253="Yes",1,2),"")),""))</f>
        <v/>
      </c>
      <c r="BA253" s="75" t="str">
        <f ca="1">IF(OR(R253="",VLOOKUP(R$1,Services!$A$1:$B$19,2,0)="Exclude"),"",IF($D253=1,IF(OR(price_limit="",price_limit="No Limit"),IF(R253="Yes",1,2),IF(SUMIFS(WhatIf!$G:$G,WhatIf!$A:$A,R$1,WhatIf!$B:$B,R253)&lt;=price_limit,IF(R253="Yes",1,2),"")),""))</f>
        <v/>
      </c>
      <c r="BB253" s="75" t="str">
        <f ca="1">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17"/>
        <v>0</v>
      </c>
      <c r="BF253" s="3">
        <f t="shared" si="18"/>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Err2</v>
      </c>
      <c r="BL253" s="3" t="str">
        <f>IF($A253&lt;&gt;"",IF(ISNUMBER(MATCH(ROW($A253),#REF!,0)),IF($F253="","Err1",""),IF($F253="","","Err2")),"")</f>
        <v>Err2</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
      </c>
      <c r="BP253" s="3" t="str">
        <f>IF($A253&lt;&gt;"",IF(OR(ISNUMBER(MATCH(ROW($A253),#REF!,0)),ISNUMBER(MATCH(ROW($A253),#REF!,0))),IF(J253="","Err1",""),IF(J253="","","Err2")),"")</f>
        <v>Err2</v>
      </c>
      <c r="BQ253" s="3" t="str">
        <f>IF($A253&lt;&gt;"",IF(OR(ISNUMBER(MATCH(ROW($A253),#REF!,0)),ISNUMBER(MATCH(ROW($A253),#REF!,0))),IF(K253="","Err1",""),IF(K253="","","Err2")),"")</f>
        <v>Err2</v>
      </c>
      <c r="BR253" s="3" t="str">
        <f>IF($A253&lt;&gt;"",IF(OR(ISNUMBER(MATCH(ROW($A253),#REF!,0)),ISNUMBER(MATCH(ROW($A253),#REF!,0))),IF(L253="","Err1",""),IF(L253="","","Err2")),"")</f>
        <v>Err2</v>
      </c>
      <c r="BS253" s="3" t="str">
        <f>IF($A253&lt;&gt;"",IF(OR(ISNUMBER(MATCH(ROW($A253),#REF!,0)),ISNUMBER(MATCH(ROW($A253),#REF!,0))),IF(M253="","Err1",""),IF(M253="","","Err2")),"")</f>
        <v>Err2</v>
      </c>
      <c r="BT253" s="3" t="str">
        <f>IF($A253&lt;&gt;"",IF(OR(ISNUMBER(MATCH(ROW($A253),#REF!,0)),ISNUMBER(MATCH(ROW($A253),#REF!,0))),IF(N253="","Err1",""),IF(N253="","","Err2")),"")</f>
        <v>Err2</v>
      </c>
      <c r="BU253" s="3" t="str">
        <f>IF($A253&lt;&gt;"",IF(ISNUMBER(MATCH(ROW($A253),#REF!,0)),IF(O253="","Err1",""),IF(O253="","","Err2")),"")</f>
        <v>Err2</v>
      </c>
      <c r="BV253" s="3" t="str">
        <f>IF($A253&lt;&gt;"",IF(ISNUMBER(MATCH(ROW($A253),#REF!,0)),IF(P253="","Err1",""),IF(P253="","","Err2")),"")</f>
        <v>Err2</v>
      </c>
      <c r="BW253" s="3" t="str">
        <f>IF($A253&lt;&gt;"",IF(OR(ISNUMBER(MATCH(ROW($A253),#REF!,0)),ISNUMBER(MATCH(ROW($A253),#REF!,0)),ISNUMBER(MATCH(ROW($A253),#REF!,0))),IF($Q253="","Err1",""),IF($Q253="","","Err2")),"")</f>
        <v>Err2</v>
      </c>
      <c r="BX253" s="3" t="str">
        <f>IF($A253&lt;&gt;"",IF(ISNUMBER(MATCH(ROW($A253),#REF!,0)),IF(R253="","Err1",""),IF(R253="","","Err2")),"")</f>
        <v>Err2</v>
      </c>
      <c r="BY253" s="3" t="str">
        <f>IF($A253&lt;&gt;"",IF(ISNUMBER(MATCH(ROW($A253),#REF!,0)),IF(S253="","Err1",""),IF(S253="","","Err2")),"")</f>
        <v>Err2</v>
      </c>
      <c r="BZ253" s="3" t="str">
        <f>IF($A253&lt;&gt;"",IF(ISNUMBER(MATCH(ROW($A253),#REF!,0)),IF(T253="","Err1",""),IF(T253="","","Err2")),"")</f>
        <v/>
      </c>
      <c r="CA253" s="3" t="str">
        <f>IF($A253&lt;&gt;"",IF(ISNUMBER(MATCH(ROW($A253),#REF!,0)),IF(U253="","Err1",""),IF(U253="","","Err2")),"")</f>
        <v/>
      </c>
    </row>
    <row r="254" spans="1:79" x14ac:dyDescent="0.3">
      <c r="A254" s="19" t="s">
        <v>523</v>
      </c>
      <c r="B254" s="4" t="s">
        <v>248</v>
      </c>
      <c r="C254" s="4" t="s">
        <v>216</v>
      </c>
      <c r="D254" s="3" t="str">
        <f t="shared" ca="1" si="15"/>
        <v/>
      </c>
      <c r="I254" s="5" t="s">
        <v>1</v>
      </c>
      <c r="U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6"/>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 ca="1">IF(OR(U254="",VLOOKUP(U$1,Services!$A$1:$B$19,2,0)="Exclude"),"",IF($D254=1,IF(OR(price_limit="",price_limit="No Limit"),IF(U254="Yes",1,2),IF(SUMIFS(WhatIf!$G:$G,WhatIf!$A:$A,U$1,WhatIf!$B:$B,U254)&lt;=price_limit,IF(U254="Yes",1,2),"")),""))</f>
        <v/>
      </c>
      <c r="BE254" s="3">
        <f t="shared" si="17"/>
        <v>0</v>
      </c>
      <c r="BF254" s="3">
        <f t="shared" si="18"/>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Err2</v>
      </c>
    </row>
    <row r="255" spans="1:79" x14ac:dyDescent="0.3">
      <c r="A255" s="19" t="s">
        <v>524</v>
      </c>
      <c r="B255" s="4" t="s">
        <v>248</v>
      </c>
      <c r="C255" s="4" t="s">
        <v>216</v>
      </c>
      <c r="D255" s="3" t="str">
        <f t="shared" ca="1" si="15"/>
        <v/>
      </c>
      <c r="I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6"/>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IF(OR(G255="",VLOOKUP(G$1,Services!$A$1:$B$19,2,0)="Exclude"),"",IF($D255=1,IF(OR(price_limit="",price_limit="No Limit"),IF(G255="Yes",1,2),IF(SUMIFS(WhatIf!$G:$G,WhatIf!$A:$A,G$1,WhatIf!$B:$B,G255)&lt;=price_limit,IF(G255="Yes",1,2),"")),""))</f>
        <v/>
      </c>
      <c r="AQ255" s="75" t="str">
        <f>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IF(OR(J255="",VLOOKUP(J$1,Services!$A$1:$B$19,2,0)="Exclude"),"",IF($D255=1,IF(OR(price_limit="",price_limit="No Limit"),IF(J255="Yes",1,2),IF(SUMIFS(WhatIf!$G:$G,WhatIf!$A:$A,J$1,WhatIf!$B:$B,J255)&lt;=price_limit,IF(J255="Yes",1,2),"")),""))</f>
        <v/>
      </c>
      <c r="AT255" s="75" t="str">
        <f>IF(OR(K255="",VLOOKUP(K$1,Services!$A$1:$B$19,2,0)="Exclude"),"",IF($D255=1,IF(OR(price_limit="",price_limit="No Limit"),IF(K255="Yes",1,2),IF(SUMIFS(WhatIf!$G:$G,WhatIf!$A:$A,K$1,WhatIf!$B:$B,K255)&lt;=price_limit,IF(K255="Yes",1,2),"")),""))</f>
        <v/>
      </c>
      <c r="AU255" s="75" t="str">
        <f>IF(OR(L255="",VLOOKUP(L$1,Services!$A$1:$B$19,2,0)="Exclude"),"",IF($D255=1,IF(OR(price_limit="",price_limit="No Limit"),IF(L255="Yes",1,2),IF(SUMIFS(WhatIf!$G:$G,WhatIf!$A:$A,L$1,WhatIf!$B:$B,L255)&lt;=price_limit,IF(L255="Yes",1,2),"")),""))</f>
        <v/>
      </c>
      <c r="AV255" s="75" t="str">
        <f>IF(OR(M255="",VLOOKUP(M$1,Services!$A$1:$B$19,2,0)="Exclude"),"",IF($D255=1,IF(OR(price_limit="",price_limit="No Limit"),IF(M255="Yes",1,2),IF(SUMIFS(WhatIf!$G:$G,WhatIf!$A:$A,M$1,WhatIf!$B:$B,M255)&lt;=price_limit,IF(M255="Yes",1,2),"")),""))</f>
        <v/>
      </c>
      <c r="AW255" s="75" t="str">
        <f>IF(OR(N255="",VLOOKUP(N$1,Services!$A$1:$B$19,2,0)="Exclude"),"",IF($D255=1,IF(OR(price_limit="",price_limit="No Limit"),IF(N255="Yes",1,2),IF(SUMIFS(WhatIf!$G:$G,WhatIf!$A:$A,N$1,WhatIf!$B:$B,N255)&lt;=price_limit,IF(N255="Yes",1,2),"")),""))</f>
        <v/>
      </c>
      <c r="AX255" s="75" t="str">
        <f>IF(OR(O255="",VLOOKUP(O$1,Services!$A$1:$B$19,2,0)="Exclude"),"",IF($D255=1,IF(OR(price_limit="",price_limit="No Limit"),IF(O255="Yes",1,2),IF(SUMIFS(WhatIf!$G:$G,WhatIf!$A:$A,O$1,WhatIf!$B:$B,O255)&lt;=price_limit,IF(O255="Yes",1,2),"")),""))</f>
        <v/>
      </c>
      <c r="AY255" s="75" t="str">
        <f>IF(OR(P255="",VLOOKUP(P$1,Services!$A$1:$B$19,2,0)="Exclude"),"",IF($D255=1,IF(OR(price_limit="",price_limit="No Limit"),IF(P255="Yes",1,2),IF(SUMIFS(WhatIf!$G:$G,WhatIf!$A:$A,P$1,WhatIf!$B:$B,P255)&lt;=price_limit,IF(P255="Yes",1,2),"")),""))</f>
        <v/>
      </c>
      <c r="AZ255" s="75" t="str">
        <f>IF(OR(Q255="",VLOOKUP(Q$1,Services!$A$1:$B$19,2,0)="Exclude"),"",IF($D255=1,IF(OR(price_limit="",price_limit="No Limit"),IF(Q255="Yes",1,2),IF(SUMIFS(WhatIf!$G:$G,WhatIf!$A:$A,Q$1,WhatIf!$B:$B,Q255)&lt;=price_limit,IF(Q255="Yes",1,2),"")),""))</f>
        <v/>
      </c>
      <c r="BA255" s="75" t="str">
        <f>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17"/>
        <v>0</v>
      </c>
      <c r="BF255" s="3">
        <f t="shared" si="18"/>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
      </c>
      <c r="BN255" s="3" t="str">
        <f>IF($A255&lt;&gt;"",IF(OR(ISNUMBER(MATCH(ROW($A255),#REF!,0)),ISNUMBER(MATCH(ROW($A255),#REF!,0))),IF(H255="","Err1",""),IF(H255="","","Err2")),"")</f>
        <v/>
      </c>
      <c r="BO255" s="3" t="str">
        <f>IF($A255&lt;&gt;"",IF(OR(ISNUMBER(MATCH(ROW($A255),#REF!,0)),ISNUMBER(MATCH(ROW($A255),#REF!,0))),IF(I255="","Err1",""),IF(I255="","","Err2")),"")</f>
        <v>Err2</v>
      </c>
      <c r="BP255" s="3" t="str">
        <f>IF($A255&lt;&gt;"",IF(OR(ISNUMBER(MATCH(ROW($A255),#REF!,0)),ISNUMBER(MATCH(ROW($A255),#REF!,0))),IF(J255="","Err1",""),IF(J255="","","Err2")),"")</f>
        <v/>
      </c>
      <c r="BQ255" s="3" t="str">
        <f>IF($A255&lt;&gt;"",IF(OR(ISNUMBER(MATCH(ROW($A255),#REF!,0)),ISNUMBER(MATCH(ROW($A255),#REF!,0))),IF(K255="","Err1",""),IF(K255="","","Err2")),"")</f>
        <v/>
      </c>
      <c r="BR255" s="3" t="str">
        <f>IF($A255&lt;&gt;"",IF(OR(ISNUMBER(MATCH(ROW($A255),#REF!,0)),ISNUMBER(MATCH(ROW($A255),#REF!,0))),IF(L255="","Err1",""),IF(L255="","","Err2")),"")</f>
        <v/>
      </c>
      <c r="BS255" s="3" t="str">
        <f>IF($A255&lt;&gt;"",IF(OR(ISNUMBER(MATCH(ROW($A255),#REF!,0)),ISNUMBER(MATCH(ROW($A255),#REF!,0))),IF(M255="","Err1",""),IF(M255="","","Err2")),"")</f>
        <v/>
      </c>
      <c r="BT255" s="3" t="str">
        <f>IF($A255&lt;&gt;"",IF(OR(ISNUMBER(MATCH(ROW($A255),#REF!,0)),ISNUMBER(MATCH(ROW($A255),#REF!,0))),IF(N255="","Err1",""),IF(N255="","","Err2")),"")</f>
        <v/>
      </c>
      <c r="BU255" s="3" t="str">
        <f>IF($A255&lt;&gt;"",IF(ISNUMBER(MATCH(ROW($A255),#REF!,0)),IF(O255="","Err1",""),IF(O255="","","Err2")),"")</f>
        <v/>
      </c>
      <c r="BV255" s="3" t="str">
        <f>IF($A255&lt;&gt;"",IF(ISNUMBER(MATCH(ROW($A255),#REF!,0)),IF(P255="","Err1",""),IF(P255="","","Err2")),"")</f>
        <v/>
      </c>
      <c r="BW255" s="3" t="str">
        <f>IF($A255&lt;&gt;"",IF(OR(ISNUMBER(MATCH(ROW($A255),#REF!,0)),ISNUMBER(MATCH(ROW($A255),#REF!,0)),ISNUMBER(MATCH(ROW($A255),#REF!,0))),IF($Q255="","Err1",""),IF($Q255="","","Err2")),"")</f>
        <v/>
      </c>
      <c r="BX255" s="3" t="str">
        <f>IF($A255&lt;&gt;"",IF(ISNUMBER(MATCH(ROW($A255),#REF!,0)),IF(R255="","Err1",""),IF(R255="","","Err2")),"")</f>
        <v/>
      </c>
      <c r="BY255" s="3" t="str">
        <f>IF($A255&lt;&gt;"",IF(ISNUMBER(MATCH(ROW($A255),#REF!,0)),IF(S255="","Err1",""),IF(S255="","","Err2")),"")</f>
        <v/>
      </c>
      <c r="BZ255" s="3" t="str">
        <f>IF($A255&lt;&gt;"",IF(ISNUMBER(MATCH(ROW($A255),#REF!,0)),IF(T255="","Err1",""),IF(T255="","","Err2")),"")</f>
        <v/>
      </c>
      <c r="CA255" s="3" t="str">
        <f>IF($A255&lt;&gt;"",IF(ISNUMBER(MATCH(ROW($A255),#REF!,0)),IF(U255="","Err1",""),IF(U255="","","Err2")),"")</f>
        <v/>
      </c>
    </row>
    <row r="256" spans="1:79" x14ac:dyDescent="0.3">
      <c r="A256" s="19" t="s">
        <v>50</v>
      </c>
      <c r="B256" s="4" t="s">
        <v>248</v>
      </c>
      <c r="C256" s="4" t="s">
        <v>224</v>
      </c>
      <c r="D256" s="3" t="str">
        <f t="shared" ref="D256:D318" ca="1" si="19">IF(BI256=0,"",IF(BI256&lt;=VALUE(MID(marker_pick,1,1)),1,""))</f>
        <v/>
      </c>
      <c r="G256" s="5" t="s">
        <v>537</v>
      </c>
      <c r="H256" s="5" t="s">
        <v>1</v>
      </c>
      <c r="I256" s="5" t="s">
        <v>1</v>
      </c>
      <c r="J256" s="5" t="s">
        <v>1</v>
      </c>
      <c r="K256" s="5" t="s">
        <v>1</v>
      </c>
      <c r="L256" s="5" t="s">
        <v>1</v>
      </c>
      <c r="M256" s="5" t="s">
        <v>1</v>
      </c>
      <c r="N256" s="5" t="s">
        <v>1</v>
      </c>
      <c r="O256" s="6" t="s">
        <v>1</v>
      </c>
      <c r="P256" s="6" t="s">
        <v>1</v>
      </c>
      <c r="Q256" s="6" t="s">
        <v>1</v>
      </c>
      <c r="R256" s="6"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ref="AM256:AM318" ca="1" si="20">IF(SUM(V256:AL256)&gt;0,1,"")</f>
        <v/>
      </c>
      <c r="AN256" s="75" t="str">
        <f>IF(OR(E256="",VLOOKUP(E$1,Services!$A$1:$B$19,2,0)="Exclude"),"",IF($D256=1,IF(OR(price_limit="",price_limit="No Limit"),IF(E256="Yes",1,2),IF(SUMIFS(WhatIf!$G:$G,WhatIf!$A:$A,E$1,WhatIf!$B:$B,E256)&lt;=price_limit,IF(E256="Yes",1,2),"")),""))</f>
        <v/>
      </c>
      <c r="AO256" s="75" t="str">
        <f>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 ca="1">IF(OR(O256="",VLOOKUP(O$1,Services!$A$1:$B$19,2,0)="Exclude"),"",IF($D256=1,IF(OR(price_limit="",price_limit="No Limit"),IF(O256="Yes",1,2),IF(SUMIFS(WhatIf!$G:$G,WhatIf!$A:$A,O$1,WhatIf!$B:$B,O256)&lt;=price_limit,IF(O256="Yes",1,2),"")),""))</f>
        <v/>
      </c>
      <c r="AY256" s="75" t="str">
        <f ca="1">IF(OR(P256="",VLOOKUP(P$1,Services!$A$1:$B$19,2,0)="Exclude"),"",IF($D256=1,IF(OR(price_limit="",price_limit="No Limit"),IF(P256="Yes",1,2),IF(SUMIFS(WhatIf!$G:$G,WhatIf!$A:$A,P$1,WhatIf!$B:$B,P256)&lt;=price_limit,IF(P256="Yes",1,2),"")),""))</f>
        <v/>
      </c>
      <c r="AZ256" s="75" t="str">
        <f ca="1">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 ca="1">IF(OR(U256="",VLOOKUP(U$1,Services!$A$1:$B$19,2,0)="Exclude"),"",IF($D256=1,IF(OR(price_limit="",price_limit="No Limit"),IF(U256="Yes",1,2),IF(SUMIFS(WhatIf!$G:$G,WhatIf!$A:$A,U$1,WhatIf!$B:$B,U256)&lt;=price_limit,IF(U256="Yes",1,2),"")),""))</f>
        <v/>
      </c>
      <c r="BE256" s="3">
        <f t="shared" ref="BE256:BE318" si="21">MAX(BF256:BH256)</f>
        <v>0</v>
      </c>
      <c r="BF256" s="3">
        <f t="shared" ref="BF256:BF318" si="22">IF(highlight_pick="Select",0,IF(MID(highlight_pick,1,1)="#",0,IF(INDEX($A256:$BO256,1,MATCH(highlight_pick,$1:$1,0))="",0,IF(INDEX($A256:$BO256,1,MATCH(highlight_pick,$1:$1,0))="Yes",1,2))))</f>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
      </c>
      <c r="BL256" s="3" t="str">
        <f>IF($A256&lt;&gt;"",IF(ISNUMBER(MATCH(ROW($A256),#REF!,0)),IF($F256="","Err1",""),IF($F256="","","Err2")),"")</f>
        <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Err2</v>
      </c>
      <c r="BV256" s="3" t="str">
        <f>IF($A256&lt;&gt;"",IF(ISNUMBER(MATCH(ROW($A256),#REF!,0)),IF(P256="","Err1",""),IF(P256="","","Err2")),"")</f>
        <v>Err2</v>
      </c>
      <c r="BW256" s="3" t="str">
        <f>IF($A256&lt;&gt;"",IF(OR(ISNUMBER(MATCH(ROW($A256),#REF!,0)),ISNUMBER(MATCH(ROW($A256),#REF!,0)),ISNUMBER(MATCH(ROW($A256),#REF!,0))),IF($Q256="","Err1",""),IF($Q256="","","Err2")),"")</f>
        <v>Err2</v>
      </c>
      <c r="BX256" s="3" t="str">
        <f>IF($A256&lt;&gt;"",IF(ISNUMBER(MATCH(ROW($A256),#REF!,0)),IF(R256="","Err1",""),IF(R256="","","Err2")),"")</f>
        <v>Err2</v>
      </c>
      <c r="BY256" s="3" t="str">
        <f>IF($A256&lt;&gt;"",IF(ISNUMBER(MATCH(ROW($A256),#REF!,0)),IF(S256="","Err1",""),IF(S256="","","Err2")),"")</f>
        <v/>
      </c>
      <c r="BZ256" s="3" t="str">
        <f>IF($A256&lt;&gt;"",IF(ISNUMBER(MATCH(ROW($A256),#REF!,0)),IF(T256="","Err1",""),IF(T256="","","Err2")),"")</f>
        <v/>
      </c>
      <c r="CA256" s="3" t="str">
        <f>IF($A256&lt;&gt;"",IF(ISNUMBER(MATCH(ROW($A256),#REF!,0)),IF(U256="","Err1",""),IF(U256="","","Err2")),"")</f>
        <v>Err2</v>
      </c>
    </row>
    <row r="257" spans="1:79" ht="24.9" x14ac:dyDescent="0.3">
      <c r="A257" s="19" t="s">
        <v>51</v>
      </c>
      <c r="B257" s="4" t="s">
        <v>248</v>
      </c>
      <c r="C257" s="4" t="s">
        <v>293</v>
      </c>
      <c r="D257" s="3" t="str">
        <f t="shared" ca="1" si="19"/>
        <v/>
      </c>
      <c r="E257" s="5" t="s">
        <v>1</v>
      </c>
      <c r="F257" s="5" t="s">
        <v>535</v>
      </c>
      <c r="G257" s="5" t="s">
        <v>535</v>
      </c>
      <c r="H257" s="5" t="s">
        <v>1</v>
      </c>
      <c r="I257" s="5" t="s">
        <v>1</v>
      </c>
      <c r="J257" s="5" t="s">
        <v>1</v>
      </c>
      <c r="K257" s="5" t="s">
        <v>1</v>
      </c>
      <c r="L257" s="5" t="s">
        <v>1</v>
      </c>
      <c r="M257" s="5" t="s">
        <v>1</v>
      </c>
      <c r="N257" s="5" t="s">
        <v>1</v>
      </c>
      <c r="O257" s="6"/>
      <c r="P257" s="6"/>
      <c r="Q257" s="6"/>
      <c r="R257" s="6" t="s">
        <v>1</v>
      </c>
      <c r="S257" s="5" t="s">
        <v>1</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20"/>
        <v/>
      </c>
      <c r="AN257" s="75" t="str">
        <f ca="1">IF(OR(E257="",VLOOKUP(E$1,Services!$A$1:$B$19,2,0)="Exclude"),"",IF($D257=1,IF(OR(price_limit="",price_limit="No Limit"),IF(E257="Yes",1,2),IF(SUMIFS(WhatIf!$G:$G,WhatIf!$A:$A,E$1,WhatIf!$B:$B,E257)&lt;=price_limit,IF(E257="Yes",1,2),"")),""))</f>
        <v/>
      </c>
      <c r="AO257" s="75" t="str">
        <f ca="1">IF(OR(F257="",VLOOKUP(F$1,Services!$A$1:$B$19,2,0)="Exclude"),"",IF($D257=1,IF(OR(price_limit="",price_limit="No Limit"),IF(F257="Yes",1,2),IF(SUMIFS(WhatIf!$G:$G,WhatIf!$A:$A,F$1,WhatIf!$B:$B,F257)&lt;=price_limit,IF(F257="Yes",1,2),"")),""))</f>
        <v/>
      </c>
      <c r="AP257" s="75" t="str">
        <f ca="1">IF(OR(G257="",VLOOKUP(G$1,Services!$A$1:$B$19,2,0)="Exclude"),"",IF($D257=1,IF(OR(price_limit="",price_limit="No Limit"),IF(G257="Yes",1,2),IF(SUMIFS(WhatIf!$G:$G,WhatIf!$A:$A,G$1,WhatIf!$B:$B,G257)&lt;=price_limit,IF(G257="Yes",1,2),"")),""))</f>
        <v/>
      </c>
      <c r="AQ257" s="75" t="str">
        <f ca="1">IF(OR(H257="",VLOOKUP(H$1,Services!$A$1:$B$19,2,0)="Exclude"),"",IF($D257=1,IF(OR(price_limit="",price_limit="No Limit"),IF(H257="Yes",1,2),IF(SUMIFS(WhatIf!$G:$G,WhatIf!$A:$A,H$1,WhatIf!$B:$B,H257)&lt;=price_limit,IF(H257="Yes",1,2),"")),""))</f>
        <v/>
      </c>
      <c r="AR257" s="75" t="str">
        <f ca="1">IF(OR(I257="",VLOOKUP(I$1,Services!$A$1:$B$19,2,0)="Exclude"),"",IF($D257=1,IF(OR(price_limit="",price_limit="No Limit"),IF(I257="Yes",1,2),IF(SUMIFS(WhatIf!$G:$G,WhatIf!$A:$A,I$1,WhatIf!$B:$B,I257)&lt;=price_limit,IF(I257="Yes",1,2),"")),""))</f>
        <v/>
      </c>
      <c r="AS257" s="75" t="str">
        <f ca="1">IF(OR(J257="",VLOOKUP(J$1,Services!$A$1:$B$19,2,0)="Exclude"),"",IF($D257=1,IF(OR(price_limit="",price_limit="No Limit"),IF(J257="Yes",1,2),IF(SUMIFS(WhatIf!$G:$G,WhatIf!$A:$A,J$1,WhatIf!$B:$B,J257)&lt;=price_limit,IF(J257="Yes",1,2),"")),""))</f>
        <v/>
      </c>
      <c r="AT257" s="75" t="str">
        <f ca="1">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 ca="1">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 ca="1">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 ca="1">IF(OR(U257="",VLOOKUP(U$1,Services!$A$1:$B$19,2,0)="Exclude"),"",IF($D257=1,IF(OR(price_limit="",price_limit="No Limit"),IF(U257="Yes",1,2),IF(SUMIFS(WhatIf!$G:$G,WhatIf!$A:$A,U$1,WhatIf!$B:$B,U257)&lt;=price_limit,IF(U257="Yes",1,2),"")),""))</f>
        <v/>
      </c>
      <c r="BE257" s="3">
        <f t="shared" si="21"/>
        <v>0</v>
      </c>
      <c r="BF257" s="3">
        <f t="shared" si="22"/>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Err2</v>
      </c>
      <c r="BM257" s="3" t="str">
        <f>IF($A257&lt;&gt;"",IF(ISNUMBER(MATCH(ROW($A257),#REF!,0)),IF($G257="","Err1",""),IF($G257="","","Err2")),"")</f>
        <v>Err2</v>
      </c>
      <c r="BN257" s="3" t="str">
        <f>IF($A257&lt;&gt;"",IF(OR(ISNUMBER(MATCH(ROW($A257),#REF!,0)),ISNUMBER(MATCH(ROW($A257),#REF!,0))),IF(H257="","Err1",""),IF(H257="","","Err2")),"")</f>
        <v>Err2</v>
      </c>
      <c r="BO257" s="3" t="str">
        <f>IF($A257&lt;&gt;"",IF(OR(ISNUMBER(MATCH(ROW($A257),#REF!,0)),ISNUMBER(MATCH(ROW($A257),#REF!,0))),IF(I257="","Err1",""),IF(I257="","","Err2")),"")</f>
        <v>Err2</v>
      </c>
      <c r="BP257" s="3" t="str">
        <f>IF($A257&lt;&gt;"",IF(OR(ISNUMBER(MATCH(ROW($A257),#REF!,0)),ISNUMBER(MATCH(ROW($A257),#REF!,0))),IF(J257="","Err1",""),IF(J257="","","Err2")),"")</f>
        <v>Err2</v>
      </c>
      <c r="BQ257" s="3" t="str">
        <f>IF($A257&lt;&gt;"",IF(OR(ISNUMBER(MATCH(ROW($A257),#REF!,0)),ISNUMBER(MATCH(ROW($A257),#REF!,0))),IF(K257="","Err1",""),IF(K257="","","Err2")),"")</f>
        <v>Err2</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Err2</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Err2</v>
      </c>
      <c r="BZ257" s="3" t="str">
        <f>IF($A257&lt;&gt;"",IF(ISNUMBER(MATCH(ROW($A257),#REF!,0)),IF(T257="","Err1",""),IF(T257="","","Err2")),"")</f>
        <v/>
      </c>
      <c r="CA257" s="3" t="str">
        <f>IF($A257&lt;&gt;"",IF(ISNUMBER(MATCH(ROW($A257),#REF!,0)),IF(U257="","Err1",""),IF(U257="","","Err2")),"")</f>
        <v>Err2</v>
      </c>
    </row>
    <row r="258" spans="1:79" x14ac:dyDescent="0.3">
      <c r="A258" s="19" t="s">
        <v>126</v>
      </c>
      <c r="B258" s="4" t="s">
        <v>248</v>
      </c>
      <c r="C258" s="4" t="s">
        <v>482</v>
      </c>
      <c r="D258" s="3" t="str">
        <f t="shared" ca="1" si="19"/>
        <v/>
      </c>
      <c r="E258" s="5" t="s">
        <v>1</v>
      </c>
      <c r="H258" s="6"/>
      <c r="I258" s="6"/>
      <c r="L258" s="5" t="s">
        <v>1</v>
      </c>
      <c r="M258" s="5" t="s">
        <v>1</v>
      </c>
      <c r="R258" s="5" t="s">
        <v>874</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ca="1" si="20"/>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 ca="1">IF(OR(L258="",VLOOKUP(L$1,Services!$A$1:$B$19,2,0)="Exclude"),"",IF($D258=1,IF(OR(price_limit="",price_limit="No Limit"),IF(L258="Yes",1,2),IF(SUMIFS(WhatIf!$G:$G,WhatIf!$A:$A,L$1,WhatIf!$B:$B,L258)&lt;=price_limit,IF(L258="Yes",1,2),"")),""))</f>
        <v/>
      </c>
      <c r="AV258" s="75" t="str">
        <f ca="1">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si="21"/>
        <v>0</v>
      </c>
      <c r="BF258" s="3">
        <f t="shared" si="22"/>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Err2</v>
      </c>
      <c r="BS258" s="3" t="str">
        <f>IF($A258&lt;&gt;"",IF(OR(ISNUMBER(MATCH(ROW($A258),#REF!,0)),ISNUMBER(MATCH(ROW($A258),#REF!,0))),IF(M258="","Err1",""),IF(M258="","","Err2")),"")</f>
        <v>Err2</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
      </c>
    </row>
    <row r="259" spans="1:79" x14ac:dyDescent="0.3">
      <c r="A259" s="19" t="s">
        <v>127</v>
      </c>
      <c r="B259" s="4" t="s">
        <v>248</v>
      </c>
      <c r="C259" s="4" t="s">
        <v>482</v>
      </c>
      <c r="D259" s="3" t="str">
        <f t="shared" ca="1" si="19"/>
        <v/>
      </c>
      <c r="E259" s="5" t="s">
        <v>1</v>
      </c>
      <c r="R259" s="5" t="s">
        <v>874</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0"/>
        <v/>
      </c>
      <c r="AN259" s="75" t="str">
        <f ca="1">IF(OR(E259="",VLOOKUP(E$1,Services!$A$1:$B$19,2,0)="Exclude"),"",IF($D259=1,IF(OR(price_limit="",price_limit="No Limit"),IF(E259="Yes",1,2),IF(SUMIFS(WhatIf!$G:$G,WhatIf!$A:$A,E$1,WhatIf!$B:$B,E259)&lt;=price_limit,IF(E259="Yes",1,2),"")),""))</f>
        <v/>
      </c>
      <c r="AO259" s="75" t="str">
        <f>IF(OR(F259="",VLOOKUP(F$1,Services!$A$1:$B$19,2,0)="Exclude"),"",IF($D259=1,IF(OR(price_limit="",price_limit="No Limit"),IF(F259="Yes",1,2),IF(SUMIFS(WhatIf!$G:$G,WhatIf!$A:$A,F$1,WhatIf!$B:$B,F259)&lt;=price_limit,IF(F259="Yes",1,2),"")),""))</f>
        <v/>
      </c>
      <c r="AP259" s="75" t="str">
        <f>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IF(OR(J259="",VLOOKUP(J$1,Services!$A$1:$B$19,2,0)="Exclude"),"",IF($D259=1,IF(OR(price_limit="",price_limit="No Limit"),IF(J259="Yes",1,2),IF(SUMIFS(WhatIf!$G:$G,WhatIf!$A:$A,J$1,WhatIf!$B:$B,J259)&lt;=price_limit,IF(J259="Yes",1,2),"")),""))</f>
        <v/>
      </c>
      <c r="AT259" s="75" t="str">
        <f>IF(OR(K259="",VLOOKUP(K$1,Services!$A$1:$B$19,2,0)="Exclude"),"",IF($D259=1,IF(OR(price_limit="",price_limit="No Limit"),IF(K259="Yes",1,2),IF(SUMIFS(WhatIf!$G:$G,WhatIf!$A:$A,K$1,WhatIf!$B:$B,K259)&lt;=price_limit,IF(K259="Yes",1,2),"")),""))</f>
        <v/>
      </c>
      <c r="AU259" s="75" t="str">
        <f>IF(OR(L259="",VLOOKUP(L$1,Services!$A$1:$B$19,2,0)="Exclude"),"",IF($D259=1,IF(OR(price_limit="",price_limit="No Limit"),IF(L259="Yes",1,2),IF(SUMIFS(WhatIf!$G:$G,WhatIf!$A:$A,L$1,WhatIf!$B:$B,L259)&lt;=price_limit,IF(L259="Yes",1,2),"")),""))</f>
        <v/>
      </c>
      <c r="AV259" s="75" t="str">
        <f>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1"/>
        <v>0</v>
      </c>
      <c r="BF259" s="3">
        <f t="shared" si="22"/>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
      </c>
      <c r="BM259" s="3" t="str">
        <f>IF($A259&lt;&gt;"",IF(ISNUMBER(MATCH(ROW($A259),#REF!,0)),IF($G259="","Err1",""),IF($G259="","","Err2")),"")</f>
        <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
      </c>
      <c r="BQ259" s="3" t="str">
        <f>IF($A259&lt;&gt;"",IF(OR(ISNUMBER(MATCH(ROW($A259),#REF!,0)),ISNUMBER(MATCH(ROW($A259),#REF!,0))),IF(K259="","Err1",""),IF(K259="","","Err2")),"")</f>
        <v/>
      </c>
      <c r="BR259" s="3" t="str">
        <f>IF($A259&lt;&gt;"",IF(OR(ISNUMBER(MATCH(ROW($A259),#REF!,0)),ISNUMBER(MATCH(ROW($A259),#REF!,0))),IF(L259="","Err1",""),IF(L259="","","Err2")),"")</f>
        <v/>
      </c>
      <c r="BS259" s="3" t="str">
        <f>IF($A259&lt;&gt;"",IF(OR(ISNUMBER(MATCH(ROW($A259),#REF!,0)),ISNUMBER(MATCH(ROW($A259),#REF!,0))),IF(M259="","Err1",""),IF(M259="","","Err2")),"")</f>
        <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
      </c>
    </row>
    <row r="260" spans="1:79" ht="24.9" x14ac:dyDescent="0.3">
      <c r="A260" s="19" t="s">
        <v>52</v>
      </c>
      <c r="B260" s="4" t="s">
        <v>238</v>
      </c>
      <c r="C260" s="4" t="s">
        <v>293</v>
      </c>
      <c r="D260" s="3" t="str">
        <f t="shared" ca="1" si="19"/>
        <v/>
      </c>
      <c r="E260" s="5" t="s">
        <v>1</v>
      </c>
      <c r="F260" s="5" t="s">
        <v>535</v>
      </c>
      <c r="G260" s="5" t="s">
        <v>535</v>
      </c>
      <c r="J260" s="5" t="s">
        <v>1</v>
      </c>
      <c r="K260" s="5" t="s">
        <v>1</v>
      </c>
      <c r="L260" s="5" t="s">
        <v>1</v>
      </c>
      <c r="M260" s="5" t="s">
        <v>1</v>
      </c>
      <c r="O260" s="6"/>
      <c r="P260" s="6"/>
      <c r="Q260" s="6"/>
      <c r="R260" s="6" t="s">
        <v>874</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0"/>
        <v/>
      </c>
      <c r="AN260" s="75" t="str">
        <f ca="1">IF(OR(E260="",VLOOKUP(E$1,Services!$A$1:$B$19,2,0)="Exclude"),"",IF($D260=1,IF(OR(price_limit="",price_limit="No Limit"),IF(E260="Yes",1,2),IF(SUMIFS(WhatIf!$G:$G,WhatIf!$A:$A,E$1,WhatIf!$B:$B,E260)&lt;=price_limit,IF(E260="Yes",1,2),"")),""))</f>
        <v/>
      </c>
      <c r="AO260" s="75" t="str">
        <f ca="1">IF(OR(F260="",VLOOKUP(F$1,Services!$A$1:$B$19,2,0)="Exclude"),"",IF($D260=1,IF(OR(price_limit="",price_limit="No Limit"),IF(F260="Yes",1,2),IF(SUMIFS(WhatIf!$G:$G,WhatIf!$A:$A,F$1,WhatIf!$B:$B,F260)&lt;=price_limit,IF(F260="Yes",1,2),"")),""))</f>
        <v/>
      </c>
      <c r="AP260" s="75" t="str">
        <f ca="1">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 ca="1">IF(OR(J260="",VLOOKUP(J$1,Services!$A$1:$B$19,2,0)="Exclude"),"",IF($D260=1,IF(OR(price_limit="",price_limit="No Limit"),IF(J260="Yes",1,2),IF(SUMIFS(WhatIf!$G:$G,WhatIf!$A:$A,J$1,WhatIf!$B:$B,J260)&lt;=price_limit,IF(J260="Yes",1,2),"")),""))</f>
        <v/>
      </c>
      <c r="AT260" s="75" t="str">
        <f ca="1">IF(OR(K260="",VLOOKUP(K$1,Services!$A$1:$B$19,2,0)="Exclude"),"",IF($D260=1,IF(OR(price_limit="",price_limit="No Limit"),IF(K260="Yes",1,2),IF(SUMIFS(WhatIf!$G:$G,WhatIf!$A:$A,K$1,WhatIf!$B:$B,K260)&lt;=price_limit,IF(K260="Yes",1,2),"")),""))</f>
        <v/>
      </c>
      <c r="AU260" s="75" t="str">
        <f ca="1">IF(OR(L260="",VLOOKUP(L$1,Services!$A$1:$B$19,2,0)="Exclude"),"",IF($D260=1,IF(OR(price_limit="",price_limit="No Limit"),IF(L260="Yes",1,2),IF(SUMIFS(WhatIf!$G:$G,WhatIf!$A:$A,L$1,WhatIf!$B:$B,L260)&lt;=price_limit,IF(L260="Yes",1,2),"")),""))</f>
        <v/>
      </c>
      <c r="AV260" s="75" t="str">
        <f ca="1">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1"/>
        <v>0</v>
      </c>
      <c r="BF260" s="3">
        <f t="shared" si="22"/>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Err2</v>
      </c>
      <c r="BL260" s="3" t="str">
        <f>IF($A260&lt;&gt;"",IF(ISNUMBER(MATCH(ROW($A260),#REF!,0)),IF($F260="","Err1",""),IF($F260="","","Err2")),"")</f>
        <v>Err2</v>
      </c>
      <c r="BM260" s="3" t="str">
        <f>IF($A260&lt;&gt;"",IF(ISNUMBER(MATCH(ROW($A260),#REF!,0)),IF($G260="","Err1",""),IF($G260="","","Err2")),"")</f>
        <v>Err2</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Err2</v>
      </c>
      <c r="BQ260" s="3" t="str">
        <f>IF($A260&lt;&gt;"",IF(OR(ISNUMBER(MATCH(ROW($A260),#REF!,0)),ISNUMBER(MATCH(ROW($A260),#REF!,0))),IF(K260="","Err1",""),IF(K260="","","Err2")),"")</f>
        <v>Err2</v>
      </c>
      <c r="BR260" s="3" t="str">
        <f>IF($A260&lt;&gt;"",IF(OR(ISNUMBER(MATCH(ROW($A260),#REF!,0)),ISNUMBER(MATCH(ROW($A260),#REF!,0))),IF(L260="","Err1",""),IF(L260="","","Err2")),"")</f>
        <v>Err2</v>
      </c>
      <c r="BS260" s="3" t="str">
        <f>IF($A260&lt;&gt;"",IF(OR(ISNUMBER(MATCH(ROW($A260),#REF!,0)),ISNUMBER(MATCH(ROW($A260),#REF!,0))),IF(M260="","Err1",""),IF(M260="","","Err2")),"")</f>
        <v>Err2</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
      </c>
    </row>
    <row r="261" spans="1:79" x14ac:dyDescent="0.3">
      <c r="A261" s="19" t="s">
        <v>406</v>
      </c>
      <c r="B261" s="4" t="s">
        <v>237</v>
      </c>
      <c r="C261" s="4" t="s">
        <v>482</v>
      </c>
      <c r="D261" s="3" t="str">
        <f t="shared" ca="1" si="19"/>
        <v/>
      </c>
      <c r="O261" s="6"/>
      <c r="P261" s="6"/>
      <c r="Q261" s="6"/>
      <c r="R261" s="6" t="s">
        <v>874</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0"/>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IF(OR(H261="",VLOOKUP(H$1,Services!$A$1:$B$19,2,0)="Exclude"),"",IF($D261=1,IF(OR(price_limit="",price_limit="No Limit"),IF(H261="Yes",1,2),IF(SUMIFS(WhatIf!$G:$G,WhatIf!$A:$A,H$1,WhatIf!$B:$B,H261)&lt;=price_limit,IF(H261="Yes",1,2),"")),""))</f>
        <v/>
      </c>
      <c r="AR261" s="75" t="str">
        <f>IF(OR(I261="",VLOOKUP(I$1,Services!$A$1:$B$19,2,0)="Exclude"),"",IF($D261=1,IF(OR(price_limit="",price_limit="No Limit"),IF(I261="Yes",1,2),IF(SUMIFS(WhatIf!$G:$G,WhatIf!$A:$A,I$1,WhatIf!$B:$B,I261)&lt;=price_limit,IF(I261="Yes",1,2),"")),""))</f>
        <v/>
      </c>
      <c r="AS261" s="75" t="str">
        <f>IF(OR(J261="",VLOOKUP(J$1,Services!$A$1:$B$19,2,0)="Exclude"),"",IF($D261=1,IF(OR(price_limit="",price_limit="No Limit"),IF(J261="Yes",1,2),IF(SUMIFS(WhatIf!$G:$G,WhatIf!$A:$A,J$1,WhatIf!$B:$B,J261)&lt;=price_limit,IF(J261="Yes",1,2),"")),""))</f>
        <v/>
      </c>
      <c r="AT261" s="75" t="str">
        <f>IF(OR(K261="",VLOOKUP(K$1,Services!$A$1:$B$19,2,0)="Exclude"),"",IF($D261=1,IF(OR(price_limit="",price_limit="No Limit"),IF(K261="Yes",1,2),IF(SUMIFS(WhatIf!$G:$G,WhatIf!$A:$A,K$1,WhatIf!$B:$B,K261)&lt;=price_limit,IF(K261="Yes",1,2),"")),""))</f>
        <v/>
      </c>
      <c r="AU261" s="75" t="str">
        <f>IF(OR(L261="",VLOOKUP(L$1,Services!$A$1:$B$19,2,0)="Exclude"),"",IF($D261=1,IF(OR(price_limit="",price_limit="No Limit"),IF(L261="Yes",1,2),IF(SUMIFS(WhatIf!$G:$G,WhatIf!$A:$A,L$1,WhatIf!$B:$B,L261)&lt;=price_limit,IF(L261="Yes",1,2),"")),""))</f>
        <v/>
      </c>
      <c r="AV261" s="75" t="str">
        <f>IF(OR(M261="",VLOOKUP(M$1,Services!$A$1:$B$19,2,0)="Exclude"),"",IF($D261=1,IF(OR(price_limit="",price_limit="No Limit"),IF(M261="Yes",1,2),IF(SUMIFS(WhatIf!$G:$G,WhatIf!$A:$A,M$1,WhatIf!$B:$B,M261)&lt;=price_limit,IF(M261="Yes",1,2),"")),""))</f>
        <v/>
      </c>
      <c r="AW261" s="75" t="str">
        <f>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 ca="1">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1"/>
        <v>0</v>
      </c>
      <c r="BF261" s="3">
        <f t="shared" si="22"/>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
      </c>
      <c r="BO261" s="3" t="str">
        <f>IF($A261&lt;&gt;"",IF(OR(ISNUMBER(MATCH(ROW($A261),#REF!,0)),ISNUMBER(MATCH(ROW($A261),#REF!,0))),IF(I261="","Err1",""),IF(I261="","","Err2")),"")</f>
        <v/>
      </c>
      <c r="BP261" s="3" t="str">
        <f>IF($A261&lt;&gt;"",IF(OR(ISNUMBER(MATCH(ROW($A261),#REF!,0)),ISNUMBER(MATCH(ROW($A261),#REF!,0))),IF(J261="","Err1",""),IF(J261="","","Err2")),"")</f>
        <v/>
      </c>
      <c r="BQ261" s="3" t="str">
        <f>IF($A261&lt;&gt;"",IF(OR(ISNUMBER(MATCH(ROW($A261),#REF!,0)),ISNUMBER(MATCH(ROW($A261),#REF!,0))),IF(K261="","Err1",""),IF(K261="","","Err2")),"")</f>
        <v/>
      </c>
      <c r="BR261" s="3" t="str">
        <f>IF($A261&lt;&gt;"",IF(OR(ISNUMBER(MATCH(ROW($A261),#REF!,0)),ISNUMBER(MATCH(ROW($A261),#REF!,0))),IF(L261="","Err1",""),IF(L261="","","Err2")),"")</f>
        <v/>
      </c>
      <c r="BS261" s="3" t="str">
        <f>IF($A261&lt;&gt;"",IF(OR(ISNUMBER(MATCH(ROW($A261),#REF!,0)),ISNUMBER(MATCH(ROW($A261),#REF!,0))),IF(M261="","Err1",""),IF(M261="","","Err2")),"")</f>
        <v/>
      </c>
      <c r="BT261" s="3" t="str">
        <f>IF($A261&lt;&gt;"",IF(OR(ISNUMBER(MATCH(ROW($A261),#REF!,0)),ISNUMBER(MATCH(ROW($A261),#REF!,0))),IF(N261="","Err1",""),IF(N261="","","Err2")),"")</f>
        <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Err2</v>
      </c>
      <c r="BY261" s="3" t="str">
        <f>IF($A261&lt;&gt;"",IF(ISNUMBER(MATCH(ROW($A261),#REF!,0)),IF(S261="","Err1",""),IF(S261="","","Err2")),"")</f>
        <v/>
      </c>
      <c r="BZ261" s="3" t="str">
        <f>IF($A261&lt;&gt;"",IF(ISNUMBER(MATCH(ROW($A261),#REF!,0)),IF(T261="","Err1",""),IF(T261="","","Err2")),"")</f>
        <v/>
      </c>
      <c r="CA261" s="3" t="str">
        <f>IF($A261&lt;&gt;"",IF(ISNUMBER(MATCH(ROW($A261),#REF!,0)),IF(U261="","Err1",""),IF(U261="","","Err2")),"")</f>
        <v/>
      </c>
    </row>
    <row r="262" spans="1:79" x14ac:dyDescent="0.3">
      <c r="A262" s="19" t="s">
        <v>280</v>
      </c>
      <c r="B262" s="4" t="s">
        <v>248</v>
      </c>
      <c r="C262" s="4" t="s">
        <v>215</v>
      </c>
      <c r="D262" s="3" t="str">
        <f t="shared" ca="1" si="19"/>
        <v/>
      </c>
      <c r="H262" s="5" t="s">
        <v>295</v>
      </c>
      <c r="I262" s="5" t="s">
        <v>295</v>
      </c>
      <c r="J262" s="5" t="s">
        <v>295</v>
      </c>
      <c r="K262" s="5" t="s">
        <v>295</v>
      </c>
      <c r="L262" s="5" t="s">
        <v>295</v>
      </c>
      <c r="M262" s="5" t="s">
        <v>295</v>
      </c>
      <c r="N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0"/>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 ca="1">IF(OR(J262="",VLOOKUP(J$1,Services!$A$1:$B$19,2,0)="Exclude"),"",IF($D262=1,IF(OR(price_limit="",price_limit="No Limit"),IF(J262="Yes",1,2),IF(SUMIFS(WhatIf!$G:$G,WhatIf!$A:$A,J$1,WhatIf!$B:$B,J262)&lt;=price_limit,IF(J262="Yes",1,2),"")),""))</f>
        <v/>
      </c>
      <c r="AT262" s="75" t="str">
        <f ca="1">IF(OR(K262="",VLOOKUP(K$1,Services!$A$1:$B$19,2,0)="Exclude"),"",IF($D262=1,IF(OR(price_limit="",price_limit="No Limit"),IF(K262="Yes",1,2),IF(SUMIFS(WhatIf!$G:$G,WhatIf!$A:$A,K$1,WhatIf!$B:$B,K262)&lt;=price_limit,IF(K262="Yes",1,2),"")),""))</f>
        <v/>
      </c>
      <c r="AU262" s="75" t="str">
        <f ca="1">IF(OR(L262="",VLOOKUP(L$1,Services!$A$1:$B$19,2,0)="Exclude"),"",IF($D262=1,IF(OR(price_limit="",price_limit="No Limit"),IF(L262="Yes",1,2),IF(SUMIFS(WhatIf!$G:$G,WhatIf!$A:$A,L$1,WhatIf!$B:$B,L262)&lt;=price_limit,IF(L262="Yes",1,2),"")),""))</f>
        <v/>
      </c>
      <c r="AV262" s="75" t="str">
        <f ca="1">IF(OR(M262="",VLOOKUP(M$1,Services!$A$1:$B$19,2,0)="Exclude"),"",IF($D262=1,IF(OR(price_limit="",price_limit="No Limit"),IF(M262="Yes",1,2),IF(SUMIFS(WhatIf!$G:$G,WhatIf!$A:$A,M$1,WhatIf!$B:$B,M262)&lt;=price_limit,IF(M262="Yes",1,2),"")),""))</f>
        <v/>
      </c>
      <c r="AW262" s="75" t="str">
        <f ca="1">IF(OR(N262="",VLOOKUP(N$1,Services!$A$1:$B$19,2,0)="Exclude"),"",IF($D262=1,IF(OR(price_limit="",price_limit="No Limit"),IF(N262="Yes",1,2),IF(SUMIFS(WhatIf!$G:$G,WhatIf!$A:$A,N$1,WhatIf!$B:$B,N262)&lt;=price_limit,IF(N262="Yes",1,2),"")),""))</f>
        <v/>
      </c>
      <c r="AX262" s="75" t="str">
        <f>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21"/>
        <v>0</v>
      </c>
      <c r="BF262" s="3">
        <f t="shared" si="22"/>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Err2</v>
      </c>
      <c r="BO262" s="3" t="str">
        <f>IF($A262&lt;&gt;"",IF(OR(ISNUMBER(MATCH(ROW($A262),#REF!,0)),ISNUMBER(MATCH(ROW($A262),#REF!,0))),IF(I262="","Err1",""),IF(I262="","","Err2")),"")</f>
        <v>Err2</v>
      </c>
      <c r="BP262" s="3" t="str">
        <f>IF($A262&lt;&gt;"",IF(OR(ISNUMBER(MATCH(ROW($A262),#REF!,0)),ISNUMBER(MATCH(ROW($A262),#REF!,0))),IF(J262="","Err1",""),IF(J262="","","Err2")),"")</f>
        <v>Err2</v>
      </c>
      <c r="BQ262" s="3" t="str">
        <f>IF($A262&lt;&gt;"",IF(OR(ISNUMBER(MATCH(ROW($A262),#REF!,0)),ISNUMBER(MATCH(ROW($A262),#REF!,0))),IF(K262="","Err1",""),IF(K262="","","Err2")),"")</f>
        <v>Err2</v>
      </c>
      <c r="BR262" s="3" t="str">
        <f>IF($A262&lt;&gt;"",IF(OR(ISNUMBER(MATCH(ROW($A262),#REF!,0)),ISNUMBER(MATCH(ROW($A262),#REF!,0))),IF(L262="","Err1",""),IF(L262="","","Err2")),"")</f>
        <v>Err2</v>
      </c>
      <c r="BS262" s="3" t="str">
        <f>IF($A262&lt;&gt;"",IF(OR(ISNUMBER(MATCH(ROW($A262),#REF!,0)),ISNUMBER(MATCH(ROW($A262),#REF!,0))),IF(M262="","Err1",""),IF(M262="","","Err2")),"")</f>
        <v>Err2</v>
      </c>
      <c r="BT262" s="3" t="str">
        <f>IF($A262&lt;&gt;"",IF(OR(ISNUMBER(MATCH(ROW($A262),#REF!,0)),ISNUMBER(MATCH(ROW($A262),#REF!,0))),IF(N262="","Err1",""),IF(N262="","","Err2")),"")</f>
        <v>Err2</v>
      </c>
      <c r="BU262" s="3" t="str">
        <f>IF($A262&lt;&gt;"",IF(ISNUMBER(MATCH(ROW($A262),#REF!,0)),IF(O262="","Err1",""),IF(O262="","","Err2")),"")</f>
        <v/>
      </c>
      <c r="BV262" s="3" t="str">
        <f>IF($A262&lt;&gt;"",IF(ISNUMBER(MATCH(ROW($A262),#REF!,0)),IF(P262="","Err1",""),IF(P262="","","Err2")),"")</f>
        <v/>
      </c>
      <c r="BW262" s="3" t="str">
        <f>IF($A262&lt;&gt;"",IF(OR(ISNUMBER(MATCH(ROW($A262),#REF!,0)),ISNUMBER(MATCH(ROW($A262),#REF!,0)),ISNUMBER(MATCH(ROW($A262),#REF!,0))),IF($Q262="","Err1",""),IF($Q262="","","Err2")),"")</f>
        <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
      </c>
    </row>
    <row r="263" spans="1:79" x14ac:dyDescent="0.3">
      <c r="A263" s="19" t="s">
        <v>898</v>
      </c>
      <c r="C263" s="4" t="s">
        <v>482</v>
      </c>
      <c r="D263" s="3" t="str">
        <f t="shared" ca="1" si="19"/>
        <v/>
      </c>
      <c r="U263" s="5" t="s">
        <v>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0"/>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IF(OR(T263="",VLOOKUP(T$1,Services!$A$1:$B$19,2,0)="Exclude"),"",IF($D263=1,IF(OR(price_limit="",price_limit="No Limit"),IF(T263="Yes",1,2),IF(SUMIFS(WhatIf!$G:$G,WhatIf!$A:$A,T$1,WhatIf!$B:$B,T263)&lt;=price_limit,IF(T263="Yes",1,2),"")),""))</f>
        <v/>
      </c>
      <c r="BD263" s="75" t="str">
        <f ca="1">IF(OR(U263="",VLOOKUP(U$1,Services!$A$1:$B$19,2,0)="Exclude"),"",IF($D263=1,IF(OR(price_limit="",price_limit="No Limit"),IF(U263="Yes",1,2),IF(SUMIFS(WhatIf!$G:$G,WhatIf!$A:$A,U$1,WhatIf!$B:$B,U263)&lt;=price_limit,IF(U263="Yes",1,2),"")),""))</f>
        <v/>
      </c>
      <c r="BE263" s="3">
        <f t="shared" si="21"/>
        <v>0</v>
      </c>
      <c r="BF263" s="3">
        <f t="shared" si="22"/>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
      </c>
      <c r="BO263" s="3" t="str">
        <f>IF($A263&lt;&gt;"",IF(OR(ISNUMBER(MATCH(ROW($A263),#REF!,0)),ISNUMBER(MATCH(ROW($A263),#REF!,0))),IF(I263="","Err1",""),IF(I263="","","Err2")),"")</f>
        <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
      </c>
      <c r="BV263" s="3" t="str">
        <f>IF($A263&lt;&gt;"",IF(ISNUMBER(MATCH(ROW($A263),#REF!,0)),IF(P263="","Err1",""),IF(P263="","","Err2")),"")</f>
        <v/>
      </c>
      <c r="BW263" s="3" t="str">
        <f>IF($A263&lt;&gt;"",IF(OR(ISNUMBER(MATCH(ROW($A263),#REF!,0)),ISNUMBER(MATCH(ROW($A263),#REF!,0)),ISNUMBER(MATCH(ROW($A263),#REF!,0))),IF($Q263="","Err1",""),IF($Q263="","","Err2")),"")</f>
        <v/>
      </c>
      <c r="BX263" s="3" t="str">
        <f>IF($A263&lt;&gt;"",IF(ISNUMBER(MATCH(ROW($A263),#REF!,0)),IF(R263="","Err1",""),IF(R263="","","Err2")),"")</f>
        <v/>
      </c>
      <c r="BY263" s="3" t="str">
        <f>IF($A263&lt;&gt;"",IF(ISNUMBER(MATCH(ROW($A263),#REF!,0)),IF(S263="","Err1",""),IF(S263="","","Err2")),"")</f>
        <v/>
      </c>
      <c r="BZ263" s="3" t="str">
        <f>IF($A263&lt;&gt;"",IF(ISNUMBER(MATCH(ROW($A263),#REF!,0)),IF(T263="","Err1",""),IF(T263="","","Err2")),"")</f>
        <v/>
      </c>
      <c r="CA263" s="3" t="str">
        <f>IF($A263&lt;&gt;"",IF(ISNUMBER(MATCH(ROW($A263),#REF!,0)),IF(U263="","Err1",""),IF(U263="","","Err2")),"")</f>
        <v>Err2</v>
      </c>
    </row>
    <row r="264" spans="1:79" ht="24.9" x14ac:dyDescent="0.3">
      <c r="A264" s="19" t="s">
        <v>407</v>
      </c>
      <c r="B264" s="4" t="s">
        <v>239</v>
      </c>
      <c r="C264" s="4" t="s">
        <v>479</v>
      </c>
      <c r="D264" s="3" t="str">
        <f t="shared" ca="1" si="19"/>
        <v/>
      </c>
      <c r="H264" s="5" t="s">
        <v>1</v>
      </c>
      <c r="I264" s="5" t="s">
        <v>1</v>
      </c>
      <c r="O264" s="6" t="s">
        <v>1</v>
      </c>
      <c r="P264" s="6"/>
      <c r="Q264" s="6" t="s">
        <v>1</v>
      </c>
      <c r="R264" s="6"/>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0"/>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IF(OR(J264="",VLOOKUP(J$1,Services!$A$1:$B$19,2,0)="Exclude"),"",IF($D264=1,IF(OR(price_limit="",price_limit="No Limit"),IF(J264="Yes",1,2),IF(SUMIFS(WhatIf!$G:$G,WhatIf!$A:$A,J$1,WhatIf!$B:$B,J264)&lt;=price_limit,IF(J264="Yes",1,2),"")),""))</f>
        <v/>
      </c>
      <c r="AT264" s="75" t="str">
        <f>IF(OR(K264="",VLOOKUP(K$1,Services!$A$1:$B$19,2,0)="Exclude"),"",IF($D264=1,IF(OR(price_limit="",price_limit="No Limit"),IF(K264="Yes",1,2),IF(SUMIFS(WhatIf!$G:$G,WhatIf!$A:$A,K$1,WhatIf!$B:$B,K264)&lt;=price_limit,IF(K264="Yes",1,2),"")),""))</f>
        <v/>
      </c>
      <c r="AU264" s="75" t="str">
        <f>IF(OR(L264="",VLOOKUP(L$1,Services!$A$1:$B$19,2,0)="Exclude"),"",IF($D264=1,IF(OR(price_limit="",price_limit="No Limit"),IF(L264="Yes",1,2),IF(SUMIFS(WhatIf!$G:$G,WhatIf!$A:$A,L$1,WhatIf!$B:$B,L264)&lt;=price_limit,IF(L264="Yes",1,2),"")),""))</f>
        <v/>
      </c>
      <c r="AV264" s="75" t="str">
        <f>IF(OR(M264="",VLOOKUP(M$1,Services!$A$1:$B$19,2,0)="Exclude"),"",IF($D264=1,IF(OR(price_limit="",price_limit="No Limit"),IF(M264="Yes",1,2),IF(SUMIFS(WhatIf!$G:$G,WhatIf!$A:$A,M$1,WhatIf!$B:$B,M264)&lt;=price_limit,IF(M264="Yes",1,2),"")),""))</f>
        <v/>
      </c>
      <c r="AW264" s="75" t="str">
        <f>IF(OR(N264="",VLOOKUP(N$1,Services!$A$1:$B$19,2,0)="Exclude"),"",IF($D264=1,IF(OR(price_limit="",price_limit="No Limit"),IF(N264="Yes",1,2),IF(SUMIFS(WhatIf!$G:$G,WhatIf!$A:$A,N$1,WhatIf!$B:$B,N264)&lt;=price_limit,IF(N264="Yes",1,2),"")),""))</f>
        <v/>
      </c>
      <c r="AX264" s="75" t="str">
        <f ca="1">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1"/>
        <v>0</v>
      </c>
      <c r="BF264" s="3">
        <f t="shared" si="22"/>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Err2</v>
      </c>
      <c r="BO264" s="3" t="str">
        <f>IF($A264&lt;&gt;"",IF(OR(ISNUMBER(MATCH(ROW($A264),#REF!,0)),ISNUMBER(MATCH(ROW($A264),#REF!,0))),IF(I264="","Err1",""),IF(I264="","","Err2")),"")</f>
        <v>Err2</v>
      </c>
      <c r="BP264" s="3" t="str">
        <f>IF($A264&lt;&gt;"",IF(OR(ISNUMBER(MATCH(ROW($A264),#REF!,0)),ISNUMBER(MATCH(ROW($A264),#REF!,0))),IF(J264="","Err1",""),IF(J264="","","Err2")),"")</f>
        <v/>
      </c>
      <c r="BQ264" s="3" t="str">
        <f>IF($A264&lt;&gt;"",IF(OR(ISNUMBER(MATCH(ROW($A264),#REF!,0)),ISNUMBER(MATCH(ROW($A264),#REF!,0))),IF(K264="","Err1",""),IF(K264="","","Err2")),"")</f>
        <v/>
      </c>
      <c r="BR264" s="3" t="str">
        <f>IF($A264&lt;&gt;"",IF(OR(ISNUMBER(MATCH(ROW($A264),#REF!,0)),ISNUMBER(MATCH(ROW($A264),#REF!,0))),IF(L264="","Err1",""),IF(L264="","","Err2")),"")</f>
        <v/>
      </c>
      <c r="BS264" s="3" t="str">
        <f>IF($A264&lt;&gt;"",IF(OR(ISNUMBER(MATCH(ROW($A264),#REF!,0)),ISNUMBER(MATCH(ROW($A264),#REF!,0))),IF(M264="","Err1",""),IF(M264="","","Err2")),"")</f>
        <v/>
      </c>
      <c r="BT264" s="3" t="str">
        <f>IF($A264&lt;&gt;"",IF(OR(ISNUMBER(MATCH(ROW($A264),#REF!,0)),ISNUMBER(MATCH(ROW($A264),#REF!,0))),IF(N264="","Err1",""),IF(N264="","","Err2")),"")</f>
        <v/>
      </c>
      <c r="BU264" s="3" t="str">
        <f>IF($A264&lt;&gt;"",IF(ISNUMBER(MATCH(ROW($A264),#REF!,0)),IF(O264="","Err1",""),IF(O264="","","Err2")),"")</f>
        <v>Err2</v>
      </c>
      <c r="BV264" s="3" t="str">
        <f>IF($A264&lt;&gt;"",IF(ISNUMBER(MATCH(ROW($A264),#REF!,0)),IF(P264="","Err1",""),IF(P264="","","Err2")),"")</f>
        <v/>
      </c>
      <c r="BW264" s="3" t="str">
        <f>IF($A264&lt;&gt;"",IF(OR(ISNUMBER(MATCH(ROW($A264),#REF!,0)),ISNUMBER(MATCH(ROW($A264),#REF!,0)),ISNUMBER(MATCH(ROW($A264),#REF!,0))),IF($Q264="","Err1",""),IF($Q264="","","Err2")),"")</f>
        <v>Err2</v>
      </c>
      <c r="BX264" s="3" t="str">
        <f>IF($A264&lt;&gt;"",IF(ISNUMBER(MATCH(ROW($A264),#REF!,0)),IF(R264="","Err1",""),IF(R264="","","Err2")),"")</f>
        <v/>
      </c>
      <c r="BY264" s="3" t="str">
        <f>IF($A264&lt;&gt;"",IF(ISNUMBER(MATCH(ROW($A264),#REF!,0)),IF(S264="","Err1",""),IF(S264="","","Err2")),"")</f>
        <v/>
      </c>
      <c r="BZ264" s="3" t="str">
        <f>IF($A264&lt;&gt;"",IF(ISNUMBER(MATCH(ROW($A264),#REF!,0)),IF(T264="","Err1",""),IF(T264="","","Err2")),"")</f>
        <v/>
      </c>
      <c r="CA264" s="3" t="str">
        <f>IF($A264&lt;&gt;"",IF(ISNUMBER(MATCH(ROW($A264),#REF!,0)),IF(U264="","Err1",""),IF(U264="","","Err2")),"")</f>
        <v/>
      </c>
    </row>
    <row r="265" spans="1:79" x14ac:dyDescent="0.3">
      <c r="A265" s="19" t="s">
        <v>798</v>
      </c>
      <c r="C265" s="4" t="s">
        <v>293</v>
      </c>
      <c r="D265" s="3" t="str">
        <f t="shared" ca="1" si="19"/>
        <v/>
      </c>
      <c r="T265" s="5" t="s">
        <v>256</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0"/>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IF(OR(G265="",VLOOKUP(G$1,Services!$A$1:$B$19,2,0)="Exclude"),"",IF($D265=1,IF(OR(price_limit="",price_limit="No Limit"),IF(G265="Yes",1,2),IF(SUMIFS(WhatIf!$G:$G,WhatIf!$A:$A,G$1,WhatIf!$B:$B,G265)&lt;=price_limit,IF(G265="Yes",1,2),"")),""))</f>
        <v/>
      </c>
      <c r="AQ265" s="75" t="str">
        <f>IF(OR(H265="",VLOOKUP(H$1,Services!$A$1:$B$19,2,0)="Exclude"),"",IF($D265=1,IF(OR(price_limit="",price_limit="No Limit"),IF(H265="Yes",1,2),IF(SUMIFS(WhatIf!$G:$G,WhatIf!$A:$A,H$1,WhatIf!$B:$B,H265)&lt;=price_limit,IF(H265="Yes",1,2),"")),""))</f>
        <v/>
      </c>
      <c r="AR265" s="75" t="str">
        <f>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IF(OR(L265="",VLOOKUP(L$1,Services!$A$1:$B$19,2,0)="Exclude"),"",IF($D265=1,IF(OR(price_limit="",price_limit="No Limit"),IF(L265="Yes",1,2),IF(SUMIFS(WhatIf!$G:$G,WhatIf!$A:$A,L$1,WhatIf!$B:$B,L265)&lt;=price_limit,IF(L265="Yes",1,2),"")),""))</f>
        <v/>
      </c>
      <c r="AV265" s="75" t="str">
        <f>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IF(OR(O265="",VLOOKUP(O$1,Services!$A$1:$B$19,2,0)="Exclude"),"",IF($D265=1,IF(OR(price_limit="",price_limit="No Limit"),IF(O265="Yes",1,2),IF(SUMIFS(WhatIf!$G:$G,WhatIf!$A:$A,O$1,WhatIf!$B:$B,O265)&lt;=price_limit,IF(O265="Yes",1,2),"")),""))</f>
        <v/>
      </c>
      <c r="AY265" s="75" t="str">
        <f>IF(OR(P265="",VLOOKUP(P$1,Services!$A$1:$B$19,2,0)="Exclude"),"",IF($D265=1,IF(OR(price_limit="",price_limit="No Limit"),IF(P265="Yes",1,2),IF(SUMIFS(WhatIf!$G:$G,WhatIf!$A:$A,P$1,WhatIf!$B:$B,P265)&lt;=price_limit,IF(P265="Yes",1,2),"")),""))</f>
        <v/>
      </c>
      <c r="AZ265" s="75" t="str">
        <f>IF(OR(Q265="",VLOOKUP(Q$1,Services!$A$1:$B$19,2,0)="Exclude"),"",IF($D265=1,IF(OR(price_limit="",price_limit="No Limit"),IF(Q265="Yes",1,2),IF(SUMIFS(WhatIf!$G:$G,WhatIf!$A:$A,Q$1,WhatIf!$B:$B,Q265)&lt;=price_limit,IF(Q265="Yes",1,2),"")),""))</f>
        <v/>
      </c>
      <c r="BA265" s="75" t="str">
        <f>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 ca="1">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1"/>
        <v>0</v>
      </c>
      <c r="BF265" s="3">
        <f t="shared" si="22"/>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
      </c>
      <c r="BN265" s="3" t="str">
        <f>IF($A265&lt;&gt;"",IF(OR(ISNUMBER(MATCH(ROW($A265),#REF!,0)),ISNUMBER(MATCH(ROW($A265),#REF!,0))),IF(H265="","Err1",""),IF(H265="","","Err2")),"")</f>
        <v/>
      </c>
      <c r="BO265" s="3" t="str">
        <f>IF($A265&lt;&gt;"",IF(OR(ISNUMBER(MATCH(ROW($A265),#REF!,0)),ISNUMBER(MATCH(ROW($A265),#REF!,0))),IF(I265="","Err1",""),IF(I265="","","Err2")),"")</f>
        <v/>
      </c>
      <c r="BP265" s="3" t="str">
        <f>IF($A265&lt;&gt;"",IF(OR(ISNUMBER(MATCH(ROW($A265),#REF!,0)),ISNUMBER(MATCH(ROW($A265),#REF!,0))),IF(J265="","Err1",""),IF(J265="","","Err2")),"")</f>
        <v/>
      </c>
      <c r="BQ265" s="3" t="str">
        <f>IF($A265&lt;&gt;"",IF(OR(ISNUMBER(MATCH(ROW($A265),#REF!,0)),ISNUMBER(MATCH(ROW($A265),#REF!,0))),IF(K265="","Err1",""),IF(K265="","","Err2")),"")</f>
        <v/>
      </c>
      <c r="BR265" s="3" t="str">
        <f>IF($A265&lt;&gt;"",IF(OR(ISNUMBER(MATCH(ROW($A265),#REF!,0)),ISNUMBER(MATCH(ROW($A265),#REF!,0))),IF(L265="","Err1",""),IF(L265="","","Err2")),"")</f>
        <v/>
      </c>
      <c r="BS265" s="3" t="str">
        <f>IF($A265&lt;&gt;"",IF(OR(ISNUMBER(MATCH(ROW($A265),#REF!,0)),ISNUMBER(MATCH(ROW($A265),#REF!,0))),IF(M265="","Err1",""),IF(M265="","","Err2")),"")</f>
        <v/>
      </c>
      <c r="BT265" s="3" t="str">
        <f>IF($A265&lt;&gt;"",IF(OR(ISNUMBER(MATCH(ROW($A265),#REF!,0)),ISNUMBER(MATCH(ROW($A265),#REF!,0))),IF(N265="","Err1",""),IF(N265="","","Err2")),"")</f>
        <v/>
      </c>
      <c r="BU265" s="3" t="str">
        <f>IF($A265&lt;&gt;"",IF(ISNUMBER(MATCH(ROW($A265),#REF!,0)),IF(O265="","Err1",""),IF(O265="","","Err2")),"")</f>
        <v/>
      </c>
      <c r="BV265" s="3" t="str">
        <f>IF($A265&lt;&gt;"",IF(ISNUMBER(MATCH(ROW($A265),#REF!,0)),IF(P265="","Err1",""),IF(P265="","","Err2")),"")</f>
        <v/>
      </c>
      <c r="BW265" s="3" t="str">
        <f>IF($A265&lt;&gt;"",IF(OR(ISNUMBER(MATCH(ROW($A265),#REF!,0)),ISNUMBER(MATCH(ROW($A265),#REF!,0)),ISNUMBER(MATCH(ROW($A265),#REF!,0))),IF($Q265="","Err1",""),IF($Q265="","","Err2")),"")</f>
        <v/>
      </c>
      <c r="BX265" s="3" t="str">
        <f>IF($A265&lt;&gt;"",IF(ISNUMBER(MATCH(ROW($A265),#REF!,0)),IF(R265="","Err1",""),IF(R265="","","Err2")),"")</f>
        <v/>
      </c>
      <c r="BY265" s="3" t="str">
        <f>IF($A265&lt;&gt;"",IF(ISNUMBER(MATCH(ROW($A265),#REF!,0)),IF(S265="","Err1",""),IF(S265="","","Err2")),"")</f>
        <v/>
      </c>
      <c r="BZ265" s="3" t="str">
        <f>IF($A265&lt;&gt;"",IF(ISNUMBER(MATCH(ROW($A265),#REF!,0)),IF(T265="","Err1",""),IF(T265="","","Err2")),"")</f>
        <v>Err2</v>
      </c>
      <c r="CA265" s="3" t="str">
        <f>IF($A265&lt;&gt;"",IF(ISNUMBER(MATCH(ROW($A265),#REF!,0)),IF(U265="","Err1",""),IF(U265="","","Err2")),"")</f>
        <v/>
      </c>
    </row>
    <row r="266" spans="1:79" x14ac:dyDescent="0.3">
      <c r="A266" s="19" t="s">
        <v>281</v>
      </c>
      <c r="B266" s="4" t="s">
        <v>248</v>
      </c>
      <c r="C266" s="4" t="s">
        <v>215</v>
      </c>
      <c r="D266" s="3" t="str">
        <f t="shared" ca="1" si="19"/>
        <v/>
      </c>
      <c r="H266" s="5" t="s">
        <v>295</v>
      </c>
      <c r="I266" s="5" t="s">
        <v>295</v>
      </c>
      <c r="J266" s="5" t="s">
        <v>295</v>
      </c>
      <c r="K266" s="5" t="s">
        <v>295</v>
      </c>
      <c r="L266" s="5" t="s">
        <v>295</v>
      </c>
      <c r="M266" s="5" t="s">
        <v>295</v>
      </c>
      <c r="N266" s="5" t="s">
        <v>1</v>
      </c>
      <c r="Q266" s="5" t="s">
        <v>295</v>
      </c>
      <c r="R266" s="5" t="s">
        <v>879</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0"/>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1"/>
        <v>0</v>
      </c>
      <c r="BF266" s="3">
        <f t="shared" si="22"/>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Err2</v>
      </c>
      <c r="BQ266" s="3" t="str">
        <f>IF($A266&lt;&gt;"",IF(OR(ISNUMBER(MATCH(ROW($A266),#REF!,0)),ISNUMBER(MATCH(ROW($A266),#REF!,0))),IF(K266="","Err1",""),IF(K266="","","Err2")),"")</f>
        <v>Err2</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Err2</v>
      </c>
      <c r="BU266" s="3" t="str">
        <f>IF($A266&lt;&gt;"",IF(ISNUMBER(MATCH(ROW($A266),#REF!,0)),IF(O266="","Err1",""),IF(O266="","","Err2")),"")</f>
        <v/>
      </c>
      <c r="BV266" s="3" t="str">
        <f>IF($A266&lt;&gt;"",IF(ISNUMBER(MATCH(ROW($A266),#REF!,0)),IF(P266="","Err1",""),IF(P266="","","Err2")),"")</f>
        <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ht="24.9" x14ac:dyDescent="0.3">
      <c r="A267" s="19" t="s">
        <v>53</v>
      </c>
      <c r="B267" s="4" t="s">
        <v>422</v>
      </c>
      <c r="C267" s="4" t="s">
        <v>206</v>
      </c>
      <c r="D267" s="3" t="str">
        <f t="shared" ca="1" si="19"/>
        <v/>
      </c>
      <c r="G267" s="5" t="s">
        <v>1</v>
      </c>
      <c r="H267" s="6" t="s">
        <v>1</v>
      </c>
      <c r="I267" s="6" t="s">
        <v>1</v>
      </c>
      <c r="L267" s="5" t="s">
        <v>1</v>
      </c>
      <c r="M267" s="5" t="s">
        <v>1</v>
      </c>
      <c r="O267" s="6" t="s">
        <v>1</v>
      </c>
      <c r="P267" s="6" t="s">
        <v>1</v>
      </c>
      <c r="Q267" s="6" t="s">
        <v>319</v>
      </c>
      <c r="R267" s="6" t="s">
        <v>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0"/>
        <v/>
      </c>
      <c r="AN267" s="75" t="str">
        <f>IF(OR(E267="",VLOOKUP(E$1,Services!$A$1:$B$19,2,0)="Exclude"),"",IF($D267=1,IF(OR(price_limit="",price_limit="No Limit"),IF(E267="Yes",1,2),IF(SUMIFS(WhatIf!$G:$G,WhatIf!$A:$A,E$1,WhatIf!$B:$B,E267)&lt;=price_limit,IF(E267="Yes",1,2),"")),""))</f>
        <v/>
      </c>
      <c r="AO267" s="75" t="str">
        <f>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 ca="1">IF(OR(H267="",VLOOKUP(H$1,Services!$A$1:$B$19,2,0)="Exclude"),"",IF($D267=1,IF(OR(price_limit="",price_limit="No Limit"),IF(H267="Yes",1,2),IF(SUMIFS(WhatIf!$G:$G,WhatIf!$A:$A,H$1,WhatIf!$B:$B,H267)&lt;=price_limit,IF(H267="Yes",1,2),"")),""))</f>
        <v/>
      </c>
      <c r="AR267" s="75" t="str">
        <f ca="1">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 ca="1">IF(OR(L267="",VLOOKUP(L$1,Services!$A$1:$B$19,2,0)="Exclude"),"",IF($D267=1,IF(OR(price_limit="",price_limit="No Limit"),IF(L267="Yes",1,2),IF(SUMIFS(WhatIf!$G:$G,WhatIf!$A:$A,L$1,WhatIf!$B:$B,L267)&lt;=price_limit,IF(L267="Yes",1,2),"")),""))</f>
        <v/>
      </c>
      <c r="AV267" s="75" t="str">
        <f ca="1">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 ca="1">IF(OR(O267="",VLOOKUP(O$1,Services!$A$1:$B$19,2,0)="Exclude"),"",IF($D267=1,IF(OR(price_limit="",price_limit="No Limit"),IF(O267="Yes",1,2),IF(SUMIFS(WhatIf!$G:$G,WhatIf!$A:$A,O$1,WhatIf!$B:$B,O267)&lt;=price_limit,IF(O267="Yes",1,2),"")),""))</f>
        <v/>
      </c>
      <c r="AY267" s="75" t="str">
        <f ca="1">IF(OR(P267="",VLOOKUP(P$1,Services!$A$1:$B$19,2,0)="Exclude"),"",IF($D267=1,IF(OR(price_limit="",price_limit="No Limit"),IF(P267="Yes",1,2),IF(SUMIFS(WhatIf!$G:$G,WhatIf!$A:$A,P$1,WhatIf!$B:$B,P267)&lt;=price_limit,IF(P267="Yes",1,2),"")),""))</f>
        <v/>
      </c>
      <c r="AZ267" s="75" t="str">
        <f ca="1">IF(OR(Q267="",VLOOKUP(Q$1,Services!$A$1:$B$19,2,0)="Exclude"),"",IF($D267=1,IF(OR(price_limit="",price_limit="No Limit"),IF(Q267="Yes",1,2),IF(SUMIFS(WhatIf!$G:$G,WhatIf!$A:$A,Q$1,WhatIf!$B:$B,Q267)&lt;=price_limit,IF(Q267="Yes",1,2),"")),""))</f>
        <v/>
      </c>
      <c r="BA267" s="75" t="str">
        <f ca="1">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21"/>
        <v>0</v>
      </c>
      <c r="BF267" s="3">
        <f t="shared" si="22"/>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
      </c>
      <c r="BM267" s="3" t="str">
        <f>IF($A267&lt;&gt;"",IF(ISNUMBER(MATCH(ROW($A267),#REF!,0)),IF($G267="","Err1",""),IF($G267="","","Err2")),"")</f>
        <v>Err2</v>
      </c>
      <c r="BN267" s="3" t="str">
        <f>IF($A267&lt;&gt;"",IF(OR(ISNUMBER(MATCH(ROW($A267),#REF!,0)),ISNUMBER(MATCH(ROW($A267),#REF!,0))),IF(H267="","Err1",""),IF(H267="","","Err2")),"")</f>
        <v>Err2</v>
      </c>
      <c r="BO267" s="3" t="str">
        <f>IF($A267&lt;&gt;"",IF(OR(ISNUMBER(MATCH(ROW($A267),#REF!,0)),ISNUMBER(MATCH(ROW($A267),#REF!,0))),IF(I267="","Err1",""),IF(I267="","","Err2")),"")</f>
        <v>Err2</v>
      </c>
      <c r="BP267" s="3" t="str">
        <f>IF($A267&lt;&gt;"",IF(OR(ISNUMBER(MATCH(ROW($A267),#REF!,0)),ISNUMBER(MATCH(ROW($A267),#REF!,0))),IF(J267="","Err1",""),IF(J267="","","Err2")),"")</f>
        <v/>
      </c>
      <c r="BQ267" s="3" t="str">
        <f>IF($A267&lt;&gt;"",IF(OR(ISNUMBER(MATCH(ROW($A267),#REF!,0)),ISNUMBER(MATCH(ROW($A267),#REF!,0))),IF(K267="","Err1",""),IF(K267="","","Err2")),"")</f>
        <v/>
      </c>
      <c r="BR267" s="3" t="str">
        <f>IF($A267&lt;&gt;"",IF(OR(ISNUMBER(MATCH(ROW($A267),#REF!,0)),ISNUMBER(MATCH(ROW($A267),#REF!,0))),IF(L267="","Err1",""),IF(L267="","","Err2")),"")</f>
        <v>Err2</v>
      </c>
      <c r="BS267" s="3" t="str">
        <f>IF($A267&lt;&gt;"",IF(OR(ISNUMBER(MATCH(ROW($A267),#REF!,0)),ISNUMBER(MATCH(ROW($A267),#REF!,0))),IF(M267="","Err1",""),IF(M267="","","Err2")),"")</f>
        <v>Err2</v>
      </c>
      <c r="BT267" s="3" t="str">
        <f>IF($A267&lt;&gt;"",IF(OR(ISNUMBER(MATCH(ROW($A267),#REF!,0)),ISNUMBER(MATCH(ROW($A267),#REF!,0))),IF(N267="","Err1",""),IF(N267="","","Err2")),"")</f>
        <v/>
      </c>
      <c r="BU267" s="3" t="str">
        <f>IF($A267&lt;&gt;"",IF(ISNUMBER(MATCH(ROW($A267),#REF!,0)),IF(O267="","Err1",""),IF(O267="","","Err2")),"")</f>
        <v>Err2</v>
      </c>
      <c r="BV267" s="3" t="str">
        <f>IF($A267&lt;&gt;"",IF(ISNUMBER(MATCH(ROW($A267),#REF!,0)),IF(P267="","Err1",""),IF(P267="","","Err2")),"")</f>
        <v>Err2</v>
      </c>
      <c r="BW267" s="3" t="str">
        <f>IF($A267&lt;&gt;"",IF(OR(ISNUMBER(MATCH(ROW($A267),#REF!,0)),ISNUMBER(MATCH(ROW($A267),#REF!,0)),ISNUMBER(MATCH(ROW($A267),#REF!,0))),IF($Q267="","Err1",""),IF($Q267="","","Err2")),"")</f>
        <v>Err2</v>
      </c>
      <c r="BX267" s="3" t="str">
        <f>IF($A267&lt;&gt;"",IF(ISNUMBER(MATCH(ROW($A267),#REF!,0)),IF(R267="","Err1",""),IF(R267="","","Err2")),"")</f>
        <v>Err2</v>
      </c>
      <c r="BY267" s="3" t="str">
        <f>IF($A267&lt;&gt;"",IF(ISNUMBER(MATCH(ROW($A267),#REF!,0)),IF(S267="","Err1",""),IF(S267="","","Err2")),"")</f>
        <v/>
      </c>
      <c r="BZ267" s="3" t="str">
        <f>IF($A267&lt;&gt;"",IF(ISNUMBER(MATCH(ROW($A267),#REF!,0)),IF(T267="","Err1",""),IF(T267="","","Err2")),"")</f>
        <v/>
      </c>
      <c r="CA267" s="3" t="str">
        <f>IF($A267&lt;&gt;"",IF(ISNUMBER(MATCH(ROW($A267),#REF!,0)),IF(U267="","Err1",""),IF(U267="","","Err2")),"")</f>
        <v/>
      </c>
    </row>
    <row r="268" spans="1:79" ht="49.75" x14ac:dyDescent="0.3">
      <c r="A268" s="19" t="s">
        <v>54</v>
      </c>
      <c r="B268" s="4" t="s">
        <v>680</v>
      </c>
      <c r="C268" s="4" t="s">
        <v>293</v>
      </c>
      <c r="D268" s="3" t="str">
        <f t="shared" ca="1" si="19"/>
        <v/>
      </c>
      <c r="G268" s="5" t="s">
        <v>1</v>
      </c>
      <c r="H268" s="5" t="s">
        <v>1</v>
      </c>
      <c r="I268" s="5" t="s">
        <v>1</v>
      </c>
      <c r="J268" s="5" t="s">
        <v>1</v>
      </c>
      <c r="K268" s="5" t="s">
        <v>1</v>
      </c>
      <c r="L268" s="5" t="s">
        <v>1</v>
      </c>
      <c r="M268" s="5" t="s">
        <v>1</v>
      </c>
      <c r="N268" s="5" t="s">
        <v>1</v>
      </c>
      <c r="O268" s="6" t="s">
        <v>1</v>
      </c>
      <c r="P268" s="6"/>
      <c r="Q268" s="6" t="s">
        <v>1</v>
      </c>
      <c r="R268" s="6" t="s">
        <v>1</v>
      </c>
      <c r="U268" s="5" t="s">
        <v>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0"/>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 ca="1">IF(OR(G268="",VLOOKUP(G$1,Services!$A$1:$B$19,2,0)="Exclude"),"",IF($D268=1,IF(OR(price_limit="",price_limit="No Limit"),IF(G268="Yes",1,2),IF(SUMIFS(WhatIf!$G:$G,WhatIf!$A:$A,G$1,WhatIf!$B:$B,G268)&lt;=price_limit,IF(G268="Yes",1,2),"")),""))</f>
        <v/>
      </c>
      <c r="AQ268" s="75" t="str">
        <f ca="1">IF(OR(H268="",VLOOKUP(H$1,Services!$A$1:$B$19,2,0)="Exclude"),"",IF($D268=1,IF(OR(price_limit="",price_limit="No Limit"),IF(H268="Yes",1,2),IF(SUMIFS(WhatIf!$G:$G,WhatIf!$A:$A,H$1,WhatIf!$B:$B,H268)&lt;=price_limit,IF(H268="Yes",1,2),"")),""))</f>
        <v/>
      </c>
      <c r="AR268" s="75" t="str">
        <f ca="1">IF(OR(I268="",VLOOKUP(I$1,Services!$A$1:$B$19,2,0)="Exclude"),"",IF($D268=1,IF(OR(price_limit="",price_limit="No Limit"),IF(I268="Yes",1,2),IF(SUMIFS(WhatIf!$G:$G,WhatIf!$A:$A,I$1,WhatIf!$B:$B,I268)&lt;=price_limit,IF(I268="Yes",1,2),"")),""))</f>
        <v/>
      </c>
      <c r="AS268" s="75" t="str">
        <f ca="1">IF(OR(J268="",VLOOKUP(J$1,Services!$A$1:$B$19,2,0)="Exclude"),"",IF($D268=1,IF(OR(price_limit="",price_limit="No Limit"),IF(J268="Yes",1,2),IF(SUMIFS(WhatIf!$G:$G,WhatIf!$A:$A,J$1,WhatIf!$B:$B,J268)&lt;=price_limit,IF(J268="Yes",1,2),"")),""))</f>
        <v/>
      </c>
      <c r="AT268" s="75" t="str">
        <f ca="1">IF(OR(K268="",VLOOKUP(K$1,Services!$A$1:$B$19,2,0)="Exclude"),"",IF($D268=1,IF(OR(price_limit="",price_limit="No Limit"),IF(K268="Yes",1,2),IF(SUMIFS(WhatIf!$G:$G,WhatIf!$A:$A,K$1,WhatIf!$B:$B,K268)&lt;=price_limit,IF(K268="Yes",1,2),"")),""))</f>
        <v/>
      </c>
      <c r="AU268" s="75" t="str">
        <f ca="1">IF(OR(L268="",VLOOKUP(L$1,Services!$A$1:$B$19,2,0)="Exclude"),"",IF($D268=1,IF(OR(price_limit="",price_limit="No Limit"),IF(L268="Yes",1,2),IF(SUMIFS(WhatIf!$G:$G,WhatIf!$A:$A,L$1,WhatIf!$B:$B,L268)&lt;=price_limit,IF(L268="Yes",1,2),"")),""))</f>
        <v/>
      </c>
      <c r="AV268" s="75" t="str">
        <f ca="1">IF(OR(M268="",VLOOKUP(M$1,Services!$A$1:$B$19,2,0)="Exclude"),"",IF($D268=1,IF(OR(price_limit="",price_limit="No Limit"),IF(M268="Yes",1,2),IF(SUMIFS(WhatIf!$G:$G,WhatIf!$A:$A,M$1,WhatIf!$B:$B,M268)&lt;=price_limit,IF(M268="Yes",1,2),"")),""))</f>
        <v/>
      </c>
      <c r="AW268" s="75" t="str">
        <f ca="1">IF(OR(N268="",VLOOKUP(N$1,Services!$A$1:$B$19,2,0)="Exclude"),"",IF($D268=1,IF(OR(price_limit="",price_limit="No Limit"),IF(N268="Yes",1,2),IF(SUMIFS(WhatIf!$G:$G,WhatIf!$A:$A,N$1,WhatIf!$B:$B,N268)&lt;=price_limit,IF(N268="Yes",1,2),"")),""))</f>
        <v/>
      </c>
      <c r="AX268" s="75" t="str">
        <f ca="1">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 ca="1">IF(OR(Q268="",VLOOKUP(Q$1,Services!$A$1:$B$19,2,0)="Exclude"),"",IF($D268=1,IF(OR(price_limit="",price_limit="No Limit"),IF(Q268="Yes",1,2),IF(SUMIFS(WhatIf!$G:$G,WhatIf!$A:$A,Q$1,WhatIf!$B:$B,Q268)&lt;=price_limit,IF(Q268="Yes",1,2),"")),""))</f>
        <v/>
      </c>
      <c r="BA268" s="75" t="str">
        <f ca="1">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IF(OR(T268="",VLOOKUP(T$1,Services!$A$1:$B$19,2,0)="Exclude"),"",IF($D268=1,IF(OR(price_limit="",price_limit="No Limit"),IF(T268="Yes",1,2),IF(SUMIFS(WhatIf!$G:$G,WhatIf!$A:$A,T$1,WhatIf!$B:$B,T268)&lt;=price_limit,IF(T268="Yes",1,2),"")),""))</f>
        <v/>
      </c>
      <c r="BD268" s="75" t="str">
        <f ca="1">IF(OR(U268="",VLOOKUP(U$1,Services!$A$1:$B$19,2,0)="Exclude"),"",IF($D268=1,IF(OR(price_limit="",price_limit="No Limit"),IF(U268="Yes",1,2),IF(SUMIFS(WhatIf!$G:$G,WhatIf!$A:$A,U$1,WhatIf!$B:$B,U268)&lt;=price_limit,IF(U268="Yes",1,2),"")),""))</f>
        <v/>
      </c>
      <c r="BE268" s="3">
        <f t="shared" si="21"/>
        <v>0</v>
      </c>
      <c r="BF268" s="3">
        <f t="shared" si="22"/>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c r="BM268" s="3" t="str">
        <f>IF($A268&lt;&gt;"",IF(ISNUMBER(MATCH(ROW($A268),#REF!,0)),IF($G268="","Err1",""),IF($G268="","","Err2")),"")</f>
        <v>Err2</v>
      </c>
      <c r="BN268" s="3" t="str">
        <f>IF($A268&lt;&gt;"",IF(OR(ISNUMBER(MATCH(ROW($A268),#REF!,0)),ISNUMBER(MATCH(ROW($A268),#REF!,0))),IF(H268="","Err1",""),IF(H268="","","Err2")),"")</f>
        <v>Err2</v>
      </c>
      <c r="BO268" s="3" t="str">
        <f>IF($A268&lt;&gt;"",IF(OR(ISNUMBER(MATCH(ROW($A268),#REF!,0)),ISNUMBER(MATCH(ROW($A268),#REF!,0))),IF(I268="","Err1",""),IF(I268="","","Err2")),"")</f>
        <v>Err2</v>
      </c>
      <c r="BP268" s="3" t="str">
        <f>IF($A268&lt;&gt;"",IF(OR(ISNUMBER(MATCH(ROW($A268),#REF!,0)),ISNUMBER(MATCH(ROW($A268),#REF!,0))),IF(J268="","Err1",""),IF(J268="","","Err2")),"")</f>
        <v>Err2</v>
      </c>
      <c r="BQ268" s="3" t="str">
        <f>IF($A268&lt;&gt;"",IF(OR(ISNUMBER(MATCH(ROW($A268),#REF!,0)),ISNUMBER(MATCH(ROW($A268),#REF!,0))),IF(K268="","Err1",""),IF(K268="","","Err2")),"")</f>
        <v>Err2</v>
      </c>
      <c r="BR268" s="3" t="str">
        <f>IF($A268&lt;&gt;"",IF(OR(ISNUMBER(MATCH(ROW($A268),#REF!,0)),ISNUMBER(MATCH(ROW($A268),#REF!,0))),IF(L268="","Err1",""),IF(L268="","","Err2")),"")</f>
        <v>Err2</v>
      </c>
      <c r="BS268" s="3" t="str">
        <f>IF($A268&lt;&gt;"",IF(OR(ISNUMBER(MATCH(ROW($A268),#REF!,0)),ISNUMBER(MATCH(ROW($A268),#REF!,0))),IF(M268="","Err1",""),IF(M268="","","Err2")),"")</f>
        <v>Err2</v>
      </c>
      <c r="BT268" s="3" t="str">
        <f>IF($A268&lt;&gt;"",IF(OR(ISNUMBER(MATCH(ROW($A268),#REF!,0)),ISNUMBER(MATCH(ROW($A268),#REF!,0))),IF(N268="","Err1",""),IF(N268="","","Err2")),"")</f>
        <v>Err2</v>
      </c>
      <c r="BU268" s="3" t="str">
        <f>IF($A268&lt;&gt;"",IF(ISNUMBER(MATCH(ROW($A268),#REF!,0)),IF(O268="","Err1",""),IF(O268="","","Err2")),"")</f>
        <v>Err2</v>
      </c>
      <c r="BV268" s="3" t="str">
        <f>IF($A268&lt;&gt;"",IF(ISNUMBER(MATCH(ROW($A268),#REF!,0)),IF(P268="","Err1",""),IF(P268="","","Err2")),"")</f>
        <v/>
      </c>
      <c r="BW268" s="3" t="str">
        <f>IF($A268&lt;&gt;"",IF(OR(ISNUMBER(MATCH(ROW($A268),#REF!,0)),ISNUMBER(MATCH(ROW($A268),#REF!,0)),ISNUMBER(MATCH(ROW($A268),#REF!,0))),IF($Q268="","Err1",""),IF($Q268="","","Err2")),"")</f>
        <v>Err2</v>
      </c>
      <c r="BX268" s="3" t="str">
        <f>IF($A268&lt;&gt;"",IF(ISNUMBER(MATCH(ROW($A268),#REF!,0)),IF(R268="","Err1",""),IF(R268="","","Err2")),"")</f>
        <v>Err2</v>
      </c>
      <c r="BY268" s="3" t="str">
        <f>IF($A268&lt;&gt;"",IF(ISNUMBER(MATCH(ROW($A268),#REF!,0)),IF(S268="","Err1",""),IF(S268="","","Err2")),"")</f>
        <v/>
      </c>
      <c r="BZ268" s="3" t="str">
        <f>IF($A268&lt;&gt;"",IF(ISNUMBER(MATCH(ROW($A268),#REF!,0)),IF(T268="","Err1",""),IF(T268="","","Err2")),"")</f>
        <v/>
      </c>
      <c r="CA268" s="3" t="str">
        <f>IF($A268&lt;&gt;"",IF(ISNUMBER(MATCH(ROW($A268),#REF!,0)),IF(U268="","Err1",""),IF(U268="","","Err2")),"")</f>
        <v>Err2</v>
      </c>
    </row>
    <row r="269" spans="1:79" x14ac:dyDescent="0.3">
      <c r="A269" s="19" t="s">
        <v>646</v>
      </c>
      <c r="C269" s="4" t="s">
        <v>485</v>
      </c>
      <c r="D269" s="3" t="str">
        <f t="shared" ca="1" si="19"/>
        <v/>
      </c>
      <c r="F269" s="5" t="s">
        <v>570</v>
      </c>
      <c r="G269" s="5" t="s">
        <v>570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0"/>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1"/>
        <v>0</v>
      </c>
      <c r="BF269" s="3">
        <f t="shared" si="22"/>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c r="BM269" s="3" t="str">
        <f>IF($A269&lt;&gt;"",IF(ISNUMBER(MATCH(ROW($A269),#REF!,0)),IF($G269="","Err1",""),IF($G269="","","Err2")),"")</f>
        <v>Err2</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
      </c>
      <c r="BY269" s="3" t="str">
        <f>IF($A269&lt;&gt;"",IF(ISNUMBER(MATCH(ROW($A269),#REF!,0)),IF(S269="","Err1",""),IF(S269="","","Err2")),"")</f>
        <v/>
      </c>
      <c r="BZ269" s="3" t="str">
        <f>IF($A269&lt;&gt;"",IF(ISNUMBER(MATCH(ROW($A269),#REF!,0)),IF(T269="","Err1",""),IF(T269="","","Err2")),"")</f>
        <v/>
      </c>
      <c r="CA269" s="3" t="str">
        <f>IF($A269&lt;&gt;"",IF(ISNUMBER(MATCH(ROW($A269),#REF!,0)),IF(U269="","Err1",""),IF(U269="","","Err2")),"")</f>
        <v/>
      </c>
    </row>
    <row r="270" spans="1:79" x14ac:dyDescent="0.3">
      <c r="A270" s="19" t="s">
        <v>787</v>
      </c>
      <c r="C270" s="4" t="s">
        <v>216</v>
      </c>
      <c r="D270" s="3" t="str">
        <f t="shared" ca="1" si="19"/>
        <v/>
      </c>
      <c r="T270" s="5" t="s">
        <v>256</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0"/>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IF(OR(L270="",VLOOKUP(L$1,Services!$A$1:$B$19,2,0)="Exclude"),"",IF($D270=1,IF(OR(price_limit="",price_limit="No Limit"),IF(L270="Yes",1,2),IF(SUMIFS(WhatIf!$G:$G,WhatIf!$A:$A,L$1,WhatIf!$B:$B,L270)&lt;=price_limit,IF(L270="Yes",1,2),"")),""))</f>
        <v/>
      </c>
      <c r="AV270" s="75" t="str">
        <f>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IF(OR(Q270="",VLOOKUP(Q$1,Services!$A$1:$B$19,2,0)="Exclude"),"",IF($D270=1,IF(OR(price_limit="",price_limit="No Limit"),IF(Q270="Yes",1,2),IF(SUMIFS(WhatIf!$G:$G,WhatIf!$A:$A,Q$1,WhatIf!$B:$B,Q270)&lt;=price_limit,IF(Q270="Yes",1,2),"")),""))</f>
        <v/>
      </c>
      <c r="BA270" s="75" t="str">
        <f>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 ca="1">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21"/>
        <v>0</v>
      </c>
      <c r="BF270" s="3">
        <f t="shared" si="22"/>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c r="BM270" s="3" t="str">
        <f>IF($A270&lt;&gt;"",IF(ISNUMBER(MATCH(ROW($A270),#REF!,0)),IF($G270="","Err1",""),IF($G270="","","Err2")),"")</f>
        <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
      </c>
      <c r="BS270" s="3" t="str">
        <f>IF($A270&lt;&gt;"",IF(OR(ISNUMBER(MATCH(ROW($A270),#REF!,0)),ISNUMBER(MATCH(ROW($A270),#REF!,0))),IF(M270="","Err1",""),IF(M270="","","Err2")),"")</f>
        <v/>
      </c>
      <c r="BT270" s="3" t="str">
        <f>IF($A270&lt;&gt;"",IF(OR(ISNUMBER(MATCH(ROW($A270),#REF!,0)),ISNUMBER(MATCH(ROW($A270),#REF!,0))),IF(N270="","Err1",""),IF(N270="","","Err2")),"")</f>
        <v/>
      </c>
      <c r="BU270" s="3" t="str">
        <f>IF($A270&lt;&gt;"",IF(ISNUMBER(MATCH(ROW($A270),#REF!,0)),IF(O270="","Err1",""),IF(O270="","","Err2")),"")</f>
        <v/>
      </c>
      <c r="BV270" s="3" t="str">
        <f>IF($A270&lt;&gt;"",IF(ISNUMBER(MATCH(ROW($A270),#REF!,0)),IF(P270="","Err1",""),IF(P270="","","Err2")),"")</f>
        <v/>
      </c>
      <c r="BW270" s="3" t="str">
        <f>IF($A270&lt;&gt;"",IF(OR(ISNUMBER(MATCH(ROW($A270),#REF!,0)),ISNUMBER(MATCH(ROW($A270),#REF!,0)),ISNUMBER(MATCH(ROW($A270),#REF!,0))),IF($Q270="","Err1",""),IF($Q270="","","Err2")),"")</f>
        <v/>
      </c>
      <c r="BX270" s="3" t="str">
        <f>IF($A270&lt;&gt;"",IF(ISNUMBER(MATCH(ROW($A270),#REF!,0)),IF(R270="","Err1",""),IF(R270="","","Err2")),"")</f>
        <v/>
      </c>
      <c r="BY270" s="3" t="str">
        <f>IF($A270&lt;&gt;"",IF(ISNUMBER(MATCH(ROW($A270),#REF!,0)),IF(S270="","Err1",""),IF(S270="","","Err2")),"")</f>
        <v/>
      </c>
      <c r="BZ270" s="3" t="str">
        <f>IF($A270&lt;&gt;"",IF(ISNUMBER(MATCH(ROW($A270),#REF!,0)),IF(T270="","Err1",""),IF(T270="","","Err2")),"")</f>
        <v>Err2</v>
      </c>
      <c r="CA270" s="3" t="str">
        <f>IF($A270&lt;&gt;"",IF(ISNUMBER(MATCH(ROW($A270),#REF!,0)),IF(U270="","Err1",""),IF(U270="","","Err2")),"")</f>
        <v/>
      </c>
    </row>
    <row r="271" spans="1:79" ht="37.299999999999997" x14ac:dyDescent="0.3">
      <c r="A271" s="19" t="s">
        <v>167</v>
      </c>
      <c r="B271" s="4" t="s">
        <v>248</v>
      </c>
      <c r="C271" s="4" t="s">
        <v>216</v>
      </c>
      <c r="D271" s="3" t="str">
        <f t="shared" ca="1" si="19"/>
        <v/>
      </c>
      <c r="F271" s="5" t="s">
        <v>167</v>
      </c>
      <c r="G271" s="5" t="s">
        <v>167</v>
      </c>
      <c r="O271" s="5" t="s">
        <v>167</v>
      </c>
      <c r="R271" s="5" t="s">
        <v>167</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20"/>
        <v/>
      </c>
      <c r="AN271" s="75" t="str">
        <f>IF(OR(E271="",VLOOKUP(E$1,Services!$A$1:$B$19,2,0)="Exclude"),"",IF($D271=1,IF(OR(price_limit="",price_limit="No Limit"),IF(E271="Yes",1,2),IF(SUMIFS(WhatIf!$G:$G,WhatIf!$A:$A,E$1,WhatIf!$B:$B,E271)&lt;=price_limit,IF(E271="Yes",1,2),"")),""))</f>
        <v/>
      </c>
      <c r="AO271" s="75" t="str">
        <f ca="1">IF(OR(F271="",VLOOKUP(F$1,Services!$A$1:$B$19,2,0)="Exclude"),"",IF($D271=1,IF(OR(price_limit="",price_limit="No Limit"),IF(F271="Yes",1,2),IF(SUMIFS(WhatIf!$G:$G,WhatIf!$A:$A,F$1,WhatIf!$B:$B,F271)&lt;=price_limit,IF(F271="Yes",1,2),"")),""))</f>
        <v/>
      </c>
      <c r="AP271" s="75" t="str">
        <f ca="1">IF(OR(G271="",VLOOKUP(G$1,Services!$A$1:$B$19,2,0)="Exclude"),"",IF($D271=1,IF(OR(price_limit="",price_limit="No Limit"),IF(G271="Yes",1,2),IF(SUMIFS(WhatIf!$G:$G,WhatIf!$A:$A,G$1,WhatIf!$B:$B,G271)&lt;=price_limit,IF(G271="Yes",1,2),"")),""))</f>
        <v/>
      </c>
      <c r="AQ271" s="75" t="str">
        <f>IF(OR(H271="",VLOOKUP(H$1,Services!$A$1:$B$19,2,0)="Exclude"),"",IF($D271=1,IF(OR(price_limit="",price_limit="No Limit"),IF(H271="Yes",1,2),IF(SUMIFS(WhatIf!$G:$G,WhatIf!$A:$A,H$1,WhatIf!$B:$B,H271)&lt;=price_limit,IF(H271="Yes",1,2),"")),""))</f>
        <v/>
      </c>
      <c r="AR271" s="75" t="str">
        <f>IF(OR(I271="",VLOOKUP(I$1,Services!$A$1:$B$19,2,0)="Exclude"),"",IF($D271=1,IF(OR(price_limit="",price_limit="No Limit"),IF(I271="Yes",1,2),IF(SUMIFS(WhatIf!$G:$G,WhatIf!$A:$A,I$1,WhatIf!$B:$B,I271)&lt;=price_limit,IF(I271="Yes",1,2),"")),""))</f>
        <v/>
      </c>
      <c r="AS271" s="75" t="str">
        <f>IF(OR(J271="",VLOOKUP(J$1,Services!$A$1:$B$19,2,0)="Exclude"),"",IF($D271=1,IF(OR(price_limit="",price_limit="No Limit"),IF(J271="Yes",1,2),IF(SUMIFS(WhatIf!$G:$G,WhatIf!$A:$A,J$1,WhatIf!$B:$B,J271)&lt;=price_limit,IF(J271="Yes",1,2),"")),""))</f>
        <v/>
      </c>
      <c r="AT271" s="75" t="str">
        <f>IF(OR(K271="",VLOOKUP(K$1,Services!$A$1:$B$19,2,0)="Exclude"),"",IF($D271=1,IF(OR(price_limit="",price_limit="No Limit"),IF(K271="Yes",1,2),IF(SUMIFS(WhatIf!$G:$G,WhatIf!$A:$A,K$1,WhatIf!$B:$B,K271)&lt;=price_limit,IF(K271="Yes",1,2),"")),""))</f>
        <v/>
      </c>
      <c r="AU271" s="75" t="str">
        <f>IF(OR(L271="",VLOOKUP(L$1,Services!$A$1:$B$19,2,0)="Exclude"),"",IF($D271=1,IF(OR(price_limit="",price_limit="No Limit"),IF(L271="Yes",1,2),IF(SUMIFS(WhatIf!$G:$G,WhatIf!$A:$A,L$1,WhatIf!$B:$B,L271)&lt;=price_limit,IF(L271="Yes",1,2),"")),""))</f>
        <v/>
      </c>
      <c r="AV271" s="75" t="str">
        <f>IF(OR(M271="",VLOOKUP(M$1,Services!$A$1:$B$19,2,0)="Exclude"),"",IF($D271=1,IF(OR(price_limit="",price_limit="No Limit"),IF(M271="Yes",1,2),IF(SUMIFS(WhatIf!$G:$G,WhatIf!$A:$A,M$1,WhatIf!$B:$B,M271)&lt;=price_limit,IF(M271="Yes",1,2),"")),""))</f>
        <v/>
      </c>
      <c r="AW271" s="75" t="str">
        <f>IF(OR(N271="",VLOOKUP(N$1,Services!$A$1:$B$19,2,0)="Exclude"),"",IF($D271=1,IF(OR(price_limit="",price_limit="No Limit"),IF(N271="Yes",1,2),IF(SUMIFS(WhatIf!$G:$G,WhatIf!$A:$A,N$1,WhatIf!$B:$B,N271)&lt;=price_limit,IF(N271="Yes",1,2),"")),""))</f>
        <v/>
      </c>
      <c r="AX271" s="75" t="str">
        <f ca="1">IF(OR(O271="",VLOOKUP(O$1,Services!$A$1:$B$19,2,0)="Exclude"),"",IF($D271=1,IF(OR(price_limit="",price_limit="No Limit"),IF(O271="Yes",1,2),IF(SUMIFS(WhatIf!$G:$G,WhatIf!$A:$A,O$1,WhatIf!$B:$B,O271)&lt;=price_limit,IF(O271="Yes",1,2),"")),""))</f>
        <v/>
      </c>
      <c r="AY271" s="75" t="str">
        <f>IF(OR(P271="",VLOOKUP(P$1,Services!$A$1:$B$19,2,0)="Exclude"),"",IF($D271=1,IF(OR(price_limit="",price_limit="No Limit"),IF(P271="Yes",1,2),IF(SUMIFS(WhatIf!$G:$G,WhatIf!$A:$A,P$1,WhatIf!$B:$B,P271)&lt;=price_limit,IF(P271="Yes",1,2),"")),""))</f>
        <v/>
      </c>
      <c r="AZ271" s="75" t="str">
        <f>IF(OR(Q271="",VLOOKUP(Q$1,Services!$A$1:$B$19,2,0)="Exclude"),"",IF($D271=1,IF(OR(price_limit="",price_limit="No Limit"),IF(Q271="Yes",1,2),IF(SUMIFS(WhatIf!$G:$G,WhatIf!$A:$A,Q$1,WhatIf!$B:$B,Q271)&lt;=price_limit,IF(Q271="Yes",1,2),"")),""))</f>
        <v/>
      </c>
      <c r="BA271" s="75" t="str">
        <f ca="1">IF(OR(R271="",VLOOKUP(R$1,Services!$A$1:$B$19,2,0)="Exclude"),"",IF($D271=1,IF(OR(price_limit="",price_limit="No Limit"),IF(R271="Yes",1,2),IF(SUMIFS(WhatIf!$G:$G,WhatIf!$A:$A,R$1,WhatIf!$B:$B,R271)&lt;=price_limit,IF(R271="Yes",1,2),"")),""))</f>
        <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 ca="1">IF(OR(U271="",VLOOKUP(U$1,Services!$A$1:$B$19,2,0)="Exclude"),"",IF($D271=1,IF(OR(price_limit="",price_limit="No Limit"),IF(U271="Yes",1,2),IF(SUMIFS(WhatIf!$G:$G,WhatIf!$A:$A,U$1,WhatIf!$B:$B,U271)&lt;=price_limit,IF(U271="Yes",1,2),"")),""))</f>
        <v/>
      </c>
      <c r="BE271" s="3">
        <f t="shared" si="21"/>
        <v>0</v>
      </c>
      <c r="BF271" s="3">
        <f t="shared" si="22"/>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c r="BJ271" s="46" t="str">
        <f ca="1">IF($A271="","",IF(ISNUMBER(MATCH(A271,OFFSET(MyNetworks!$A$3,0,MATCH($C271,MyNetworks!$6:$6,0)-1,200,1),0)),"","Cat1"))</f>
        <v/>
      </c>
      <c r="BK271" s="3" t="str">
        <f>IF($A271&lt;&gt;"",IF(ISNUMBER(MATCH(ROW($A271),#REF!,0)),IF($E271="","Err1",""),IF($E271="","","Err2")),"")</f>
        <v/>
      </c>
      <c r="BL271" s="3" t="str">
        <f>IF($A271&lt;&gt;"",IF(ISNUMBER(MATCH(ROW($A271),#REF!,0)),IF($F271="","Err1",""),IF($F271="","","Err2")),"")</f>
        <v>Err2</v>
      </c>
      <c r="BM271" s="3" t="str">
        <f>IF($A271&lt;&gt;"",IF(ISNUMBER(MATCH(ROW($A271),#REF!,0)),IF($G271="","Err1",""),IF($G271="","","Err2")),"")</f>
        <v>Err2</v>
      </c>
      <c r="BN271" s="3" t="str">
        <f>IF($A271&lt;&gt;"",IF(OR(ISNUMBER(MATCH(ROW($A271),#REF!,0)),ISNUMBER(MATCH(ROW($A271),#REF!,0))),IF(H271="","Err1",""),IF(H271="","","Err2")),"")</f>
        <v/>
      </c>
      <c r="BO271" s="3" t="str">
        <f>IF($A271&lt;&gt;"",IF(OR(ISNUMBER(MATCH(ROW($A271),#REF!,0)),ISNUMBER(MATCH(ROW($A271),#REF!,0))),IF(I271="","Err1",""),IF(I271="","","Err2")),"")</f>
        <v/>
      </c>
      <c r="BP271" s="3" t="str">
        <f>IF($A271&lt;&gt;"",IF(OR(ISNUMBER(MATCH(ROW($A271),#REF!,0)),ISNUMBER(MATCH(ROW($A271),#REF!,0))),IF(J271="","Err1",""),IF(J271="","","Err2")),"")</f>
        <v/>
      </c>
      <c r="BQ271" s="3" t="str">
        <f>IF($A271&lt;&gt;"",IF(OR(ISNUMBER(MATCH(ROW($A271),#REF!,0)),ISNUMBER(MATCH(ROW($A271),#REF!,0))),IF(K271="","Err1",""),IF(K271="","","Err2")),"")</f>
        <v/>
      </c>
      <c r="BR271" s="3" t="str">
        <f>IF($A271&lt;&gt;"",IF(OR(ISNUMBER(MATCH(ROW($A271),#REF!,0)),ISNUMBER(MATCH(ROW($A271),#REF!,0))),IF(L271="","Err1",""),IF(L271="","","Err2")),"")</f>
        <v/>
      </c>
      <c r="BS271" s="3" t="str">
        <f>IF($A271&lt;&gt;"",IF(OR(ISNUMBER(MATCH(ROW($A271),#REF!,0)),ISNUMBER(MATCH(ROW($A271),#REF!,0))),IF(M271="","Err1",""),IF(M271="","","Err2")),"")</f>
        <v/>
      </c>
      <c r="BT271" s="3" t="str">
        <f>IF($A271&lt;&gt;"",IF(OR(ISNUMBER(MATCH(ROW($A271),#REF!,0)),ISNUMBER(MATCH(ROW($A271),#REF!,0))),IF(N271="","Err1",""),IF(N271="","","Err2")),"")</f>
        <v/>
      </c>
      <c r="BU271" s="3" t="str">
        <f>IF($A271&lt;&gt;"",IF(ISNUMBER(MATCH(ROW($A271),#REF!,0)),IF(O271="","Err1",""),IF(O271="","","Err2")),"")</f>
        <v>Err2</v>
      </c>
      <c r="BV271" s="3" t="str">
        <f>IF($A271&lt;&gt;"",IF(ISNUMBER(MATCH(ROW($A271),#REF!,0)),IF(P271="","Err1",""),IF(P271="","","Err2")),"")</f>
        <v/>
      </c>
      <c r="BW271" s="3" t="str">
        <f>IF($A271&lt;&gt;"",IF(OR(ISNUMBER(MATCH(ROW($A271),#REF!,0)),ISNUMBER(MATCH(ROW($A271),#REF!,0)),ISNUMBER(MATCH(ROW($A271),#REF!,0))),IF($Q271="","Err1",""),IF($Q271="","","Err2")),"")</f>
        <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Err2</v>
      </c>
    </row>
    <row r="272" spans="1:79" x14ac:dyDescent="0.3">
      <c r="A272" s="19" t="s">
        <v>55</v>
      </c>
      <c r="B272" s="4" t="s">
        <v>248</v>
      </c>
      <c r="C272" s="4" t="s">
        <v>216</v>
      </c>
      <c r="D272" s="3" t="str">
        <f t="shared" ca="1" si="19"/>
        <v/>
      </c>
      <c r="H272" s="6"/>
      <c r="I272" s="6"/>
      <c r="L272" s="5" t="s">
        <v>1</v>
      </c>
      <c r="M272" s="5" t="s">
        <v>1</v>
      </c>
      <c r="O272" s="5" t="s">
        <v>1</v>
      </c>
      <c r="P272" s="6"/>
      <c r="Q272" s="6" t="s">
        <v>319</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0"/>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IF(OR(G272="",VLOOKUP(G$1,Services!$A$1:$B$19,2,0)="Exclude"),"",IF($D272=1,IF(OR(price_limit="",price_limit="No Limit"),IF(G272="Yes",1,2),IF(SUMIFS(WhatIf!$G:$G,WhatIf!$A:$A,G$1,WhatIf!$B:$B,G272)&lt;=price_limit,IF(G272="Yes",1,2),"")),""))</f>
        <v/>
      </c>
      <c r="AQ272" s="75" t="str">
        <f>IF(OR(H272="",VLOOKUP(H$1,Services!$A$1:$B$19,2,0)="Exclude"),"",IF($D272=1,IF(OR(price_limit="",price_limit="No Limit"),IF(H272="Yes",1,2),IF(SUMIFS(WhatIf!$G:$G,WhatIf!$A:$A,H$1,WhatIf!$B:$B,H272)&lt;=price_limit,IF(H272="Yes",1,2),"")),""))</f>
        <v/>
      </c>
      <c r="AR272" s="75" t="str">
        <f>IF(OR(I272="",VLOOKUP(I$1,Services!$A$1:$B$19,2,0)="Exclude"),"",IF($D272=1,IF(OR(price_limit="",price_limit="No Limit"),IF(I272="Yes",1,2),IF(SUMIFS(WhatIf!$G:$G,WhatIf!$A:$A,I$1,WhatIf!$B:$B,I272)&lt;=price_limit,IF(I272="Yes",1,2),"")),""))</f>
        <v/>
      </c>
      <c r="AS272" s="75" t="str">
        <f>IF(OR(J272="",VLOOKUP(J$1,Services!$A$1:$B$19,2,0)="Exclude"),"",IF($D272=1,IF(OR(price_limit="",price_limit="No Limit"),IF(J272="Yes",1,2),IF(SUMIFS(WhatIf!$G:$G,WhatIf!$A:$A,J$1,WhatIf!$B:$B,J272)&lt;=price_limit,IF(J272="Yes",1,2),"")),""))</f>
        <v/>
      </c>
      <c r="AT272" s="75" t="str">
        <f>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21"/>
        <v>0</v>
      </c>
      <c r="BF272" s="3">
        <f t="shared" si="22"/>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
      </c>
      <c r="BN272" s="3" t="str">
        <f>IF($A272&lt;&gt;"",IF(OR(ISNUMBER(MATCH(ROW($A272),#REF!,0)),ISNUMBER(MATCH(ROW($A272),#REF!,0))),IF(H272="","Err1",""),IF(H272="","","Err2")),"")</f>
        <v/>
      </c>
      <c r="BO272" s="3" t="str">
        <f>IF($A272&lt;&gt;"",IF(OR(ISNUMBER(MATCH(ROW($A272),#REF!,0)),ISNUMBER(MATCH(ROW($A272),#REF!,0))),IF(I272="","Err1",""),IF(I272="","","Err2")),"")</f>
        <v/>
      </c>
      <c r="BP272" s="3" t="str">
        <f>IF($A272&lt;&gt;"",IF(OR(ISNUMBER(MATCH(ROW($A272),#REF!,0)),ISNUMBER(MATCH(ROW($A272),#REF!,0))),IF(J272="","Err1",""),IF(J272="","","Err2")),"")</f>
        <v/>
      </c>
      <c r="BQ272" s="3" t="str">
        <f>IF($A272&lt;&gt;"",IF(OR(ISNUMBER(MATCH(ROW($A272),#REF!,0)),ISNUMBER(MATCH(ROW($A272),#REF!,0))),IF(K272="","Err1",""),IF(K272="","","Err2")),"")</f>
        <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
      </c>
      <c r="BU272" s="3" t="str">
        <f>IF($A272&lt;&gt;"",IF(ISNUMBER(MATCH(ROW($A272),#REF!,0)),IF(O272="","Err1",""),IF(O272="","","Err2")),"")</f>
        <v>Err2</v>
      </c>
      <c r="BV272" s="3" t="str">
        <f>IF($A272&lt;&gt;"",IF(ISNUMBER(MATCH(ROW($A272),#REF!,0)),IF(P272="","Err1",""),IF(P272="","","Err2")),"")</f>
        <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
      </c>
    </row>
    <row r="273" spans="1:79" ht="24.9" x14ac:dyDescent="0.3">
      <c r="A273" s="19" t="s">
        <v>4</v>
      </c>
      <c r="B273" s="4" t="s">
        <v>248</v>
      </c>
      <c r="C273" s="4" t="s">
        <v>479</v>
      </c>
      <c r="D273" s="3">
        <f t="shared" ca="1" si="19"/>
        <v>1</v>
      </c>
      <c r="G273" s="5" t="s">
        <v>1</v>
      </c>
      <c r="H273" s="5" t="s">
        <v>1</v>
      </c>
      <c r="I273" s="5" t="s">
        <v>1</v>
      </c>
      <c r="J273" s="5" t="s">
        <v>1</v>
      </c>
      <c r="K273" s="5" t="s">
        <v>1</v>
      </c>
      <c r="L273" s="5" t="s">
        <v>1</v>
      </c>
      <c r="M273" s="5" t="s">
        <v>1</v>
      </c>
      <c r="N273" s="5" t="s">
        <v>1</v>
      </c>
      <c r="O273" s="6" t="s">
        <v>1</v>
      </c>
      <c r="P273" s="6" t="s">
        <v>1</v>
      </c>
      <c r="Q273" s="6" t="s">
        <v>1</v>
      </c>
      <c r="R273" s="6" t="s">
        <v>1</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f ca="1">IF(AND($D273=1,ISNUMBER(MATCH(O$1&amp;O273&amp;"x",WhatIf!$H:$H,0))),1,"")</f>
        <v>1</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f t="shared" ca="1" si="20"/>
        <v>1</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f ca="1">IF(OR(G273="",VLOOKUP(G$1,Services!$A$1:$B$19,2,0)="Exclude"),"",IF($D273=1,IF(OR(price_limit="",price_limit="No Limit"),IF(G273="Yes",1,2),IF(SUMIFS(WhatIf!$G:$G,WhatIf!$A:$A,G$1,WhatIf!$B:$B,G273)&lt;=price_limit,IF(G273="Yes",1,2),"")),""))</f>
        <v>1</v>
      </c>
      <c r="AQ273" s="75">
        <f ca="1">IF(OR(H273="",VLOOKUP(H$1,Services!$A$1:$B$19,2,0)="Exclude"),"",IF($D273=1,IF(OR(price_limit="",price_limit="No Limit"),IF(H273="Yes",1,2),IF(SUMIFS(WhatIf!$G:$G,WhatIf!$A:$A,H$1,WhatIf!$B:$B,H273)&lt;=price_limit,IF(H273="Yes",1,2),"")),""))</f>
        <v>1</v>
      </c>
      <c r="AR273" s="75">
        <f ca="1">IF(OR(I273="",VLOOKUP(I$1,Services!$A$1:$B$19,2,0)="Exclude"),"",IF($D273=1,IF(OR(price_limit="",price_limit="No Limit"),IF(I273="Yes",1,2),IF(SUMIFS(WhatIf!$G:$G,WhatIf!$A:$A,I$1,WhatIf!$B:$B,I273)&lt;=price_limit,IF(I273="Yes",1,2),"")),""))</f>
        <v>1</v>
      </c>
      <c r="AS273" s="75">
        <f ca="1">IF(OR(J273="",VLOOKUP(J$1,Services!$A$1:$B$19,2,0)="Exclude"),"",IF($D273=1,IF(OR(price_limit="",price_limit="No Limit"),IF(J273="Yes",1,2),IF(SUMIFS(WhatIf!$G:$G,WhatIf!$A:$A,J$1,WhatIf!$B:$B,J273)&lt;=price_limit,IF(J273="Yes",1,2),"")),""))</f>
        <v>1</v>
      </c>
      <c r="AT273" s="75">
        <f ca="1">IF(OR(K273="",VLOOKUP(K$1,Services!$A$1:$B$19,2,0)="Exclude"),"",IF($D273=1,IF(OR(price_limit="",price_limit="No Limit"),IF(K273="Yes",1,2),IF(SUMIFS(WhatIf!$G:$G,WhatIf!$A:$A,K$1,WhatIf!$B:$B,K273)&lt;=price_limit,IF(K273="Yes",1,2),"")),""))</f>
        <v>1</v>
      </c>
      <c r="AU273" s="75">
        <f ca="1">IF(OR(L273="",VLOOKUP(L$1,Services!$A$1:$B$19,2,0)="Exclude"),"",IF($D273=1,IF(OR(price_limit="",price_limit="No Limit"),IF(L273="Yes",1,2),IF(SUMIFS(WhatIf!$G:$G,WhatIf!$A:$A,L$1,WhatIf!$B:$B,L273)&lt;=price_limit,IF(L273="Yes",1,2),"")),""))</f>
        <v>1</v>
      </c>
      <c r="AV273" s="75">
        <f ca="1">IF(OR(M273="",VLOOKUP(M$1,Services!$A$1:$B$19,2,0)="Exclude"),"",IF($D273=1,IF(OR(price_limit="",price_limit="No Limit"),IF(M273="Yes",1,2),IF(SUMIFS(WhatIf!$G:$G,WhatIf!$A:$A,M$1,WhatIf!$B:$B,M273)&lt;=price_limit,IF(M273="Yes",1,2),"")),""))</f>
        <v>1</v>
      </c>
      <c r="AW273" s="75">
        <f ca="1">IF(OR(N273="",VLOOKUP(N$1,Services!$A$1:$B$19,2,0)="Exclude"),"",IF($D273=1,IF(OR(price_limit="",price_limit="No Limit"),IF(N273="Yes",1,2),IF(SUMIFS(WhatIf!$G:$G,WhatIf!$A:$A,N$1,WhatIf!$B:$B,N273)&lt;=price_limit,IF(N273="Yes",1,2),"")),""))</f>
        <v>1</v>
      </c>
      <c r="AX273" s="75">
        <f ca="1">IF(OR(O273="",VLOOKUP(O$1,Services!$A$1:$B$19,2,0)="Exclude"),"",IF($D273=1,IF(OR(price_limit="",price_limit="No Limit"),IF(O273="Yes",1,2),IF(SUMIFS(WhatIf!$G:$G,WhatIf!$A:$A,O$1,WhatIf!$B:$B,O273)&lt;=price_limit,IF(O273="Yes",1,2),"")),""))</f>
        <v>1</v>
      </c>
      <c r="AY273" s="75">
        <f ca="1">IF(OR(P273="",VLOOKUP(P$1,Services!$A$1:$B$19,2,0)="Exclude"),"",IF($D273=1,IF(OR(price_limit="",price_limit="No Limit"),IF(P273="Yes",1,2),IF(SUMIFS(WhatIf!$G:$G,WhatIf!$A:$A,P$1,WhatIf!$B:$B,P273)&lt;=price_limit,IF(P273="Yes",1,2),"")),""))</f>
        <v>1</v>
      </c>
      <c r="AZ273" s="75">
        <f ca="1">IF(OR(Q273="",VLOOKUP(Q$1,Services!$A$1:$B$19,2,0)="Exclude"),"",IF($D273=1,IF(OR(price_limit="",price_limit="No Limit"),IF(Q273="Yes",1,2),IF(SUMIFS(WhatIf!$G:$G,WhatIf!$A:$A,Q$1,WhatIf!$B:$B,Q273)&lt;=price_limit,IF(Q273="Yes",1,2),"")),""))</f>
        <v>1</v>
      </c>
      <c r="BA273" s="75">
        <f ca="1">IF(OR(R273="",VLOOKUP(R$1,Services!$A$1:$B$19,2,0)="Exclude"),"",IF($D273=1,IF(OR(price_limit="",price_limit="No Limit"),IF(R273="Yes",1,2),IF(SUMIFS(WhatIf!$G:$G,WhatIf!$A:$A,R$1,WhatIf!$B:$B,R273)&lt;=price_limit,IF(R273="Yes",1,2),"")),""))</f>
        <v>1</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f ca="1">IF(OR(U273="",VLOOKUP(U$1,Services!$A$1:$B$19,2,0)="Exclude"),"",IF($D273=1,IF(OR(price_limit="",price_limit="No Limit"),IF(U273="Yes",1,2),IF(SUMIFS(WhatIf!$G:$G,WhatIf!$A:$A,U$1,WhatIf!$B:$B,U273)&lt;=price_limit,IF(U273="Yes",1,2),"")),""))</f>
        <v>1</v>
      </c>
      <c r="BE273" s="3">
        <f t="shared" si="21"/>
        <v>0</v>
      </c>
      <c r="BF273" s="3">
        <f t="shared" si="22"/>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1</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Err2</v>
      </c>
      <c r="BO273" s="3" t="str">
        <f>IF($A273&lt;&gt;"",IF(OR(ISNUMBER(MATCH(ROW($A273),#REF!,0)),ISNUMBER(MATCH(ROW($A273),#REF!,0))),IF(I273="","Err1",""),IF(I273="","","Err2")),"")</f>
        <v>Err2</v>
      </c>
      <c r="BP273" s="3" t="str">
        <f>IF($A273&lt;&gt;"",IF(OR(ISNUMBER(MATCH(ROW($A273),#REF!,0)),ISNUMBER(MATCH(ROW($A273),#REF!,0))),IF(J273="","Err1",""),IF(J273="","","Err2")),"")</f>
        <v>Err2</v>
      </c>
      <c r="BQ273" s="3" t="str">
        <f>IF($A273&lt;&gt;"",IF(OR(ISNUMBER(MATCH(ROW($A273),#REF!,0)),ISNUMBER(MATCH(ROW($A273),#REF!,0))),IF(K273="","Err1",""),IF(K273="","","Err2")),"")</f>
        <v>Err2</v>
      </c>
      <c r="BR273" s="3" t="str">
        <f>IF($A273&lt;&gt;"",IF(OR(ISNUMBER(MATCH(ROW($A273),#REF!,0)),ISNUMBER(MATCH(ROW($A273),#REF!,0))),IF(L273="","Err1",""),IF(L273="","","Err2")),"")</f>
        <v>Err2</v>
      </c>
      <c r="BS273" s="3" t="str">
        <f>IF($A273&lt;&gt;"",IF(OR(ISNUMBER(MATCH(ROW($A273),#REF!,0)),ISNUMBER(MATCH(ROW($A273),#REF!,0))),IF(M273="","Err1",""),IF(M273="","","Err2")),"")</f>
        <v>Err2</v>
      </c>
      <c r="BT273" s="3" t="str">
        <f>IF($A273&lt;&gt;"",IF(OR(ISNUMBER(MATCH(ROW($A273),#REF!,0)),ISNUMBER(MATCH(ROW($A273),#REF!,0))),IF(N273="","Err1",""),IF(N273="","","Err2")),"")</f>
        <v>Err2</v>
      </c>
      <c r="BU273" s="3" t="str">
        <f>IF($A273&lt;&gt;"",IF(ISNUMBER(MATCH(ROW($A273),#REF!,0)),IF(O273="","Err1",""),IF(O273="","","Err2")),"")</f>
        <v>Err2</v>
      </c>
      <c r="BV273" s="3" t="str">
        <f>IF($A273&lt;&gt;"",IF(ISNUMBER(MATCH(ROW($A273),#REF!,0)),IF(P273="","Err1",""),IF(P273="","","Err2")),"")</f>
        <v>Err2</v>
      </c>
      <c r="BW273" s="3" t="str">
        <f>IF($A273&lt;&gt;"",IF(OR(ISNUMBER(MATCH(ROW($A273),#REF!,0)),ISNUMBER(MATCH(ROW($A273),#REF!,0)),ISNUMBER(MATCH(ROW($A273),#REF!,0))),IF($Q273="","Err1",""),IF($Q273="","","Err2")),"")</f>
        <v>Err2</v>
      </c>
      <c r="BX273" s="3" t="str">
        <f>IF($A273&lt;&gt;"",IF(ISNUMBER(MATCH(ROW($A273),#REF!,0)),IF(R273="","Err1",""),IF(R273="","","Err2")),"")</f>
        <v>Err2</v>
      </c>
      <c r="BY273" s="3" t="str">
        <f>IF($A273&lt;&gt;"",IF(ISNUMBER(MATCH(ROW($A273),#REF!,0)),IF(S273="","Err1",""),IF(S273="","","Err2")),"")</f>
        <v/>
      </c>
      <c r="BZ273" s="3" t="str">
        <f>IF($A273&lt;&gt;"",IF(ISNUMBER(MATCH(ROW($A273),#REF!,0)),IF(T273="","Err1",""),IF(T273="","","Err2")),"")</f>
        <v/>
      </c>
      <c r="CA273" s="3" t="str">
        <f>IF($A273&lt;&gt;"",IF(ISNUMBER(MATCH(ROW($A273),#REF!,0)),IF(U273="","Err1",""),IF(U273="","","Err2")),"")</f>
        <v>Err2</v>
      </c>
    </row>
    <row r="274" spans="1:79" ht="24.9" x14ac:dyDescent="0.3">
      <c r="A274" s="19" t="s">
        <v>184</v>
      </c>
      <c r="B274" s="4" t="s">
        <v>310</v>
      </c>
      <c r="C274" s="4" t="s">
        <v>216</v>
      </c>
      <c r="D274" s="3" t="str">
        <f t="shared" ca="1" si="19"/>
        <v/>
      </c>
      <c r="G274" s="5" t="s">
        <v>1</v>
      </c>
      <c r="H274" s="5" t="s">
        <v>1</v>
      </c>
      <c r="I274" s="5" t="s">
        <v>1</v>
      </c>
      <c r="J274" s="5" t="s">
        <v>1</v>
      </c>
      <c r="K274" s="5" t="s">
        <v>1</v>
      </c>
      <c r="L274" s="5" t="s">
        <v>1</v>
      </c>
      <c r="M274" s="5" t="s">
        <v>1</v>
      </c>
      <c r="N274" s="5" t="s">
        <v>1</v>
      </c>
      <c r="O274" s="6" t="s">
        <v>1</v>
      </c>
      <c r="P274" s="6" t="s">
        <v>1</v>
      </c>
      <c r="Q274" s="6" t="s">
        <v>1</v>
      </c>
      <c r="R274" s="6" t="s">
        <v>1</v>
      </c>
      <c r="U274" s="5" t="s">
        <v>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0"/>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 ca="1">IF(OR(H274="",VLOOKUP(H$1,Services!$A$1:$B$19,2,0)="Exclude"),"",IF($D274=1,IF(OR(price_limit="",price_limit="No Limit"),IF(H274="Yes",1,2),IF(SUMIFS(WhatIf!$G:$G,WhatIf!$A:$A,H$1,WhatIf!$B:$B,H274)&lt;=price_limit,IF(H274="Yes",1,2),"")),""))</f>
        <v/>
      </c>
      <c r="AR274" s="75" t="str">
        <f ca="1">IF(OR(I274="",VLOOKUP(I$1,Services!$A$1:$B$19,2,0)="Exclude"),"",IF($D274=1,IF(OR(price_limit="",price_limit="No Limit"),IF(I274="Yes",1,2),IF(SUMIFS(WhatIf!$G:$G,WhatIf!$A:$A,I$1,WhatIf!$B:$B,I274)&lt;=price_limit,IF(I274="Yes",1,2),"")),""))</f>
        <v/>
      </c>
      <c r="AS274" s="75" t="str">
        <f ca="1">IF(OR(J274="",VLOOKUP(J$1,Services!$A$1:$B$19,2,0)="Exclude"),"",IF($D274=1,IF(OR(price_limit="",price_limit="No Limit"),IF(J274="Yes",1,2),IF(SUMIFS(WhatIf!$G:$G,WhatIf!$A:$A,J$1,WhatIf!$B:$B,J274)&lt;=price_limit,IF(J274="Yes",1,2),"")),""))</f>
        <v/>
      </c>
      <c r="AT274" s="75" t="str">
        <f ca="1">IF(OR(K274="",VLOOKUP(K$1,Services!$A$1:$B$19,2,0)="Exclude"),"",IF($D274=1,IF(OR(price_limit="",price_limit="No Limit"),IF(K274="Yes",1,2),IF(SUMIFS(WhatIf!$G:$G,WhatIf!$A:$A,K$1,WhatIf!$B:$B,K274)&lt;=price_limit,IF(K274="Yes",1,2),"")),""))</f>
        <v/>
      </c>
      <c r="AU274" s="75" t="str">
        <f ca="1">IF(OR(L274="",VLOOKUP(L$1,Services!$A$1:$B$19,2,0)="Exclude"),"",IF($D274=1,IF(OR(price_limit="",price_limit="No Limit"),IF(L274="Yes",1,2),IF(SUMIFS(WhatIf!$G:$G,WhatIf!$A:$A,L$1,WhatIf!$B:$B,L274)&lt;=price_limit,IF(L274="Yes",1,2),"")),""))</f>
        <v/>
      </c>
      <c r="AV274" s="75" t="str">
        <f ca="1">IF(OR(M274="",VLOOKUP(M$1,Services!$A$1:$B$19,2,0)="Exclude"),"",IF($D274=1,IF(OR(price_limit="",price_limit="No Limit"),IF(M274="Yes",1,2),IF(SUMIFS(WhatIf!$G:$G,WhatIf!$A:$A,M$1,WhatIf!$B:$B,M274)&lt;=price_limit,IF(M274="Yes",1,2),"")),""))</f>
        <v/>
      </c>
      <c r="AW274" s="75" t="str">
        <f ca="1">IF(OR(N274="",VLOOKUP(N$1,Services!$A$1:$B$19,2,0)="Exclude"),"",IF($D274=1,IF(OR(price_limit="",price_limit="No Limit"),IF(N274="Yes",1,2),IF(SUMIFS(WhatIf!$G:$G,WhatIf!$A:$A,N$1,WhatIf!$B:$B,N274)&lt;=price_limit,IF(N274="Yes",1,2),"")),""))</f>
        <v/>
      </c>
      <c r="AX274" s="75" t="str">
        <f ca="1">IF(OR(O274="",VLOOKUP(O$1,Services!$A$1:$B$19,2,0)="Exclude"),"",IF($D274=1,IF(OR(price_limit="",price_limit="No Limit"),IF(O274="Yes",1,2),IF(SUMIFS(WhatIf!$G:$G,WhatIf!$A:$A,O$1,WhatIf!$B:$B,O274)&lt;=price_limit,IF(O274="Yes",1,2),"")),""))</f>
        <v/>
      </c>
      <c r="AY274" s="75" t="str">
        <f ca="1">IF(OR(P274="",VLOOKUP(P$1,Services!$A$1:$B$19,2,0)="Exclude"),"",IF($D274=1,IF(OR(price_limit="",price_limit="No Limit"),IF(P274="Yes",1,2),IF(SUMIFS(WhatIf!$G:$G,WhatIf!$A:$A,P$1,WhatIf!$B:$B,P274)&lt;=price_limit,IF(P274="Yes",1,2),"")),""))</f>
        <v/>
      </c>
      <c r="AZ274" s="75" t="str">
        <f ca="1">IF(OR(Q274="",VLOOKUP(Q$1,Services!$A$1:$B$19,2,0)="Exclude"),"",IF($D274=1,IF(OR(price_limit="",price_limit="No Limit"),IF(Q274="Yes",1,2),IF(SUMIFS(WhatIf!$G:$G,WhatIf!$A:$A,Q$1,WhatIf!$B:$B,Q274)&lt;=price_limit,IF(Q274="Yes",1,2),"")),""))</f>
        <v/>
      </c>
      <c r="BA274" s="75" t="str">
        <f ca="1">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 ca="1">IF(OR(U274="",VLOOKUP(U$1,Services!$A$1:$B$19,2,0)="Exclude"),"",IF($D274=1,IF(OR(price_limit="",price_limit="No Limit"),IF(U274="Yes",1,2),IF(SUMIFS(WhatIf!$G:$G,WhatIf!$A:$A,U$1,WhatIf!$B:$B,U274)&lt;=price_limit,IF(U274="Yes",1,2),"")),""))</f>
        <v/>
      </c>
      <c r="BE274" s="3">
        <f t="shared" si="21"/>
        <v>0</v>
      </c>
      <c r="BF274" s="3">
        <f t="shared" si="22"/>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Err2</v>
      </c>
      <c r="BO274" s="3" t="str">
        <f>IF($A274&lt;&gt;"",IF(OR(ISNUMBER(MATCH(ROW($A274),#REF!,0)),ISNUMBER(MATCH(ROW($A274),#REF!,0))),IF(I274="","Err1",""),IF(I274="","","Err2")),"")</f>
        <v>Err2</v>
      </c>
      <c r="BP274" s="3" t="str">
        <f>IF($A274&lt;&gt;"",IF(OR(ISNUMBER(MATCH(ROW($A274),#REF!,0)),ISNUMBER(MATCH(ROW($A274),#REF!,0))),IF(J274="","Err1",""),IF(J274="","","Err2")),"")</f>
        <v>Err2</v>
      </c>
      <c r="BQ274" s="3" t="str">
        <f>IF($A274&lt;&gt;"",IF(OR(ISNUMBER(MATCH(ROW($A274),#REF!,0)),ISNUMBER(MATCH(ROW($A274),#REF!,0))),IF(K274="","Err1",""),IF(K274="","","Err2")),"")</f>
        <v>Err2</v>
      </c>
      <c r="BR274" s="3" t="str">
        <f>IF($A274&lt;&gt;"",IF(OR(ISNUMBER(MATCH(ROW($A274),#REF!,0)),ISNUMBER(MATCH(ROW($A274),#REF!,0))),IF(L274="","Err1",""),IF(L274="","","Err2")),"")</f>
        <v>Err2</v>
      </c>
      <c r="BS274" s="3" t="str">
        <f>IF($A274&lt;&gt;"",IF(OR(ISNUMBER(MATCH(ROW($A274),#REF!,0)),ISNUMBER(MATCH(ROW($A274),#REF!,0))),IF(M274="","Err1",""),IF(M274="","","Err2")),"")</f>
        <v>Err2</v>
      </c>
      <c r="BT274" s="3" t="str">
        <f>IF($A274&lt;&gt;"",IF(OR(ISNUMBER(MATCH(ROW($A274),#REF!,0)),ISNUMBER(MATCH(ROW($A274),#REF!,0))),IF(N274="","Err1",""),IF(N274="","","Err2")),"")</f>
        <v>Err2</v>
      </c>
      <c r="BU274" s="3" t="str">
        <f>IF($A274&lt;&gt;"",IF(ISNUMBER(MATCH(ROW($A274),#REF!,0)),IF(O274="","Err1",""),IF(O274="","","Err2")),"")</f>
        <v>Err2</v>
      </c>
      <c r="BV274" s="3" t="str">
        <f>IF($A274&lt;&gt;"",IF(ISNUMBER(MATCH(ROW($A274),#REF!,0)),IF(P274="","Err1",""),IF(P274="","","Err2")),"")</f>
        <v>Err2</v>
      </c>
      <c r="BW274" s="3" t="str">
        <f>IF($A274&lt;&gt;"",IF(OR(ISNUMBER(MATCH(ROW($A274),#REF!,0)),ISNUMBER(MATCH(ROW($A274),#REF!,0)),ISNUMBER(MATCH(ROW($A274),#REF!,0))),IF($Q274="","Err1",""),IF($Q274="","","Err2")),"")</f>
        <v>Err2</v>
      </c>
      <c r="BX274" s="3" t="str">
        <f>IF($A274&lt;&gt;"",IF(ISNUMBER(MATCH(ROW($A274),#REF!,0)),IF(R274="","Err1",""),IF(R274="","","Err2")),"")</f>
        <v>Err2</v>
      </c>
      <c r="BY274" s="3" t="str">
        <f>IF($A274&lt;&gt;"",IF(ISNUMBER(MATCH(ROW($A274),#REF!,0)),IF(S274="","Err1",""),IF(S274="","","Err2")),"")</f>
        <v/>
      </c>
      <c r="BZ274" s="3" t="str">
        <f>IF($A274&lt;&gt;"",IF(ISNUMBER(MATCH(ROW($A274),#REF!,0)),IF(T274="","Err1",""),IF(T274="","","Err2")),"")</f>
        <v/>
      </c>
      <c r="CA274" s="3" t="str">
        <f>IF($A274&lt;&gt;"",IF(ISNUMBER(MATCH(ROW($A274),#REF!,0)),IF(U274="","Err1",""),IF(U274="","","Err2")),"")</f>
        <v>Err2</v>
      </c>
    </row>
    <row r="275" spans="1:79" ht="24.9" x14ac:dyDescent="0.3">
      <c r="A275" s="19" t="s">
        <v>253</v>
      </c>
      <c r="B275" s="4" t="s">
        <v>201</v>
      </c>
      <c r="C275" s="4" t="s">
        <v>483</v>
      </c>
      <c r="D275" s="3" t="str">
        <f t="shared" ca="1" si="19"/>
        <v/>
      </c>
      <c r="G275" s="5" t="s">
        <v>1</v>
      </c>
      <c r="O275" s="6"/>
      <c r="P275" s="6"/>
      <c r="Q275" s="6" t="s">
        <v>216</v>
      </c>
      <c r="R275" s="6"/>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0"/>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 ca="1">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 ca="1">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21"/>
        <v>0</v>
      </c>
      <c r="BF275" s="3">
        <f t="shared" si="22"/>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Err2</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
      </c>
      <c r="BV275" s="3" t="str">
        <f>IF($A275&lt;&gt;"",IF(ISNUMBER(MATCH(ROW($A275),#REF!,0)),IF(P275="","Err1",""),IF(P275="","","Err2")),"")</f>
        <v/>
      </c>
      <c r="BW275" s="3" t="str">
        <f>IF($A275&lt;&gt;"",IF(OR(ISNUMBER(MATCH(ROW($A275),#REF!,0)),ISNUMBER(MATCH(ROW($A275),#REF!,0)),ISNUMBER(MATCH(ROW($A275),#REF!,0))),IF($Q275="","Err1",""),IF($Q275="","","Err2")),"")</f>
        <v>Err2</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
      </c>
    </row>
    <row r="276" spans="1:79" x14ac:dyDescent="0.3">
      <c r="A276" s="19" t="s">
        <v>897</v>
      </c>
      <c r="C276" s="4" t="s">
        <v>216</v>
      </c>
      <c r="D276" s="3" t="str">
        <f t="shared" ca="1" si="19"/>
        <v/>
      </c>
      <c r="U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0"/>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 ca="1">IF(OR(U276="",VLOOKUP(U$1,Services!$A$1:$B$19,2,0)="Exclude"),"",IF($D276=1,IF(OR(price_limit="",price_limit="No Limit"),IF(U276="Yes",1,2),IF(SUMIFS(WhatIf!$G:$G,WhatIf!$A:$A,U$1,WhatIf!$B:$B,U276)&lt;=price_limit,IF(U276="Yes",1,2),"")),""))</f>
        <v/>
      </c>
      <c r="BE276" s="3">
        <f t="shared" si="21"/>
        <v>0</v>
      </c>
      <c r="BF276" s="3">
        <f t="shared" si="22"/>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Err2</v>
      </c>
    </row>
    <row r="277" spans="1:79" x14ac:dyDescent="0.3">
      <c r="A277" s="19" t="s">
        <v>423</v>
      </c>
      <c r="B277" s="4" t="s">
        <v>248</v>
      </c>
      <c r="C277" s="4" t="s">
        <v>224</v>
      </c>
      <c r="D277" s="3" t="str">
        <f t="shared" ca="1" si="19"/>
        <v/>
      </c>
      <c r="G277" s="5" t="s">
        <v>537</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0"/>
        <v/>
      </c>
      <c r="AN277" s="75" t="str">
        <f>IF(OR(E277="",VLOOKUP(E$1,Services!$A$1:$B$19,2,0)="Exclude"),"",IF($D277=1,IF(OR(price_limit="",price_limit="No Limit"),IF(E277="Yes",1,2),IF(SUMIFS(WhatIf!$G:$G,WhatIf!$A:$A,E$1,WhatIf!$B:$B,E277)&lt;=price_limit,IF(E277="Yes",1,2),"")),""))</f>
        <v/>
      </c>
      <c r="AO277" s="75" t="str">
        <f>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1"/>
        <v>0</v>
      </c>
      <c r="BF277" s="3">
        <f t="shared" si="22"/>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
      </c>
      <c r="BM277" s="3" t="str">
        <f>IF($A277&lt;&gt;"",IF(ISNUMBER(MATCH(ROW($A277),#REF!,0)),IF($G277="","Err1",""),IF($G277="","","Err2")),"")</f>
        <v>Err2</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128</v>
      </c>
      <c r="B278" s="4" t="s">
        <v>248</v>
      </c>
      <c r="C278" s="4" t="s">
        <v>224</v>
      </c>
      <c r="D278" s="3" t="str">
        <f t="shared" ca="1" si="19"/>
        <v/>
      </c>
      <c r="O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0"/>
        <v/>
      </c>
      <c r="AN278" s="75" t="str">
        <f>IF(OR(E278="",VLOOKUP(E$1,Services!$A$1:$B$19,2,0)="Exclude"),"",IF($D278=1,IF(OR(price_limit="",price_limit="No Limit"),IF(E278="Yes",1,2),IF(SUMIFS(WhatIf!$G:$G,WhatIf!$A:$A,E$1,WhatIf!$B:$B,E278)&lt;=price_limit,IF(E278="Yes",1,2),"")),""))</f>
        <v/>
      </c>
      <c r="AO278" s="75" t="str">
        <f>IF(OR(F278="",VLOOKUP(F$1,Services!$A$1:$B$19,2,0)="Exclude"),"",IF($D278=1,IF(OR(price_limit="",price_limit="No Limit"),IF(F278="Yes",1,2),IF(SUMIFS(WhatIf!$G:$G,WhatIf!$A:$A,F$1,WhatIf!$B:$B,F278)&lt;=price_limit,IF(F278="Yes",1,2),"")),""))</f>
        <v/>
      </c>
      <c r="AP278" s="75" t="str">
        <f>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 ca="1">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1"/>
        <v>0</v>
      </c>
      <c r="BF278" s="3">
        <f t="shared" si="22"/>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
      </c>
      <c r="BM278" s="3" t="str">
        <f>IF($A278&lt;&gt;"",IF(ISNUMBER(MATCH(ROW($A278),#REF!,0)),IF($G278="","Err1",""),IF($G278="","","Err2")),"")</f>
        <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Err2</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129</v>
      </c>
      <c r="B279" s="4" t="s">
        <v>314</v>
      </c>
      <c r="C279" s="4" t="s">
        <v>216</v>
      </c>
      <c r="D279" s="3" t="str">
        <f t="shared" ca="1" si="19"/>
        <v/>
      </c>
      <c r="O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0"/>
        <v/>
      </c>
      <c r="AN279" s="75" t="str">
        <f>IF(OR(E279="",VLOOKUP(E$1,Services!$A$1:$B$19,2,0)="Exclude"),"",IF($D279=1,IF(OR(price_limit="",price_limit="No Limit"),IF(E279="Yes",1,2),IF(SUMIFS(WhatIf!$G:$G,WhatIf!$A:$A,E$1,WhatIf!$B:$B,E279)&lt;=price_limit,IF(E279="Yes",1,2),"")),""))</f>
        <v/>
      </c>
      <c r="AO279" s="75" t="str">
        <f>IF(OR(F279="",VLOOKUP(F$1,Services!$A$1:$B$19,2,0)="Exclude"),"",IF($D279=1,IF(OR(price_limit="",price_limit="No Limit"),IF(F279="Yes",1,2),IF(SUMIFS(WhatIf!$G:$G,WhatIf!$A:$A,F$1,WhatIf!$B:$B,F279)&lt;=price_limit,IF(F279="Yes",1,2),"")),""))</f>
        <v/>
      </c>
      <c r="AP279" s="75" t="str">
        <f>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 ca="1">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1"/>
        <v>0</v>
      </c>
      <c r="BF279" s="3">
        <f t="shared" si="22"/>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
      </c>
      <c r="BM279" s="3" t="str">
        <f>IF($A279&lt;&gt;"",IF(ISNUMBER(MATCH(ROW($A279),#REF!,0)),IF($G279="","Err1",""),IF($G279="","","Err2")),"")</f>
        <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Err2</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
      </c>
      <c r="CA279" s="3" t="str">
        <f>IF($A279&lt;&gt;"",IF(ISNUMBER(MATCH(ROW($A279),#REF!,0)),IF(U279="","Err1",""),IF(U279="","","Err2")),"")</f>
        <v/>
      </c>
    </row>
    <row r="280" spans="1:79" x14ac:dyDescent="0.3">
      <c r="A280" s="19" t="s">
        <v>130</v>
      </c>
      <c r="B280" s="4" t="s">
        <v>240</v>
      </c>
      <c r="C280" s="4" t="s">
        <v>224</v>
      </c>
      <c r="D280" s="3" t="str">
        <f t="shared" ca="1" si="19"/>
        <v/>
      </c>
      <c r="F280" s="5" t="s">
        <v>537</v>
      </c>
      <c r="G280" s="5" t="s">
        <v>537</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0"/>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1"/>
        <v>0</v>
      </c>
      <c r="BF280" s="3">
        <f t="shared" si="22"/>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
      </c>
      <c r="BY280" s="3" t="str">
        <f>IF($A280&lt;&gt;"",IF(ISNUMBER(MATCH(ROW($A280),#REF!,0)),IF(S280="","Err1",""),IF(S280="","","Err2")),"")</f>
        <v/>
      </c>
      <c r="BZ280" s="3" t="str">
        <f>IF($A280&lt;&gt;"",IF(ISNUMBER(MATCH(ROW($A280),#REF!,0)),IF(T280="","Err1",""),IF(T280="","","Err2")),"")</f>
        <v/>
      </c>
      <c r="CA280" s="3" t="str">
        <f>IF($A280&lt;&gt;"",IF(ISNUMBER(MATCH(ROW($A280),#REF!,0)),IF(U280="","Err1",""),IF(U280="","","Err2")),"")</f>
        <v/>
      </c>
    </row>
    <row r="281" spans="1:79" x14ac:dyDescent="0.3">
      <c r="A281" s="19" t="s">
        <v>663</v>
      </c>
      <c r="C281" s="4" t="s">
        <v>485</v>
      </c>
      <c r="D281" s="3" t="str">
        <f t="shared" ca="1" si="19"/>
        <v/>
      </c>
      <c r="F281" s="5" t="s">
        <v>564</v>
      </c>
      <c r="G281" s="5" t="s">
        <v>564</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0"/>
        <v/>
      </c>
      <c r="AN281" s="75" t="str">
        <f>IF(OR(E281="",VLOOKUP(E$1,Services!$A$1:$B$19,2,0)="Exclude"),"",IF($D281=1,IF(OR(price_limit="",price_limit="No Limit"),IF(E281="Yes",1,2),IF(SUMIFS(WhatIf!$G:$G,WhatIf!$A:$A,E$1,WhatIf!$B:$B,E281)&lt;=price_limit,IF(E281="Yes",1,2),"")),""))</f>
        <v/>
      </c>
      <c r="AO281" s="75" t="str">
        <f ca="1">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IF(OR(Q281="",VLOOKUP(Q$1,Services!$A$1:$B$19,2,0)="Exclude"),"",IF($D281=1,IF(OR(price_limit="",price_limit="No Limit"),IF(Q281="Yes",1,2),IF(SUMIFS(WhatIf!$G:$G,WhatIf!$A:$A,Q$1,WhatIf!$B:$B,Q281)&lt;=price_limit,IF(Q281="Yes",1,2),"")),""))</f>
        <v/>
      </c>
      <c r="BA281" s="75" t="str">
        <f>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1"/>
        <v>0</v>
      </c>
      <c r="BF281" s="3">
        <f t="shared" si="22"/>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Err2</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
      </c>
      <c r="BX281" s="3" t="str">
        <f>IF($A281&lt;&gt;"",IF(ISNUMBER(MATCH(ROW($A281),#REF!,0)),IF(R281="","Err1",""),IF(R281="","","Err2")),"")</f>
        <v/>
      </c>
      <c r="BY281" s="3" t="str">
        <f>IF($A281&lt;&gt;"",IF(ISNUMBER(MATCH(ROW($A281),#REF!,0)),IF(S281="","Err1",""),IF(S281="","","Err2")),"")</f>
        <v/>
      </c>
      <c r="BZ281" s="3" t="str">
        <f>IF($A281&lt;&gt;"",IF(ISNUMBER(MATCH(ROW($A281),#REF!,0)),IF(T281="","Err1",""),IF(T281="","","Err2")),"")</f>
        <v/>
      </c>
      <c r="CA281" s="3" t="str">
        <f>IF($A281&lt;&gt;"",IF(ISNUMBER(MATCH(ROW($A281),#REF!,0)),IF(U281="","Err1",""),IF(U281="","","Err2")),"")</f>
        <v/>
      </c>
    </row>
    <row r="282" spans="1:79" x14ac:dyDescent="0.3">
      <c r="A282" s="19" t="s">
        <v>131</v>
      </c>
      <c r="B282" s="4" t="s">
        <v>430</v>
      </c>
      <c r="C282" s="4" t="s">
        <v>224</v>
      </c>
      <c r="D282" s="3" t="str">
        <f t="shared" ca="1" si="19"/>
        <v/>
      </c>
      <c r="F282" s="5" t="s">
        <v>537</v>
      </c>
      <c r="G282" s="5" t="s">
        <v>537</v>
      </c>
      <c r="T282" s="5" t="s">
        <v>256</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0"/>
        <v/>
      </c>
      <c r="AN282" s="75" t="str">
        <f>IF(OR(E282="",VLOOKUP(E$1,Services!$A$1:$B$19,2,0)="Exclude"),"",IF($D282=1,IF(OR(price_limit="",price_limit="No Limit"),IF(E282="Yes",1,2),IF(SUMIFS(WhatIf!$G:$G,WhatIf!$A:$A,E$1,WhatIf!$B:$B,E282)&lt;=price_limit,IF(E282="Yes",1,2),"")),""))</f>
        <v/>
      </c>
      <c r="AO282" s="75" t="str">
        <f ca="1">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IF(OR(Q282="",VLOOKUP(Q$1,Services!$A$1:$B$19,2,0)="Exclude"),"",IF($D282=1,IF(OR(price_limit="",price_limit="No Limit"),IF(Q282="Yes",1,2),IF(SUMIFS(WhatIf!$G:$G,WhatIf!$A:$A,Q$1,WhatIf!$B:$B,Q282)&lt;=price_limit,IF(Q282="Yes",1,2),"")),""))</f>
        <v/>
      </c>
      <c r="BA282" s="75" t="str">
        <f>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 ca="1">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1"/>
        <v>0</v>
      </c>
      <c r="BF282" s="3">
        <f t="shared" si="22"/>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Err2</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
      </c>
      <c r="BV282" s="3" t="str">
        <f>IF($A282&lt;&gt;"",IF(ISNUMBER(MATCH(ROW($A282),#REF!,0)),IF(P282="","Err1",""),IF(P282="","","Err2")),"")</f>
        <v/>
      </c>
      <c r="BW282" s="3" t="str">
        <f>IF($A282&lt;&gt;"",IF(OR(ISNUMBER(MATCH(ROW($A282),#REF!,0)),ISNUMBER(MATCH(ROW($A282),#REF!,0)),ISNUMBER(MATCH(ROW($A282),#REF!,0))),IF($Q282="","Err1",""),IF($Q282="","","Err2")),"")</f>
        <v/>
      </c>
      <c r="BX282" s="3" t="str">
        <f>IF($A282&lt;&gt;"",IF(ISNUMBER(MATCH(ROW($A282),#REF!,0)),IF(R282="","Err1",""),IF(R282="","","Err2")),"")</f>
        <v/>
      </c>
      <c r="BY282" s="3" t="str">
        <f>IF($A282&lt;&gt;"",IF(ISNUMBER(MATCH(ROW($A282),#REF!,0)),IF(S282="","Err1",""),IF(S282="","","Err2")),"")</f>
        <v/>
      </c>
      <c r="BZ282" s="3" t="str">
        <f>IF($A282&lt;&gt;"",IF(ISNUMBER(MATCH(ROW($A282),#REF!,0)),IF(T282="","Err1",""),IF(T282="","","Err2")),"")</f>
        <v>Err2</v>
      </c>
      <c r="CA282" s="3" t="str">
        <f>IF($A282&lt;&gt;"",IF(ISNUMBER(MATCH(ROW($A282),#REF!,0)),IF(U282="","Err1",""),IF(U282="","","Err2")),"")</f>
        <v/>
      </c>
    </row>
    <row r="283" spans="1:79" x14ac:dyDescent="0.3">
      <c r="A283" s="19" t="s">
        <v>56</v>
      </c>
      <c r="B283" s="4" t="s">
        <v>248</v>
      </c>
      <c r="C283" s="4" t="s">
        <v>224</v>
      </c>
      <c r="D283" s="3" t="str">
        <f t="shared" ca="1" si="19"/>
        <v/>
      </c>
      <c r="F283" s="5" t="s">
        <v>1</v>
      </c>
      <c r="G283" s="5" t="s">
        <v>1</v>
      </c>
      <c r="O283" s="5" t="s">
        <v>1</v>
      </c>
      <c r="P283" s="6"/>
      <c r="R283" s="6" t="s">
        <v>874</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0"/>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IF(OR(L283="",VLOOKUP(L$1,Services!$A$1:$B$19,2,0)="Exclude"),"",IF($D283=1,IF(OR(price_limit="",price_limit="No Limit"),IF(L283="Yes",1,2),IF(SUMIFS(WhatIf!$G:$G,WhatIf!$A:$A,L$1,WhatIf!$B:$B,L283)&lt;=price_limit,IF(L283="Yes",1,2),"")),""))</f>
        <v/>
      </c>
      <c r="AV283" s="75" t="str">
        <f>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 ca="1">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 ca="1">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21"/>
        <v>0</v>
      </c>
      <c r="BF283" s="3">
        <f t="shared" si="22"/>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
      </c>
      <c r="BS283" s="3" t="str">
        <f>IF($A283&lt;&gt;"",IF(OR(ISNUMBER(MATCH(ROW($A283),#REF!,0)),ISNUMBER(MATCH(ROW($A283),#REF!,0))),IF(M283="","Err1",""),IF(M283="","","Err2")),"")</f>
        <v/>
      </c>
      <c r="BT283" s="3" t="str">
        <f>IF($A283&lt;&gt;"",IF(OR(ISNUMBER(MATCH(ROW($A283),#REF!,0)),ISNUMBER(MATCH(ROW($A283),#REF!,0))),IF(N283="","Err1",""),IF(N283="","","Err2")),"")</f>
        <v/>
      </c>
      <c r="BU283" s="3" t="str">
        <f>IF($A283&lt;&gt;"",IF(ISNUMBER(MATCH(ROW($A283),#REF!,0)),IF(O283="","Err1",""),IF(O283="","","Err2")),"")</f>
        <v>Err2</v>
      </c>
      <c r="BV283" s="3" t="str">
        <f>IF($A283&lt;&gt;"",IF(ISNUMBER(MATCH(ROW($A283),#REF!,0)),IF(P283="","Err1",""),IF(P283="","","Err2")),"")</f>
        <v/>
      </c>
      <c r="BW283" s="3" t="str">
        <f>IF($A283&lt;&gt;"",IF(OR(ISNUMBER(MATCH(ROW($A283),#REF!,0)),ISNUMBER(MATCH(ROW($A283),#REF!,0)),ISNUMBER(MATCH(ROW($A283),#REF!,0))),IF($Q283="","Err1",""),IF($Q283="","","Err2")),"")</f>
        <v/>
      </c>
      <c r="BX283" s="3" t="str">
        <f>IF($A283&lt;&gt;"",IF(ISNUMBER(MATCH(ROW($A283),#REF!,0)),IF(R283="","Err1",""),IF(R283="","","Err2")),"")</f>
        <v>Err2</v>
      </c>
      <c r="BY283" s="3" t="str">
        <f>IF($A283&lt;&gt;"",IF(ISNUMBER(MATCH(ROW($A283),#REF!,0)),IF(S283="","Err1",""),IF(S283="","","Err2")),"")</f>
        <v/>
      </c>
      <c r="BZ283" s="3" t="str">
        <f>IF($A283&lt;&gt;"",IF(ISNUMBER(MATCH(ROW($A283),#REF!,0)),IF(T283="","Err1",""),IF(T283="","","Err2")),"")</f>
        <v/>
      </c>
      <c r="CA283" s="3" t="str">
        <f>IF($A283&lt;&gt;"",IF(ISNUMBER(MATCH(ROW($A283),#REF!,0)),IF(U283="","Err1",""),IF(U283="","","Err2")),"")</f>
        <v/>
      </c>
    </row>
    <row r="284" spans="1:79" x14ac:dyDescent="0.3">
      <c r="A284" s="19" t="s">
        <v>57</v>
      </c>
      <c r="B284" s="4" t="s">
        <v>248</v>
      </c>
      <c r="C284" s="4" t="s">
        <v>216</v>
      </c>
      <c r="D284" s="3" t="str">
        <f t="shared" ca="1" si="19"/>
        <v/>
      </c>
      <c r="G284" s="5" t="s">
        <v>1</v>
      </c>
      <c r="O284" s="6"/>
      <c r="P284" s="6"/>
      <c r="Q284" s="6" t="s">
        <v>319</v>
      </c>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0"/>
        <v/>
      </c>
      <c r="AN284" s="75" t="str">
        <f>IF(OR(E284="",VLOOKUP(E$1,Services!$A$1:$B$19,2,0)="Exclude"),"",IF($D284=1,IF(OR(price_limit="",price_limit="No Limit"),IF(E284="Yes",1,2),IF(SUMIFS(WhatIf!$G:$G,WhatIf!$A:$A,E$1,WhatIf!$B:$B,E284)&lt;=price_limit,IF(E284="Yes",1,2),"")),""))</f>
        <v/>
      </c>
      <c r="AO284" s="75" t="str">
        <f>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IF(OR(H284="",VLOOKUP(H$1,Services!$A$1:$B$19,2,0)="Exclude"),"",IF($D284=1,IF(OR(price_limit="",price_limit="No Limit"),IF(H284="Yes",1,2),IF(SUMIFS(WhatIf!$G:$G,WhatIf!$A:$A,H$1,WhatIf!$B:$B,H284)&lt;=price_limit,IF(H284="Yes",1,2),"")),""))</f>
        <v/>
      </c>
      <c r="AR284" s="75" t="str">
        <f>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IF(OR(K284="",VLOOKUP(K$1,Services!$A$1:$B$19,2,0)="Exclude"),"",IF($D284=1,IF(OR(price_limit="",price_limit="No Limit"),IF(K284="Yes",1,2),IF(SUMIFS(WhatIf!$G:$G,WhatIf!$A:$A,K$1,WhatIf!$B:$B,K284)&lt;=price_limit,IF(K284="Yes",1,2),"")),""))</f>
        <v/>
      </c>
      <c r="AU284" s="75" t="str">
        <f>IF(OR(L284="",VLOOKUP(L$1,Services!$A$1:$B$19,2,0)="Exclude"),"",IF($D284=1,IF(OR(price_limit="",price_limit="No Limit"),IF(L284="Yes",1,2),IF(SUMIFS(WhatIf!$G:$G,WhatIf!$A:$A,L$1,WhatIf!$B:$B,L284)&lt;=price_limit,IF(L284="Yes",1,2),"")),""))</f>
        <v/>
      </c>
      <c r="AV284" s="75" t="str">
        <f>IF(OR(M284="",VLOOKUP(M$1,Services!$A$1:$B$19,2,0)="Exclude"),"",IF($D284=1,IF(OR(price_limit="",price_limit="No Limit"),IF(M284="Yes",1,2),IF(SUMIFS(WhatIf!$G:$G,WhatIf!$A:$A,M$1,WhatIf!$B:$B,M284)&lt;=price_limit,IF(M284="Yes",1,2),"")),""))</f>
        <v/>
      </c>
      <c r="AW284" s="75" t="str">
        <f>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 ca="1">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 ca="1">IF(OR(U284="",VLOOKUP(U$1,Services!$A$1:$B$19,2,0)="Exclude"),"",IF($D284=1,IF(OR(price_limit="",price_limit="No Limit"),IF(U284="Yes",1,2),IF(SUMIFS(WhatIf!$G:$G,WhatIf!$A:$A,U$1,WhatIf!$B:$B,U284)&lt;=price_limit,IF(U284="Yes",1,2),"")),""))</f>
        <v/>
      </c>
      <c r="BE284" s="3">
        <f t="shared" si="21"/>
        <v>0</v>
      </c>
      <c r="BF284" s="3">
        <f t="shared" si="22"/>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
      </c>
      <c r="BL284" s="3" t="str">
        <f>IF($A284&lt;&gt;"",IF(ISNUMBER(MATCH(ROW($A284),#REF!,0)),IF($F284="","Err1",""),IF($F284="","","Err2")),"")</f>
        <v/>
      </c>
      <c r="BM284" s="3" t="str">
        <f>IF($A284&lt;&gt;"",IF(ISNUMBER(MATCH(ROW($A284),#REF!,0)),IF($G284="","Err1",""),IF($G284="","","Err2")),"")</f>
        <v>Err2</v>
      </c>
      <c r="BN284" s="3" t="str">
        <f>IF($A284&lt;&gt;"",IF(OR(ISNUMBER(MATCH(ROW($A284),#REF!,0)),ISNUMBER(MATCH(ROW($A284),#REF!,0))),IF(H284="","Err1",""),IF(H284="","","Err2")),"")</f>
        <v/>
      </c>
      <c r="BO284" s="3" t="str">
        <f>IF($A284&lt;&gt;"",IF(OR(ISNUMBER(MATCH(ROW($A284),#REF!,0)),ISNUMBER(MATCH(ROW($A284),#REF!,0))),IF(I284="","Err1",""),IF(I284="","","Err2")),"")</f>
        <v/>
      </c>
      <c r="BP284" s="3" t="str">
        <f>IF($A284&lt;&gt;"",IF(OR(ISNUMBER(MATCH(ROW($A284),#REF!,0)),ISNUMBER(MATCH(ROW($A284),#REF!,0))),IF(J284="","Err1",""),IF(J284="","","Err2")),"")</f>
        <v/>
      </c>
      <c r="BQ284" s="3" t="str">
        <f>IF($A284&lt;&gt;"",IF(OR(ISNUMBER(MATCH(ROW($A284),#REF!,0)),ISNUMBER(MATCH(ROW($A284),#REF!,0))),IF(K284="","Err1",""),IF(K284="","","Err2")),"")</f>
        <v/>
      </c>
      <c r="BR284" s="3" t="str">
        <f>IF($A284&lt;&gt;"",IF(OR(ISNUMBER(MATCH(ROW($A284),#REF!,0)),ISNUMBER(MATCH(ROW($A284),#REF!,0))),IF(L284="","Err1",""),IF(L284="","","Err2")),"")</f>
        <v/>
      </c>
      <c r="BS284" s="3" t="str">
        <f>IF($A284&lt;&gt;"",IF(OR(ISNUMBER(MATCH(ROW($A284),#REF!,0)),ISNUMBER(MATCH(ROW($A284),#REF!,0))),IF(M284="","Err1",""),IF(M284="","","Err2")),"")</f>
        <v/>
      </c>
      <c r="BT284" s="3" t="str">
        <f>IF($A284&lt;&gt;"",IF(OR(ISNUMBER(MATCH(ROW($A284),#REF!,0)),ISNUMBER(MATCH(ROW($A284),#REF!,0))),IF(N284="","Err1",""),IF(N284="","","Err2")),"")</f>
        <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Err2</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x14ac:dyDescent="0.3">
      <c r="A285" s="19" t="s">
        <v>185</v>
      </c>
      <c r="B285" s="4" t="s">
        <v>132</v>
      </c>
      <c r="C285" s="4" t="s">
        <v>216</v>
      </c>
      <c r="D285" s="3" t="str">
        <f t="shared" ca="1" si="19"/>
        <v/>
      </c>
      <c r="G285" s="5" t="s">
        <v>534</v>
      </c>
      <c r="O285" s="6"/>
      <c r="P285" s="6"/>
      <c r="Q285" s="6" t="s">
        <v>216</v>
      </c>
      <c r="R285" s="5" t="s">
        <v>876</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0"/>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 ca="1">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 ca="1">IF(OR(Q285="",VLOOKUP(Q$1,Services!$A$1:$B$19,2,0)="Exclude"),"",IF($D285=1,IF(OR(price_limit="",price_limit="No Limit"),IF(Q285="Yes",1,2),IF(SUMIFS(WhatIf!$G:$G,WhatIf!$A:$A,Q$1,WhatIf!$B:$B,Q285)&lt;=price_limit,IF(Q285="Yes",1,2),"")),""))</f>
        <v/>
      </c>
      <c r="BA285" s="75" t="str">
        <f ca="1">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1"/>
        <v>0</v>
      </c>
      <c r="BF285" s="3">
        <f t="shared" si="22"/>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c r="BM285" s="3" t="str">
        <f>IF($A285&lt;&gt;"",IF(ISNUMBER(MATCH(ROW($A285),#REF!,0)),IF($G285="","Err1",""),IF($G285="","","Err2")),"")</f>
        <v>Err2</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
      </c>
      <c r="BS285" s="3" t="str">
        <f>IF($A285&lt;&gt;"",IF(OR(ISNUMBER(MATCH(ROW($A285),#REF!,0)),ISNUMBER(MATCH(ROW($A285),#REF!,0))),IF(M285="","Err1",""),IF(M285="","","Err2")),"")</f>
        <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Err2</v>
      </c>
      <c r="BX285" s="3" t="str">
        <f>IF($A285&lt;&gt;"",IF(ISNUMBER(MATCH(ROW($A285),#REF!,0)),IF(R285="","Err1",""),IF(R285="","","Err2")),"")</f>
        <v>Err2</v>
      </c>
      <c r="BY285" s="3" t="str">
        <f>IF($A285&lt;&gt;"",IF(ISNUMBER(MATCH(ROW($A285),#REF!,0)),IF(S285="","Err1",""),IF(S285="","","Err2")),"")</f>
        <v/>
      </c>
      <c r="BZ285" s="3" t="str">
        <f>IF($A285&lt;&gt;"",IF(ISNUMBER(MATCH(ROW($A285),#REF!,0)),IF(T285="","Err1",""),IF(T285="","","Err2")),"")</f>
        <v/>
      </c>
      <c r="CA285" s="3" t="str">
        <f>IF($A285&lt;&gt;"",IF(ISNUMBER(MATCH(ROW($A285),#REF!,0)),IF(U285="","Err1",""),IF(U285="","","Err2")),"")</f>
        <v/>
      </c>
    </row>
    <row r="286" spans="1:79" ht="24.9" x14ac:dyDescent="0.3">
      <c r="A286" s="19" t="s">
        <v>58</v>
      </c>
      <c r="B286" s="4" t="s">
        <v>248</v>
      </c>
      <c r="C286" s="4" t="s">
        <v>216</v>
      </c>
      <c r="D286" s="3" t="str">
        <f t="shared" ca="1" si="19"/>
        <v/>
      </c>
      <c r="F286" s="5" t="s">
        <v>534</v>
      </c>
      <c r="G286" s="5" t="s">
        <v>534</v>
      </c>
      <c r="H286" s="6"/>
      <c r="I286" s="6"/>
      <c r="L286" s="5" t="s">
        <v>1</v>
      </c>
      <c r="M286" s="5" t="s">
        <v>1</v>
      </c>
      <c r="O286" s="6"/>
      <c r="P286" s="6"/>
      <c r="Q286" s="6"/>
      <c r="R286" s="6"/>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0"/>
        <v/>
      </c>
      <c r="AN286" s="75" t="str">
        <f>IF(OR(E286="",VLOOKUP(E$1,Services!$A$1:$B$19,2,0)="Exclude"),"",IF($D286=1,IF(OR(price_limit="",price_limit="No Limit"),IF(E286="Yes",1,2),IF(SUMIFS(WhatIf!$G:$G,WhatIf!$A:$A,E$1,WhatIf!$B:$B,E286)&lt;=price_limit,IF(E286="Yes",1,2),"")),""))</f>
        <v/>
      </c>
      <c r="AO286" s="75" t="str">
        <f ca="1">IF(OR(F286="",VLOOKUP(F$1,Services!$A$1:$B$19,2,0)="Exclude"),"",IF($D286=1,IF(OR(price_limit="",price_limit="No Limit"),IF(F286="Yes",1,2),IF(SUMIFS(WhatIf!$G:$G,WhatIf!$A:$A,F$1,WhatIf!$B:$B,F286)&lt;=price_limit,IF(F286="Yes",1,2),"")),""))</f>
        <v/>
      </c>
      <c r="AP286" s="75" t="str">
        <f ca="1">IF(OR(G286="",VLOOKUP(G$1,Services!$A$1:$B$19,2,0)="Exclude"),"",IF($D286=1,IF(OR(price_limit="",price_limit="No Limit"),IF(G286="Yes",1,2),IF(SUMIFS(WhatIf!$G:$G,WhatIf!$A:$A,G$1,WhatIf!$B:$B,G286)&lt;=price_limit,IF(G286="Yes",1,2),"")),""))</f>
        <v/>
      </c>
      <c r="AQ286" s="75" t="str">
        <f>IF(OR(H286="",VLOOKUP(H$1,Services!$A$1:$B$19,2,0)="Exclude"),"",IF($D286=1,IF(OR(price_limit="",price_limit="No Limit"),IF(H286="Yes",1,2),IF(SUMIFS(WhatIf!$G:$G,WhatIf!$A:$A,H$1,WhatIf!$B:$B,H286)&lt;=price_limit,IF(H286="Yes",1,2),"")),""))</f>
        <v/>
      </c>
      <c r="AR286" s="75" t="str">
        <f>IF(OR(I286="",VLOOKUP(I$1,Services!$A$1:$B$19,2,0)="Exclude"),"",IF($D286=1,IF(OR(price_limit="",price_limit="No Limit"),IF(I286="Yes",1,2),IF(SUMIFS(WhatIf!$G:$G,WhatIf!$A:$A,I$1,WhatIf!$B:$B,I286)&lt;=price_limit,IF(I286="Yes",1,2),"")),""))</f>
        <v/>
      </c>
      <c r="AS286" s="75" t="str">
        <f>IF(OR(J286="",VLOOKUP(J$1,Services!$A$1:$B$19,2,0)="Exclude"),"",IF($D286=1,IF(OR(price_limit="",price_limit="No Limit"),IF(J286="Yes",1,2),IF(SUMIFS(WhatIf!$G:$G,WhatIf!$A:$A,J$1,WhatIf!$B:$B,J286)&lt;=price_limit,IF(J286="Yes",1,2),"")),""))</f>
        <v/>
      </c>
      <c r="AT286" s="75" t="str">
        <f>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IF(OR(R286="",VLOOKUP(R$1,Services!$A$1:$B$19,2,0)="Exclude"),"",IF($D286=1,IF(OR(price_limit="",price_limit="No Limit"),IF(R286="Yes",1,2),IF(SUMIFS(WhatIf!$G:$G,WhatIf!$A:$A,R$1,WhatIf!$B:$B,R286)&lt;=price_limit,IF(R286="Yes",1,2),"")),""))</f>
        <v/>
      </c>
      <c r="BB286" s="75" t="str">
        <f>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21"/>
        <v>0</v>
      </c>
      <c r="BF286" s="3">
        <f t="shared" si="22"/>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
      </c>
      <c r="BL286" s="3" t="str">
        <f>IF($A286&lt;&gt;"",IF(ISNUMBER(MATCH(ROW($A286),#REF!,0)),IF($F286="","Err1",""),IF($F286="","","Err2")),"")</f>
        <v>Err2</v>
      </c>
      <c r="BM286" s="3" t="str">
        <f>IF($A286&lt;&gt;"",IF(ISNUMBER(MATCH(ROW($A286),#REF!,0)),IF($G286="","Err1",""),IF($G286="","","Err2")),"")</f>
        <v>Err2</v>
      </c>
      <c r="BN286" s="3" t="str">
        <f>IF($A286&lt;&gt;"",IF(OR(ISNUMBER(MATCH(ROW($A286),#REF!,0)),ISNUMBER(MATCH(ROW($A286),#REF!,0))),IF(H286="","Err1",""),IF(H286="","","Err2")),"")</f>
        <v/>
      </c>
      <c r="BO286" s="3" t="str">
        <f>IF($A286&lt;&gt;"",IF(OR(ISNUMBER(MATCH(ROW($A286),#REF!,0)),ISNUMBER(MATCH(ROW($A286),#REF!,0))),IF(I286="","Err1",""),IF(I286="","","Err2")),"")</f>
        <v/>
      </c>
      <c r="BP286" s="3" t="str">
        <f>IF($A286&lt;&gt;"",IF(OR(ISNUMBER(MATCH(ROW($A286),#REF!,0)),ISNUMBER(MATCH(ROW($A286),#REF!,0))),IF(J286="","Err1",""),IF(J286="","","Err2")),"")</f>
        <v/>
      </c>
      <c r="BQ286" s="3" t="str">
        <f>IF($A286&lt;&gt;"",IF(OR(ISNUMBER(MATCH(ROW($A286),#REF!,0)),ISNUMBER(MATCH(ROW($A286),#REF!,0))),IF(K286="","Err1",""),IF(K286="","","Err2")),"")</f>
        <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
      </c>
      <c r="BY286" s="3" t="str">
        <f>IF($A286&lt;&gt;"",IF(ISNUMBER(MATCH(ROW($A286),#REF!,0)),IF(S286="","Err1",""),IF(S286="","","Err2")),"")</f>
        <v/>
      </c>
      <c r="BZ286" s="3" t="str">
        <f>IF($A286&lt;&gt;"",IF(ISNUMBER(MATCH(ROW($A286),#REF!,0)),IF(T286="","Err1",""),IF(T286="","","Err2")),"")</f>
        <v/>
      </c>
      <c r="CA286" s="3" t="str">
        <f>IF($A286&lt;&gt;"",IF(ISNUMBER(MATCH(ROW($A286),#REF!,0)),IF(U286="","Err1",""),IF(U286="","","Err2")),"")</f>
        <v/>
      </c>
    </row>
    <row r="287" spans="1:79" ht="24.9" x14ac:dyDescent="0.3">
      <c r="A287" s="19" t="s">
        <v>59</v>
      </c>
      <c r="B287" s="4" t="s">
        <v>873</v>
      </c>
      <c r="C287" s="4" t="s">
        <v>478</v>
      </c>
      <c r="D287" s="3" t="str">
        <f t="shared" ca="1" si="19"/>
        <v/>
      </c>
      <c r="E287" s="5" t="s">
        <v>1</v>
      </c>
      <c r="F287" s="5" t="s">
        <v>536</v>
      </c>
      <c r="G287" s="5" t="s">
        <v>1</v>
      </c>
      <c r="H287" s="5" t="s">
        <v>1</v>
      </c>
      <c r="I287" s="5" t="s">
        <v>1</v>
      </c>
      <c r="K287" s="5" t="s">
        <v>1</v>
      </c>
      <c r="L287" s="5" t="s">
        <v>1</v>
      </c>
      <c r="M287" s="5" t="s">
        <v>1</v>
      </c>
      <c r="N287" s="5" t="s">
        <v>1</v>
      </c>
      <c r="O287" s="6"/>
      <c r="P287" s="6"/>
      <c r="Q287" s="6"/>
      <c r="R287" s="6"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0"/>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 ca="1">IF(OR(H287="",VLOOKUP(H$1,Services!$A$1:$B$19,2,0)="Exclude"),"",IF($D287=1,IF(OR(price_limit="",price_limit="No Limit"),IF(H287="Yes",1,2),IF(SUMIFS(WhatIf!$G:$G,WhatIf!$A:$A,H$1,WhatIf!$B:$B,H287)&lt;=price_limit,IF(H287="Yes",1,2),"")),""))</f>
        <v/>
      </c>
      <c r="AR287" s="75" t="str">
        <f ca="1">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 ca="1">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 ca="1">IF(OR(U287="",VLOOKUP(U$1,Services!$A$1:$B$19,2,0)="Exclude"),"",IF($D287=1,IF(OR(price_limit="",price_limit="No Limit"),IF(U287="Yes",1,2),IF(SUMIFS(WhatIf!$G:$G,WhatIf!$A:$A,U$1,WhatIf!$B:$B,U287)&lt;=price_limit,IF(U287="Yes",1,2),"")),""))</f>
        <v/>
      </c>
      <c r="BE287" s="3">
        <f t="shared" si="21"/>
        <v>0</v>
      </c>
      <c r="BF287" s="3">
        <f t="shared" si="22"/>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c r="BM287" s="3" t="str">
        <f>IF($A287&lt;&gt;"",IF(ISNUMBER(MATCH(ROW($A287),#REF!,0)),IF($G287="","Err1",""),IF($G287="","","Err2")),"")</f>
        <v>Err2</v>
      </c>
      <c r="BN287" s="3" t="str">
        <f>IF($A287&lt;&gt;"",IF(OR(ISNUMBER(MATCH(ROW($A287),#REF!,0)),ISNUMBER(MATCH(ROW($A287),#REF!,0))),IF(H287="","Err1",""),IF(H287="","","Err2")),"")</f>
        <v>Err2</v>
      </c>
      <c r="BO287" s="3" t="str">
        <f>IF($A287&lt;&gt;"",IF(OR(ISNUMBER(MATCH(ROW($A287),#REF!,0)),ISNUMBER(MATCH(ROW($A287),#REF!,0))),IF(I287="","Err1",""),IF(I287="","","Err2")),"")</f>
        <v>Err2</v>
      </c>
      <c r="BP287" s="3" t="str">
        <f>IF($A287&lt;&gt;"",IF(OR(ISNUMBER(MATCH(ROW($A287),#REF!,0)),ISNUMBER(MATCH(ROW($A287),#REF!,0))),IF(J287="","Err1",""),IF(J287="","","Err2")),"")</f>
        <v/>
      </c>
      <c r="BQ287" s="3" t="str">
        <f>IF($A287&lt;&gt;"",IF(OR(ISNUMBER(MATCH(ROW($A287),#REF!,0)),ISNUMBER(MATCH(ROW($A287),#REF!,0))),IF(K287="","Err1",""),IF(K287="","","Err2")),"")</f>
        <v>Err2</v>
      </c>
      <c r="BR287" s="3" t="str">
        <f>IF($A287&lt;&gt;"",IF(OR(ISNUMBER(MATCH(ROW($A287),#REF!,0)),ISNUMBER(MATCH(ROW($A287),#REF!,0))),IF(L287="","Err1",""),IF(L287="","","Err2")),"")</f>
        <v>Err2</v>
      </c>
      <c r="BS287" s="3" t="str">
        <f>IF($A287&lt;&gt;"",IF(OR(ISNUMBER(MATCH(ROW($A287),#REF!,0)),ISNUMBER(MATCH(ROW($A287),#REF!,0))),IF(M287="","Err1",""),IF(M287="","","Err2")),"")</f>
        <v>Err2</v>
      </c>
      <c r="BT287" s="3" t="str">
        <f>IF($A287&lt;&gt;"",IF(OR(ISNUMBER(MATCH(ROW($A287),#REF!,0)),ISNUMBER(MATCH(ROW($A287),#REF!,0))),IF(N287="","Err1",""),IF(N287="","","Err2")),"")</f>
        <v>Err2</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Err2</v>
      </c>
      <c r="BY287" s="3" t="str">
        <f>IF($A287&lt;&gt;"",IF(ISNUMBER(MATCH(ROW($A287),#REF!,0)),IF(S287="","Err1",""),IF(S287="","","Err2")),"")</f>
        <v/>
      </c>
      <c r="BZ287" s="3" t="str">
        <f>IF($A287&lt;&gt;"",IF(ISNUMBER(MATCH(ROW($A287),#REF!,0)),IF(T287="","Err1",""),IF(T287="","","Err2")),"")</f>
        <v/>
      </c>
      <c r="CA287" s="3" t="str">
        <f>IF($A287&lt;&gt;"",IF(ISNUMBER(MATCH(ROW($A287),#REF!,0)),IF(U287="","Err1",""),IF(U287="","","Err2")),"")</f>
        <v>Err2</v>
      </c>
    </row>
    <row r="288" spans="1:79" ht="24.9" x14ac:dyDescent="0.3">
      <c r="A288" s="19" t="s">
        <v>60</v>
      </c>
      <c r="B288" s="4" t="s">
        <v>361</v>
      </c>
      <c r="C288" s="4" t="s">
        <v>478</v>
      </c>
      <c r="D288" s="3" t="str">
        <f t="shared" ca="1" si="19"/>
        <v/>
      </c>
      <c r="E288" s="5" t="s">
        <v>1</v>
      </c>
      <c r="H288" s="5" t="s">
        <v>1</v>
      </c>
      <c r="I288" s="5" t="s">
        <v>1</v>
      </c>
      <c r="J288" s="5" t="s">
        <v>1</v>
      </c>
      <c r="K288" s="5" t="s">
        <v>1</v>
      </c>
      <c r="L288" s="5" t="s">
        <v>1</v>
      </c>
      <c r="M288" s="5" t="s">
        <v>1</v>
      </c>
      <c r="N288" s="5" t="s">
        <v>1</v>
      </c>
      <c r="O288" s="6"/>
      <c r="P288" s="6"/>
      <c r="Q288" s="6"/>
      <c r="R288" s="6" t="s">
        <v>1</v>
      </c>
      <c r="S288" s="5" t="s">
        <v>1</v>
      </c>
      <c r="U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0"/>
        <v/>
      </c>
      <c r="AN288" s="75" t="str">
        <f ca="1">IF(OR(E288="",VLOOKUP(E$1,Services!$A$1:$B$19,2,0)="Exclude"),"",IF($D288=1,IF(OR(price_limit="",price_limit="No Limit"),IF(E288="Yes",1,2),IF(SUMIFS(WhatIf!$G:$G,WhatIf!$A:$A,E$1,WhatIf!$B:$B,E288)&lt;=price_limit,IF(E288="Yes",1,2),"")),""))</f>
        <v/>
      </c>
      <c r="AO288" s="75" t="str">
        <f>IF(OR(F288="",VLOOKUP(F$1,Services!$A$1:$B$19,2,0)="Exclude"),"",IF($D288=1,IF(OR(price_limit="",price_limit="No Limit"),IF(F288="Yes",1,2),IF(SUMIFS(WhatIf!$G:$G,WhatIf!$A:$A,F$1,WhatIf!$B:$B,F288)&lt;=price_limit,IF(F288="Yes",1,2),"")),""))</f>
        <v/>
      </c>
      <c r="AP288" s="75" t="str">
        <f>IF(OR(G288="",VLOOKUP(G$1,Services!$A$1:$B$19,2,0)="Exclude"),"",IF($D288=1,IF(OR(price_limit="",price_limit="No Limit"),IF(G288="Yes",1,2),IF(SUMIFS(WhatIf!$G:$G,WhatIf!$A:$A,G$1,WhatIf!$B:$B,G288)&lt;=price_limit,IF(G288="Yes",1,2),"")),""))</f>
        <v/>
      </c>
      <c r="AQ288" s="75" t="str">
        <f ca="1">IF(OR(H288="",VLOOKUP(H$1,Services!$A$1:$B$19,2,0)="Exclude"),"",IF($D288=1,IF(OR(price_limit="",price_limit="No Limit"),IF(H288="Yes",1,2),IF(SUMIFS(WhatIf!$G:$G,WhatIf!$A:$A,H$1,WhatIf!$B:$B,H288)&lt;=price_limit,IF(H288="Yes",1,2),"")),""))</f>
        <v/>
      </c>
      <c r="AR288" s="75" t="str">
        <f ca="1">IF(OR(I288="",VLOOKUP(I$1,Services!$A$1:$B$19,2,0)="Exclude"),"",IF($D288=1,IF(OR(price_limit="",price_limit="No Limit"),IF(I288="Yes",1,2),IF(SUMIFS(WhatIf!$G:$G,WhatIf!$A:$A,I$1,WhatIf!$B:$B,I288)&lt;=price_limit,IF(I288="Yes",1,2),"")),""))</f>
        <v/>
      </c>
      <c r="AS288" s="75" t="str">
        <f ca="1">IF(OR(J288="",VLOOKUP(J$1,Services!$A$1:$B$19,2,0)="Exclude"),"",IF($D288=1,IF(OR(price_limit="",price_limit="No Limit"),IF(J288="Yes",1,2),IF(SUMIFS(WhatIf!$G:$G,WhatIf!$A:$A,J$1,WhatIf!$B:$B,J288)&lt;=price_limit,IF(J288="Yes",1,2),"")),""))</f>
        <v/>
      </c>
      <c r="AT288" s="75" t="str">
        <f ca="1">IF(OR(K288="",VLOOKUP(K$1,Services!$A$1:$B$19,2,0)="Exclude"),"",IF($D288=1,IF(OR(price_limit="",price_limit="No Limit"),IF(K288="Yes",1,2),IF(SUMIFS(WhatIf!$G:$G,WhatIf!$A:$A,K$1,WhatIf!$B:$B,K288)&lt;=price_limit,IF(K288="Yes",1,2),"")),""))</f>
        <v/>
      </c>
      <c r="AU288" s="75" t="str">
        <f ca="1">IF(OR(L288="",VLOOKUP(L$1,Services!$A$1:$B$19,2,0)="Exclude"),"",IF($D288=1,IF(OR(price_limit="",price_limit="No Limit"),IF(L288="Yes",1,2),IF(SUMIFS(WhatIf!$G:$G,WhatIf!$A:$A,L$1,WhatIf!$B:$B,L288)&lt;=price_limit,IF(L288="Yes",1,2),"")),""))</f>
        <v/>
      </c>
      <c r="AV288" s="75" t="str">
        <f ca="1">IF(OR(M288="",VLOOKUP(M$1,Services!$A$1:$B$19,2,0)="Exclude"),"",IF($D288=1,IF(OR(price_limit="",price_limit="No Limit"),IF(M288="Yes",1,2),IF(SUMIFS(WhatIf!$G:$G,WhatIf!$A:$A,M$1,WhatIf!$B:$B,M288)&lt;=price_limit,IF(M288="Yes",1,2),"")),""))</f>
        <v/>
      </c>
      <c r="AW288" s="75" t="str">
        <f ca="1">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 ca="1">IF(OR(R288="",VLOOKUP(R$1,Services!$A$1:$B$19,2,0)="Exclude"),"",IF($D288=1,IF(OR(price_limit="",price_limit="No Limit"),IF(R288="Yes",1,2),IF(SUMIFS(WhatIf!$G:$G,WhatIf!$A:$A,R$1,WhatIf!$B:$B,R288)&lt;=price_limit,IF(R288="Yes",1,2),"")),""))</f>
        <v/>
      </c>
      <c r="BB288" s="75" t="str">
        <f ca="1">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 ca="1">IF(OR(U288="",VLOOKUP(U$1,Services!$A$1:$B$19,2,0)="Exclude"),"",IF($D288=1,IF(OR(price_limit="",price_limit="No Limit"),IF(U288="Yes",1,2),IF(SUMIFS(WhatIf!$G:$G,WhatIf!$A:$A,U$1,WhatIf!$B:$B,U288)&lt;=price_limit,IF(U288="Yes",1,2),"")),""))</f>
        <v/>
      </c>
      <c r="BE288" s="3">
        <f t="shared" si="21"/>
        <v>0</v>
      </c>
      <c r="BF288" s="3">
        <f t="shared" si="22"/>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Err2</v>
      </c>
      <c r="BL288" s="3" t="str">
        <f>IF($A288&lt;&gt;"",IF(ISNUMBER(MATCH(ROW($A288),#REF!,0)),IF($F288="","Err1",""),IF($F288="","","Err2")),"")</f>
        <v/>
      </c>
      <c r="BM288" s="3" t="str">
        <f>IF($A288&lt;&gt;"",IF(ISNUMBER(MATCH(ROW($A288),#REF!,0)),IF($G288="","Err1",""),IF($G288="","","Err2")),"")</f>
        <v/>
      </c>
      <c r="BN288" s="3" t="str">
        <f>IF($A288&lt;&gt;"",IF(OR(ISNUMBER(MATCH(ROW($A288),#REF!,0)),ISNUMBER(MATCH(ROW($A288),#REF!,0))),IF(H288="","Err1",""),IF(H288="","","Err2")),"")</f>
        <v>Err2</v>
      </c>
      <c r="BO288" s="3" t="str">
        <f>IF($A288&lt;&gt;"",IF(OR(ISNUMBER(MATCH(ROW($A288),#REF!,0)),ISNUMBER(MATCH(ROW($A288),#REF!,0))),IF(I288="","Err1",""),IF(I288="","","Err2")),"")</f>
        <v>Err2</v>
      </c>
      <c r="BP288" s="3" t="str">
        <f>IF($A288&lt;&gt;"",IF(OR(ISNUMBER(MATCH(ROW($A288),#REF!,0)),ISNUMBER(MATCH(ROW($A288),#REF!,0))),IF(J288="","Err1",""),IF(J288="","","Err2")),"")</f>
        <v>Err2</v>
      </c>
      <c r="BQ288" s="3" t="str">
        <f>IF($A288&lt;&gt;"",IF(OR(ISNUMBER(MATCH(ROW($A288),#REF!,0)),ISNUMBER(MATCH(ROW($A288),#REF!,0))),IF(K288="","Err1",""),IF(K288="","","Err2")),"")</f>
        <v>Err2</v>
      </c>
      <c r="BR288" s="3" t="str">
        <f>IF($A288&lt;&gt;"",IF(OR(ISNUMBER(MATCH(ROW($A288),#REF!,0)),ISNUMBER(MATCH(ROW($A288),#REF!,0))),IF(L288="","Err1",""),IF(L288="","","Err2")),"")</f>
        <v>Err2</v>
      </c>
      <c r="BS288" s="3" t="str">
        <f>IF($A288&lt;&gt;"",IF(OR(ISNUMBER(MATCH(ROW($A288),#REF!,0)),ISNUMBER(MATCH(ROW($A288),#REF!,0))),IF(M288="","Err1",""),IF(M288="","","Err2")),"")</f>
        <v>Err2</v>
      </c>
      <c r="BT288" s="3" t="str">
        <f>IF($A288&lt;&gt;"",IF(OR(ISNUMBER(MATCH(ROW($A288),#REF!,0)),ISNUMBER(MATCH(ROW($A288),#REF!,0))),IF(N288="","Err1",""),IF(N288="","","Err2")),"")</f>
        <v>Err2</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Err2</v>
      </c>
      <c r="BY288" s="3" t="str">
        <f>IF($A288&lt;&gt;"",IF(ISNUMBER(MATCH(ROW($A288),#REF!,0)),IF(S288="","Err1",""),IF(S288="","","Err2")),"")</f>
        <v>Err2</v>
      </c>
      <c r="BZ288" s="3" t="str">
        <f>IF($A288&lt;&gt;"",IF(ISNUMBER(MATCH(ROW($A288),#REF!,0)),IF(T288="","Err1",""),IF(T288="","","Err2")),"")</f>
        <v/>
      </c>
      <c r="CA288" s="3" t="str">
        <f>IF($A288&lt;&gt;"",IF(ISNUMBER(MATCH(ROW($A288),#REF!,0)),IF(U288="","Err1",""),IF(U288="","","Err2")),"")</f>
        <v>Err2</v>
      </c>
    </row>
    <row r="289" spans="1:79" x14ac:dyDescent="0.3">
      <c r="A289" s="19" t="s">
        <v>61</v>
      </c>
      <c r="B289" s="4" t="s">
        <v>308</v>
      </c>
      <c r="C289" s="4" t="s">
        <v>478</v>
      </c>
      <c r="D289" s="3" t="str">
        <f t="shared" ca="1" si="19"/>
        <v/>
      </c>
      <c r="E289" s="5" t="s">
        <v>1</v>
      </c>
      <c r="F289" s="5" t="s">
        <v>536</v>
      </c>
      <c r="G289" s="5" t="s">
        <v>536</v>
      </c>
      <c r="K289" s="5" t="s">
        <v>1</v>
      </c>
      <c r="L289" s="5" t="s">
        <v>1</v>
      </c>
      <c r="M289" s="5" t="s">
        <v>1</v>
      </c>
      <c r="O289" s="6"/>
      <c r="P289" s="6"/>
      <c r="Q289" s="6"/>
      <c r="R289" s="6" t="s">
        <v>874</v>
      </c>
      <c r="S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0"/>
        <v/>
      </c>
      <c r="AN289" s="75" t="str">
        <f ca="1">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IF(OR(H289="",VLOOKUP(H$1,Services!$A$1:$B$19,2,0)="Exclude"),"",IF($D289=1,IF(OR(price_limit="",price_limit="No Limit"),IF(H289="Yes",1,2),IF(SUMIFS(WhatIf!$G:$G,WhatIf!$A:$A,H$1,WhatIf!$B:$B,H289)&lt;=price_limit,IF(H289="Yes",1,2),"")),""))</f>
        <v/>
      </c>
      <c r="AR289" s="75" t="str">
        <f>IF(OR(I289="",VLOOKUP(I$1,Services!$A$1:$B$19,2,0)="Exclude"),"",IF($D289=1,IF(OR(price_limit="",price_limit="No Limit"),IF(I289="Yes",1,2),IF(SUMIFS(WhatIf!$G:$G,WhatIf!$A:$A,I$1,WhatIf!$B:$B,I289)&lt;=price_limit,IF(I289="Yes",1,2),"")),""))</f>
        <v/>
      </c>
      <c r="AS289" s="75" t="str">
        <f>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 ca="1">IF(OR(R289="",VLOOKUP(R$1,Services!$A$1:$B$19,2,0)="Exclude"),"",IF($D289=1,IF(OR(price_limit="",price_limit="No Limit"),IF(R289="Yes",1,2),IF(SUMIFS(WhatIf!$G:$G,WhatIf!$A:$A,R$1,WhatIf!$B:$B,R289)&lt;=price_limit,IF(R289="Yes",1,2),"")),""))</f>
        <v/>
      </c>
      <c r="BB289" s="75" t="str">
        <f ca="1">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1"/>
        <v>0</v>
      </c>
      <c r="BF289" s="3">
        <f t="shared" si="22"/>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Err2</v>
      </c>
      <c r="BL289" s="3" t="str">
        <f>IF($A289&lt;&gt;"",IF(ISNUMBER(MATCH(ROW($A289),#REF!,0)),IF($F289="","Err1",""),IF($F289="","","Err2")),"")</f>
        <v>Err2</v>
      </c>
      <c r="BM289" s="3" t="str">
        <f>IF($A289&lt;&gt;"",IF(ISNUMBER(MATCH(ROW($A289),#REF!,0)),IF($G289="","Err1",""),IF($G289="","","Err2")),"")</f>
        <v>Err2</v>
      </c>
      <c r="BN289" s="3" t="str">
        <f>IF($A289&lt;&gt;"",IF(OR(ISNUMBER(MATCH(ROW($A289),#REF!,0)),ISNUMBER(MATCH(ROW($A289),#REF!,0))),IF(H289="","Err1",""),IF(H289="","","Err2")),"")</f>
        <v/>
      </c>
      <c r="BO289" s="3" t="str">
        <f>IF($A289&lt;&gt;"",IF(OR(ISNUMBER(MATCH(ROW($A289),#REF!,0)),ISNUMBER(MATCH(ROW($A289),#REF!,0))),IF(I289="","Err1",""),IF(I289="","","Err2")),"")</f>
        <v/>
      </c>
      <c r="BP289" s="3" t="str">
        <f>IF($A289&lt;&gt;"",IF(OR(ISNUMBER(MATCH(ROW($A289),#REF!,0)),ISNUMBER(MATCH(ROW($A289),#REF!,0))),IF(J289="","Err1",""),IF(J289="","","Err2")),"")</f>
        <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Err2</v>
      </c>
      <c r="BY289" s="3" t="str">
        <f>IF($A289&lt;&gt;"",IF(ISNUMBER(MATCH(ROW($A289),#REF!,0)),IF(S289="","Err1",""),IF(S289="","","Err2")),"")</f>
        <v>Err2</v>
      </c>
      <c r="BZ289" s="3" t="str">
        <f>IF($A289&lt;&gt;"",IF(ISNUMBER(MATCH(ROW($A289),#REF!,0)),IF(T289="","Err1",""),IF(T289="","","Err2")),"")</f>
        <v/>
      </c>
      <c r="CA289" s="3" t="str">
        <f>IF($A289&lt;&gt;"",IF(ISNUMBER(MATCH(ROW($A289),#REF!,0)),IF(U289="","Err1",""),IF(U289="","","Err2")),"")</f>
        <v/>
      </c>
    </row>
    <row r="290" spans="1:79" x14ac:dyDescent="0.3">
      <c r="A290" s="19" t="s">
        <v>650</v>
      </c>
      <c r="C290" s="4" t="s">
        <v>215</v>
      </c>
      <c r="D290" s="3" t="str">
        <f t="shared" ca="1" si="19"/>
        <v/>
      </c>
      <c r="F290" s="5" t="s">
        <v>557</v>
      </c>
      <c r="G290" s="5" t="s">
        <v>557</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0"/>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IF(OR(H290="",VLOOKUP(H$1,Services!$A$1:$B$19,2,0)="Exclude"),"",IF($D290=1,IF(OR(price_limit="",price_limit="No Limit"),IF(H290="Yes",1,2),IF(SUMIFS(WhatIf!$G:$G,WhatIf!$A:$A,H$1,WhatIf!$B:$B,H290)&lt;=price_limit,IF(H290="Yes",1,2),"")),""))</f>
        <v/>
      </c>
      <c r="AR290" s="75" t="str">
        <f>IF(OR(I290="",VLOOKUP(I$1,Services!$A$1:$B$19,2,0)="Exclude"),"",IF($D290=1,IF(OR(price_limit="",price_limit="No Limit"),IF(I290="Yes",1,2),IF(SUMIFS(WhatIf!$G:$G,WhatIf!$A:$A,I$1,WhatIf!$B:$B,I290)&lt;=price_limit,IF(I290="Yes",1,2),"")),""))</f>
        <v/>
      </c>
      <c r="AS290" s="75" t="str">
        <f>IF(OR(J290="",VLOOKUP(J$1,Services!$A$1:$B$19,2,0)="Exclude"),"",IF($D290=1,IF(OR(price_limit="",price_limit="No Limit"),IF(J290="Yes",1,2),IF(SUMIFS(WhatIf!$G:$G,WhatIf!$A:$A,J$1,WhatIf!$B:$B,J290)&lt;=price_limit,IF(J290="Yes",1,2),"")),""))</f>
        <v/>
      </c>
      <c r="AT290" s="75" t="str">
        <f>IF(OR(K290="",VLOOKUP(K$1,Services!$A$1:$B$19,2,0)="Exclude"),"",IF($D290=1,IF(OR(price_limit="",price_limit="No Limit"),IF(K290="Yes",1,2),IF(SUMIFS(WhatIf!$G:$G,WhatIf!$A:$A,K$1,WhatIf!$B:$B,K290)&lt;=price_limit,IF(K290="Yes",1,2),"")),""))</f>
        <v/>
      </c>
      <c r="AU290" s="75" t="str">
        <f>IF(OR(L290="",VLOOKUP(L$1,Services!$A$1:$B$19,2,0)="Exclude"),"",IF($D290=1,IF(OR(price_limit="",price_limit="No Limit"),IF(L290="Yes",1,2),IF(SUMIFS(WhatIf!$G:$G,WhatIf!$A:$A,L$1,WhatIf!$B:$B,L290)&lt;=price_limit,IF(L290="Yes",1,2),"")),""))</f>
        <v/>
      </c>
      <c r="AV290" s="75" t="str">
        <f>IF(OR(M290="",VLOOKUP(M$1,Services!$A$1:$B$19,2,0)="Exclude"),"",IF($D290=1,IF(OR(price_limit="",price_limit="No Limit"),IF(M290="Yes",1,2),IF(SUMIFS(WhatIf!$G:$G,WhatIf!$A:$A,M$1,WhatIf!$B:$B,M290)&lt;=price_limit,IF(M290="Yes",1,2),"")),""))</f>
        <v/>
      </c>
      <c r="AW290" s="75" t="str">
        <f>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1"/>
        <v>0</v>
      </c>
      <c r="BF290" s="3">
        <f t="shared" si="22"/>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
      </c>
      <c r="BO290" s="3" t="str">
        <f>IF($A290&lt;&gt;"",IF(OR(ISNUMBER(MATCH(ROW($A290),#REF!,0)),ISNUMBER(MATCH(ROW($A290),#REF!,0))),IF(I290="","Err1",""),IF(I290="","","Err2")),"")</f>
        <v/>
      </c>
      <c r="BP290" s="3" t="str">
        <f>IF($A290&lt;&gt;"",IF(OR(ISNUMBER(MATCH(ROW($A290),#REF!,0)),ISNUMBER(MATCH(ROW($A290),#REF!,0))),IF(J290="","Err1",""),IF(J290="","","Err2")),"")</f>
        <v/>
      </c>
      <c r="BQ290" s="3" t="str">
        <f>IF($A290&lt;&gt;"",IF(OR(ISNUMBER(MATCH(ROW($A290),#REF!,0)),ISNUMBER(MATCH(ROW($A290),#REF!,0))),IF(K290="","Err1",""),IF(K290="","","Err2")),"")</f>
        <v/>
      </c>
      <c r="BR290" s="3" t="str">
        <f>IF($A290&lt;&gt;"",IF(OR(ISNUMBER(MATCH(ROW($A290),#REF!,0)),ISNUMBER(MATCH(ROW($A290),#REF!,0))),IF(L290="","Err1",""),IF(L290="","","Err2")),"")</f>
        <v/>
      </c>
      <c r="BS290" s="3" t="str">
        <f>IF($A290&lt;&gt;"",IF(OR(ISNUMBER(MATCH(ROW($A290),#REF!,0)),ISNUMBER(MATCH(ROW($A290),#REF!,0))),IF(M290="","Err1",""),IF(M290="","","Err2")),"")</f>
        <v/>
      </c>
      <c r="BT290" s="3" t="str">
        <f>IF($A290&lt;&gt;"",IF(OR(ISNUMBER(MATCH(ROW($A290),#REF!,0)),ISNUMBER(MATCH(ROW($A290),#REF!,0))),IF(N290="","Err1",""),IF(N290="","","Err2")),"")</f>
        <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213</v>
      </c>
      <c r="B291" s="4" t="s">
        <v>248</v>
      </c>
      <c r="C291" s="4" t="s">
        <v>215</v>
      </c>
      <c r="D291" s="3" t="str">
        <f t="shared" ca="1" si="19"/>
        <v/>
      </c>
      <c r="F291" s="5" t="s">
        <v>557</v>
      </c>
      <c r="G291" s="5" t="s">
        <v>557</v>
      </c>
      <c r="H291" s="5" t="s">
        <v>295</v>
      </c>
      <c r="I291" s="5" t="s">
        <v>295</v>
      </c>
      <c r="J291" s="5" t="s">
        <v>295</v>
      </c>
      <c r="K291" s="5" t="s">
        <v>295</v>
      </c>
      <c r="L291" s="5" t="s">
        <v>295</v>
      </c>
      <c r="M291" s="5" t="s">
        <v>295</v>
      </c>
      <c r="N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0"/>
        <v/>
      </c>
      <c r="AN291" s="75" t="str">
        <f>IF(OR(E291="",VLOOKUP(E$1,Services!$A$1:$B$19,2,0)="Exclude"),"",IF($D291=1,IF(OR(price_limit="",price_limit="No Limit"),IF(E291="Yes",1,2),IF(SUMIFS(WhatIf!$G:$G,WhatIf!$A:$A,E$1,WhatIf!$B:$B,E291)&lt;=price_limit,IF(E291="Yes",1,2),"")),""))</f>
        <v/>
      </c>
      <c r="AO291" s="75" t="str">
        <f ca="1">IF(OR(F291="",VLOOKUP(F$1,Services!$A$1:$B$19,2,0)="Exclude"),"",IF($D291=1,IF(OR(price_limit="",price_limit="No Limit"),IF(F291="Yes",1,2),IF(SUMIFS(WhatIf!$G:$G,WhatIf!$A:$A,F$1,WhatIf!$B:$B,F291)&lt;=price_limit,IF(F291="Yes",1,2),"")),""))</f>
        <v/>
      </c>
      <c r="AP291" s="75" t="str">
        <f ca="1">IF(OR(G291="",VLOOKUP(G$1,Services!$A$1:$B$19,2,0)="Exclude"),"",IF($D291=1,IF(OR(price_limit="",price_limit="No Limit"),IF(G291="Yes",1,2),IF(SUMIFS(WhatIf!$G:$G,WhatIf!$A:$A,G$1,WhatIf!$B:$B,G291)&lt;=price_limit,IF(G291="Yes",1,2),"")),""))</f>
        <v/>
      </c>
      <c r="AQ291" s="75" t="str">
        <f ca="1">IF(OR(H291="",VLOOKUP(H$1,Services!$A$1:$B$19,2,0)="Exclude"),"",IF($D291=1,IF(OR(price_limit="",price_limit="No Limit"),IF(H291="Yes",1,2),IF(SUMIFS(WhatIf!$G:$G,WhatIf!$A:$A,H$1,WhatIf!$B:$B,H291)&lt;=price_limit,IF(H291="Yes",1,2),"")),""))</f>
        <v/>
      </c>
      <c r="AR291" s="75" t="str">
        <f ca="1">IF(OR(I291="",VLOOKUP(I$1,Services!$A$1:$B$19,2,0)="Exclude"),"",IF($D291=1,IF(OR(price_limit="",price_limit="No Limit"),IF(I291="Yes",1,2),IF(SUMIFS(WhatIf!$G:$G,WhatIf!$A:$A,I$1,WhatIf!$B:$B,I291)&lt;=price_limit,IF(I291="Yes",1,2),"")),""))</f>
        <v/>
      </c>
      <c r="AS291" s="75" t="str">
        <f ca="1">IF(OR(J291="",VLOOKUP(J$1,Services!$A$1:$B$19,2,0)="Exclude"),"",IF($D291=1,IF(OR(price_limit="",price_limit="No Limit"),IF(J291="Yes",1,2),IF(SUMIFS(WhatIf!$G:$G,WhatIf!$A:$A,J$1,WhatIf!$B:$B,J291)&lt;=price_limit,IF(J291="Yes",1,2),"")),""))</f>
        <v/>
      </c>
      <c r="AT291" s="75" t="str">
        <f ca="1">IF(OR(K291="",VLOOKUP(K$1,Services!$A$1:$B$19,2,0)="Exclude"),"",IF($D291=1,IF(OR(price_limit="",price_limit="No Limit"),IF(K291="Yes",1,2),IF(SUMIFS(WhatIf!$G:$G,WhatIf!$A:$A,K$1,WhatIf!$B:$B,K291)&lt;=price_limit,IF(K291="Yes",1,2),"")),""))</f>
        <v/>
      </c>
      <c r="AU291" s="75" t="str">
        <f ca="1">IF(OR(L291="",VLOOKUP(L$1,Services!$A$1:$B$19,2,0)="Exclude"),"",IF($D291=1,IF(OR(price_limit="",price_limit="No Limit"),IF(L291="Yes",1,2),IF(SUMIFS(WhatIf!$G:$G,WhatIf!$A:$A,L$1,WhatIf!$B:$B,L291)&lt;=price_limit,IF(L291="Yes",1,2),"")),""))</f>
        <v/>
      </c>
      <c r="AV291" s="75" t="str">
        <f ca="1">IF(OR(M291="",VLOOKUP(M$1,Services!$A$1:$B$19,2,0)="Exclude"),"",IF($D291=1,IF(OR(price_limit="",price_limit="No Limit"),IF(M291="Yes",1,2),IF(SUMIFS(WhatIf!$G:$G,WhatIf!$A:$A,M$1,WhatIf!$B:$B,M291)&lt;=price_limit,IF(M291="Yes",1,2),"")),""))</f>
        <v/>
      </c>
      <c r="AW291" s="75" t="str">
        <f ca="1">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1"/>
        <v>0</v>
      </c>
      <c r="BF291" s="3">
        <f t="shared" si="22"/>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Err2</v>
      </c>
      <c r="BM291" s="3" t="str">
        <f>IF($A291&lt;&gt;"",IF(ISNUMBER(MATCH(ROW($A291),#REF!,0)),IF($G291="","Err1",""),IF($G291="","","Err2")),"")</f>
        <v>Err2</v>
      </c>
      <c r="BN291" s="3" t="str">
        <f>IF($A291&lt;&gt;"",IF(OR(ISNUMBER(MATCH(ROW($A291),#REF!,0)),ISNUMBER(MATCH(ROW($A291),#REF!,0))),IF(H291="","Err1",""),IF(H291="","","Err2")),"")</f>
        <v>Err2</v>
      </c>
      <c r="BO291" s="3" t="str">
        <f>IF($A291&lt;&gt;"",IF(OR(ISNUMBER(MATCH(ROW($A291),#REF!,0)),ISNUMBER(MATCH(ROW($A291),#REF!,0))),IF(I291="","Err1",""),IF(I291="","","Err2")),"")</f>
        <v>Err2</v>
      </c>
      <c r="BP291" s="3" t="str">
        <f>IF($A291&lt;&gt;"",IF(OR(ISNUMBER(MATCH(ROW($A291),#REF!,0)),ISNUMBER(MATCH(ROW($A291),#REF!,0))),IF(J291="","Err1",""),IF(J291="","","Err2")),"")</f>
        <v>Err2</v>
      </c>
      <c r="BQ291" s="3" t="str">
        <f>IF($A291&lt;&gt;"",IF(OR(ISNUMBER(MATCH(ROW($A291),#REF!,0)),ISNUMBER(MATCH(ROW($A291),#REF!,0))),IF(K291="","Err1",""),IF(K291="","","Err2")),"")</f>
        <v>Err2</v>
      </c>
      <c r="BR291" s="3" t="str">
        <f>IF($A291&lt;&gt;"",IF(OR(ISNUMBER(MATCH(ROW($A291),#REF!,0)),ISNUMBER(MATCH(ROW($A291),#REF!,0))),IF(L291="","Err1",""),IF(L291="","","Err2")),"")</f>
        <v>Err2</v>
      </c>
      <c r="BS291" s="3" t="str">
        <f>IF($A291&lt;&gt;"",IF(OR(ISNUMBER(MATCH(ROW($A291),#REF!,0)),ISNUMBER(MATCH(ROW($A291),#REF!,0))),IF(M291="","Err1",""),IF(M291="","","Err2")),"")</f>
        <v>Err2</v>
      </c>
      <c r="BT291" s="3" t="str">
        <f>IF($A291&lt;&gt;"",IF(OR(ISNUMBER(MATCH(ROW($A291),#REF!,0)),ISNUMBER(MATCH(ROW($A291),#REF!,0))),IF(N291="","Err1",""),IF(N291="","","Err2")),"")</f>
        <v>Err2</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
      </c>
      <c r="CA291" s="3" t="str">
        <f>IF($A291&lt;&gt;"",IF(ISNUMBER(MATCH(ROW($A291),#REF!,0)),IF(U291="","Err1",""),IF(U291="","","Err2")),"")</f>
        <v/>
      </c>
    </row>
    <row r="292" spans="1:79" x14ac:dyDescent="0.3">
      <c r="A292" s="19" t="s">
        <v>282</v>
      </c>
      <c r="B292" s="4" t="s">
        <v>248</v>
      </c>
      <c r="C292" s="4" t="s">
        <v>215</v>
      </c>
      <c r="D292" s="3" t="str">
        <f t="shared" ca="1" si="19"/>
        <v/>
      </c>
      <c r="F292" s="5" t="s">
        <v>557</v>
      </c>
      <c r="G292" s="5" t="s">
        <v>557</v>
      </c>
      <c r="H292" s="5" t="s">
        <v>295</v>
      </c>
      <c r="I292" s="5" t="s">
        <v>295</v>
      </c>
      <c r="J292" s="5" t="s">
        <v>295</v>
      </c>
      <c r="K292" s="5" t="s">
        <v>295</v>
      </c>
      <c r="L292" s="5" t="s">
        <v>295</v>
      </c>
      <c r="M292" s="5" t="s">
        <v>295</v>
      </c>
      <c r="N292" s="5" t="s">
        <v>1</v>
      </c>
      <c r="R292" s="5" t="s">
        <v>879</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0"/>
        <v/>
      </c>
      <c r="AN292" s="75" t="str">
        <f>IF(OR(E292="",VLOOKUP(E$1,Services!$A$1:$B$19,2,0)="Exclude"),"",IF($D292=1,IF(OR(price_limit="",price_limit="No Limit"),IF(E292="Yes",1,2),IF(SUMIFS(WhatIf!$G:$G,WhatIf!$A:$A,E$1,WhatIf!$B:$B,E292)&lt;=price_limit,IF(E292="Yes",1,2),"")),""))</f>
        <v/>
      </c>
      <c r="AO292" s="75" t="str">
        <f ca="1">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 ca="1">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 ca="1">IF(OR(J292="",VLOOKUP(J$1,Services!$A$1:$B$19,2,0)="Exclude"),"",IF($D292=1,IF(OR(price_limit="",price_limit="No Limit"),IF(J292="Yes",1,2),IF(SUMIFS(WhatIf!$G:$G,WhatIf!$A:$A,J$1,WhatIf!$B:$B,J292)&lt;=price_limit,IF(J292="Yes",1,2),"")),""))</f>
        <v/>
      </c>
      <c r="AT292" s="75" t="str">
        <f ca="1">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 ca="1">IF(OR(N292="",VLOOKUP(N$1,Services!$A$1:$B$19,2,0)="Exclude"),"",IF($D292=1,IF(OR(price_limit="",price_limit="No Limit"),IF(N292="Yes",1,2),IF(SUMIFS(WhatIf!$G:$G,WhatIf!$A:$A,N$1,WhatIf!$B:$B,N292)&lt;=price_limit,IF(N292="Yes",1,2),"")),""))</f>
        <v/>
      </c>
      <c r="AX292" s="75" t="str">
        <f>IF(OR(O292="",VLOOKUP(O$1,Services!$A$1:$B$19,2,0)="Exclude"),"",IF($D292=1,IF(OR(price_limit="",price_limit="No Limit"),IF(O292="Yes",1,2),IF(SUMIFS(WhatIf!$G:$G,WhatIf!$A:$A,O$1,WhatIf!$B:$B,O292)&lt;=price_limit,IF(O292="Yes",1,2),"")),""))</f>
        <v/>
      </c>
      <c r="AY292" s="75" t="str">
        <f>IF(OR(P292="",VLOOKUP(P$1,Services!$A$1:$B$19,2,0)="Exclude"),"",IF($D292=1,IF(OR(price_limit="",price_limit="No Limit"),IF(P292="Yes",1,2),IF(SUMIFS(WhatIf!$G:$G,WhatIf!$A:$A,P$1,WhatIf!$B:$B,P292)&lt;=price_limit,IF(P292="Yes",1,2),"")),""))</f>
        <v/>
      </c>
      <c r="AZ292" s="75" t="str">
        <f>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1"/>
        <v>0</v>
      </c>
      <c r="BF292" s="3">
        <f t="shared" si="22"/>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Err2</v>
      </c>
      <c r="BM292" s="3" t="str">
        <f>IF($A292&lt;&gt;"",IF(ISNUMBER(MATCH(ROW($A292),#REF!,0)),IF($G292="","Err1",""),IF($G292="","","Err2")),"")</f>
        <v>Err2</v>
      </c>
      <c r="BN292" s="3" t="str">
        <f>IF($A292&lt;&gt;"",IF(OR(ISNUMBER(MATCH(ROW($A292),#REF!,0)),ISNUMBER(MATCH(ROW($A292),#REF!,0))),IF(H292="","Err1",""),IF(H292="","","Err2")),"")</f>
        <v>Err2</v>
      </c>
      <c r="BO292" s="3" t="str">
        <f>IF($A292&lt;&gt;"",IF(OR(ISNUMBER(MATCH(ROW($A292),#REF!,0)),ISNUMBER(MATCH(ROW($A292),#REF!,0))),IF(I292="","Err1",""),IF(I292="","","Err2")),"")</f>
        <v>Err2</v>
      </c>
      <c r="BP292" s="3" t="str">
        <f>IF($A292&lt;&gt;"",IF(OR(ISNUMBER(MATCH(ROW($A292),#REF!,0)),ISNUMBER(MATCH(ROW($A292),#REF!,0))),IF(J292="","Err1",""),IF(J292="","","Err2")),"")</f>
        <v>Err2</v>
      </c>
      <c r="BQ292" s="3" t="str">
        <f>IF($A292&lt;&gt;"",IF(OR(ISNUMBER(MATCH(ROW($A292),#REF!,0)),ISNUMBER(MATCH(ROW($A292),#REF!,0))),IF(K292="","Err1",""),IF(K292="","","Err2")),"")</f>
        <v>Err2</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Err2</v>
      </c>
      <c r="BU292" s="3" t="str">
        <f>IF($A292&lt;&gt;"",IF(ISNUMBER(MATCH(ROW($A292),#REF!,0)),IF(O292="","Err1",""),IF(O292="","","Err2")),"")</f>
        <v/>
      </c>
      <c r="BV292" s="3" t="str">
        <f>IF($A292&lt;&gt;"",IF(ISNUMBER(MATCH(ROW($A292),#REF!,0)),IF(P292="","Err1",""),IF(P292="","","Err2")),"")</f>
        <v/>
      </c>
      <c r="BW292" s="3" t="str">
        <f>IF($A292&lt;&gt;"",IF(OR(ISNUMBER(MATCH(ROW($A292),#REF!,0)),ISNUMBER(MATCH(ROW($A292),#REF!,0)),ISNUMBER(MATCH(ROW($A292),#REF!,0))),IF($Q292="","Err1",""),IF($Q292="","","Err2")),"")</f>
        <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x14ac:dyDescent="0.3">
      <c r="A293" s="19" t="s">
        <v>795</v>
      </c>
      <c r="C293" s="4" t="s">
        <v>206</v>
      </c>
      <c r="D293" s="3" t="str">
        <f t="shared" ca="1" si="19"/>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0"/>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IF(OR(J293="",VLOOKUP(J$1,Services!$A$1:$B$19,2,0)="Exclude"),"",IF($D293=1,IF(OR(price_limit="",price_limit="No Limit"),IF(J293="Yes",1,2),IF(SUMIFS(WhatIf!$G:$G,WhatIf!$A:$A,J$1,WhatIf!$B:$B,J293)&lt;=price_limit,IF(J293="Yes",1,2),"")),""))</f>
        <v/>
      </c>
      <c r="AT293" s="75" t="str">
        <f>IF(OR(K293="",VLOOKUP(K$1,Services!$A$1:$B$19,2,0)="Exclude"),"",IF($D293=1,IF(OR(price_limit="",price_limit="No Limit"),IF(K293="Yes",1,2),IF(SUMIFS(WhatIf!$G:$G,WhatIf!$A:$A,K$1,WhatIf!$B:$B,K293)&lt;=price_limit,IF(K293="Yes",1,2),"")),""))</f>
        <v/>
      </c>
      <c r="AU293" s="75" t="str">
        <f>IF(OR(L293="",VLOOKUP(L$1,Services!$A$1:$B$19,2,0)="Exclude"),"",IF($D293=1,IF(OR(price_limit="",price_limit="No Limit"),IF(L293="Yes",1,2),IF(SUMIFS(WhatIf!$G:$G,WhatIf!$A:$A,L$1,WhatIf!$B:$B,L293)&lt;=price_limit,IF(L293="Yes",1,2),"")),""))</f>
        <v/>
      </c>
      <c r="AV293" s="75" t="str">
        <f>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1"/>
        <v>0</v>
      </c>
      <c r="BF293" s="3">
        <f t="shared" si="22"/>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
      </c>
      <c r="BQ293" s="3" t="str">
        <f>IF($A293&lt;&gt;"",IF(OR(ISNUMBER(MATCH(ROW($A293),#REF!,0)),ISNUMBER(MATCH(ROW($A293),#REF!,0))),IF(K293="","Err1",""),IF(K293="","","Err2")),"")</f>
        <v/>
      </c>
      <c r="BR293" s="3" t="str">
        <f>IF($A293&lt;&gt;"",IF(OR(ISNUMBER(MATCH(ROW($A293),#REF!,0)),ISNUMBER(MATCH(ROW($A293),#REF!,0))),IF(L293="","Err1",""),IF(L293="","","Err2")),"")</f>
        <v/>
      </c>
      <c r="BS293" s="3" t="str">
        <f>IF($A293&lt;&gt;"",IF(OR(ISNUMBER(MATCH(ROW($A293),#REF!,0)),ISNUMBER(MATCH(ROW($A293),#REF!,0))),IF(M293="","Err1",""),IF(M293="","","Err2")),"")</f>
        <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ht="12.45" customHeight="1" x14ac:dyDescent="0.3">
      <c r="A294" s="19" t="s">
        <v>133</v>
      </c>
      <c r="B294" s="4" t="s">
        <v>248</v>
      </c>
      <c r="C294" s="4" t="s">
        <v>216</v>
      </c>
      <c r="D294" s="3" t="str">
        <f t="shared" ca="1" si="19"/>
        <v/>
      </c>
      <c r="G294" s="5" t="s">
        <v>534</v>
      </c>
      <c r="H294" s="6"/>
      <c r="I294" s="6" t="s">
        <v>1</v>
      </c>
      <c r="L294" s="5" t="s">
        <v>1</v>
      </c>
      <c r="M294" s="5" t="s">
        <v>1</v>
      </c>
      <c r="O294" s="5" t="s">
        <v>1</v>
      </c>
      <c r="P294" s="5" t="s">
        <v>1</v>
      </c>
      <c r="Q294" s="5" t="s">
        <v>319</v>
      </c>
      <c r="R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0"/>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 ca="1">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 ca="1">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 ca="1">IF(OR(L294="",VLOOKUP(L$1,Services!$A$1:$B$19,2,0)="Exclude"),"",IF($D294=1,IF(OR(price_limit="",price_limit="No Limit"),IF(L294="Yes",1,2),IF(SUMIFS(WhatIf!$G:$G,WhatIf!$A:$A,L$1,WhatIf!$B:$B,L294)&lt;=price_limit,IF(L294="Yes",1,2),"")),""))</f>
        <v/>
      </c>
      <c r="AV294" s="75" t="str">
        <f ca="1">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 ca="1">IF(OR(P294="",VLOOKUP(P$1,Services!$A$1:$B$19,2,0)="Exclude"),"",IF($D294=1,IF(OR(price_limit="",price_limit="No Limit"),IF(P294="Yes",1,2),IF(SUMIFS(WhatIf!$G:$G,WhatIf!$A:$A,P$1,WhatIf!$B:$B,P294)&lt;=price_limit,IF(P294="Yes",1,2),"")),""))</f>
        <v/>
      </c>
      <c r="AZ294" s="75" t="str">
        <f ca="1">IF(OR(Q294="",VLOOKUP(Q$1,Services!$A$1:$B$19,2,0)="Exclude"),"",IF($D294=1,IF(OR(price_limit="",price_limit="No Limit"),IF(Q294="Yes",1,2),IF(SUMIFS(WhatIf!$G:$G,WhatIf!$A:$A,Q$1,WhatIf!$B:$B,Q294)&lt;=price_limit,IF(Q294="Yes",1,2),"")),""))</f>
        <v/>
      </c>
      <c r="BA294" s="75" t="str">
        <f ca="1">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1"/>
        <v>0</v>
      </c>
      <c r="BF294" s="3">
        <f t="shared" si="22"/>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Err2</v>
      </c>
      <c r="BN294" s="3" t="str">
        <f>IF($A294&lt;&gt;"",IF(OR(ISNUMBER(MATCH(ROW($A294),#REF!,0)),ISNUMBER(MATCH(ROW($A294),#REF!,0))),IF(H294="","Err1",""),IF(H294="","","Err2")),"")</f>
        <v/>
      </c>
      <c r="BO294" s="3" t="str">
        <f>IF($A294&lt;&gt;"",IF(OR(ISNUMBER(MATCH(ROW($A294),#REF!,0)),ISNUMBER(MATCH(ROW($A294),#REF!,0))),IF(I294="","Err1",""),IF(I294="","","Err2")),"")</f>
        <v>Err2</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Err2</v>
      </c>
      <c r="BS294" s="3" t="str">
        <f>IF($A294&lt;&gt;"",IF(OR(ISNUMBER(MATCH(ROW($A294),#REF!,0)),ISNUMBER(MATCH(ROW($A294),#REF!,0))),IF(M294="","Err1",""),IF(M294="","","Err2")),"")</f>
        <v>Err2</v>
      </c>
      <c r="BT294" s="3" t="str">
        <f>IF($A294&lt;&gt;"",IF(OR(ISNUMBER(MATCH(ROW($A294),#REF!,0)),ISNUMBER(MATCH(ROW($A294),#REF!,0))),IF(N294="","Err1",""),IF(N294="","","Err2")),"")</f>
        <v/>
      </c>
      <c r="BU294" s="3" t="str">
        <f>IF($A294&lt;&gt;"",IF(ISNUMBER(MATCH(ROW($A294),#REF!,0)),IF(O294="","Err1",""),IF(O294="","","Err2")),"")</f>
        <v>Err2</v>
      </c>
      <c r="BV294" s="3" t="str">
        <f>IF($A294&lt;&gt;"",IF(ISNUMBER(MATCH(ROW($A294),#REF!,0)),IF(P294="","Err1",""),IF(P294="","","Err2")),"")</f>
        <v>Err2</v>
      </c>
      <c r="BW294" s="3" t="str">
        <f>IF($A294&lt;&gt;"",IF(OR(ISNUMBER(MATCH(ROW($A294),#REF!,0)),ISNUMBER(MATCH(ROW($A294),#REF!,0)),ISNUMBER(MATCH(ROW($A294),#REF!,0))),IF($Q294="","Err1",""),IF($Q294="","","Err2")),"")</f>
        <v>Err2</v>
      </c>
      <c r="BX294" s="3" t="str">
        <f>IF($A294&lt;&gt;"",IF(ISNUMBER(MATCH(ROW($A294),#REF!,0)),IF(R294="","Err1",""),IF(R294="","","Err2")),"")</f>
        <v>Err2</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723</v>
      </c>
      <c r="B295" s="19" t="s">
        <v>793</v>
      </c>
      <c r="C295" s="4" t="s">
        <v>224</v>
      </c>
      <c r="D295" s="3" t="str">
        <f t="shared" ca="1" si="19"/>
        <v/>
      </c>
      <c r="J295" s="5" t="s">
        <v>1</v>
      </c>
      <c r="K295" s="5" t="s">
        <v>1</v>
      </c>
      <c r="L295" s="5" t="s">
        <v>1</v>
      </c>
      <c r="M295" s="5" t="s">
        <v>1</v>
      </c>
      <c r="T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0"/>
        <v/>
      </c>
      <c r="AN295" s="75" t="str">
        <f>IF(OR(E295="",VLOOKUP(E$1,Services!$A$1:$B$19,2,0)="Exclude"),"",IF($D295=1,IF(OR(price_limit="",price_limit="No Limit"),IF(E295="Yes",1,2),IF(SUMIFS(WhatIf!$G:$G,WhatIf!$A:$A,E$1,WhatIf!$B:$B,E295)&lt;=price_limit,IF(E295="Yes",1,2),"")),""))</f>
        <v/>
      </c>
      <c r="AO295" s="75" t="str">
        <f>IF(OR(F295="",VLOOKUP(F$1,Services!$A$1:$B$19,2,0)="Exclude"),"",IF($D295=1,IF(OR(price_limit="",price_limit="No Limit"),IF(F295="Yes",1,2),IF(SUMIFS(WhatIf!$G:$G,WhatIf!$A:$A,F$1,WhatIf!$B:$B,F295)&lt;=price_limit,IF(F295="Yes",1,2),"")),""))</f>
        <v/>
      </c>
      <c r="AP295" s="75" t="str">
        <f>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 ca="1">IF(OR(J295="",VLOOKUP(J$1,Services!$A$1:$B$19,2,0)="Exclude"),"",IF($D295=1,IF(OR(price_limit="",price_limit="No Limit"),IF(J295="Yes",1,2),IF(SUMIFS(WhatIf!$G:$G,WhatIf!$A:$A,J$1,WhatIf!$B:$B,J295)&lt;=price_limit,IF(J295="Yes",1,2),"")),""))</f>
        <v/>
      </c>
      <c r="AT295" s="75" t="str">
        <f ca="1">IF(OR(K295="",VLOOKUP(K$1,Services!$A$1:$B$19,2,0)="Exclude"),"",IF($D295=1,IF(OR(price_limit="",price_limit="No Limit"),IF(K295="Yes",1,2),IF(SUMIFS(WhatIf!$G:$G,WhatIf!$A:$A,K$1,WhatIf!$B:$B,K295)&lt;=price_limit,IF(K295="Yes",1,2),"")),""))</f>
        <v/>
      </c>
      <c r="AU295" s="75" t="str">
        <f ca="1">IF(OR(L295="",VLOOKUP(L$1,Services!$A$1:$B$19,2,0)="Exclude"),"",IF($D295=1,IF(OR(price_limit="",price_limit="No Limit"),IF(L295="Yes",1,2),IF(SUMIFS(WhatIf!$G:$G,WhatIf!$A:$A,L$1,WhatIf!$B:$B,L295)&lt;=price_limit,IF(L295="Yes",1,2),"")),""))</f>
        <v/>
      </c>
      <c r="AV295" s="75" t="str">
        <f ca="1">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 ca="1">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1"/>
        <v>0</v>
      </c>
      <c r="BF295" s="3">
        <f t="shared" si="22"/>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
      </c>
      <c r="BM295" s="3" t="str">
        <f>IF($A295&lt;&gt;"",IF(ISNUMBER(MATCH(ROW($A295),#REF!,0)),IF($G295="","Err1",""),IF($G295="","","Err2")),"")</f>
        <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Err2</v>
      </c>
      <c r="BQ295" s="3" t="str">
        <f>IF($A295&lt;&gt;"",IF(OR(ISNUMBER(MATCH(ROW($A295),#REF!,0)),ISNUMBER(MATCH(ROW($A295),#REF!,0))),IF(K295="","Err1",""),IF(K295="","","Err2")),"")</f>
        <v>Err2</v>
      </c>
      <c r="BR295" s="3" t="str">
        <f>IF($A295&lt;&gt;"",IF(OR(ISNUMBER(MATCH(ROW($A295),#REF!,0)),ISNUMBER(MATCH(ROW($A295),#REF!,0))),IF(L295="","Err1",""),IF(L295="","","Err2")),"")</f>
        <v>Err2</v>
      </c>
      <c r="BS295" s="3" t="str">
        <f>IF($A295&lt;&gt;"",IF(OR(ISNUMBER(MATCH(ROW($A295),#REF!,0)),ISNUMBER(MATCH(ROW($A295),#REF!,0))),IF(M295="","Err1",""),IF(M295="","","Err2")),"")</f>
        <v>Err2</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
      </c>
      <c r="BY295" s="3" t="str">
        <f>IF($A295&lt;&gt;"",IF(ISNUMBER(MATCH(ROW($A295),#REF!,0)),IF(S295="","Err1",""),IF(S295="","","Err2")),"")</f>
        <v/>
      </c>
      <c r="BZ295" s="3" t="str">
        <f>IF($A295&lt;&gt;"",IF(ISNUMBER(MATCH(ROW($A295),#REF!,0)),IF(T295="","Err1",""),IF(T295="","","Err2")),"")</f>
        <v>Err2</v>
      </c>
      <c r="CA295" s="3" t="str">
        <f>IF($A295&lt;&gt;"",IF(ISNUMBER(MATCH(ROW($A295),#REF!,0)),IF(U295="","Err1",""),IF(U295="","","Err2")),"")</f>
        <v/>
      </c>
    </row>
    <row r="296" spans="1:79" x14ac:dyDescent="0.3">
      <c r="A296" s="19" t="s">
        <v>362</v>
      </c>
      <c r="B296" s="4" t="s">
        <v>248</v>
      </c>
      <c r="C296" s="4" t="s">
        <v>216</v>
      </c>
      <c r="D296" s="3" t="str">
        <f t="shared" ca="1" si="19"/>
        <v/>
      </c>
      <c r="O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0"/>
        <v/>
      </c>
      <c r="AN296" s="75" t="str">
        <f>IF(OR(E296="",VLOOKUP(E$1,Services!$A$1:$B$19,2,0)="Exclude"),"",IF($D296=1,IF(OR(price_limit="",price_limit="No Limit"),IF(E296="Yes",1,2),IF(SUMIFS(WhatIf!$G:$G,WhatIf!$A:$A,E$1,WhatIf!$B:$B,E296)&lt;=price_limit,IF(E296="Yes",1,2),"")),""))</f>
        <v/>
      </c>
      <c r="AO296" s="75" t="str">
        <f>IF(OR(F296="",VLOOKUP(F$1,Services!$A$1:$B$19,2,0)="Exclude"),"",IF($D296=1,IF(OR(price_limit="",price_limit="No Limit"),IF(F296="Yes",1,2),IF(SUMIFS(WhatIf!$G:$G,WhatIf!$A:$A,F$1,WhatIf!$B:$B,F296)&lt;=price_limit,IF(F296="Yes",1,2),"")),""))</f>
        <v/>
      </c>
      <c r="AP296" s="75" t="str">
        <f>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 ca="1">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IF(OR(Q296="",VLOOKUP(Q$1,Services!$A$1:$B$19,2,0)="Exclude"),"",IF($D296=1,IF(OR(price_limit="",price_limit="No Limit"),IF(Q296="Yes",1,2),IF(SUMIFS(WhatIf!$G:$G,WhatIf!$A:$A,Q$1,WhatIf!$B:$B,Q296)&lt;=price_limit,IF(Q296="Yes",1,2),"")),""))</f>
        <v/>
      </c>
      <c r="BA296" s="75" t="str">
        <f>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1"/>
        <v>0</v>
      </c>
      <c r="BF296" s="3">
        <f t="shared" si="22"/>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
      </c>
      <c r="BM296" s="3" t="str">
        <f>IF($A296&lt;&gt;"",IF(ISNUMBER(MATCH(ROW($A296),#REF!,0)),IF($G296="","Err1",""),IF($G296="","","Err2")),"")</f>
        <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Err2</v>
      </c>
      <c r="BV296" s="3" t="str">
        <f>IF($A296&lt;&gt;"",IF(ISNUMBER(MATCH(ROW($A296),#REF!,0)),IF(P296="","Err1",""),IF(P296="","","Err2")),"")</f>
        <v/>
      </c>
      <c r="BW296" s="3" t="str">
        <f>IF($A296&lt;&gt;"",IF(OR(ISNUMBER(MATCH(ROW($A296),#REF!,0)),ISNUMBER(MATCH(ROW($A296),#REF!,0)),ISNUMBER(MATCH(ROW($A296),#REF!,0))),IF($Q296="","Err1",""),IF($Q296="","","Err2")),"")</f>
        <v/>
      </c>
      <c r="BX296" s="3" t="str">
        <f>IF($A296&lt;&gt;"",IF(ISNUMBER(MATCH(ROW($A296),#REF!,0)),IF(R296="","Err1",""),IF(R296="","","Err2")),"")</f>
        <v/>
      </c>
      <c r="BY296" s="3" t="str">
        <f>IF($A296&lt;&gt;"",IF(ISNUMBER(MATCH(ROW($A296),#REF!,0)),IF(S296="","Err1",""),IF(S296="","","Err2")),"")</f>
        <v/>
      </c>
      <c r="BZ296" s="3" t="str">
        <f>IF($A296&lt;&gt;"",IF(ISNUMBER(MATCH(ROW($A296),#REF!,0)),IF(T296="","Err1",""),IF(T296="","","Err2")),"")</f>
        <v/>
      </c>
      <c r="CA296" s="3" t="str">
        <f>IF($A296&lt;&gt;"",IF(ISNUMBER(MATCH(ROW($A296),#REF!,0)),IF(U296="","Err1",""),IF(U296="","","Err2")),"")</f>
        <v/>
      </c>
    </row>
    <row r="297" spans="1:79" ht="24.9" x14ac:dyDescent="0.3">
      <c r="A297" s="19" t="s">
        <v>134</v>
      </c>
      <c r="B297" s="4" t="s">
        <v>678</v>
      </c>
      <c r="C297" s="4" t="s">
        <v>206</v>
      </c>
      <c r="D297" s="3" t="str">
        <f t="shared" ca="1" si="19"/>
        <v/>
      </c>
      <c r="F297" s="5" t="s">
        <v>540</v>
      </c>
      <c r="G297" s="5" t="s">
        <v>540</v>
      </c>
      <c r="R297" s="5" t="s">
        <v>877</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0"/>
        <v/>
      </c>
      <c r="AN297" s="75" t="str">
        <f>IF(OR(E297="",VLOOKUP(E$1,Services!$A$1:$B$19,2,0)="Exclude"),"",IF($D297=1,IF(OR(price_limit="",price_limit="No Limit"),IF(E297="Yes",1,2),IF(SUMIFS(WhatIf!$G:$G,WhatIf!$A:$A,E$1,WhatIf!$B:$B,E297)&lt;=price_limit,IF(E297="Yes",1,2),"")),""))</f>
        <v/>
      </c>
      <c r="AO297" s="75" t="str">
        <f ca="1">IF(OR(F297="",VLOOKUP(F$1,Services!$A$1:$B$19,2,0)="Exclude"),"",IF($D297=1,IF(OR(price_limit="",price_limit="No Limit"),IF(F297="Yes",1,2),IF(SUMIFS(WhatIf!$G:$G,WhatIf!$A:$A,F$1,WhatIf!$B:$B,F297)&lt;=price_limit,IF(F297="Yes",1,2),"")),""))</f>
        <v/>
      </c>
      <c r="AP297" s="75" t="str">
        <f ca="1">IF(OR(G297="",VLOOKUP(G$1,Services!$A$1:$B$19,2,0)="Exclude"),"",IF($D297=1,IF(OR(price_limit="",price_limit="No Limit"),IF(G297="Yes",1,2),IF(SUMIFS(WhatIf!$G:$G,WhatIf!$A:$A,G$1,WhatIf!$B:$B,G297)&lt;=price_limit,IF(G297="Yes",1,2),"")),""))</f>
        <v/>
      </c>
      <c r="AQ297" s="75" t="str">
        <f>IF(OR(H297="",VLOOKUP(H$1,Services!$A$1:$B$19,2,0)="Exclude"),"",IF($D297=1,IF(OR(price_limit="",price_limit="No Limit"),IF(H297="Yes",1,2),IF(SUMIFS(WhatIf!$G:$G,WhatIf!$A:$A,H$1,WhatIf!$B:$B,H297)&lt;=price_limit,IF(H297="Yes",1,2),"")),""))</f>
        <v/>
      </c>
      <c r="AR297" s="75" t="str">
        <f>IF(OR(I297="",VLOOKUP(I$1,Services!$A$1:$B$19,2,0)="Exclude"),"",IF($D297=1,IF(OR(price_limit="",price_limit="No Limit"),IF(I297="Yes",1,2),IF(SUMIFS(WhatIf!$G:$G,WhatIf!$A:$A,I$1,WhatIf!$B:$B,I297)&lt;=price_limit,IF(I297="Yes",1,2),"")),""))</f>
        <v/>
      </c>
      <c r="AS297" s="75" t="str">
        <f>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IF(OR(L297="",VLOOKUP(L$1,Services!$A$1:$B$19,2,0)="Exclude"),"",IF($D297=1,IF(OR(price_limit="",price_limit="No Limit"),IF(L297="Yes",1,2),IF(SUMIFS(WhatIf!$G:$G,WhatIf!$A:$A,L$1,WhatIf!$B:$B,L297)&lt;=price_limit,IF(L297="Yes",1,2),"")),""))</f>
        <v/>
      </c>
      <c r="AV297" s="75" t="str">
        <f>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 ca="1">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1"/>
        <v>0</v>
      </c>
      <c r="BF297" s="3">
        <f t="shared" si="22"/>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Err2</v>
      </c>
      <c r="BM297" s="3" t="str">
        <f>IF($A297&lt;&gt;"",IF(ISNUMBER(MATCH(ROW($A297),#REF!,0)),IF($G297="","Err1",""),IF($G297="","","Err2")),"")</f>
        <v>Err2</v>
      </c>
      <c r="BN297" s="3" t="str">
        <f>IF($A297&lt;&gt;"",IF(OR(ISNUMBER(MATCH(ROW($A297),#REF!,0)),ISNUMBER(MATCH(ROW($A297),#REF!,0))),IF(H297="","Err1",""),IF(H297="","","Err2")),"")</f>
        <v/>
      </c>
      <c r="BO297" s="3" t="str">
        <f>IF($A297&lt;&gt;"",IF(OR(ISNUMBER(MATCH(ROW($A297),#REF!,0)),ISNUMBER(MATCH(ROW($A297),#REF!,0))),IF(I297="","Err1",""),IF(I297="","","Err2")),"")</f>
        <v/>
      </c>
      <c r="BP297" s="3" t="str">
        <f>IF($A297&lt;&gt;"",IF(OR(ISNUMBER(MATCH(ROW($A297),#REF!,0)),ISNUMBER(MATCH(ROW($A297),#REF!,0))),IF(J297="","Err1",""),IF(J297="","","Err2")),"")</f>
        <v/>
      </c>
      <c r="BQ297" s="3" t="str">
        <f>IF($A297&lt;&gt;"",IF(OR(ISNUMBER(MATCH(ROW($A297),#REF!,0)),ISNUMBER(MATCH(ROW($A297),#REF!,0))),IF(K297="","Err1",""),IF(K297="","","Err2")),"")</f>
        <v/>
      </c>
      <c r="BR297" s="3" t="str">
        <f>IF($A297&lt;&gt;"",IF(OR(ISNUMBER(MATCH(ROW($A297),#REF!,0)),ISNUMBER(MATCH(ROW($A297),#REF!,0))),IF(L297="","Err1",""),IF(L297="","","Err2")),"")</f>
        <v/>
      </c>
      <c r="BS297" s="3" t="str">
        <f>IF($A297&lt;&gt;"",IF(OR(ISNUMBER(MATCH(ROW($A297),#REF!,0)),ISNUMBER(MATCH(ROW($A297),#REF!,0))),IF(M297="","Err1",""),IF(M297="","","Err2")),"")</f>
        <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Err2</v>
      </c>
      <c r="BY297" s="3" t="str">
        <f>IF($A297&lt;&gt;"",IF(ISNUMBER(MATCH(ROW($A297),#REF!,0)),IF(S297="","Err1",""),IF(S297="","","Err2")),"")</f>
        <v/>
      </c>
      <c r="BZ297" s="3" t="str">
        <f>IF($A297&lt;&gt;"",IF(ISNUMBER(MATCH(ROW($A297),#REF!,0)),IF(T297="","Err1",""),IF(T297="","","Err2")),"")</f>
        <v/>
      </c>
      <c r="CA297" s="3" t="str">
        <f>IF($A297&lt;&gt;"",IF(ISNUMBER(MATCH(ROW($A297),#REF!,0)),IF(U297="","Err1",""),IF(U297="","","Err2")),"")</f>
        <v/>
      </c>
    </row>
    <row r="298" spans="1:79" ht="49.75" x14ac:dyDescent="0.3">
      <c r="A298" s="19" t="s">
        <v>135</v>
      </c>
      <c r="B298" s="4" t="s">
        <v>858</v>
      </c>
      <c r="C298" s="4" t="s">
        <v>216</v>
      </c>
      <c r="D298" s="3" t="str">
        <f t="shared" ca="1" si="19"/>
        <v/>
      </c>
      <c r="F298" s="5" t="s">
        <v>551</v>
      </c>
      <c r="G298" s="5" t="s">
        <v>551</v>
      </c>
      <c r="Q298" s="5" t="s">
        <v>216</v>
      </c>
      <c r="R298" s="5" t="s">
        <v>877</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0"/>
        <v/>
      </c>
      <c r="AN298" s="75" t="str">
        <f>IF(OR(E298="",VLOOKUP(E$1,Services!$A$1:$B$19,2,0)="Exclude"),"",IF($D298=1,IF(OR(price_limit="",price_limit="No Limit"),IF(E298="Yes",1,2),IF(SUMIFS(WhatIf!$G:$G,WhatIf!$A:$A,E$1,WhatIf!$B:$B,E298)&lt;=price_limit,IF(E298="Yes",1,2),"")),""))</f>
        <v/>
      </c>
      <c r="AO298" s="75" t="str">
        <f ca="1">IF(OR(F298="",VLOOKUP(F$1,Services!$A$1:$B$19,2,0)="Exclude"),"",IF($D298=1,IF(OR(price_limit="",price_limit="No Limit"),IF(F298="Yes",1,2),IF(SUMIFS(WhatIf!$G:$G,WhatIf!$A:$A,F$1,WhatIf!$B:$B,F298)&lt;=price_limit,IF(F298="Yes",1,2),"")),""))</f>
        <v/>
      </c>
      <c r="AP298" s="75" t="str">
        <f ca="1">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IF(OR(K298="",VLOOKUP(K$1,Services!$A$1:$B$19,2,0)="Exclude"),"",IF($D298=1,IF(OR(price_limit="",price_limit="No Limit"),IF(K298="Yes",1,2),IF(SUMIFS(WhatIf!$G:$G,WhatIf!$A:$A,K$1,WhatIf!$B:$B,K298)&lt;=price_limit,IF(K298="Yes",1,2),"")),""))</f>
        <v/>
      </c>
      <c r="AU298" s="75" t="str">
        <f>IF(OR(L298="",VLOOKUP(L$1,Services!$A$1:$B$19,2,0)="Exclude"),"",IF($D298=1,IF(OR(price_limit="",price_limit="No Limit"),IF(L298="Yes",1,2),IF(SUMIFS(WhatIf!$G:$G,WhatIf!$A:$A,L$1,WhatIf!$B:$B,L298)&lt;=price_limit,IF(L298="Yes",1,2),"")),""))</f>
        <v/>
      </c>
      <c r="AV298" s="75" t="str">
        <f>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 ca="1">IF(OR(R298="",VLOOKUP(R$1,Services!$A$1:$B$19,2,0)="Exclude"),"",IF($D298=1,IF(OR(price_limit="",price_limit="No Limit"),IF(R298="Yes",1,2),IF(SUMIFS(WhatIf!$G:$G,WhatIf!$A:$A,R$1,WhatIf!$B:$B,R298)&lt;=price_limit,IF(R298="Yes",1,2),"")),""))</f>
        <v/>
      </c>
      <c r="BB298" s="75" t="str">
        <f>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1"/>
        <v>0</v>
      </c>
      <c r="BF298" s="3">
        <f t="shared" si="22"/>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
      </c>
      <c r="BL298" s="3" t="str">
        <f>IF($A298&lt;&gt;"",IF(ISNUMBER(MATCH(ROW($A298),#REF!,0)),IF($F298="","Err1",""),IF($F298="","","Err2")),"")</f>
        <v>Err2</v>
      </c>
      <c r="BM298" s="3" t="str">
        <f>IF($A298&lt;&gt;"",IF(ISNUMBER(MATCH(ROW($A298),#REF!,0)),IF($G298="","Err1",""),IF($G298="","","Err2")),"")</f>
        <v>Err2</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
      </c>
      <c r="BR298" s="3" t="str">
        <f>IF($A298&lt;&gt;"",IF(OR(ISNUMBER(MATCH(ROW($A298),#REF!,0)),ISNUMBER(MATCH(ROW($A298),#REF!,0))),IF(L298="","Err1",""),IF(L298="","","Err2")),"")</f>
        <v/>
      </c>
      <c r="BS298" s="3" t="str">
        <f>IF($A298&lt;&gt;"",IF(OR(ISNUMBER(MATCH(ROW($A298),#REF!,0)),ISNUMBER(MATCH(ROW($A298),#REF!,0))),IF(M298="","Err1",""),IF(M298="","","Err2")),"")</f>
        <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Err2</v>
      </c>
      <c r="BY298" s="3" t="str">
        <f>IF($A298&lt;&gt;"",IF(ISNUMBER(MATCH(ROW($A298),#REF!,0)),IF(S298="","Err1",""),IF(S298="","","Err2")),"")</f>
        <v/>
      </c>
      <c r="BZ298" s="3" t="str">
        <f>IF($A298&lt;&gt;"",IF(ISNUMBER(MATCH(ROW($A298),#REF!,0)),IF(T298="","Err1",""),IF(T298="","","Err2")),"")</f>
        <v/>
      </c>
      <c r="CA298" s="3" t="str">
        <f>IF($A298&lt;&gt;"",IF(ISNUMBER(MATCH(ROW($A298),#REF!,0)),IF(U298="","Err1",""),IF(U298="","","Err2")),"")</f>
        <v/>
      </c>
    </row>
    <row r="299" spans="1:79" x14ac:dyDescent="0.3">
      <c r="A299" s="19" t="s">
        <v>465</v>
      </c>
      <c r="B299" s="4" t="s">
        <v>248</v>
      </c>
      <c r="C299" s="4" t="s">
        <v>206</v>
      </c>
      <c r="D299" s="3" t="str">
        <f t="shared" ca="1" si="19"/>
        <v/>
      </c>
      <c r="H299" s="5" t="s">
        <v>1</v>
      </c>
      <c r="I299" s="5" t="s">
        <v>1</v>
      </c>
      <c r="J299" s="5" t="s">
        <v>1</v>
      </c>
      <c r="L299" s="5" t="s">
        <v>1</v>
      </c>
      <c r="M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0"/>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 ca="1">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IF(OR(P299="",VLOOKUP(P$1,Services!$A$1:$B$19,2,0)="Exclude"),"",IF($D299=1,IF(OR(price_limit="",price_limit="No Limit"),IF(P299="Yes",1,2),IF(SUMIFS(WhatIf!$G:$G,WhatIf!$A:$A,P$1,WhatIf!$B:$B,P299)&lt;=price_limit,IF(P299="Yes",1,2),"")),""))</f>
        <v/>
      </c>
      <c r="AZ299" s="75" t="str">
        <f>IF(OR(Q299="",VLOOKUP(Q$1,Services!$A$1:$B$19,2,0)="Exclude"),"",IF($D299=1,IF(OR(price_limit="",price_limit="No Limit"),IF(Q299="Yes",1,2),IF(SUMIFS(WhatIf!$G:$G,WhatIf!$A:$A,Q$1,WhatIf!$B:$B,Q299)&lt;=price_limit,IF(Q299="Yes",1,2),"")),""))</f>
        <v/>
      </c>
      <c r="BA299" s="75" t="str">
        <f>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1"/>
        <v>0</v>
      </c>
      <c r="BF299" s="3">
        <f t="shared" si="22"/>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Err2</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
      </c>
      <c r="BW299" s="3" t="str">
        <f>IF($A299&lt;&gt;"",IF(OR(ISNUMBER(MATCH(ROW($A299),#REF!,0)),ISNUMBER(MATCH(ROW($A299),#REF!,0)),ISNUMBER(MATCH(ROW($A299),#REF!,0))),IF($Q299="","Err1",""),IF($Q299="","","Err2")),"")</f>
        <v/>
      </c>
      <c r="BX299" s="3" t="str">
        <f>IF($A299&lt;&gt;"",IF(ISNUMBER(MATCH(ROW($A299),#REF!,0)),IF(R299="","Err1",""),IF(R299="","","Err2")),"")</f>
        <v/>
      </c>
      <c r="BY299" s="3" t="str">
        <f>IF($A299&lt;&gt;"",IF(ISNUMBER(MATCH(ROW($A299),#REF!,0)),IF(S299="","Err1",""),IF(S299="","","Err2")),"")</f>
        <v/>
      </c>
      <c r="BZ299" s="3" t="str">
        <f>IF($A299&lt;&gt;"",IF(ISNUMBER(MATCH(ROW($A299),#REF!,0)),IF(T299="","Err1",""),IF(T299="","","Err2")),"")</f>
        <v/>
      </c>
      <c r="CA299" s="3" t="str">
        <f>IF($A299&lt;&gt;"",IF(ISNUMBER(MATCH(ROW($A299),#REF!,0)),IF(U299="","Err1",""),IF(U299="","","Err2")),"")</f>
        <v/>
      </c>
    </row>
    <row r="300" spans="1:79" ht="24.9" x14ac:dyDescent="0.3">
      <c r="A300" s="19" t="s">
        <v>363</v>
      </c>
      <c r="B300" s="4" t="s">
        <v>865</v>
      </c>
      <c r="C300" s="4" t="s">
        <v>206</v>
      </c>
      <c r="D300" s="3" t="str">
        <f t="shared" ca="1" si="19"/>
        <v/>
      </c>
      <c r="E300" s="5" t="s">
        <v>1</v>
      </c>
      <c r="K300" s="5" t="s">
        <v>1</v>
      </c>
      <c r="L300" s="5" t="s">
        <v>1</v>
      </c>
      <c r="M300" s="5" t="s">
        <v>1</v>
      </c>
      <c r="O300" s="6"/>
      <c r="P300" s="6"/>
      <c r="Q300" s="6" t="s">
        <v>1</v>
      </c>
      <c r="R300" s="6" t="s">
        <v>1</v>
      </c>
      <c r="S300" s="5" t="s">
        <v>1</v>
      </c>
      <c r="U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0"/>
        <v/>
      </c>
      <c r="AN300" s="75" t="str">
        <f ca="1">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 ca="1">IF(OR(K300="",VLOOKUP(K$1,Services!$A$1:$B$19,2,0)="Exclude"),"",IF($D300=1,IF(OR(price_limit="",price_limit="No Limit"),IF(K300="Yes",1,2),IF(SUMIFS(WhatIf!$G:$G,WhatIf!$A:$A,K$1,WhatIf!$B:$B,K300)&lt;=price_limit,IF(K300="Yes",1,2),"")),""))</f>
        <v/>
      </c>
      <c r="AU300" s="75" t="str">
        <f ca="1">IF(OR(L300="",VLOOKUP(L$1,Services!$A$1:$B$19,2,0)="Exclude"),"",IF($D300=1,IF(OR(price_limit="",price_limit="No Limit"),IF(L300="Yes",1,2),IF(SUMIFS(WhatIf!$G:$G,WhatIf!$A:$A,L$1,WhatIf!$B:$B,L300)&lt;=price_limit,IF(L300="Yes",1,2),"")),""))</f>
        <v/>
      </c>
      <c r="AV300" s="75" t="str">
        <f ca="1">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 ca="1">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 ca="1">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 ca="1">IF(OR(U300="",VLOOKUP(U$1,Services!$A$1:$B$19,2,0)="Exclude"),"",IF($D300=1,IF(OR(price_limit="",price_limit="No Limit"),IF(U300="Yes",1,2),IF(SUMIFS(WhatIf!$G:$G,WhatIf!$A:$A,U$1,WhatIf!$B:$B,U300)&lt;=price_limit,IF(U300="Yes",1,2),"")),""))</f>
        <v/>
      </c>
      <c r="BE300" s="3">
        <f t="shared" si="21"/>
        <v>0</v>
      </c>
      <c r="BF300" s="3">
        <f t="shared" si="22"/>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Err2</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Err2</v>
      </c>
      <c r="BR300" s="3" t="str">
        <f>IF($A300&lt;&gt;"",IF(OR(ISNUMBER(MATCH(ROW($A300),#REF!,0)),ISNUMBER(MATCH(ROW($A300),#REF!,0))),IF(L300="","Err1",""),IF(L300="","","Err2")),"")</f>
        <v>Err2</v>
      </c>
      <c r="BS300" s="3" t="str">
        <f>IF($A300&lt;&gt;"",IF(OR(ISNUMBER(MATCH(ROW($A300),#REF!,0)),ISNUMBER(MATCH(ROW($A300),#REF!,0))),IF(M300="","Err1",""),IF(M300="","","Err2")),"")</f>
        <v>Err2</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Err2</v>
      </c>
      <c r="BX300" s="3" t="str">
        <f>IF($A300&lt;&gt;"",IF(ISNUMBER(MATCH(ROW($A300),#REF!,0)),IF(R300="","Err1",""),IF(R300="","","Err2")),"")</f>
        <v>Err2</v>
      </c>
      <c r="BY300" s="3" t="str">
        <f>IF($A300&lt;&gt;"",IF(ISNUMBER(MATCH(ROW($A300),#REF!,0)),IF(S300="","Err1",""),IF(S300="","","Err2")),"")</f>
        <v>Err2</v>
      </c>
      <c r="BZ300" s="3" t="str">
        <f>IF($A300&lt;&gt;"",IF(ISNUMBER(MATCH(ROW($A300),#REF!,0)),IF(T300="","Err1",""),IF(T300="","","Err2")),"")</f>
        <v/>
      </c>
      <c r="CA300" s="3" t="str">
        <f>IF($A300&lt;&gt;"",IF(ISNUMBER(MATCH(ROW($A300),#REF!,0)),IF(U300="","Err1",""),IF(U300="","","Err2")),"")</f>
        <v>Err2</v>
      </c>
    </row>
    <row r="301" spans="1:79" ht="24.9" x14ac:dyDescent="0.3">
      <c r="A301" s="19" t="s">
        <v>186</v>
      </c>
      <c r="B301" s="4" t="s">
        <v>136</v>
      </c>
      <c r="C301" s="4" t="s">
        <v>206</v>
      </c>
      <c r="D301" s="3" t="str">
        <f t="shared" ca="1" si="19"/>
        <v/>
      </c>
      <c r="G301" s="5" t="s">
        <v>538</v>
      </c>
      <c r="H301" s="6" t="s">
        <v>1</v>
      </c>
      <c r="I301" s="6" t="s">
        <v>1</v>
      </c>
      <c r="L301" s="5" t="s">
        <v>1</v>
      </c>
      <c r="M301" s="5" t="s">
        <v>1</v>
      </c>
      <c r="O301" s="6" t="s">
        <v>1</v>
      </c>
      <c r="P301" s="6" t="s">
        <v>1</v>
      </c>
      <c r="Q301" s="6" t="s">
        <v>1</v>
      </c>
      <c r="R301" s="6" t="s">
        <v>1</v>
      </c>
      <c r="U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0"/>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 ca="1">IF(OR(G301="",VLOOKUP(G$1,Services!$A$1:$B$19,2,0)="Exclude"),"",IF($D301=1,IF(OR(price_limit="",price_limit="No Limit"),IF(G301="Yes",1,2),IF(SUMIFS(WhatIf!$G:$G,WhatIf!$A:$A,G$1,WhatIf!$B:$B,G301)&lt;=price_limit,IF(G301="Yes",1,2),"")),""))</f>
        <v/>
      </c>
      <c r="AQ301" s="75" t="str">
        <f ca="1">IF(OR(H301="",VLOOKUP(H$1,Services!$A$1:$B$19,2,0)="Exclude"),"",IF($D301=1,IF(OR(price_limit="",price_limit="No Limit"),IF(H301="Yes",1,2),IF(SUMIFS(WhatIf!$G:$G,WhatIf!$A:$A,H$1,WhatIf!$B:$B,H301)&lt;=price_limit,IF(H301="Yes",1,2),"")),""))</f>
        <v/>
      </c>
      <c r="AR301" s="75" t="str">
        <f ca="1">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 ca="1">IF(OR(L301="",VLOOKUP(L$1,Services!$A$1:$B$19,2,0)="Exclude"),"",IF($D301=1,IF(OR(price_limit="",price_limit="No Limit"),IF(L301="Yes",1,2),IF(SUMIFS(WhatIf!$G:$G,WhatIf!$A:$A,L$1,WhatIf!$B:$B,L301)&lt;=price_limit,IF(L301="Yes",1,2),"")),""))</f>
        <v/>
      </c>
      <c r="AV301" s="75" t="str">
        <f ca="1">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 ca="1">IF(OR(O301="",VLOOKUP(O$1,Services!$A$1:$B$19,2,0)="Exclude"),"",IF($D301=1,IF(OR(price_limit="",price_limit="No Limit"),IF(O301="Yes",1,2),IF(SUMIFS(WhatIf!$G:$G,WhatIf!$A:$A,O$1,WhatIf!$B:$B,O301)&lt;=price_limit,IF(O301="Yes",1,2),"")),""))</f>
        <v/>
      </c>
      <c r="AY301" s="75" t="str">
        <f ca="1">IF(OR(P301="",VLOOKUP(P$1,Services!$A$1:$B$19,2,0)="Exclude"),"",IF($D301=1,IF(OR(price_limit="",price_limit="No Limit"),IF(P301="Yes",1,2),IF(SUMIFS(WhatIf!$G:$G,WhatIf!$A:$A,P$1,WhatIf!$B:$B,P301)&lt;=price_limit,IF(P301="Yes",1,2),"")),""))</f>
        <v/>
      </c>
      <c r="AZ301" s="75" t="str">
        <f ca="1">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 ca="1">IF(OR(U301="",VLOOKUP(U$1,Services!$A$1:$B$19,2,0)="Exclude"),"",IF($D301=1,IF(OR(price_limit="",price_limit="No Limit"),IF(U301="Yes",1,2),IF(SUMIFS(WhatIf!$G:$G,WhatIf!$A:$A,U$1,WhatIf!$B:$B,U301)&lt;=price_limit,IF(U301="Yes",1,2),"")),""))</f>
        <v/>
      </c>
      <c r="BE301" s="3">
        <f t="shared" si="21"/>
        <v>0</v>
      </c>
      <c r="BF301" s="3">
        <f t="shared" si="22"/>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Err2</v>
      </c>
      <c r="BN301" s="3" t="str">
        <f>IF($A301&lt;&gt;"",IF(OR(ISNUMBER(MATCH(ROW($A301),#REF!,0)),ISNUMBER(MATCH(ROW($A301),#REF!,0))),IF(H301="","Err1",""),IF(H301="","","Err2")),"")</f>
        <v>Err2</v>
      </c>
      <c r="BO301" s="3" t="str">
        <f>IF($A301&lt;&gt;"",IF(OR(ISNUMBER(MATCH(ROW($A301),#REF!,0)),ISNUMBER(MATCH(ROW($A301),#REF!,0))),IF(I301="","Err1",""),IF(I301="","","Err2")),"")</f>
        <v>Err2</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Err2</v>
      </c>
      <c r="BS301" s="3" t="str">
        <f>IF($A301&lt;&gt;"",IF(OR(ISNUMBER(MATCH(ROW($A301),#REF!,0)),ISNUMBER(MATCH(ROW($A301),#REF!,0))),IF(M301="","Err1",""),IF(M301="","","Err2")),"")</f>
        <v>Err2</v>
      </c>
      <c r="BT301" s="3" t="str">
        <f>IF($A301&lt;&gt;"",IF(OR(ISNUMBER(MATCH(ROW($A301),#REF!,0)),ISNUMBER(MATCH(ROW($A301),#REF!,0))),IF(N301="","Err1",""),IF(N301="","","Err2")),"")</f>
        <v/>
      </c>
      <c r="BU301" s="3" t="str">
        <f>IF($A301&lt;&gt;"",IF(ISNUMBER(MATCH(ROW($A301),#REF!,0)),IF(O301="","Err1",""),IF(O301="","","Err2")),"")</f>
        <v>Err2</v>
      </c>
      <c r="BV301" s="3" t="str">
        <f>IF($A301&lt;&gt;"",IF(ISNUMBER(MATCH(ROW($A301),#REF!,0)),IF(P301="","Err1",""),IF(P301="","","Err2")),"")</f>
        <v>Err2</v>
      </c>
      <c r="BW301" s="3" t="str">
        <f>IF($A301&lt;&gt;"",IF(OR(ISNUMBER(MATCH(ROW($A301),#REF!,0)),ISNUMBER(MATCH(ROW($A301),#REF!,0)),ISNUMBER(MATCH(ROW($A301),#REF!,0))),IF($Q301="","Err1",""),IF($Q301="","","Err2")),"")</f>
        <v>Err2</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Err2</v>
      </c>
    </row>
    <row r="302" spans="1:79" x14ac:dyDescent="0.3">
      <c r="A302" s="19" t="s">
        <v>364</v>
      </c>
      <c r="B302" s="4" t="s">
        <v>248</v>
      </c>
      <c r="C302" s="4" t="s">
        <v>216</v>
      </c>
      <c r="D302" s="3" t="str">
        <f t="shared" ca="1" si="19"/>
        <v/>
      </c>
      <c r="R302" s="5" t="s">
        <v>876</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0"/>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1"/>
        <v>0</v>
      </c>
      <c r="BF302" s="3">
        <f t="shared" si="22"/>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365</v>
      </c>
      <c r="B303" s="4" t="s">
        <v>248</v>
      </c>
      <c r="C303" s="4" t="s">
        <v>216</v>
      </c>
      <c r="D303" s="3" t="str">
        <f t="shared" ca="1" si="19"/>
        <v/>
      </c>
      <c r="R303" s="5" t="s">
        <v>876</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0"/>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1"/>
        <v>0</v>
      </c>
      <c r="BF303" s="3">
        <f t="shared" si="22"/>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366</v>
      </c>
      <c r="B304" s="4" t="s">
        <v>248</v>
      </c>
      <c r="C304" s="4" t="s">
        <v>216</v>
      </c>
      <c r="D304" s="3" t="str">
        <f t="shared" ca="1" si="19"/>
        <v/>
      </c>
      <c r="R304" s="5" t="s">
        <v>876</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0"/>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1"/>
        <v>0</v>
      </c>
      <c r="BF304" s="3">
        <f t="shared" si="22"/>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367</v>
      </c>
      <c r="B305" s="4" t="s">
        <v>248</v>
      </c>
      <c r="C305" s="4" t="s">
        <v>216</v>
      </c>
      <c r="D305" s="3" t="str">
        <f t="shared" ca="1" si="19"/>
        <v/>
      </c>
      <c r="R305" s="5" t="s">
        <v>876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0"/>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1"/>
        <v>0</v>
      </c>
      <c r="BF305" s="3">
        <f t="shared" si="22"/>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x14ac:dyDescent="0.3">
      <c r="A306" s="19" t="s">
        <v>368</v>
      </c>
      <c r="B306" s="4" t="s">
        <v>248</v>
      </c>
      <c r="C306" s="4" t="s">
        <v>216</v>
      </c>
      <c r="D306" s="3" t="str">
        <f t="shared" ca="1" si="19"/>
        <v/>
      </c>
      <c r="R306" s="5" t="s">
        <v>876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0"/>
        <v/>
      </c>
      <c r="AN306" s="75" t="str">
        <f>IF(OR(E306="",VLOOKUP(E$1,Services!$A$1:$B$19,2,0)="Exclude"),"",IF($D306=1,IF(OR(price_limit="",price_limit="No Limit"),IF(E306="Yes",1,2),IF(SUMIFS(WhatIf!$G:$G,WhatIf!$A:$A,E$1,WhatIf!$B:$B,E306)&lt;=price_limit,IF(E306="Yes",1,2),"")),""))</f>
        <v/>
      </c>
      <c r="AO306" s="75" t="str">
        <f>IF(OR(F306="",VLOOKUP(F$1,Services!$A$1:$B$19,2,0)="Exclude"),"",IF($D306=1,IF(OR(price_limit="",price_limit="No Limit"),IF(F306="Yes",1,2),IF(SUMIFS(WhatIf!$G:$G,WhatIf!$A:$A,F$1,WhatIf!$B:$B,F306)&lt;=price_limit,IF(F306="Yes",1,2),"")),""))</f>
        <v/>
      </c>
      <c r="AP306" s="75" t="str">
        <f>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1"/>
        <v>0</v>
      </c>
      <c r="BF306" s="3">
        <f t="shared" si="22"/>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
      </c>
      <c r="BM306" s="3" t="str">
        <f>IF($A306&lt;&gt;"",IF(ISNUMBER(MATCH(ROW($A306),#REF!,0)),IF($G306="","Err1",""),IF($G306="","","Err2")),"")</f>
        <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369</v>
      </c>
      <c r="B307" s="4" t="s">
        <v>248</v>
      </c>
      <c r="C307" s="4" t="s">
        <v>216</v>
      </c>
      <c r="D307" s="3" t="str">
        <f t="shared" ca="1" si="19"/>
        <v/>
      </c>
      <c r="R307" s="5" t="s">
        <v>876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0"/>
        <v/>
      </c>
      <c r="AN307" s="75" t="str">
        <f>IF(OR(E307="",VLOOKUP(E$1,Services!$A$1:$B$19,2,0)="Exclude"),"",IF($D307=1,IF(OR(price_limit="",price_limit="No Limit"),IF(E307="Yes",1,2),IF(SUMIFS(WhatIf!$G:$G,WhatIf!$A:$A,E$1,WhatIf!$B:$B,E307)&lt;=price_limit,IF(E307="Yes",1,2),"")),""))</f>
        <v/>
      </c>
      <c r="AO307" s="75" t="str">
        <f>IF(OR(F307="",VLOOKUP(F$1,Services!$A$1:$B$19,2,0)="Exclude"),"",IF($D307=1,IF(OR(price_limit="",price_limit="No Limit"),IF(F307="Yes",1,2),IF(SUMIFS(WhatIf!$G:$G,WhatIf!$A:$A,F$1,WhatIf!$B:$B,F307)&lt;=price_limit,IF(F307="Yes",1,2),"")),""))</f>
        <v/>
      </c>
      <c r="AP307" s="75" t="str">
        <f>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 ca="1">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1"/>
        <v>0</v>
      </c>
      <c r="BF307" s="3">
        <f t="shared" si="22"/>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
      </c>
      <c r="BM307" s="3" t="str">
        <f>IF($A307&lt;&gt;"",IF(ISNUMBER(MATCH(ROW($A307),#REF!,0)),IF($G307="","Err1",""),IF($G307="","","Err2")),"")</f>
        <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Err2</v>
      </c>
      <c r="BY307" s="3" t="str">
        <f>IF($A307&lt;&gt;"",IF(ISNUMBER(MATCH(ROW($A307),#REF!,0)),IF(S307="","Err1",""),IF(S307="","","Err2")),"")</f>
        <v/>
      </c>
      <c r="BZ307" s="3" t="str">
        <f>IF($A307&lt;&gt;"",IF(ISNUMBER(MATCH(ROW($A307),#REF!,0)),IF(T307="","Err1",""),IF(T307="","","Err2")),"")</f>
        <v/>
      </c>
      <c r="CA307" s="3" t="str">
        <f>IF($A307&lt;&gt;"",IF(ISNUMBER(MATCH(ROW($A307),#REF!,0)),IF(U307="","Err1",""),IF(U307="","","Err2")),"")</f>
        <v/>
      </c>
    </row>
    <row r="308" spans="1:79" ht="37.299999999999997" x14ac:dyDescent="0.3">
      <c r="A308" s="19" t="s">
        <v>241</v>
      </c>
      <c r="B308" s="4" t="s">
        <v>370</v>
      </c>
      <c r="C308" s="4" t="s">
        <v>483</v>
      </c>
      <c r="D308" s="3" t="str">
        <f t="shared" ca="1" si="19"/>
        <v/>
      </c>
      <c r="F308" s="5" t="s">
        <v>534</v>
      </c>
      <c r="G308" s="5" t="s">
        <v>534</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0"/>
        <v/>
      </c>
      <c r="AN308" s="75" t="str">
        <f>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IF(OR(I308="",VLOOKUP(I$1,Services!$A$1:$B$19,2,0)="Exclude"),"",IF($D308=1,IF(OR(price_limit="",price_limit="No Limit"),IF(I308="Yes",1,2),IF(SUMIFS(WhatIf!$G:$G,WhatIf!$A:$A,I$1,WhatIf!$B:$B,I308)&lt;=price_limit,IF(I308="Yes",1,2),"")),""))</f>
        <v/>
      </c>
      <c r="AS308" s="75" t="str">
        <f>IF(OR(J308="",VLOOKUP(J$1,Services!$A$1:$B$19,2,0)="Exclude"),"",IF($D308=1,IF(OR(price_limit="",price_limit="No Limit"),IF(J308="Yes",1,2),IF(SUMIFS(WhatIf!$G:$G,WhatIf!$A:$A,J$1,WhatIf!$B:$B,J308)&lt;=price_limit,IF(J308="Yes",1,2),"")),""))</f>
        <v/>
      </c>
      <c r="AT308" s="75" t="str">
        <f>IF(OR(K308="",VLOOKUP(K$1,Services!$A$1:$B$19,2,0)="Exclude"),"",IF($D308=1,IF(OR(price_limit="",price_limit="No Limit"),IF(K308="Yes",1,2),IF(SUMIFS(WhatIf!$G:$G,WhatIf!$A:$A,K$1,WhatIf!$B:$B,K308)&lt;=price_limit,IF(K308="Yes",1,2),"")),""))</f>
        <v/>
      </c>
      <c r="AU308" s="75" t="str">
        <f>IF(OR(L308="",VLOOKUP(L$1,Services!$A$1:$B$19,2,0)="Exclude"),"",IF($D308=1,IF(OR(price_limit="",price_limit="No Limit"),IF(L308="Yes",1,2),IF(SUMIFS(WhatIf!$G:$G,WhatIf!$A:$A,L$1,WhatIf!$B:$B,L308)&lt;=price_limit,IF(L308="Yes",1,2),"")),""))</f>
        <v/>
      </c>
      <c r="AV308" s="75" t="str">
        <f>IF(OR(M308="",VLOOKUP(M$1,Services!$A$1:$B$19,2,0)="Exclude"),"",IF($D308=1,IF(OR(price_limit="",price_limit="No Limit"),IF(M308="Yes",1,2),IF(SUMIFS(WhatIf!$G:$G,WhatIf!$A:$A,M$1,WhatIf!$B:$B,M308)&lt;=price_limit,IF(M308="Yes",1,2),"")),""))</f>
        <v/>
      </c>
      <c r="AW308" s="75" t="str">
        <f>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 ca="1">IF(OR(U308="",VLOOKUP(U$1,Services!$A$1:$B$19,2,0)="Exclude"),"",IF($D308=1,IF(OR(price_limit="",price_limit="No Limit"),IF(U308="Yes",1,2),IF(SUMIFS(WhatIf!$G:$G,WhatIf!$A:$A,U$1,WhatIf!$B:$B,U308)&lt;=price_limit,IF(U308="Yes",1,2),"")),""))</f>
        <v/>
      </c>
      <c r="BE308" s="3">
        <f t="shared" si="21"/>
        <v>0</v>
      </c>
      <c r="BF308" s="3">
        <f t="shared" si="22"/>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
      </c>
      <c r="BP308" s="3" t="str">
        <f>IF($A308&lt;&gt;"",IF(OR(ISNUMBER(MATCH(ROW($A308),#REF!,0)),ISNUMBER(MATCH(ROW($A308),#REF!,0))),IF(J308="","Err1",""),IF(J308="","","Err2")),"")</f>
        <v/>
      </c>
      <c r="BQ308" s="3" t="str">
        <f>IF($A308&lt;&gt;"",IF(OR(ISNUMBER(MATCH(ROW($A308),#REF!,0)),ISNUMBER(MATCH(ROW($A308),#REF!,0))),IF(K308="","Err1",""),IF(K308="","","Err2")),"")</f>
        <v/>
      </c>
      <c r="BR308" s="3" t="str">
        <f>IF($A308&lt;&gt;"",IF(OR(ISNUMBER(MATCH(ROW($A308),#REF!,0)),ISNUMBER(MATCH(ROW($A308),#REF!,0))),IF(L308="","Err1",""),IF(L308="","","Err2")),"")</f>
        <v/>
      </c>
      <c r="BS308" s="3" t="str">
        <f>IF($A308&lt;&gt;"",IF(OR(ISNUMBER(MATCH(ROW($A308),#REF!,0)),ISNUMBER(MATCH(ROW($A308),#REF!,0))),IF(M308="","Err1",""),IF(M308="","","Err2")),"")</f>
        <v/>
      </c>
      <c r="BT308" s="3" t="str">
        <f>IF($A308&lt;&gt;"",IF(OR(ISNUMBER(MATCH(ROW($A308),#REF!,0)),ISNUMBER(MATCH(ROW($A308),#REF!,0))),IF(N308="","Err1",""),IF(N308="","","Err2")),"")</f>
        <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x14ac:dyDescent="0.3">
      <c r="A309" s="19" t="s">
        <v>552</v>
      </c>
      <c r="C309" s="4" t="s">
        <v>485</v>
      </c>
      <c r="D309" s="3" t="str">
        <f t="shared" ca="1" si="19"/>
        <v/>
      </c>
      <c r="F309" s="5" t="s">
        <v>552</v>
      </c>
      <c r="G309" s="5" t="s">
        <v>552</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0"/>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IF(OR(H309="",VLOOKUP(H$1,Services!$A$1:$B$19,2,0)="Exclude"),"",IF($D309=1,IF(OR(price_limit="",price_limit="No Limit"),IF(H309="Yes",1,2),IF(SUMIFS(WhatIf!$G:$G,WhatIf!$A:$A,H$1,WhatIf!$B:$B,H309)&lt;=price_limit,IF(H309="Yes",1,2),"")),""))</f>
        <v/>
      </c>
      <c r="AR309" s="75" t="str">
        <f>IF(OR(I309="",VLOOKUP(I$1,Services!$A$1:$B$19,2,0)="Exclude"),"",IF($D309=1,IF(OR(price_limit="",price_limit="No Limit"),IF(I309="Yes",1,2),IF(SUMIFS(WhatIf!$G:$G,WhatIf!$A:$A,I$1,WhatIf!$B:$B,I309)&lt;=price_limit,IF(I309="Yes",1,2),"")),""))</f>
        <v/>
      </c>
      <c r="AS309" s="75" t="str">
        <f>IF(OR(J309="",VLOOKUP(J$1,Services!$A$1:$B$19,2,0)="Exclude"),"",IF($D309=1,IF(OR(price_limit="",price_limit="No Limit"),IF(J309="Yes",1,2),IF(SUMIFS(WhatIf!$G:$G,WhatIf!$A:$A,J$1,WhatIf!$B:$B,J309)&lt;=price_limit,IF(J309="Yes",1,2),"")),""))</f>
        <v/>
      </c>
      <c r="AT309" s="75" t="str">
        <f>IF(OR(K309="",VLOOKUP(K$1,Services!$A$1:$B$19,2,0)="Exclude"),"",IF($D309=1,IF(OR(price_limit="",price_limit="No Limit"),IF(K309="Yes",1,2),IF(SUMIFS(WhatIf!$G:$G,WhatIf!$A:$A,K$1,WhatIf!$B:$B,K309)&lt;=price_limit,IF(K309="Yes",1,2),"")),""))</f>
        <v/>
      </c>
      <c r="AU309" s="75" t="str">
        <f>IF(OR(L309="",VLOOKUP(L$1,Services!$A$1:$B$19,2,0)="Exclude"),"",IF($D309=1,IF(OR(price_limit="",price_limit="No Limit"),IF(L309="Yes",1,2),IF(SUMIFS(WhatIf!$G:$G,WhatIf!$A:$A,L$1,WhatIf!$B:$B,L309)&lt;=price_limit,IF(L309="Yes",1,2),"")),""))</f>
        <v/>
      </c>
      <c r="AV309" s="75" t="str">
        <f>IF(OR(M309="",VLOOKUP(M$1,Services!$A$1:$B$19,2,0)="Exclude"),"",IF($D309=1,IF(OR(price_limit="",price_limit="No Limit"),IF(M309="Yes",1,2),IF(SUMIFS(WhatIf!$G:$G,WhatIf!$A:$A,M$1,WhatIf!$B:$B,M309)&lt;=price_limit,IF(M309="Yes",1,2),"")),""))</f>
        <v/>
      </c>
      <c r="AW309" s="75" t="str">
        <f>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1"/>
        <v>0</v>
      </c>
      <c r="BF309" s="3">
        <f t="shared" si="22"/>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
      </c>
      <c r="BO309" s="3" t="str">
        <f>IF($A309&lt;&gt;"",IF(OR(ISNUMBER(MATCH(ROW($A309),#REF!,0)),ISNUMBER(MATCH(ROW($A309),#REF!,0))),IF(I309="","Err1",""),IF(I309="","","Err2")),"")</f>
        <v/>
      </c>
      <c r="BP309" s="3" t="str">
        <f>IF($A309&lt;&gt;"",IF(OR(ISNUMBER(MATCH(ROW($A309),#REF!,0)),ISNUMBER(MATCH(ROW($A309),#REF!,0))),IF(J309="","Err1",""),IF(J309="","","Err2")),"")</f>
        <v/>
      </c>
      <c r="BQ309" s="3" t="str">
        <f>IF($A309&lt;&gt;"",IF(OR(ISNUMBER(MATCH(ROW($A309),#REF!,0)),ISNUMBER(MATCH(ROW($A309),#REF!,0))),IF(K309="","Err1",""),IF(K309="","","Err2")),"")</f>
        <v/>
      </c>
      <c r="BR309" s="3" t="str">
        <f>IF($A309&lt;&gt;"",IF(OR(ISNUMBER(MATCH(ROW($A309),#REF!,0)),ISNUMBER(MATCH(ROW($A309),#REF!,0))),IF(L309="","Err1",""),IF(L309="","","Err2")),"")</f>
        <v/>
      </c>
      <c r="BS309" s="3" t="str">
        <f>IF($A309&lt;&gt;"",IF(OR(ISNUMBER(MATCH(ROW($A309),#REF!,0)),ISNUMBER(MATCH(ROW($A309),#REF!,0))),IF(M309="","Err1",""),IF(M309="","","Err2")),"")</f>
        <v/>
      </c>
      <c r="BT309" s="3" t="str">
        <f>IF($A309&lt;&gt;"",IF(OR(ISNUMBER(MATCH(ROW($A309),#REF!,0)),ISNUMBER(MATCH(ROW($A309),#REF!,0))),IF(N309="","Err1",""),IF(N309="","","Err2")),"")</f>
        <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62</v>
      </c>
      <c r="B310" s="4" t="s">
        <v>861</v>
      </c>
      <c r="C310" s="4" t="s">
        <v>293</v>
      </c>
      <c r="D310" s="3" t="str">
        <f t="shared" ca="1" si="19"/>
        <v/>
      </c>
      <c r="E310" s="5" t="s">
        <v>1</v>
      </c>
      <c r="F310" s="5" t="s">
        <v>535</v>
      </c>
      <c r="G310" s="5" t="s">
        <v>1</v>
      </c>
      <c r="I310" s="5" t="s">
        <v>1</v>
      </c>
      <c r="J310" s="5" t="s">
        <v>1</v>
      </c>
      <c r="K310" s="5" t="s">
        <v>1</v>
      </c>
      <c r="L310" s="5" t="s">
        <v>1</v>
      </c>
      <c r="M310" s="5" t="s">
        <v>1</v>
      </c>
      <c r="N310" s="5" t="s">
        <v>1</v>
      </c>
      <c r="O310" s="6"/>
      <c r="P310" s="6"/>
      <c r="Q310" s="6"/>
      <c r="R310" s="6" t="s">
        <v>1</v>
      </c>
      <c r="U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0"/>
        <v/>
      </c>
      <c r="AN310" s="75" t="str">
        <f ca="1">IF(OR(E310="",VLOOKUP(E$1,Services!$A$1:$B$19,2,0)="Exclude"),"",IF($D310=1,IF(OR(price_limit="",price_limit="No Limit"),IF(E310="Yes",1,2),IF(SUMIFS(WhatIf!$G:$G,WhatIf!$A:$A,E$1,WhatIf!$B:$B,E310)&lt;=price_limit,IF(E310="Yes",1,2),"")),""))</f>
        <v/>
      </c>
      <c r="AO310" s="75" t="str">
        <f ca="1">IF(OR(F310="",VLOOKUP(F$1,Services!$A$1:$B$19,2,0)="Exclude"),"",IF($D310=1,IF(OR(price_limit="",price_limit="No Limit"),IF(F310="Yes",1,2),IF(SUMIFS(WhatIf!$G:$G,WhatIf!$A:$A,F$1,WhatIf!$B:$B,F310)&lt;=price_limit,IF(F310="Yes",1,2),"")),""))</f>
        <v/>
      </c>
      <c r="AP310" s="75" t="str">
        <f ca="1">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 ca="1">IF(OR(I310="",VLOOKUP(I$1,Services!$A$1:$B$19,2,0)="Exclude"),"",IF($D310=1,IF(OR(price_limit="",price_limit="No Limit"),IF(I310="Yes",1,2),IF(SUMIFS(WhatIf!$G:$G,WhatIf!$A:$A,I$1,WhatIf!$B:$B,I310)&lt;=price_limit,IF(I310="Yes",1,2),"")),""))</f>
        <v/>
      </c>
      <c r="AS310" s="75" t="str">
        <f ca="1">IF(OR(J310="",VLOOKUP(J$1,Services!$A$1:$B$19,2,0)="Exclude"),"",IF($D310=1,IF(OR(price_limit="",price_limit="No Limit"),IF(J310="Yes",1,2),IF(SUMIFS(WhatIf!$G:$G,WhatIf!$A:$A,J$1,WhatIf!$B:$B,J310)&lt;=price_limit,IF(J310="Yes",1,2),"")),""))</f>
        <v/>
      </c>
      <c r="AT310" s="75" t="str">
        <f ca="1">IF(OR(K310="",VLOOKUP(K$1,Services!$A$1:$B$19,2,0)="Exclude"),"",IF($D310=1,IF(OR(price_limit="",price_limit="No Limit"),IF(K310="Yes",1,2),IF(SUMIFS(WhatIf!$G:$G,WhatIf!$A:$A,K$1,WhatIf!$B:$B,K310)&lt;=price_limit,IF(K310="Yes",1,2),"")),""))</f>
        <v/>
      </c>
      <c r="AU310" s="75" t="str">
        <f ca="1">IF(OR(L310="",VLOOKUP(L$1,Services!$A$1:$B$19,2,0)="Exclude"),"",IF($D310=1,IF(OR(price_limit="",price_limit="No Limit"),IF(L310="Yes",1,2),IF(SUMIFS(WhatIf!$G:$G,WhatIf!$A:$A,L$1,WhatIf!$B:$B,L310)&lt;=price_limit,IF(L310="Yes",1,2),"")),""))</f>
        <v/>
      </c>
      <c r="AV310" s="75" t="str">
        <f ca="1">IF(OR(M310="",VLOOKUP(M$1,Services!$A$1:$B$19,2,0)="Exclude"),"",IF($D310=1,IF(OR(price_limit="",price_limit="No Limit"),IF(M310="Yes",1,2),IF(SUMIFS(WhatIf!$G:$G,WhatIf!$A:$A,M$1,WhatIf!$B:$B,M310)&lt;=price_limit,IF(M310="Yes",1,2),"")),""))</f>
        <v/>
      </c>
      <c r="AW310" s="75" t="str">
        <f ca="1">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 ca="1">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 ca="1">IF(OR(U310="",VLOOKUP(U$1,Services!$A$1:$B$19,2,0)="Exclude"),"",IF($D310=1,IF(OR(price_limit="",price_limit="No Limit"),IF(U310="Yes",1,2),IF(SUMIFS(WhatIf!$G:$G,WhatIf!$A:$A,U$1,WhatIf!$B:$B,U310)&lt;=price_limit,IF(U310="Yes",1,2),"")),""))</f>
        <v/>
      </c>
      <c r="BE310" s="3">
        <f t="shared" si="21"/>
        <v>0</v>
      </c>
      <c r="BF310" s="3">
        <f t="shared" si="22"/>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Err2</v>
      </c>
      <c r="BL310" s="3" t="str">
        <f>IF($A310&lt;&gt;"",IF(ISNUMBER(MATCH(ROW($A310),#REF!,0)),IF($F310="","Err1",""),IF($F310="","","Err2")),"")</f>
        <v>Err2</v>
      </c>
      <c r="BM310" s="3" t="str">
        <f>IF($A310&lt;&gt;"",IF(ISNUMBER(MATCH(ROW($A310),#REF!,0)),IF($G310="","Err1",""),IF($G310="","","Err2")),"")</f>
        <v>Err2</v>
      </c>
      <c r="BN310" s="3" t="str">
        <f>IF($A310&lt;&gt;"",IF(OR(ISNUMBER(MATCH(ROW($A310),#REF!,0)),ISNUMBER(MATCH(ROW($A310),#REF!,0))),IF(H310="","Err1",""),IF(H310="","","Err2")),"")</f>
        <v/>
      </c>
      <c r="BO310" s="3" t="str">
        <f>IF($A310&lt;&gt;"",IF(OR(ISNUMBER(MATCH(ROW($A310),#REF!,0)),ISNUMBER(MATCH(ROW($A310),#REF!,0))),IF(I310="","Err1",""),IF(I310="","","Err2")),"")</f>
        <v>Err2</v>
      </c>
      <c r="BP310" s="3" t="str">
        <f>IF($A310&lt;&gt;"",IF(OR(ISNUMBER(MATCH(ROW($A310),#REF!,0)),ISNUMBER(MATCH(ROW($A310),#REF!,0))),IF(J310="","Err1",""),IF(J310="","","Err2")),"")</f>
        <v>Err2</v>
      </c>
      <c r="BQ310" s="3" t="str">
        <f>IF($A310&lt;&gt;"",IF(OR(ISNUMBER(MATCH(ROW($A310),#REF!,0)),ISNUMBER(MATCH(ROW($A310),#REF!,0))),IF(K310="","Err1",""),IF(K310="","","Err2")),"")</f>
        <v>Err2</v>
      </c>
      <c r="BR310" s="3" t="str">
        <f>IF($A310&lt;&gt;"",IF(OR(ISNUMBER(MATCH(ROW($A310),#REF!,0)),ISNUMBER(MATCH(ROW($A310),#REF!,0))),IF(L310="","Err1",""),IF(L310="","","Err2")),"")</f>
        <v>Err2</v>
      </c>
      <c r="BS310" s="3" t="str">
        <f>IF($A310&lt;&gt;"",IF(OR(ISNUMBER(MATCH(ROW($A310),#REF!,0)),ISNUMBER(MATCH(ROW($A310),#REF!,0))),IF(M310="","Err1",""),IF(M310="","","Err2")),"")</f>
        <v>Err2</v>
      </c>
      <c r="BT310" s="3" t="str">
        <f>IF($A310&lt;&gt;"",IF(OR(ISNUMBER(MATCH(ROW($A310),#REF!,0)),ISNUMBER(MATCH(ROW($A310),#REF!,0))),IF(N310="","Err1",""),IF(N310="","","Err2")),"")</f>
        <v>Err2</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Err2</v>
      </c>
      <c r="BY310" s="3" t="str">
        <f>IF($A310&lt;&gt;"",IF(ISNUMBER(MATCH(ROW($A310),#REF!,0)),IF(S310="","Err1",""),IF(S310="","","Err2")),"")</f>
        <v/>
      </c>
      <c r="BZ310" s="3" t="str">
        <f>IF($A310&lt;&gt;"",IF(ISNUMBER(MATCH(ROW($A310),#REF!,0)),IF(T310="","Err1",""),IF(T310="","","Err2")),"")</f>
        <v/>
      </c>
      <c r="CA310" s="3" t="str">
        <f>IF($A310&lt;&gt;"",IF(ISNUMBER(MATCH(ROW($A310),#REF!,0)),IF(U310="","Err1",""),IF(U310="","","Err2")),"")</f>
        <v>Err2</v>
      </c>
    </row>
    <row r="311" spans="1:79" x14ac:dyDescent="0.3">
      <c r="A311" s="19" t="s">
        <v>214</v>
      </c>
      <c r="B311" s="4" t="s">
        <v>248</v>
      </c>
      <c r="C311" s="4" t="s">
        <v>215</v>
      </c>
      <c r="D311" s="3" t="str">
        <f t="shared" ca="1" si="19"/>
        <v/>
      </c>
      <c r="F311" s="5" t="s">
        <v>559</v>
      </c>
      <c r="G311" s="5" t="s">
        <v>559</v>
      </c>
      <c r="H311" s="5" t="s">
        <v>295</v>
      </c>
      <c r="I311" s="5" t="s">
        <v>295</v>
      </c>
      <c r="J311" s="5" t="s">
        <v>295</v>
      </c>
      <c r="K311" s="5" t="s">
        <v>295</v>
      </c>
      <c r="L311" s="5" t="s">
        <v>295</v>
      </c>
      <c r="M311" s="5" t="s">
        <v>295</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0"/>
        <v/>
      </c>
      <c r="AN311" s="75" t="str">
        <f>IF(OR(E311="",VLOOKUP(E$1,Services!$A$1:$B$19,2,0)="Exclude"),"",IF($D311=1,IF(OR(price_limit="",price_limit="No Limit"),IF(E311="Yes",1,2),IF(SUMIFS(WhatIf!$G:$G,WhatIf!$A:$A,E$1,WhatIf!$B:$B,E311)&lt;=price_limit,IF(E311="Yes",1,2),"")),""))</f>
        <v/>
      </c>
      <c r="AO311" s="75" t="str">
        <f ca="1">IF(OR(F311="",VLOOKUP(F$1,Services!$A$1:$B$19,2,0)="Exclude"),"",IF($D311=1,IF(OR(price_limit="",price_limit="No Limit"),IF(F311="Yes",1,2),IF(SUMIFS(WhatIf!$G:$G,WhatIf!$A:$A,F$1,WhatIf!$B:$B,F311)&lt;=price_limit,IF(F311="Yes",1,2),"")),""))</f>
        <v/>
      </c>
      <c r="AP311" s="75" t="str">
        <f ca="1">IF(OR(G311="",VLOOKUP(G$1,Services!$A$1:$B$19,2,0)="Exclude"),"",IF($D311=1,IF(OR(price_limit="",price_limit="No Limit"),IF(G311="Yes",1,2),IF(SUMIFS(WhatIf!$G:$G,WhatIf!$A:$A,G$1,WhatIf!$B:$B,G311)&lt;=price_limit,IF(G311="Yes",1,2),"")),""))</f>
        <v/>
      </c>
      <c r="AQ311" s="75" t="str">
        <f ca="1">IF(OR(H311="",VLOOKUP(H$1,Services!$A$1:$B$19,2,0)="Exclude"),"",IF($D311=1,IF(OR(price_limit="",price_limit="No Limit"),IF(H311="Yes",1,2),IF(SUMIFS(WhatIf!$G:$G,WhatIf!$A:$A,H$1,WhatIf!$B:$B,H311)&lt;=price_limit,IF(H311="Yes",1,2),"")),""))</f>
        <v/>
      </c>
      <c r="AR311" s="75" t="str">
        <f ca="1">IF(OR(I311="",VLOOKUP(I$1,Services!$A$1:$B$19,2,0)="Exclude"),"",IF($D311=1,IF(OR(price_limit="",price_limit="No Limit"),IF(I311="Yes",1,2),IF(SUMIFS(WhatIf!$G:$G,WhatIf!$A:$A,I$1,WhatIf!$B:$B,I311)&lt;=price_limit,IF(I311="Yes",1,2),"")),""))</f>
        <v/>
      </c>
      <c r="AS311" s="75" t="str">
        <f ca="1">IF(OR(J311="",VLOOKUP(J$1,Services!$A$1:$B$19,2,0)="Exclude"),"",IF($D311=1,IF(OR(price_limit="",price_limit="No Limit"),IF(J311="Yes",1,2),IF(SUMIFS(WhatIf!$G:$G,WhatIf!$A:$A,J$1,WhatIf!$B:$B,J311)&lt;=price_limit,IF(J311="Yes",1,2),"")),""))</f>
        <v/>
      </c>
      <c r="AT311" s="75" t="str">
        <f ca="1">IF(OR(K311="",VLOOKUP(K$1,Services!$A$1:$B$19,2,0)="Exclude"),"",IF($D311=1,IF(OR(price_limit="",price_limit="No Limit"),IF(K311="Yes",1,2),IF(SUMIFS(WhatIf!$G:$G,WhatIf!$A:$A,K$1,WhatIf!$B:$B,K311)&lt;=price_limit,IF(K311="Yes",1,2),"")),""))</f>
        <v/>
      </c>
      <c r="AU311" s="75" t="str">
        <f ca="1">IF(OR(L311="",VLOOKUP(L$1,Services!$A$1:$B$19,2,0)="Exclude"),"",IF($D311=1,IF(OR(price_limit="",price_limit="No Limit"),IF(L311="Yes",1,2),IF(SUMIFS(WhatIf!$G:$G,WhatIf!$A:$A,L$1,WhatIf!$B:$B,L311)&lt;=price_limit,IF(L311="Yes",1,2),"")),""))</f>
        <v/>
      </c>
      <c r="AV311" s="75" t="str">
        <f ca="1">IF(OR(M311="",VLOOKUP(M$1,Services!$A$1:$B$19,2,0)="Exclude"),"",IF($D311=1,IF(OR(price_limit="",price_limit="No Limit"),IF(M311="Yes",1,2),IF(SUMIFS(WhatIf!$G:$G,WhatIf!$A:$A,M$1,WhatIf!$B:$B,M311)&lt;=price_limit,IF(M311="Yes",1,2),"")),""))</f>
        <v/>
      </c>
      <c r="AW311" s="75" t="str">
        <f ca="1">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1"/>
        <v>0</v>
      </c>
      <c r="BF311" s="3">
        <f t="shared" si="22"/>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
      </c>
      <c r="BL311" s="3" t="str">
        <f>IF($A311&lt;&gt;"",IF(ISNUMBER(MATCH(ROW($A311),#REF!,0)),IF($F311="","Err1",""),IF($F311="","","Err2")),"")</f>
        <v>Err2</v>
      </c>
      <c r="BM311" s="3" t="str">
        <f>IF($A311&lt;&gt;"",IF(ISNUMBER(MATCH(ROW($A311),#REF!,0)),IF($G311="","Err1",""),IF($G311="","","Err2")),"")</f>
        <v>Err2</v>
      </c>
      <c r="BN311" s="3" t="str">
        <f>IF($A311&lt;&gt;"",IF(OR(ISNUMBER(MATCH(ROW($A311),#REF!,0)),ISNUMBER(MATCH(ROW($A311),#REF!,0))),IF(H311="","Err1",""),IF(H311="","","Err2")),"")</f>
        <v>Err2</v>
      </c>
      <c r="BO311" s="3" t="str">
        <f>IF($A311&lt;&gt;"",IF(OR(ISNUMBER(MATCH(ROW($A311),#REF!,0)),ISNUMBER(MATCH(ROW($A311),#REF!,0))),IF(I311="","Err1",""),IF(I311="","","Err2")),"")</f>
        <v>Err2</v>
      </c>
      <c r="BP311" s="3" t="str">
        <f>IF($A311&lt;&gt;"",IF(OR(ISNUMBER(MATCH(ROW($A311),#REF!,0)),ISNUMBER(MATCH(ROW($A311),#REF!,0))),IF(J311="","Err1",""),IF(J311="","","Err2")),"")</f>
        <v>Err2</v>
      </c>
      <c r="BQ311" s="3" t="str">
        <f>IF($A311&lt;&gt;"",IF(OR(ISNUMBER(MATCH(ROW($A311),#REF!,0)),ISNUMBER(MATCH(ROW($A311),#REF!,0))),IF(K311="","Err1",""),IF(K311="","","Err2")),"")</f>
        <v>Err2</v>
      </c>
      <c r="BR311" s="3" t="str">
        <f>IF($A311&lt;&gt;"",IF(OR(ISNUMBER(MATCH(ROW($A311),#REF!,0)),ISNUMBER(MATCH(ROW($A311),#REF!,0))),IF(L311="","Err1",""),IF(L311="","","Err2")),"")</f>
        <v>Err2</v>
      </c>
      <c r="BS311" s="3" t="str">
        <f>IF($A311&lt;&gt;"",IF(OR(ISNUMBER(MATCH(ROW($A311),#REF!,0)),ISNUMBER(MATCH(ROW($A311),#REF!,0))),IF(M311="","Err1",""),IF(M311="","","Err2")),"")</f>
        <v>Err2</v>
      </c>
      <c r="BT311" s="3" t="str">
        <f>IF($A311&lt;&gt;"",IF(OR(ISNUMBER(MATCH(ROW($A311),#REF!,0)),ISNUMBER(MATCH(ROW($A311),#REF!,0))),IF(N311="","Err1",""),IF(N311="","","Err2")),"")</f>
        <v>Err2</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
      </c>
      <c r="BY311" s="3" t="str">
        <f>IF($A311&lt;&gt;"",IF(ISNUMBER(MATCH(ROW($A311),#REF!,0)),IF(S311="","Err1",""),IF(S311="","","Err2")),"")</f>
        <v/>
      </c>
      <c r="BZ311" s="3" t="str">
        <f>IF($A311&lt;&gt;"",IF(ISNUMBER(MATCH(ROW($A311),#REF!,0)),IF(T311="","Err1",""),IF(T311="","","Err2")),"")</f>
        <v/>
      </c>
      <c r="CA311" s="3" t="str">
        <f>IF($A311&lt;&gt;"",IF(ISNUMBER(MATCH(ROW($A311),#REF!,0)),IF(U311="","Err1",""),IF(U311="","","Err2")),"")</f>
        <v/>
      </c>
    </row>
    <row r="312" spans="1:79" ht="24.9" x14ac:dyDescent="0.3">
      <c r="A312" s="19" t="s">
        <v>63</v>
      </c>
      <c r="B312" s="4" t="s">
        <v>248</v>
      </c>
      <c r="C312" s="4" t="s">
        <v>479</v>
      </c>
      <c r="D312" s="3" t="str">
        <f t="shared" ca="1" si="19"/>
        <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0"/>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IF(OR(H312="",VLOOKUP(H$1,Services!$A$1:$B$19,2,0)="Exclude"),"",IF($D312=1,IF(OR(price_limit="",price_limit="No Limit"),IF(H312="Yes",1,2),IF(SUMIFS(WhatIf!$G:$G,WhatIf!$A:$A,H$1,WhatIf!$B:$B,H312)&lt;=price_limit,IF(H312="Yes",1,2),"")),""))</f>
        <v/>
      </c>
      <c r="AR312" s="75" t="str">
        <f>IF(OR(I312="",VLOOKUP(I$1,Services!$A$1:$B$19,2,0)="Exclude"),"",IF($D312=1,IF(OR(price_limit="",price_limit="No Limit"),IF(I312="Yes",1,2),IF(SUMIFS(WhatIf!$G:$G,WhatIf!$A:$A,I$1,WhatIf!$B:$B,I312)&lt;=price_limit,IF(I312="Yes",1,2),"")),""))</f>
        <v/>
      </c>
      <c r="AS312" s="75" t="str">
        <f>IF(OR(J312="",VLOOKUP(J$1,Services!$A$1:$B$19,2,0)="Exclude"),"",IF($D312=1,IF(OR(price_limit="",price_limit="No Limit"),IF(J312="Yes",1,2),IF(SUMIFS(WhatIf!$G:$G,WhatIf!$A:$A,J$1,WhatIf!$B:$B,J312)&lt;=price_limit,IF(J312="Yes",1,2),"")),""))</f>
        <v/>
      </c>
      <c r="AT312" s="75" t="str">
        <f>IF(OR(K312="",VLOOKUP(K$1,Services!$A$1:$B$19,2,0)="Exclude"),"",IF($D312=1,IF(OR(price_limit="",price_limit="No Limit"),IF(K312="Yes",1,2),IF(SUMIFS(WhatIf!$G:$G,WhatIf!$A:$A,K$1,WhatIf!$B:$B,K312)&lt;=price_limit,IF(K312="Yes",1,2),"")),""))</f>
        <v/>
      </c>
      <c r="AU312" s="75" t="str">
        <f>IF(OR(L312="",VLOOKUP(L$1,Services!$A$1:$B$19,2,0)="Exclude"),"",IF($D312=1,IF(OR(price_limit="",price_limit="No Limit"),IF(L312="Yes",1,2),IF(SUMIFS(WhatIf!$G:$G,WhatIf!$A:$A,L$1,WhatIf!$B:$B,L312)&lt;=price_limit,IF(L312="Yes",1,2),"")),""))</f>
        <v/>
      </c>
      <c r="AV312" s="75" t="str">
        <f>IF(OR(M312="",VLOOKUP(M$1,Services!$A$1:$B$19,2,0)="Exclude"),"",IF($D312=1,IF(OR(price_limit="",price_limit="No Limit"),IF(M312="Yes",1,2),IF(SUMIFS(WhatIf!$G:$G,WhatIf!$A:$A,M$1,WhatIf!$B:$B,M312)&lt;=price_limit,IF(M312="Yes",1,2),"")),""))</f>
        <v/>
      </c>
      <c r="AW312" s="75" t="str">
        <f>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1"/>
        <v>0</v>
      </c>
      <c r="BF312" s="3">
        <f t="shared" si="22"/>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
      </c>
      <c r="BO312" s="3" t="str">
        <f>IF($A312&lt;&gt;"",IF(OR(ISNUMBER(MATCH(ROW($A312),#REF!,0)),ISNUMBER(MATCH(ROW($A312),#REF!,0))),IF(I312="","Err1",""),IF(I312="","","Err2")),"")</f>
        <v/>
      </c>
      <c r="BP312" s="3" t="str">
        <f>IF($A312&lt;&gt;"",IF(OR(ISNUMBER(MATCH(ROW($A312),#REF!,0)),ISNUMBER(MATCH(ROW($A312),#REF!,0))),IF(J312="","Err1",""),IF(J312="","","Err2")),"")</f>
        <v/>
      </c>
      <c r="BQ312" s="3" t="str">
        <f>IF($A312&lt;&gt;"",IF(OR(ISNUMBER(MATCH(ROW($A312),#REF!,0)),ISNUMBER(MATCH(ROW($A312),#REF!,0))),IF(K312="","Err1",""),IF(K312="","","Err2")),"")</f>
        <v/>
      </c>
      <c r="BR312" s="3" t="str">
        <f>IF($A312&lt;&gt;"",IF(OR(ISNUMBER(MATCH(ROW($A312),#REF!,0)),ISNUMBER(MATCH(ROW($A312),#REF!,0))),IF(L312="","Err1",""),IF(L312="","","Err2")),"")</f>
        <v/>
      </c>
      <c r="BS312" s="3" t="str">
        <f>IF($A312&lt;&gt;"",IF(OR(ISNUMBER(MATCH(ROW($A312),#REF!,0)),ISNUMBER(MATCH(ROW($A312),#REF!,0))),IF(M312="","Err1",""),IF(M312="","","Err2")),"")</f>
        <v/>
      </c>
      <c r="BT312" s="3" t="str">
        <f>IF($A312&lt;&gt;"",IF(OR(ISNUMBER(MATCH(ROW($A312),#REF!,0)),ISNUMBER(MATCH(ROW($A312),#REF!,0))),IF(N312="","Err1",""),IF(N312="","","Err2")),"")</f>
        <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x14ac:dyDescent="0.3">
      <c r="A313" s="19" t="s">
        <v>137</v>
      </c>
      <c r="B313" s="4" t="s">
        <v>306</v>
      </c>
      <c r="C313" s="4" t="s">
        <v>206</v>
      </c>
      <c r="D313" s="3" t="str">
        <f t="shared" ca="1" si="19"/>
        <v/>
      </c>
      <c r="E313" s="5" t="s">
        <v>1</v>
      </c>
      <c r="R313" s="5" t="s">
        <v>874</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0"/>
        <v/>
      </c>
      <c r="AN313" s="75" t="str">
        <f ca="1">IF(OR(E313="",VLOOKUP(E$1,Services!$A$1:$B$19,2,0)="Exclude"),"",IF($D313=1,IF(OR(price_limit="",price_limit="No Limit"),IF(E313="Yes",1,2),IF(SUMIFS(WhatIf!$G:$G,WhatIf!$A:$A,E$1,WhatIf!$B:$B,E313)&lt;=price_limit,IF(E313="Yes",1,2),"")),""))</f>
        <v/>
      </c>
      <c r="AO313" s="75" t="str">
        <f>IF(OR(F313="",VLOOKUP(F$1,Services!$A$1:$B$19,2,0)="Exclude"),"",IF($D313=1,IF(OR(price_limit="",price_limit="No Limit"),IF(F313="Yes",1,2),IF(SUMIFS(WhatIf!$G:$G,WhatIf!$A:$A,F$1,WhatIf!$B:$B,F313)&lt;=price_limit,IF(F313="Yes",1,2),"")),""))</f>
        <v/>
      </c>
      <c r="AP313" s="75" t="str">
        <f>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 ca="1">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1"/>
        <v>0</v>
      </c>
      <c r="BF313" s="3">
        <f t="shared" si="22"/>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Err2</v>
      </c>
      <c r="BL313" s="3" t="str">
        <f>IF($A313&lt;&gt;"",IF(ISNUMBER(MATCH(ROW($A313),#REF!,0)),IF($F313="","Err1",""),IF($F313="","","Err2")),"")</f>
        <v/>
      </c>
      <c r="BM313" s="3" t="str">
        <f>IF($A313&lt;&gt;"",IF(ISNUMBER(MATCH(ROW($A313),#REF!,0)),IF($G313="","Err1",""),IF($G313="","","Err2")),"")</f>
        <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Err2</v>
      </c>
      <c r="BY313" s="3" t="str">
        <f>IF($A313&lt;&gt;"",IF(ISNUMBER(MATCH(ROW($A313),#REF!,0)),IF(S313="","Err1",""),IF(S313="","","Err2")),"")</f>
        <v/>
      </c>
      <c r="BZ313" s="3" t="str">
        <f>IF($A313&lt;&gt;"",IF(ISNUMBER(MATCH(ROW($A313),#REF!,0)),IF(T313="","Err1",""),IF(T313="","","Err2")),"")</f>
        <v/>
      </c>
      <c r="CA313" s="3" t="str">
        <f>IF($A313&lt;&gt;"",IF(ISNUMBER(MATCH(ROW($A313),#REF!,0)),IF(U313="","Err1",""),IF(U313="","","Err2")),"")</f>
        <v/>
      </c>
    </row>
    <row r="314" spans="1:79" x14ac:dyDescent="0.3">
      <c r="A314" s="19" t="s">
        <v>283</v>
      </c>
      <c r="B314" s="4" t="s">
        <v>248</v>
      </c>
      <c r="C314" s="4" t="s">
        <v>215</v>
      </c>
      <c r="D314" s="3" t="str">
        <f t="shared" ca="1" si="19"/>
        <v/>
      </c>
      <c r="H314" s="5" t="s">
        <v>295</v>
      </c>
      <c r="I314" s="5" t="s">
        <v>295</v>
      </c>
      <c r="J314" s="5" t="s">
        <v>295</v>
      </c>
      <c r="K314" s="5" t="s">
        <v>295</v>
      </c>
      <c r="L314" s="5" t="s">
        <v>295</v>
      </c>
      <c r="M314" s="5" t="s">
        <v>295</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0"/>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 ca="1">IF(OR(H314="",VLOOKUP(H$1,Services!$A$1:$B$19,2,0)="Exclude"),"",IF($D314=1,IF(OR(price_limit="",price_limit="No Limit"),IF(H314="Yes",1,2),IF(SUMIFS(WhatIf!$G:$G,WhatIf!$A:$A,H$1,WhatIf!$B:$B,H314)&lt;=price_limit,IF(H314="Yes",1,2),"")),""))</f>
        <v/>
      </c>
      <c r="AR314" s="75" t="str">
        <f ca="1">IF(OR(I314="",VLOOKUP(I$1,Services!$A$1:$B$19,2,0)="Exclude"),"",IF($D314=1,IF(OR(price_limit="",price_limit="No Limit"),IF(I314="Yes",1,2),IF(SUMIFS(WhatIf!$G:$G,WhatIf!$A:$A,I$1,WhatIf!$B:$B,I314)&lt;=price_limit,IF(I314="Yes",1,2),"")),""))</f>
        <v/>
      </c>
      <c r="AS314" s="75" t="str">
        <f ca="1">IF(OR(J314="",VLOOKUP(J$1,Services!$A$1:$B$19,2,0)="Exclude"),"",IF($D314=1,IF(OR(price_limit="",price_limit="No Limit"),IF(J314="Yes",1,2),IF(SUMIFS(WhatIf!$G:$G,WhatIf!$A:$A,J$1,WhatIf!$B:$B,J314)&lt;=price_limit,IF(J314="Yes",1,2),"")),""))</f>
        <v/>
      </c>
      <c r="AT314" s="75" t="str">
        <f ca="1">IF(OR(K314="",VLOOKUP(K$1,Services!$A$1:$B$19,2,0)="Exclude"),"",IF($D314=1,IF(OR(price_limit="",price_limit="No Limit"),IF(K314="Yes",1,2),IF(SUMIFS(WhatIf!$G:$G,WhatIf!$A:$A,K$1,WhatIf!$B:$B,K314)&lt;=price_limit,IF(K314="Yes",1,2),"")),""))</f>
        <v/>
      </c>
      <c r="AU314" s="75" t="str">
        <f ca="1">IF(OR(L314="",VLOOKUP(L$1,Services!$A$1:$B$19,2,0)="Exclude"),"",IF($D314=1,IF(OR(price_limit="",price_limit="No Limit"),IF(L314="Yes",1,2),IF(SUMIFS(WhatIf!$G:$G,WhatIf!$A:$A,L$1,WhatIf!$B:$B,L314)&lt;=price_limit,IF(L314="Yes",1,2),"")),""))</f>
        <v/>
      </c>
      <c r="AV314" s="75" t="str">
        <f ca="1">IF(OR(M314="",VLOOKUP(M$1,Services!$A$1:$B$19,2,0)="Exclude"),"",IF($D314=1,IF(OR(price_limit="",price_limit="No Limit"),IF(M314="Yes",1,2),IF(SUMIFS(WhatIf!$G:$G,WhatIf!$A:$A,M$1,WhatIf!$B:$B,M314)&lt;=price_limit,IF(M314="Yes",1,2),"")),""))</f>
        <v/>
      </c>
      <c r="AW314" s="75" t="str">
        <f ca="1">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1"/>
        <v>0</v>
      </c>
      <c r="BF314" s="3">
        <f t="shared" si="22"/>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Err2</v>
      </c>
      <c r="BO314" s="3" t="str">
        <f>IF($A314&lt;&gt;"",IF(OR(ISNUMBER(MATCH(ROW($A314),#REF!,0)),ISNUMBER(MATCH(ROW($A314),#REF!,0))),IF(I314="","Err1",""),IF(I314="","","Err2")),"")</f>
        <v>Err2</v>
      </c>
      <c r="BP314" s="3" t="str">
        <f>IF($A314&lt;&gt;"",IF(OR(ISNUMBER(MATCH(ROW($A314),#REF!,0)),ISNUMBER(MATCH(ROW($A314),#REF!,0))),IF(J314="","Err1",""),IF(J314="","","Err2")),"")</f>
        <v>Err2</v>
      </c>
      <c r="BQ314" s="3" t="str">
        <f>IF($A314&lt;&gt;"",IF(OR(ISNUMBER(MATCH(ROW($A314),#REF!,0)),ISNUMBER(MATCH(ROW($A314),#REF!,0))),IF(K314="","Err1",""),IF(K314="","","Err2")),"")</f>
        <v>Err2</v>
      </c>
      <c r="BR314" s="3" t="str">
        <f>IF($A314&lt;&gt;"",IF(OR(ISNUMBER(MATCH(ROW($A314),#REF!,0)),ISNUMBER(MATCH(ROW($A314),#REF!,0))),IF(L314="","Err1",""),IF(L314="","","Err2")),"")</f>
        <v>Err2</v>
      </c>
      <c r="BS314" s="3" t="str">
        <f>IF($A314&lt;&gt;"",IF(OR(ISNUMBER(MATCH(ROW($A314),#REF!,0)),ISNUMBER(MATCH(ROW($A314),#REF!,0))),IF(M314="","Err1",""),IF(M314="","","Err2")),"")</f>
        <v>Err2</v>
      </c>
      <c r="BT314" s="3" t="str">
        <f>IF($A314&lt;&gt;"",IF(OR(ISNUMBER(MATCH(ROW($A314),#REF!,0)),ISNUMBER(MATCH(ROW($A314),#REF!,0))),IF(N314="","Err1",""),IF(N314="","","Err2")),"")</f>
        <v>Err2</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ht="24.9" x14ac:dyDescent="0.3">
      <c r="A315" s="19" t="s">
        <v>138</v>
      </c>
      <c r="B315" s="4" t="s">
        <v>248</v>
      </c>
      <c r="C315" s="4" t="s">
        <v>206</v>
      </c>
      <c r="D315" s="3" t="str">
        <f t="shared" ca="1" si="19"/>
        <v/>
      </c>
      <c r="F315" s="5" t="s">
        <v>540</v>
      </c>
      <c r="G315" s="5" t="s">
        <v>540</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0"/>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1"/>
        <v>0</v>
      </c>
      <c r="BF315" s="3">
        <f t="shared" si="22"/>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ht="24.9" x14ac:dyDescent="0.3">
      <c r="A316" s="19" t="s">
        <v>371</v>
      </c>
      <c r="B316" s="4" t="s">
        <v>248</v>
      </c>
      <c r="C316" s="4" t="s">
        <v>480</v>
      </c>
      <c r="D316" s="3" t="str">
        <f t="shared" ca="1" si="19"/>
        <v/>
      </c>
      <c r="Q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0"/>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IF(OR(K316="",VLOOKUP(K$1,Services!$A$1:$B$19,2,0)="Exclude"),"",IF($D316=1,IF(OR(price_limit="",price_limit="No Limit"),IF(K316="Yes",1,2),IF(SUMIFS(WhatIf!$G:$G,WhatIf!$A:$A,K$1,WhatIf!$B:$B,K316)&lt;=price_limit,IF(K316="Yes",1,2),"")),""))</f>
        <v/>
      </c>
      <c r="AU316" s="75" t="str">
        <f>IF(OR(L316="",VLOOKUP(L$1,Services!$A$1:$B$19,2,0)="Exclude"),"",IF($D316=1,IF(OR(price_limit="",price_limit="No Limit"),IF(L316="Yes",1,2),IF(SUMIFS(WhatIf!$G:$G,WhatIf!$A:$A,L$1,WhatIf!$B:$B,L316)&lt;=price_limit,IF(L316="Yes",1,2),"")),""))</f>
        <v/>
      </c>
      <c r="AV316" s="75" t="str">
        <f>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IF(OR(O316="",VLOOKUP(O$1,Services!$A$1:$B$19,2,0)="Exclude"),"",IF($D316=1,IF(OR(price_limit="",price_limit="No Limit"),IF(O316="Yes",1,2),IF(SUMIFS(WhatIf!$G:$G,WhatIf!$A:$A,O$1,WhatIf!$B:$B,O316)&lt;=price_limit,IF(O316="Yes",1,2),"")),""))</f>
        <v/>
      </c>
      <c r="AY316" s="75" t="str">
        <f>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1"/>
        <v>0</v>
      </c>
      <c r="BF316" s="3">
        <f t="shared" si="22"/>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
      </c>
      <c r="BR316" s="3" t="str">
        <f>IF($A316&lt;&gt;"",IF(OR(ISNUMBER(MATCH(ROW($A316),#REF!,0)),ISNUMBER(MATCH(ROW($A316),#REF!,0))),IF(L316="","Err1",""),IF(L316="","","Err2")),"")</f>
        <v/>
      </c>
      <c r="BS316" s="3" t="str">
        <f>IF($A316&lt;&gt;"",IF(OR(ISNUMBER(MATCH(ROW($A316),#REF!,0)),ISNUMBER(MATCH(ROW($A316),#REF!,0))),IF(M316="","Err1",""),IF(M316="","","Err2")),"")</f>
        <v/>
      </c>
      <c r="BT316" s="3" t="str">
        <f>IF($A316&lt;&gt;"",IF(OR(ISNUMBER(MATCH(ROW($A316),#REF!,0)),ISNUMBER(MATCH(ROW($A316),#REF!,0))),IF(N316="","Err1",""),IF(N316="","","Err2")),"")</f>
        <v/>
      </c>
      <c r="BU316" s="3" t="str">
        <f>IF($A316&lt;&gt;"",IF(ISNUMBER(MATCH(ROW($A316),#REF!,0)),IF(O316="","Err1",""),IF(O316="","","Err2")),"")</f>
        <v/>
      </c>
      <c r="BV316" s="3" t="str">
        <f>IF($A316&lt;&gt;"",IF(ISNUMBER(MATCH(ROW($A316),#REF!,0)),IF(P316="","Err1",""),IF(P316="","","Err2")),"")</f>
        <v/>
      </c>
      <c r="BW316" s="3" t="str">
        <f>IF($A316&lt;&gt;"",IF(OR(ISNUMBER(MATCH(ROW($A316),#REF!,0)),ISNUMBER(MATCH(ROW($A316),#REF!,0)),ISNUMBER(MATCH(ROW($A316),#REF!,0))),IF($Q316="","Err1",""),IF($Q316="","","Err2")),"")</f>
        <v>Err2</v>
      </c>
      <c r="BX316" s="3" t="str">
        <f>IF($A316&lt;&gt;"",IF(ISNUMBER(MATCH(ROW($A316),#REF!,0)),IF(R316="","Err1",""),IF(R316="","","Err2")),"")</f>
        <v/>
      </c>
      <c r="BY316" s="3" t="str">
        <f>IF($A316&lt;&gt;"",IF(ISNUMBER(MATCH(ROW($A316),#REF!,0)),IF(S316="","Err1",""),IF(S316="","","Err2")),"")</f>
        <v/>
      </c>
      <c r="BZ316" s="3" t="str">
        <f>IF($A316&lt;&gt;"",IF(ISNUMBER(MATCH(ROW($A316),#REF!,0)),IF(T316="","Err1",""),IF(T316="","","Err2")),"")</f>
        <v/>
      </c>
      <c r="CA316" s="3" t="str">
        <f>IF($A316&lt;&gt;"",IF(ISNUMBER(MATCH(ROW($A316),#REF!,0)),IF(U316="","Err1",""),IF(U316="","","Err2")),"")</f>
        <v/>
      </c>
    </row>
    <row r="317" spans="1:79" x14ac:dyDescent="0.3">
      <c r="A317" s="19" t="s">
        <v>647</v>
      </c>
      <c r="C317" s="4" t="s">
        <v>485</v>
      </c>
      <c r="D317" s="3" t="str">
        <f t="shared" ca="1" si="19"/>
        <v/>
      </c>
      <c r="F317" s="5" t="s">
        <v>570</v>
      </c>
      <c r="G317" s="5" t="s">
        <v>570</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0"/>
        <v/>
      </c>
      <c r="AN317" s="75" t="str">
        <f>IF(OR(E317="",VLOOKUP(E$1,Services!$A$1:$B$19,2,0)="Exclude"),"",IF($D317=1,IF(OR(price_limit="",price_limit="No Limit"),IF(E317="Yes",1,2),IF(SUMIFS(WhatIf!$G:$G,WhatIf!$A:$A,E$1,WhatIf!$B:$B,E317)&lt;=price_limit,IF(E317="Yes",1,2),"")),""))</f>
        <v/>
      </c>
      <c r="AO317" s="75" t="str">
        <f ca="1">IF(OR(F317="",VLOOKUP(F$1,Services!$A$1:$B$19,2,0)="Exclude"),"",IF($D317=1,IF(OR(price_limit="",price_limit="No Limit"),IF(F317="Yes",1,2),IF(SUMIFS(WhatIf!$G:$G,WhatIf!$A:$A,F$1,WhatIf!$B:$B,F317)&lt;=price_limit,IF(F317="Yes",1,2),"")),""))</f>
        <v/>
      </c>
      <c r="AP317" s="75" t="str">
        <f ca="1">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1"/>
        <v>0</v>
      </c>
      <c r="BF317" s="3">
        <f t="shared" si="22"/>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Err2</v>
      </c>
      <c r="BM317" s="3" t="str">
        <f>IF($A317&lt;&gt;"",IF(ISNUMBER(MATCH(ROW($A317),#REF!,0)),IF($G317="","Err1",""),IF($G317="","","Err2")),"")</f>
        <v>Err2</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
      </c>
      <c r="CA317" s="3" t="str">
        <f>IF($A317&lt;&gt;"",IF(ISNUMBER(MATCH(ROW($A317),#REF!,0)),IF(U317="","Err1",""),IF(U317="","","Err2")),"")</f>
        <v/>
      </c>
    </row>
    <row r="318" spans="1:79" x14ac:dyDescent="0.3">
      <c r="A318" s="19" t="s">
        <v>139</v>
      </c>
      <c r="B318" s="4" t="s">
        <v>786</v>
      </c>
      <c r="C318" s="4" t="s">
        <v>206</v>
      </c>
      <c r="D318" s="3" t="str">
        <f t="shared" ca="1" si="19"/>
        <v/>
      </c>
      <c r="K318" s="5" t="s">
        <v>1</v>
      </c>
      <c r="L318" s="5" t="s">
        <v>1</v>
      </c>
      <c r="M318" s="5" t="s">
        <v>1</v>
      </c>
      <c r="O318" s="5" t="s">
        <v>1</v>
      </c>
      <c r="P318" s="5" t="s">
        <v>1</v>
      </c>
      <c r="Q318" s="5" t="s">
        <v>319</v>
      </c>
      <c r="R318" s="5" t="s">
        <v>1</v>
      </c>
      <c r="T318" s="5" t="s">
        <v>256</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0"/>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 ca="1">IF(OR(K318="",VLOOKUP(K$1,Services!$A$1:$B$19,2,0)="Exclude"),"",IF($D318=1,IF(OR(price_limit="",price_limit="No Limit"),IF(K318="Yes",1,2),IF(SUMIFS(WhatIf!$G:$G,WhatIf!$A:$A,K$1,WhatIf!$B:$B,K318)&lt;=price_limit,IF(K318="Yes",1,2),"")),""))</f>
        <v/>
      </c>
      <c r="AU318" s="75" t="str">
        <f ca="1">IF(OR(L318="",VLOOKUP(L$1,Services!$A$1:$B$19,2,0)="Exclude"),"",IF($D318=1,IF(OR(price_limit="",price_limit="No Limit"),IF(L318="Yes",1,2),IF(SUMIFS(WhatIf!$G:$G,WhatIf!$A:$A,L$1,WhatIf!$B:$B,L318)&lt;=price_limit,IF(L318="Yes",1,2),"")),""))</f>
        <v/>
      </c>
      <c r="AV318" s="75" t="str">
        <f ca="1">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 ca="1">IF(OR(O318="",VLOOKUP(O$1,Services!$A$1:$B$19,2,0)="Exclude"),"",IF($D318=1,IF(OR(price_limit="",price_limit="No Limit"),IF(O318="Yes",1,2),IF(SUMIFS(WhatIf!$G:$G,WhatIf!$A:$A,O$1,WhatIf!$B:$B,O318)&lt;=price_limit,IF(O318="Yes",1,2),"")),""))</f>
        <v/>
      </c>
      <c r="AY318" s="75" t="str">
        <f ca="1">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 ca="1">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 ca="1">IF(OR(T318="",VLOOKUP(T$1,Services!$A$1:$B$19,2,0)="Exclude"),"",IF($D318=1,IF(OR(price_limit="",price_limit="No Limit"),IF(T318="Yes",1,2),IF(SUMIFS(WhatIf!$G:$G,WhatIf!$A:$A,T$1,WhatIf!$B:$B,T318)&lt;=price_limit,IF(T318="Yes",1,2),"")),""))</f>
        <v/>
      </c>
      <c r="BD318" s="75" t="str">
        <f ca="1">IF(OR(U318="",VLOOKUP(U$1,Services!$A$1:$B$19,2,0)="Exclude"),"",IF($D318=1,IF(OR(price_limit="",price_limit="No Limit"),IF(U318="Yes",1,2),IF(SUMIFS(WhatIf!$G:$G,WhatIf!$A:$A,U$1,WhatIf!$B:$B,U318)&lt;=price_limit,IF(U318="Yes",1,2),"")),""))</f>
        <v/>
      </c>
      <c r="BE318" s="3">
        <f t="shared" si="21"/>
        <v>0</v>
      </c>
      <c r="BF318" s="3">
        <f t="shared" si="22"/>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Err2</v>
      </c>
      <c r="BR318" s="3" t="str">
        <f>IF($A318&lt;&gt;"",IF(OR(ISNUMBER(MATCH(ROW($A318),#REF!,0)),ISNUMBER(MATCH(ROW($A318),#REF!,0))),IF(L318="","Err1",""),IF(L318="","","Err2")),"")</f>
        <v>Err2</v>
      </c>
      <c r="BS318" s="3" t="str">
        <f>IF($A318&lt;&gt;"",IF(OR(ISNUMBER(MATCH(ROW($A318),#REF!,0)),ISNUMBER(MATCH(ROW($A318),#REF!,0))),IF(M318="","Err1",""),IF(M318="","","Err2")),"")</f>
        <v>Err2</v>
      </c>
      <c r="BT318" s="3" t="str">
        <f>IF($A318&lt;&gt;"",IF(OR(ISNUMBER(MATCH(ROW($A318),#REF!,0)),ISNUMBER(MATCH(ROW($A318),#REF!,0))),IF(N318="","Err1",""),IF(N318="","","Err2")),"")</f>
        <v/>
      </c>
      <c r="BU318" s="3" t="str">
        <f>IF($A318&lt;&gt;"",IF(ISNUMBER(MATCH(ROW($A318),#REF!,0)),IF(O318="","Err1",""),IF(O318="","","Err2")),"")</f>
        <v>Err2</v>
      </c>
      <c r="BV318" s="3" t="str">
        <f>IF($A318&lt;&gt;"",IF(ISNUMBER(MATCH(ROW($A318),#REF!,0)),IF(P318="","Err1",""),IF(P318="","","Err2")),"")</f>
        <v>Err2</v>
      </c>
      <c r="BW318" s="3" t="str">
        <f>IF($A318&lt;&gt;"",IF(OR(ISNUMBER(MATCH(ROW($A318),#REF!,0)),ISNUMBER(MATCH(ROW($A318),#REF!,0)),ISNUMBER(MATCH(ROW($A318),#REF!,0))),IF($Q318="","Err1",""),IF($Q318="","","Err2")),"")</f>
        <v>Err2</v>
      </c>
      <c r="BX318" s="3" t="str">
        <f>IF($A318&lt;&gt;"",IF(ISNUMBER(MATCH(ROW($A318),#REF!,0)),IF(R318="","Err1",""),IF(R318="","","Err2")),"")</f>
        <v>Err2</v>
      </c>
      <c r="BY318" s="3" t="str">
        <f>IF($A318&lt;&gt;"",IF(ISNUMBER(MATCH(ROW($A318),#REF!,0)),IF(S318="","Err1",""),IF(S318="","","Err2")),"")</f>
        <v/>
      </c>
      <c r="BZ318" s="3" t="str">
        <f>IF($A318&lt;&gt;"",IF(ISNUMBER(MATCH(ROW($A318),#REF!,0)),IF(T318="","Err1",""),IF(T318="","","Err2")),"")</f>
        <v>Err2</v>
      </c>
      <c r="CA318" s="3" t="str">
        <f>IF($A318&lt;&gt;"",IF(ISNUMBER(MATCH(ROW($A318),#REF!,0)),IF(U318="","Err1",""),IF(U318="","","Err2")),"")</f>
        <v>Err2</v>
      </c>
    </row>
    <row r="319" spans="1:79" x14ac:dyDescent="0.3">
      <c r="A319" s="19" t="s">
        <v>792</v>
      </c>
      <c r="C319" s="4" t="s">
        <v>293</v>
      </c>
      <c r="D319" s="3" t="str">
        <f t="shared" ref="D319:D381" ca="1" si="23">IF(BI319=0,"",IF(BI319&lt;=VALUE(MID(marker_pick,1,1)),1,""))</f>
        <v/>
      </c>
      <c r="T319" s="5" t="s">
        <v>256</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ref="AM319:AM381" ca="1" si="24">IF(SUM(V319:AL319)&gt;0,1,"")</f>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ref="BE319:BE381" si="25">MAX(BF319:BH319)</f>
        <v>0</v>
      </c>
      <c r="BF319" s="3">
        <f t="shared" ref="BF319:BF381" si="26">IF(highlight_pick="Select",0,IF(MID(highlight_pick,1,1)="#",0,IF(INDEX($A319:$BO319,1,MATCH(highlight_pick,$1:$1,0))="",0,IF(INDEX($A319:$BO319,1,MATCH(highlight_pick,$1:$1,0))="Yes",1,2))))</f>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884</v>
      </c>
      <c r="C320" s="4" t="s">
        <v>293</v>
      </c>
      <c r="D320" s="3" t="str">
        <f t="shared" ca="1" si="23"/>
        <v/>
      </c>
      <c r="Q320" s="5" t="s">
        <v>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4"/>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 ca="1">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5"/>
        <v>0</v>
      </c>
      <c r="BF320" s="3">
        <f t="shared" si="26"/>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Err2</v>
      </c>
      <c r="BX320" s="3" t="str">
        <f>IF($A320&lt;&gt;"",IF(ISNUMBER(MATCH(ROW($A320),#REF!,0)),IF(R320="","Err1",""),IF(R320="","","Err2")),"")</f>
        <v/>
      </c>
      <c r="BY320" s="3" t="str">
        <f>IF($A320&lt;&gt;"",IF(ISNUMBER(MATCH(ROW($A320),#REF!,0)),IF(S320="","Err1",""),IF(S320="","","Err2")),"")</f>
        <v/>
      </c>
      <c r="BZ320" s="3" t="str">
        <f>IF($A320&lt;&gt;"",IF(ISNUMBER(MATCH(ROW($A320),#REF!,0)),IF(T320="","Err1",""),IF(T320="","","Err2")),"")</f>
        <v/>
      </c>
      <c r="CA320" s="3" t="str">
        <f>IF($A320&lt;&gt;"",IF(ISNUMBER(MATCH(ROW($A320),#REF!,0)),IF(U320="","Err1",""),IF(U320="","","Err2")),"")</f>
        <v/>
      </c>
    </row>
    <row r="321" spans="1:79" x14ac:dyDescent="0.3">
      <c r="A321" s="19" t="s">
        <v>796</v>
      </c>
      <c r="C321" s="4" t="s">
        <v>206</v>
      </c>
      <c r="D321" s="3" t="str">
        <f t="shared" ca="1" si="23"/>
        <v/>
      </c>
      <c r="T321" s="5" t="s">
        <v>256</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4"/>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5"/>
        <v>0</v>
      </c>
      <c r="BF321" s="3">
        <f t="shared" si="26"/>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871</v>
      </c>
      <c r="B322" s="4" t="s">
        <v>788</v>
      </c>
      <c r="C322" s="4" t="s">
        <v>206</v>
      </c>
      <c r="D322" s="3" t="str">
        <f t="shared" ca="1" si="23"/>
        <v/>
      </c>
      <c r="T322" s="5" t="s">
        <v>256</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4"/>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 ca="1">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25"/>
        <v>0</v>
      </c>
      <c r="BF322" s="3">
        <f t="shared" si="26"/>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
      </c>
      <c r="BY322" s="3" t="str">
        <f>IF($A322&lt;&gt;"",IF(ISNUMBER(MATCH(ROW($A322),#REF!,0)),IF(S322="","Err1",""),IF(S322="","","Err2")),"")</f>
        <v/>
      </c>
      <c r="BZ322" s="3" t="str">
        <f>IF($A322&lt;&gt;"",IF(ISNUMBER(MATCH(ROW($A322),#REF!,0)),IF(T322="","Err1",""),IF(T322="","","Err2")),"")</f>
        <v>Err2</v>
      </c>
      <c r="CA322" s="3" t="str">
        <f>IF($A322&lt;&gt;"",IF(ISNUMBER(MATCH(ROW($A322),#REF!,0)),IF(U322="","Err1",""),IF(U322="","","Err2")),"")</f>
        <v/>
      </c>
    </row>
    <row r="323" spans="1:79" x14ac:dyDescent="0.3">
      <c r="A323" s="19" t="s">
        <v>864</v>
      </c>
      <c r="B323" s="4" t="s">
        <v>870</v>
      </c>
      <c r="C323" s="4" t="s">
        <v>206</v>
      </c>
      <c r="D323" s="3" t="str">
        <f t="shared" ca="1" si="23"/>
        <v/>
      </c>
      <c r="T323" s="5" t="s">
        <v>256</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4"/>
        <v/>
      </c>
      <c r="AN323" s="75" t="str">
        <f>IF(OR(E323="",VLOOKUP(E$1,Services!$A$1:$B$19,2,0)="Exclude"),"",IF($D323=1,IF(OR(price_limit="",price_limit="No Limit"),IF(E323="Yes",1,2),IF(SUMIFS(WhatIf!$G:$G,WhatIf!$A:$A,E$1,WhatIf!$B:$B,E323)&lt;=price_limit,IF(E323="Yes",1,2),"")),""))</f>
        <v/>
      </c>
      <c r="AO323" s="75" t="str">
        <f>IF(OR(F323="",VLOOKUP(F$1,Services!$A$1:$B$19,2,0)="Exclude"),"",IF($D323=1,IF(OR(price_limit="",price_limit="No Limit"),IF(F323="Yes",1,2),IF(SUMIFS(WhatIf!$G:$G,WhatIf!$A:$A,F$1,WhatIf!$B:$B,F323)&lt;=price_limit,IF(F323="Yes",1,2),"")),""))</f>
        <v/>
      </c>
      <c r="AP323" s="75" t="str">
        <f>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 ca="1">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si="25"/>
        <v>0</v>
      </c>
      <c r="BF323" s="3">
        <f t="shared" si="26"/>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
      </c>
      <c r="BM323" s="3" t="str">
        <f>IF($A323&lt;&gt;"",IF(ISNUMBER(MATCH(ROW($A323),#REF!,0)),IF($G323="","Err1",""),IF($G323="","","Err2")),"")</f>
        <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Err2</v>
      </c>
      <c r="CA323" s="3" t="str">
        <f>IF($A323&lt;&gt;"",IF(ISNUMBER(MATCH(ROW($A323),#REF!,0)),IF(U323="","Err1",""),IF(U323="","","Err2")),"")</f>
        <v/>
      </c>
    </row>
    <row r="324" spans="1:79" x14ac:dyDescent="0.3">
      <c r="A324" s="19" t="s">
        <v>372</v>
      </c>
      <c r="B324" s="4" t="s">
        <v>248</v>
      </c>
      <c r="C324" s="4" t="s">
        <v>485</v>
      </c>
      <c r="D324" s="3" t="str">
        <f t="shared" ca="1" si="23"/>
        <v/>
      </c>
      <c r="R324" s="5" t="s">
        <v>336</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4"/>
        <v/>
      </c>
      <c r="AN324" s="75" t="str">
        <f>IF(OR(E324="",VLOOKUP(E$1,Services!$A$1:$B$19,2,0)="Exclude"),"",IF($D324=1,IF(OR(price_limit="",price_limit="No Limit"),IF(E324="Yes",1,2),IF(SUMIFS(WhatIf!$G:$G,WhatIf!$A:$A,E$1,WhatIf!$B:$B,E324)&lt;=price_limit,IF(E324="Yes",1,2),"")),""))</f>
        <v/>
      </c>
      <c r="AO324" s="75" t="str">
        <f>IF(OR(F324="",VLOOKUP(F$1,Services!$A$1:$B$19,2,0)="Exclude"),"",IF($D324=1,IF(OR(price_limit="",price_limit="No Limit"),IF(F324="Yes",1,2),IF(SUMIFS(WhatIf!$G:$G,WhatIf!$A:$A,F$1,WhatIf!$B:$B,F324)&lt;=price_limit,IF(F324="Yes",1,2),"")),""))</f>
        <v/>
      </c>
      <c r="AP324" s="75" t="str">
        <f>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 ca="1">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25"/>
        <v>0</v>
      </c>
      <c r="BF324" s="3">
        <f t="shared" si="26"/>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
      </c>
      <c r="BM324" s="3" t="str">
        <f>IF($A324&lt;&gt;"",IF(ISNUMBER(MATCH(ROW($A324),#REF!,0)),IF($G324="","Err1",""),IF($G324="","","Err2")),"")</f>
        <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Err2</v>
      </c>
      <c r="BY324" s="3" t="str">
        <f>IF($A324&lt;&gt;"",IF(ISNUMBER(MATCH(ROW($A324),#REF!,0)),IF(S324="","Err1",""),IF(S324="","","Err2")),"")</f>
        <v/>
      </c>
      <c r="BZ324" s="3" t="str">
        <f>IF($A324&lt;&gt;"",IF(ISNUMBER(MATCH(ROW($A324),#REF!,0)),IF(T324="","Err1",""),IF(T324="","","Err2")),"")</f>
        <v/>
      </c>
      <c r="CA324" s="3" t="str">
        <f>IF($A324&lt;&gt;"",IF(ISNUMBER(MATCH(ROW($A324),#REF!,0)),IF(U324="","Err1",""),IF(U324="","","Err2")),"")</f>
        <v/>
      </c>
    </row>
    <row r="325" spans="1:79" x14ac:dyDescent="0.3">
      <c r="A325" s="19" t="s">
        <v>661</v>
      </c>
      <c r="C325" s="4" t="s">
        <v>485</v>
      </c>
      <c r="D325" s="3" t="str">
        <f t="shared" ca="1" si="23"/>
        <v/>
      </c>
      <c r="F325" s="5" t="s">
        <v>564</v>
      </c>
      <c r="G325" s="5" t="s">
        <v>564</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4"/>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IF(OR(L325="",VLOOKUP(L$1,Services!$A$1:$B$19,2,0)="Exclude"),"",IF($D325=1,IF(OR(price_limit="",price_limit="No Limit"),IF(L325="Yes",1,2),IF(SUMIFS(WhatIf!$G:$G,WhatIf!$A:$A,L$1,WhatIf!$B:$B,L325)&lt;=price_limit,IF(L325="Yes",1,2),"")),""))</f>
        <v/>
      </c>
      <c r="AV325" s="75" t="str">
        <f>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25"/>
        <v>0</v>
      </c>
      <c r="BF325" s="3">
        <f t="shared" si="26"/>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
      </c>
      <c r="BQ325" s="3" t="str">
        <f>IF($A325&lt;&gt;"",IF(OR(ISNUMBER(MATCH(ROW($A325),#REF!,0)),ISNUMBER(MATCH(ROW($A325),#REF!,0))),IF(K325="","Err1",""),IF(K325="","","Err2")),"")</f>
        <v/>
      </c>
      <c r="BR325" s="3" t="str">
        <f>IF($A325&lt;&gt;"",IF(OR(ISNUMBER(MATCH(ROW($A325),#REF!,0)),ISNUMBER(MATCH(ROW($A325),#REF!,0))),IF(L325="","Err1",""),IF(L325="","","Err2")),"")</f>
        <v/>
      </c>
      <c r="BS325" s="3" t="str">
        <f>IF($A325&lt;&gt;"",IF(OR(ISNUMBER(MATCH(ROW($A325),#REF!,0)),ISNUMBER(MATCH(ROW($A325),#REF!,0))),IF(M325="","Err1",""),IF(M325="","","Err2")),"")</f>
        <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x14ac:dyDescent="0.3">
      <c r="A326" s="19" t="s">
        <v>662</v>
      </c>
      <c r="C326" s="4" t="s">
        <v>485</v>
      </c>
      <c r="D326" s="3" t="str">
        <f t="shared" ca="1" si="23"/>
        <v/>
      </c>
      <c r="F326" s="5" t="s">
        <v>564</v>
      </c>
      <c r="G326" s="5" t="s">
        <v>564</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4"/>
        <v/>
      </c>
      <c r="AN326" s="75" t="str">
        <f>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IF(OR(L326="",VLOOKUP(L$1,Services!$A$1:$B$19,2,0)="Exclude"),"",IF($D326=1,IF(OR(price_limit="",price_limit="No Limit"),IF(L326="Yes",1,2),IF(SUMIFS(WhatIf!$G:$G,WhatIf!$A:$A,L$1,WhatIf!$B:$B,L326)&lt;=price_limit,IF(L326="Yes",1,2),"")),""))</f>
        <v/>
      </c>
      <c r="AV326" s="75" t="str">
        <f>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25"/>
        <v>0</v>
      </c>
      <c r="BF326" s="3">
        <f t="shared" si="26"/>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Err2</v>
      </c>
      <c r="BM326" s="3" t="str">
        <f>IF($A326&lt;&gt;"",IF(ISNUMBER(MATCH(ROW($A326),#REF!,0)),IF($G326="","Err1",""),IF($G326="","","Err2")),"")</f>
        <v>Err2</v>
      </c>
      <c r="BN326" s="3" t="str">
        <f>IF($A326&lt;&gt;"",IF(OR(ISNUMBER(MATCH(ROW($A326),#REF!,0)),ISNUMBER(MATCH(ROW($A326),#REF!,0))),IF(H326="","Err1",""),IF(H326="","","Err2")),"")</f>
        <v/>
      </c>
      <c r="BO326" s="3" t="str">
        <f>IF($A326&lt;&gt;"",IF(OR(ISNUMBER(MATCH(ROW($A326),#REF!,0)),ISNUMBER(MATCH(ROW($A326),#REF!,0))),IF(I326="","Err1",""),IF(I326="","","Err2")),"")</f>
        <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
      </c>
      <c r="BS326" s="3" t="str">
        <f>IF($A326&lt;&gt;"",IF(OR(ISNUMBER(MATCH(ROW($A326),#REF!,0)),ISNUMBER(MATCH(ROW($A326),#REF!,0))),IF(M326="","Err1",""),IF(M326="","","Err2")),"")</f>
        <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
      </c>
      <c r="BY326" s="3" t="str">
        <f>IF($A326&lt;&gt;"",IF(ISNUMBER(MATCH(ROW($A326),#REF!,0)),IF(S326="","Err1",""),IF(S326="","","Err2")),"")</f>
        <v/>
      </c>
      <c r="BZ326" s="3" t="str">
        <f>IF($A326&lt;&gt;"",IF(ISNUMBER(MATCH(ROW($A326),#REF!,0)),IF(T326="","Err1",""),IF(T326="","","Err2")),"")</f>
        <v/>
      </c>
      <c r="CA326" s="3" t="str">
        <f>IF($A326&lt;&gt;"",IF(ISNUMBER(MATCH(ROW($A326),#REF!,0)),IF(U326="","Err1",""),IF(U326="","","Err2")),"")</f>
        <v/>
      </c>
    </row>
    <row r="327" spans="1:79" ht="24.9" x14ac:dyDescent="0.3">
      <c r="A327" s="19" t="s">
        <v>140</v>
      </c>
      <c r="B327" s="4" t="s">
        <v>248</v>
      </c>
      <c r="C327" s="4" t="s">
        <v>293</v>
      </c>
      <c r="D327" s="3" t="str">
        <f t="shared" ca="1" si="23"/>
        <v/>
      </c>
      <c r="F327" s="5" t="s">
        <v>539</v>
      </c>
      <c r="G327" s="5" t="s">
        <v>539</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4"/>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25"/>
        <v>0</v>
      </c>
      <c r="BF327" s="3">
        <f t="shared" si="26"/>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141</v>
      </c>
      <c r="B328" s="4" t="s">
        <v>248</v>
      </c>
      <c r="C328" s="4" t="s">
        <v>482</v>
      </c>
      <c r="D328" s="3" t="str">
        <f t="shared" ca="1" si="23"/>
        <v/>
      </c>
      <c r="E328" s="5" t="s">
        <v>1</v>
      </c>
      <c r="F328" s="5" t="s">
        <v>535</v>
      </c>
      <c r="G328" s="5" t="s">
        <v>535</v>
      </c>
      <c r="H328" s="6" t="s">
        <v>1</v>
      </c>
      <c r="I328" s="6" t="s">
        <v>1</v>
      </c>
      <c r="L328" s="5" t="s">
        <v>1</v>
      </c>
      <c r="M328" s="5" t="s">
        <v>1</v>
      </c>
      <c r="R328" s="5" t="s">
        <v>874</v>
      </c>
      <c r="S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4"/>
        <v/>
      </c>
      <c r="AN328" s="75" t="str">
        <f ca="1">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 ca="1">IF(OR(H328="",VLOOKUP(H$1,Services!$A$1:$B$19,2,0)="Exclude"),"",IF($D328=1,IF(OR(price_limit="",price_limit="No Limit"),IF(H328="Yes",1,2),IF(SUMIFS(WhatIf!$G:$G,WhatIf!$A:$A,H$1,WhatIf!$B:$B,H328)&lt;=price_limit,IF(H328="Yes",1,2),"")),""))</f>
        <v/>
      </c>
      <c r="AR328" s="75" t="str">
        <f ca="1">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 ca="1">IF(OR(L328="",VLOOKUP(L$1,Services!$A$1:$B$19,2,0)="Exclude"),"",IF($D328=1,IF(OR(price_limit="",price_limit="No Limit"),IF(L328="Yes",1,2),IF(SUMIFS(WhatIf!$G:$G,WhatIf!$A:$A,L$1,WhatIf!$B:$B,L328)&lt;=price_limit,IF(L328="Yes",1,2),"")),""))</f>
        <v/>
      </c>
      <c r="AV328" s="75" t="str">
        <f ca="1">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 ca="1">IF(OR(R328="",VLOOKUP(R$1,Services!$A$1:$B$19,2,0)="Exclude"),"",IF($D328=1,IF(OR(price_limit="",price_limit="No Limit"),IF(R328="Yes",1,2),IF(SUMIFS(WhatIf!$G:$G,WhatIf!$A:$A,R$1,WhatIf!$B:$B,R328)&lt;=price_limit,IF(R328="Yes",1,2),"")),""))</f>
        <v/>
      </c>
      <c r="BB328" s="75" t="str">
        <f ca="1">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25"/>
        <v>0</v>
      </c>
      <c r="BF328" s="3">
        <f t="shared" si="26"/>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Err2</v>
      </c>
      <c r="BL328" s="3" t="str">
        <f>IF($A328&lt;&gt;"",IF(ISNUMBER(MATCH(ROW($A328),#REF!,0)),IF($F328="","Err1",""),IF($F328="","","Err2")),"")</f>
        <v>Err2</v>
      </c>
      <c r="BM328" s="3" t="str">
        <f>IF($A328&lt;&gt;"",IF(ISNUMBER(MATCH(ROW($A328),#REF!,0)),IF($G328="","Err1",""),IF($G328="","","Err2")),"")</f>
        <v>Err2</v>
      </c>
      <c r="BN328" s="3" t="str">
        <f>IF($A328&lt;&gt;"",IF(OR(ISNUMBER(MATCH(ROW($A328),#REF!,0)),ISNUMBER(MATCH(ROW($A328),#REF!,0))),IF(H328="","Err1",""),IF(H328="","","Err2")),"")</f>
        <v>Err2</v>
      </c>
      <c r="BO328" s="3" t="str">
        <f>IF($A328&lt;&gt;"",IF(OR(ISNUMBER(MATCH(ROW($A328),#REF!,0)),ISNUMBER(MATCH(ROW($A328),#REF!,0))),IF(I328="","Err1",""),IF(I328="","","Err2")),"")</f>
        <v>Err2</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Err2</v>
      </c>
      <c r="BS328" s="3" t="str">
        <f>IF($A328&lt;&gt;"",IF(OR(ISNUMBER(MATCH(ROW($A328),#REF!,0)),ISNUMBER(MATCH(ROW($A328),#REF!,0))),IF(M328="","Err1",""),IF(M328="","","Err2")),"")</f>
        <v>Err2</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Err2</v>
      </c>
      <c r="BY328" s="3" t="str">
        <f>IF($A328&lt;&gt;"",IF(ISNUMBER(MATCH(ROW($A328),#REF!,0)),IF(S328="","Err1",""),IF(S328="","","Err2")),"")</f>
        <v>Err2</v>
      </c>
      <c r="BZ328" s="3" t="str">
        <f>IF($A328&lt;&gt;"",IF(ISNUMBER(MATCH(ROW($A328),#REF!,0)),IF(T328="","Err1",""),IF(T328="","","Err2")),"")</f>
        <v/>
      </c>
      <c r="CA328" s="3" t="str">
        <f>IF($A328&lt;&gt;"",IF(ISNUMBER(MATCH(ROW($A328),#REF!,0)),IF(U328="","Err1",""),IF(U328="","","Err2")),"")</f>
        <v/>
      </c>
    </row>
    <row r="329" spans="1:79" ht="24.9" x14ac:dyDescent="0.3">
      <c r="A329" s="19" t="s">
        <v>142</v>
      </c>
      <c r="B329" s="4" t="s">
        <v>242</v>
      </c>
      <c r="C329" s="4" t="s">
        <v>206</v>
      </c>
      <c r="D329" s="3" t="str">
        <f t="shared" ca="1" si="23"/>
        <v/>
      </c>
      <c r="F329" s="5" t="s">
        <v>540</v>
      </c>
      <c r="G329" s="5" t="s">
        <v>540</v>
      </c>
      <c r="J329" s="5" t="s">
        <v>1</v>
      </c>
      <c r="K329" s="5" t="s">
        <v>1</v>
      </c>
      <c r="L329" s="5" t="s">
        <v>1</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4"/>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 ca="1">IF(OR(J329="",VLOOKUP(J$1,Services!$A$1:$B$19,2,0)="Exclude"),"",IF($D329=1,IF(OR(price_limit="",price_limit="No Limit"),IF(J329="Yes",1,2),IF(SUMIFS(WhatIf!$G:$G,WhatIf!$A:$A,J$1,WhatIf!$B:$B,J329)&lt;=price_limit,IF(J329="Yes",1,2),"")),""))</f>
        <v/>
      </c>
      <c r="AT329" s="75" t="str">
        <f ca="1">IF(OR(K329="",VLOOKUP(K$1,Services!$A$1:$B$19,2,0)="Exclude"),"",IF($D329=1,IF(OR(price_limit="",price_limit="No Limit"),IF(K329="Yes",1,2),IF(SUMIFS(WhatIf!$G:$G,WhatIf!$A:$A,K$1,WhatIf!$B:$B,K329)&lt;=price_limit,IF(K329="Yes",1,2),"")),""))</f>
        <v/>
      </c>
      <c r="AU329" s="75" t="str">
        <f ca="1">IF(OR(L329="",VLOOKUP(L$1,Services!$A$1:$B$19,2,0)="Exclude"),"",IF($D329=1,IF(OR(price_limit="",price_limit="No Limit"),IF(L329="Yes",1,2),IF(SUMIFS(WhatIf!$G:$G,WhatIf!$A:$A,L$1,WhatIf!$B:$B,L329)&lt;=price_limit,IF(L329="Yes",1,2),"")),""))</f>
        <v/>
      </c>
      <c r="AV329" s="75" t="str">
        <f ca="1">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25"/>
        <v>0</v>
      </c>
      <c r="BF329" s="3">
        <f t="shared" si="26"/>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Err2</v>
      </c>
      <c r="BQ329" s="3" t="str">
        <f>IF($A329&lt;&gt;"",IF(OR(ISNUMBER(MATCH(ROW($A329),#REF!,0)),ISNUMBER(MATCH(ROW($A329),#REF!,0))),IF(K329="","Err1",""),IF(K329="","","Err2")),"")</f>
        <v>Err2</v>
      </c>
      <c r="BR329" s="3" t="str">
        <f>IF($A329&lt;&gt;"",IF(OR(ISNUMBER(MATCH(ROW($A329),#REF!,0)),ISNUMBER(MATCH(ROW($A329),#REF!,0))),IF(L329="","Err1",""),IF(L329="","","Err2")),"")</f>
        <v>Err2</v>
      </c>
      <c r="BS329" s="3" t="str">
        <f>IF($A329&lt;&gt;"",IF(OR(ISNUMBER(MATCH(ROW($A329),#REF!,0)),ISNUMBER(MATCH(ROW($A329),#REF!,0))),IF(M329="","Err1",""),IF(M329="","","Err2")),"")</f>
        <v>Err2</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
      </c>
      <c r="CA329" s="3" t="str">
        <f>IF($A329&lt;&gt;"",IF(ISNUMBER(MATCH(ROW($A329),#REF!,0)),IF(U329="","Err1",""),IF(U329="","","Err2")),"")</f>
        <v/>
      </c>
    </row>
    <row r="330" spans="1:79" ht="24.9" x14ac:dyDescent="0.3">
      <c r="A330" s="19" t="s">
        <v>408</v>
      </c>
      <c r="B330" s="4" t="s">
        <v>248</v>
      </c>
      <c r="C330" s="4" t="s">
        <v>206</v>
      </c>
      <c r="D330" s="3" t="str">
        <f t="shared" ca="1" si="23"/>
        <v/>
      </c>
      <c r="F330" s="5" t="s">
        <v>540</v>
      </c>
      <c r="G330" s="5" t="s">
        <v>540</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4"/>
        <v/>
      </c>
      <c r="AN330" s="75" t="str">
        <f>IF(OR(E330="",VLOOKUP(E$1,Services!$A$1:$B$19,2,0)="Exclude"),"",IF($D330=1,IF(OR(price_limit="",price_limit="No Limit"),IF(E330="Yes",1,2),IF(SUMIFS(WhatIf!$G:$G,WhatIf!$A:$A,E$1,WhatIf!$B:$B,E330)&lt;=price_limit,IF(E330="Yes",1,2),"")),""))</f>
        <v/>
      </c>
      <c r="AO330" s="75" t="str">
        <f ca="1">IF(OR(F330="",VLOOKUP(F$1,Services!$A$1:$B$19,2,0)="Exclude"),"",IF($D330=1,IF(OR(price_limit="",price_limit="No Limit"),IF(F330="Yes",1,2),IF(SUMIFS(WhatIf!$G:$G,WhatIf!$A:$A,F$1,WhatIf!$B:$B,F330)&lt;=price_limit,IF(F330="Yes",1,2),"")),""))</f>
        <v/>
      </c>
      <c r="AP330" s="75" t="str">
        <f ca="1">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25"/>
        <v>0</v>
      </c>
      <c r="BF330" s="3">
        <f t="shared" si="26"/>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Err2</v>
      </c>
      <c r="BM330" s="3" t="str">
        <f>IF($A330&lt;&gt;"",IF(ISNUMBER(MATCH(ROW($A330),#REF!,0)),IF($G330="","Err1",""),IF($G330="","","Err2")),"")</f>
        <v>Err2</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
      </c>
      <c r="CA330" s="3" t="str">
        <f>IF($A330&lt;&gt;"",IF(ISNUMBER(MATCH(ROW($A330),#REF!,0)),IF(U330="","Err1",""),IF(U330="","","Err2")),"")</f>
        <v/>
      </c>
    </row>
    <row r="331" spans="1:79" x14ac:dyDescent="0.3">
      <c r="A331" s="19" t="s">
        <v>645</v>
      </c>
      <c r="C331" s="4" t="s">
        <v>224</v>
      </c>
      <c r="D331" s="3" t="str">
        <f t="shared" ca="1" si="23"/>
        <v/>
      </c>
      <c r="F331" s="5" t="s">
        <v>537</v>
      </c>
      <c r="G331" s="5" t="s">
        <v>537</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4"/>
        <v/>
      </c>
      <c r="AN331" s="75" t="str">
        <f>IF(OR(E331="",VLOOKUP(E$1,Services!$A$1:$B$19,2,0)="Exclude"),"",IF($D331=1,IF(OR(price_limit="",price_limit="No Limit"),IF(E331="Yes",1,2),IF(SUMIFS(WhatIf!$G:$G,WhatIf!$A:$A,E$1,WhatIf!$B:$B,E331)&lt;=price_limit,IF(E331="Yes",1,2),"")),""))</f>
        <v/>
      </c>
      <c r="AO331" s="75" t="str">
        <f ca="1">IF(OR(F331="",VLOOKUP(F$1,Services!$A$1:$B$19,2,0)="Exclude"),"",IF($D331=1,IF(OR(price_limit="",price_limit="No Limit"),IF(F331="Yes",1,2),IF(SUMIFS(WhatIf!$G:$G,WhatIf!$A:$A,F$1,WhatIf!$B:$B,F331)&lt;=price_limit,IF(F331="Yes",1,2),"")),""))</f>
        <v/>
      </c>
      <c r="AP331" s="75" t="str">
        <f ca="1">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25"/>
        <v>0</v>
      </c>
      <c r="BF331" s="3">
        <f t="shared" si="26"/>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Err2</v>
      </c>
      <c r="BM331" s="3" t="str">
        <f>IF($A331&lt;&gt;"",IF(ISNUMBER(MATCH(ROW($A331),#REF!,0)),IF($G331="","Err1",""),IF($G331="","","Err2")),"")</f>
        <v>Err2</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x14ac:dyDescent="0.3">
      <c r="A332" s="19" t="s">
        <v>782</v>
      </c>
      <c r="C332" s="4" t="s">
        <v>293</v>
      </c>
      <c r="D332" s="3" t="str">
        <f t="shared" ca="1" si="23"/>
        <v/>
      </c>
      <c r="T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4"/>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 ca="1">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25"/>
        <v>0</v>
      </c>
      <c r="BF332" s="3">
        <f t="shared" si="26"/>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
      </c>
      <c r="BY332" s="3" t="str">
        <f>IF($A332&lt;&gt;"",IF(ISNUMBER(MATCH(ROW($A332),#REF!,0)),IF(S332="","Err1",""),IF(S332="","","Err2")),"")</f>
        <v/>
      </c>
      <c r="BZ332" s="3" t="str">
        <f>IF($A332&lt;&gt;"",IF(ISNUMBER(MATCH(ROW($A332),#REF!,0)),IF(T332="","Err1",""),IF(T332="","","Err2")),"")</f>
        <v>Err2</v>
      </c>
      <c r="CA332" s="3" t="str">
        <f>IF($A332&lt;&gt;"",IF(ISNUMBER(MATCH(ROW($A332),#REF!,0)),IF(U332="","Err1",""),IF(U332="","","Err2")),"")</f>
        <v/>
      </c>
    </row>
    <row r="333" spans="1:79" x14ac:dyDescent="0.3">
      <c r="A333" s="19" t="s">
        <v>781</v>
      </c>
      <c r="C333" s="4" t="s">
        <v>215</v>
      </c>
      <c r="D333" s="3" t="str">
        <f t="shared" ca="1" si="23"/>
        <v/>
      </c>
      <c r="T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4"/>
        <v/>
      </c>
      <c r="AN333" s="75" t="str">
        <f>IF(OR(E333="",VLOOKUP(E$1,Services!$A$1:$B$19,2,0)="Exclude"),"",IF($D333=1,IF(OR(price_limit="",price_limit="No Limit"),IF(E333="Yes",1,2),IF(SUMIFS(WhatIf!$G:$G,WhatIf!$A:$A,E$1,WhatIf!$B:$B,E333)&lt;=price_limit,IF(E333="Yes",1,2),"")),""))</f>
        <v/>
      </c>
      <c r="AO333" s="75" t="str">
        <f>IF(OR(F333="",VLOOKUP(F$1,Services!$A$1:$B$19,2,0)="Exclude"),"",IF($D333=1,IF(OR(price_limit="",price_limit="No Limit"),IF(F333="Yes",1,2),IF(SUMIFS(WhatIf!$G:$G,WhatIf!$A:$A,F$1,WhatIf!$B:$B,F333)&lt;=price_limit,IF(F333="Yes",1,2),"")),""))</f>
        <v/>
      </c>
      <c r="AP333" s="75" t="str">
        <f>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 ca="1">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25"/>
        <v>0</v>
      </c>
      <c r="BF333" s="3">
        <f t="shared" si="26"/>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
      </c>
      <c r="BM333" s="3" t="str">
        <f>IF($A333&lt;&gt;"",IF(ISNUMBER(MATCH(ROW($A333),#REF!,0)),IF($G333="","Err1",""),IF($G333="","","Err2")),"")</f>
        <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Err2</v>
      </c>
      <c r="CA333" s="3" t="str">
        <f>IF($A333&lt;&gt;"",IF(ISNUMBER(MATCH(ROW($A333),#REF!,0)),IF(U333="","Err1",""),IF(U333="","","Err2")),"")</f>
        <v/>
      </c>
    </row>
    <row r="334" spans="1:79" ht="24.9" x14ac:dyDescent="0.3">
      <c r="A334" s="19" t="s">
        <v>334</v>
      </c>
      <c r="B334" s="4" t="s">
        <v>248</v>
      </c>
      <c r="C334" s="4" t="s">
        <v>485</v>
      </c>
      <c r="D334" s="3" t="str">
        <f t="shared" ca="1" si="23"/>
        <v/>
      </c>
      <c r="R334" s="5" t="s">
        <v>880</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4"/>
        <v/>
      </c>
      <c r="AN334" s="75" t="str">
        <f>IF(OR(E334="",VLOOKUP(E$1,Services!$A$1:$B$19,2,0)="Exclude"),"",IF($D334=1,IF(OR(price_limit="",price_limit="No Limit"),IF(E334="Yes",1,2),IF(SUMIFS(WhatIf!$G:$G,WhatIf!$A:$A,E$1,WhatIf!$B:$B,E334)&lt;=price_limit,IF(E334="Yes",1,2),"")),""))</f>
        <v/>
      </c>
      <c r="AO334" s="75" t="str">
        <f>IF(OR(F334="",VLOOKUP(F$1,Services!$A$1:$B$19,2,0)="Exclude"),"",IF($D334=1,IF(OR(price_limit="",price_limit="No Limit"),IF(F334="Yes",1,2),IF(SUMIFS(WhatIf!$G:$G,WhatIf!$A:$A,F$1,WhatIf!$B:$B,F334)&lt;=price_limit,IF(F334="Yes",1,2),"")),""))</f>
        <v/>
      </c>
      <c r="AP334" s="75" t="str">
        <f>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 ca="1">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25"/>
        <v>0</v>
      </c>
      <c r="BF334" s="3">
        <f t="shared" si="26"/>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
      </c>
      <c r="BM334" s="3" t="str">
        <f>IF($A334&lt;&gt;"",IF(ISNUMBER(MATCH(ROW($A334),#REF!,0)),IF($G334="","Err1",""),IF($G334="","","Err2")),"")</f>
        <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
      </c>
      <c r="BR334" s="3" t="str">
        <f>IF($A334&lt;&gt;"",IF(OR(ISNUMBER(MATCH(ROW($A334),#REF!,0)),ISNUMBER(MATCH(ROW($A334),#REF!,0))),IF(L334="","Err1",""),IF(L334="","","Err2")),"")</f>
        <v/>
      </c>
      <c r="BS334" s="3" t="str">
        <f>IF($A334&lt;&gt;"",IF(OR(ISNUMBER(MATCH(ROW($A334),#REF!,0)),ISNUMBER(MATCH(ROW($A334),#REF!,0))),IF(M334="","Err1",""),IF(M334="","","Err2")),"")</f>
        <v/>
      </c>
      <c r="BT334" s="3" t="str">
        <f>IF($A334&lt;&gt;"",IF(OR(ISNUMBER(MATCH(ROW($A334),#REF!,0)),ISNUMBER(MATCH(ROW($A334),#REF!,0))),IF(N334="","Err1",""),IF(N334="","","Err2")),"")</f>
        <v/>
      </c>
      <c r="BU334" s="3" t="str">
        <f>IF($A334&lt;&gt;"",IF(ISNUMBER(MATCH(ROW($A334),#REF!,0)),IF(O334="","Err1",""),IF(O334="","","Err2")),"")</f>
        <v/>
      </c>
      <c r="BV334" s="3" t="str">
        <f>IF($A334&lt;&gt;"",IF(ISNUMBER(MATCH(ROW($A334),#REF!,0)),IF(P334="","Err1",""),IF(P334="","","Err2")),"")</f>
        <v/>
      </c>
      <c r="BW334" s="3" t="str">
        <f>IF($A334&lt;&gt;"",IF(OR(ISNUMBER(MATCH(ROW($A334),#REF!,0)),ISNUMBER(MATCH(ROW($A334),#REF!,0)),ISNUMBER(MATCH(ROW($A334),#REF!,0))),IF($Q334="","Err1",""),IF($Q334="","","Err2")),"")</f>
        <v/>
      </c>
      <c r="BX334" s="3" t="str">
        <f>IF($A334&lt;&gt;"",IF(ISNUMBER(MATCH(ROW($A334),#REF!,0)),IF(R334="","Err1",""),IF(R334="","","Err2")),"")</f>
        <v>Err2</v>
      </c>
      <c r="BY334" s="3" t="str">
        <f>IF($A334&lt;&gt;"",IF(ISNUMBER(MATCH(ROW($A334),#REF!,0)),IF(S334="","Err1",""),IF(S334="","","Err2")),"")</f>
        <v/>
      </c>
      <c r="BZ334" s="3" t="str">
        <f>IF($A334&lt;&gt;"",IF(ISNUMBER(MATCH(ROW($A334),#REF!,0)),IF(T334="","Err1",""),IF(T334="","","Err2")),"")</f>
        <v/>
      </c>
      <c r="CA334" s="3" t="str">
        <f>IF($A334&lt;&gt;"",IF(ISNUMBER(MATCH(ROW($A334),#REF!,0)),IF(U334="","Err1",""),IF(U334="","","Err2")),"")</f>
        <v/>
      </c>
    </row>
    <row r="335" spans="1:79" x14ac:dyDescent="0.3">
      <c r="A335" s="19" t="s">
        <v>628</v>
      </c>
      <c r="C335" s="4" t="s">
        <v>485</v>
      </c>
      <c r="D335" s="3" t="str">
        <f t="shared" ca="1" si="23"/>
        <v/>
      </c>
      <c r="F335" s="5" t="s">
        <v>562</v>
      </c>
      <c r="G335" s="5" t="s">
        <v>562</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4"/>
        <v/>
      </c>
      <c r="AN335" s="75" t="str">
        <f>IF(OR(E335="",VLOOKUP(E$1,Services!$A$1:$B$19,2,0)="Exclude"),"",IF($D335=1,IF(OR(price_limit="",price_limit="No Limit"),IF(E335="Yes",1,2),IF(SUMIFS(WhatIf!$G:$G,WhatIf!$A:$A,E$1,WhatIf!$B:$B,E335)&lt;=price_limit,IF(E335="Yes",1,2),"")),""))</f>
        <v/>
      </c>
      <c r="AO335" s="75" t="str">
        <f ca="1">IF(OR(F335="",VLOOKUP(F$1,Services!$A$1:$B$19,2,0)="Exclude"),"",IF($D335=1,IF(OR(price_limit="",price_limit="No Limit"),IF(F335="Yes",1,2),IF(SUMIFS(WhatIf!$G:$G,WhatIf!$A:$A,F$1,WhatIf!$B:$B,F335)&lt;=price_limit,IF(F335="Yes",1,2),"")),""))</f>
        <v/>
      </c>
      <c r="AP335" s="75" t="str">
        <f ca="1">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25"/>
        <v>0</v>
      </c>
      <c r="BF335" s="3">
        <f t="shared" si="26"/>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Err2</v>
      </c>
      <c r="BM335" s="3" t="str">
        <f>IF($A335&lt;&gt;"",IF(ISNUMBER(MATCH(ROW($A335),#REF!,0)),IF($G335="","Err1",""),IF($G335="","","Err2")),"")</f>
        <v>Err2</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64</v>
      </c>
      <c r="B336" s="4" t="s">
        <v>222</v>
      </c>
      <c r="C336" s="4" t="s">
        <v>206</v>
      </c>
      <c r="D336" s="3" t="str">
        <f t="shared" ca="1" si="23"/>
        <v/>
      </c>
      <c r="E336" s="5" t="s">
        <v>1</v>
      </c>
      <c r="F336" s="5" t="s">
        <v>537</v>
      </c>
      <c r="G336" s="5" t="s">
        <v>537</v>
      </c>
      <c r="K336" s="5" t="s">
        <v>1</v>
      </c>
      <c r="L336" s="5" t="s">
        <v>1</v>
      </c>
      <c r="M336" s="5" t="s">
        <v>1</v>
      </c>
      <c r="O336" s="6"/>
      <c r="P336" s="6" t="s">
        <v>293</v>
      </c>
      <c r="Q336" s="6" t="s">
        <v>1</v>
      </c>
      <c r="R336" s="6" t="s">
        <v>874</v>
      </c>
      <c r="U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4"/>
        <v/>
      </c>
      <c r="AN336" s="75" t="str">
        <f ca="1">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 ca="1">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 ca="1">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 ca="1">IF(OR(U336="",VLOOKUP(U$1,Services!$A$1:$B$19,2,0)="Exclude"),"",IF($D336=1,IF(OR(price_limit="",price_limit="No Limit"),IF(U336="Yes",1,2),IF(SUMIFS(WhatIf!$G:$G,WhatIf!$A:$A,U$1,WhatIf!$B:$B,U336)&lt;=price_limit,IF(U336="Yes",1,2),"")),""))</f>
        <v/>
      </c>
      <c r="BE336" s="3">
        <f t="shared" si="25"/>
        <v>0</v>
      </c>
      <c r="BF336" s="3">
        <f t="shared" si="26"/>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Err2</v>
      </c>
      <c r="BL336" s="3" t="str">
        <f>IF($A336&lt;&gt;"",IF(ISNUMBER(MATCH(ROW($A336),#REF!,0)),IF($F336="","Err1",""),IF($F336="","","Err2")),"")</f>
        <v>Err2</v>
      </c>
      <c r="BM336" s="3" t="str">
        <f>IF($A336&lt;&gt;"",IF(ISNUMBER(MATCH(ROW($A336),#REF!,0)),IF($G336="","Err1",""),IF($G336="","","Err2")),"")</f>
        <v>Err2</v>
      </c>
      <c r="BN336" s="3" t="str">
        <f>IF($A336&lt;&gt;"",IF(OR(ISNUMBER(MATCH(ROW($A336),#REF!,0)),ISNUMBER(MATCH(ROW($A336),#REF!,0))),IF(H336="","Err1",""),IF(H336="","","Err2")),"")</f>
        <v/>
      </c>
      <c r="BO336" s="3" t="str">
        <f>IF($A336&lt;&gt;"",IF(OR(ISNUMBER(MATCH(ROW($A336),#REF!,0)),ISNUMBER(MATCH(ROW($A336),#REF!,0))),IF(I336="","Err1",""),IF(I336="","","Err2")),"")</f>
        <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Err2</v>
      </c>
      <c r="BY336" s="3" t="str">
        <f>IF($A336&lt;&gt;"",IF(ISNUMBER(MATCH(ROW($A336),#REF!,0)),IF(S336="","Err1",""),IF(S336="","","Err2")),"")</f>
        <v/>
      </c>
      <c r="BZ336" s="3" t="str">
        <f>IF($A336&lt;&gt;"",IF(ISNUMBER(MATCH(ROW($A336),#REF!,0)),IF(T336="","Err1",""),IF(T336="","","Err2")),"")</f>
        <v/>
      </c>
      <c r="CA336" s="3" t="str">
        <f>IF($A336&lt;&gt;"",IF(ISNUMBER(MATCH(ROW($A336),#REF!,0)),IF(U336="","Err1",""),IF(U336="","","Err2")),"")</f>
        <v>Err2</v>
      </c>
    </row>
    <row r="337" spans="1:79" x14ac:dyDescent="0.3">
      <c r="A337" s="19" t="s">
        <v>316</v>
      </c>
      <c r="B337" s="4" t="s">
        <v>248</v>
      </c>
      <c r="C337" s="4" t="s">
        <v>216</v>
      </c>
      <c r="D337" s="3" t="str">
        <f t="shared" ca="1" si="23"/>
        <v/>
      </c>
      <c r="O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4"/>
        <v/>
      </c>
      <c r="AN337" s="75" t="str">
        <f>IF(OR(E337="",VLOOKUP(E$1,Services!$A$1:$B$19,2,0)="Exclude"),"",IF($D337=1,IF(OR(price_limit="",price_limit="No Limit"),IF(E337="Yes",1,2),IF(SUMIFS(WhatIf!$G:$G,WhatIf!$A:$A,E$1,WhatIf!$B:$B,E337)&lt;=price_limit,IF(E337="Yes",1,2),"")),""))</f>
        <v/>
      </c>
      <c r="AO337" s="75" t="str">
        <f>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 ca="1">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25"/>
        <v>0</v>
      </c>
      <c r="BF337" s="3">
        <f t="shared" si="26"/>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Err2</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65</v>
      </c>
      <c r="B338" s="4" t="s">
        <v>311</v>
      </c>
      <c r="C338" s="4" t="s">
        <v>483</v>
      </c>
      <c r="D338" s="3" t="str">
        <f t="shared" ca="1" si="23"/>
        <v/>
      </c>
      <c r="F338" s="5" t="s">
        <v>534</v>
      </c>
      <c r="I338" s="5" t="s">
        <v>1</v>
      </c>
      <c r="K338" s="5" t="s">
        <v>1</v>
      </c>
      <c r="L338" s="5" t="s">
        <v>1</v>
      </c>
      <c r="M338" s="5" t="s">
        <v>1</v>
      </c>
      <c r="O338" s="5" t="s">
        <v>1</v>
      </c>
      <c r="P338" s="5" t="s">
        <v>1</v>
      </c>
      <c r="Q338" s="5" t="s">
        <v>319</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4"/>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25"/>
        <v>0</v>
      </c>
      <c r="BF338" s="3">
        <f t="shared" si="26"/>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
      </c>
      <c r="BN338" s="3" t="str">
        <f>IF($A338&lt;&gt;"",IF(OR(ISNUMBER(MATCH(ROW($A338),#REF!,0)),ISNUMBER(MATCH(ROW($A338),#REF!,0))),IF(H338="","Err1",""),IF(H338="","","Err2")),"")</f>
        <v/>
      </c>
      <c r="BO338" s="3" t="str">
        <f>IF($A338&lt;&gt;"",IF(OR(ISNUMBER(MATCH(ROW($A338),#REF!,0)),ISNUMBER(MATCH(ROW($A338),#REF!,0))),IF(I338="","Err1",""),IF(I338="","","Err2")),"")</f>
        <v>Err2</v>
      </c>
      <c r="BP338" s="3" t="str">
        <f>IF($A338&lt;&gt;"",IF(OR(ISNUMBER(MATCH(ROW($A338),#REF!,0)),ISNUMBER(MATCH(ROW($A338),#REF!,0))),IF(J338="","Err1",""),IF(J338="","","Err2")),"")</f>
        <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
      </c>
      <c r="BZ338" s="3" t="str">
        <f>IF($A338&lt;&gt;"",IF(ISNUMBER(MATCH(ROW($A338),#REF!,0)),IF(T338="","Err1",""),IF(T338="","","Err2")),"")</f>
        <v/>
      </c>
      <c r="CA338" s="3" t="str">
        <f>IF($A338&lt;&gt;"",IF(ISNUMBER(MATCH(ROW($A338),#REF!,0)),IF(U338="","Err1",""),IF(U338="","","Err2")),"")</f>
        <v/>
      </c>
    </row>
    <row r="339" spans="1:79" ht="24.9" x14ac:dyDescent="0.3">
      <c r="A339" s="19" t="s">
        <v>156</v>
      </c>
      <c r="B339" s="4" t="s">
        <v>248</v>
      </c>
      <c r="C339" s="4" t="s">
        <v>216</v>
      </c>
      <c r="D339" s="3" t="str">
        <f t="shared" ca="1" si="23"/>
        <v/>
      </c>
      <c r="F339" s="5" t="s">
        <v>534</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4"/>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25"/>
        <v>0</v>
      </c>
      <c r="BF339" s="3">
        <f t="shared" si="26"/>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
      </c>
      <c r="BY339" s="3" t="str">
        <f>IF($A339&lt;&gt;"",IF(ISNUMBER(MATCH(ROW($A339),#REF!,0)),IF(S339="","Err1",""),IF(S339="","","Err2")),"")</f>
        <v/>
      </c>
      <c r="BZ339" s="3" t="str">
        <f>IF($A339&lt;&gt;"",IF(ISNUMBER(MATCH(ROW($A339),#REF!,0)),IF(T339="","Err1",""),IF(T339="","","Err2")),"")</f>
        <v/>
      </c>
      <c r="CA339" s="3" t="str">
        <f>IF($A339&lt;&gt;"",IF(ISNUMBER(MATCH(ROW($A339),#REF!,0)),IF(U339="","Err1",""),IF(U339="","","Err2")),"")</f>
        <v/>
      </c>
    </row>
    <row r="340" spans="1:79" ht="24.9" x14ac:dyDescent="0.3">
      <c r="A340" s="19" t="s">
        <v>66</v>
      </c>
      <c r="B340" s="4" t="s">
        <v>248</v>
      </c>
      <c r="C340" s="4" t="s">
        <v>481</v>
      </c>
      <c r="D340" s="3" t="str">
        <f t="shared" ca="1" si="23"/>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5" t="s">
        <v>66</v>
      </c>
      <c r="U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4"/>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 ca="1">IF(OR(H340="",VLOOKUP(H$1,Services!$A$1:$B$19,2,0)="Exclude"),"",IF($D340=1,IF(OR(price_limit="",price_limit="No Limit"),IF(H340="Yes",1,2),IF(SUMIFS(WhatIf!$G:$G,WhatIf!$A:$A,H$1,WhatIf!$B:$B,H340)&lt;=price_limit,IF(H340="Yes",1,2),"")),""))</f>
        <v/>
      </c>
      <c r="AR340" s="75" t="str">
        <f ca="1">IF(OR(I340="",VLOOKUP(I$1,Services!$A$1:$B$19,2,0)="Exclude"),"",IF($D340=1,IF(OR(price_limit="",price_limit="No Limit"),IF(I340="Yes",1,2),IF(SUMIFS(WhatIf!$G:$G,WhatIf!$A:$A,I$1,WhatIf!$B:$B,I340)&lt;=price_limit,IF(I340="Yes",1,2),"")),""))</f>
        <v/>
      </c>
      <c r="AS340" s="75" t="str">
        <f ca="1">IF(OR(J340="",VLOOKUP(J$1,Services!$A$1:$B$19,2,0)="Exclude"),"",IF($D340=1,IF(OR(price_limit="",price_limit="No Limit"),IF(J340="Yes",1,2),IF(SUMIFS(WhatIf!$G:$G,WhatIf!$A:$A,J$1,WhatIf!$B:$B,J340)&lt;=price_limit,IF(J340="Yes",1,2),"")),""))</f>
        <v/>
      </c>
      <c r="AT340" s="75" t="str">
        <f ca="1">IF(OR(K340="",VLOOKUP(K$1,Services!$A$1:$B$19,2,0)="Exclude"),"",IF($D340=1,IF(OR(price_limit="",price_limit="No Limit"),IF(K340="Yes",1,2),IF(SUMIFS(WhatIf!$G:$G,WhatIf!$A:$A,K$1,WhatIf!$B:$B,K340)&lt;=price_limit,IF(K340="Yes",1,2),"")),""))</f>
        <v/>
      </c>
      <c r="AU340" s="75" t="str">
        <f ca="1">IF(OR(L340="",VLOOKUP(L$1,Services!$A$1:$B$19,2,0)="Exclude"),"",IF($D340=1,IF(OR(price_limit="",price_limit="No Limit"),IF(L340="Yes",1,2),IF(SUMIFS(WhatIf!$G:$G,WhatIf!$A:$A,L$1,WhatIf!$B:$B,L340)&lt;=price_limit,IF(L340="Yes",1,2),"")),""))</f>
        <v/>
      </c>
      <c r="AV340" s="75" t="str">
        <f ca="1">IF(OR(M340="",VLOOKUP(M$1,Services!$A$1:$B$19,2,0)="Exclude"),"",IF($D340=1,IF(OR(price_limit="",price_limit="No Limit"),IF(M340="Yes",1,2),IF(SUMIFS(WhatIf!$G:$G,WhatIf!$A:$A,M$1,WhatIf!$B:$B,M340)&lt;=price_limit,IF(M340="Yes",1,2),"")),""))</f>
        <v/>
      </c>
      <c r="AW340" s="75" t="str">
        <f ca="1">IF(OR(N340="",VLOOKUP(N$1,Services!$A$1:$B$19,2,0)="Exclude"),"",IF($D340=1,IF(OR(price_limit="",price_limit="No Limit"),IF(N340="Yes",1,2),IF(SUMIFS(WhatIf!$G:$G,WhatIf!$A:$A,N$1,WhatIf!$B:$B,N340)&lt;=price_limit,IF(N340="Yes",1,2),"")),""))</f>
        <v/>
      </c>
      <c r="AX340" s="75" t="str">
        <f ca="1">IF(OR(O340="",VLOOKUP(O$1,Services!$A$1:$B$19,2,0)="Exclude"),"",IF($D340=1,IF(OR(price_limit="",price_limit="No Limit"),IF(O340="Yes",1,2),IF(SUMIFS(WhatIf!$G:$G,WhatIf!$A:$A,O$1,WhatIf!$B:$B,O340)&lt;=price_limit,IF(O340="Yes",1,2),"")),""))</f>
        <v/>
      </c>
      <c r="AY340" s="75" t="str">
        <f ca="1">IF(OR(P340="",VLOOKUP(P$1,Services!$A$1:$B$19,2,0)="Exclude"),"",IF($D340=1,IF(OR(price_limit="",price_limit="No Limit"),IF(P340="Yes",1,2),IF(SUMIFS(WhatIf!$G:$G,WhatIf!$A:$A,P$1,WhatIf!$B:$B,P340)&lt;=price_limit,IF(P340="Yes",1,2),"")),""))</f>
        <v/>
      </c>
      <c r="AZ340" s="75" t="str">
        <f ca="1">IF(OR(Q340="",VLOOKUP(Q$1,Services!$A$1:$B$19,2,0)="Exclude"),"",IF($D340=1,IF(OR(price_limit="",price_limit="No Limit"),IF(Q340="Yes",1,2),IF(SUMIFS(WhatIf!$G:$G,WhatIf!$A:$A,Q$1,WhatIf!$B:$B,Q340)&lt;=price_limit,IF(Q340="Yes",1,2),"")),""))</f>
        <v/>
      </c>
      <c r="BA340" s="75" t="str">
        <f>IF(OR(R340="",VLOOKUP(R$1,Services!$A$1:$B$19,2,0)="Exclude"),"",IF($D340=1,IF(OR(price_limit="",price_limit="No Limit"),IF(R340="Yes",1,2),IF(SUMIFS(WhatIf!$G:$G,WhatIf!$A:$A,R$1,WhatIf!$B:$B,R340)&lt;=price_limit,IF(R340="Yes",1,2),"")),""))</f>
        <v/>
      </c>
      <c r="BB340" s="75" t="str">
        <f ca="1">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 ca="1">IF(OR(U340="",VLOOKUP(U$1,Services!$A$1:$B$19,2,0)="Exclude"),"",IF($D340=1,IF(OR(price_limit="",price_limit="No Limit"),IF(U340="Yes",1,2),IF(SUMIFS(WhatIf!$G:$G,WhatIf!$A:$A,U$1,WhatIf!$B:$B,U340)&lt;=price_limit,IF(U340="Yes",1,2),"")),""))</f>
        <v/>
      </c>
      <c r="BE340" s="3">
        <f t="shared" si="25"/>
        <v>0</v>
      </c>
      <c r="BF340" s="3">
        <f t="shared" si="26"/>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Err2</v>
      </c>
      <c r="BO340" s="3" t="str">
        <f>IF($A340&lt;&gt;"",IF(OR(ISNUMBER(MATCH(ROW($A340),#REF!,0)),ISNUMBER(MATCH(ROW($A340),#REF!,0))),IF(I340="","Err1",""),IF(I340="","","Err2")),"")</f>
        <v>Err2</v>
      </c>
      <c r="BP340" s="3" t="str">
        <f>IF($A340&lt;&gt;"",IF(OR(ISNUMBER(MATCH(ROW($A340),#REF!,0)),ISNUMBER(MATCH(ROW($A340),#REF!,0))),IF(J340="","Err1",""),IF(J340="","","Err2")),"")</f>
        <v>Err2</v>
      </c>
      <c r="BQ340" s="3" t="str">
        <f>IF($A340&lt;&gt;"",IF(OR(ISNUMBER(MATCH(ROW($A340),#REF!,0)),ISNUMBER(MATCH(ROW($A340),#REF!,0))),IF(K340="","Err1",""),IF(K340="","","Err2")),"")</f>
        <v>Err2</v>
      </c>
      <c r="BR340" s="3" t="str">
        <f>IF($A340&lt;&gt;"",IF(OR(ISNUMBER(MATCH(ROW($A340),#REF!,0)),ISNUMBER(MATCH(ROW($A340),#REF!,0))),IF(L340="","Err1",""),IF(L340="","","Err2")),"")</f>
        <v>Err2</v>
      </c>
      <c r="BS340" s="3" t="str">
        <f>IF($A340&lt;&gt;"",IF(OR(ISNUMBER(MATCH(ROW($A340),#REF!,0)),ISNUMBER(MATCH(ROW($A340),#REF!,0))),IF(M340="","Err1",""),IF(M340="","","Err2")),"")</f>
        <v>Err2</v>
      </c>
      <c r="BT340" s="3" t="str">
        <f>IF($A340&lt;&gt;"",IF(OR(ISNUMBER(MATCH(ROW($A340),#REF!,0)),ISNUMBER(MATCH(ROW($A340),#REF!,0))),IF(N340="","Err1",""),IF(N340="","","Err2")),"")</f>
        <v>Err2</v>
      </c>
      <c r="BU340" s="3" t="str">
        <f>IF($A340&lt;&gt;"",IF(ISNUMBER(MATCH(ROW($A340),#REF!,0)),IF(O340="","Err1",""),IF(O340="","","Err2")),"")</f>
        <v>Err2</v>
      </c>
      <c r="BV340" s="3" t="str">
        <f>IF($A340&lt;&gt;"",IF(ISNUMBER(MATCH(ROW($A340),#REF!,0)),IF(P340="","Err1",""),IF(P340="","","Err2")),"")</f>
        <v>Err2</v>
      </c>
      <c r="BW340" s="3" t="str">
        <f>IF($A340&lt;&gt;"",IF(OR(ISNUMBER(MATCH(ROW($A340),#REF!,0)),ISNUMBER(MATCH(ROW($A340),#REF!,0)),ISNUMBER(MATCH(ROW($A340),#REF!,0))),IF($Q340="","Err1",""),IF($Q340="","","Err2")),"")</f>
        <v>Err2</v>
      </c>
      <c r="BX340" s="3" t="str">
        <f>IF($A340&lt;&gt;"",IF(ISNUMBER(MATCH(ROW($A340),#REF!,0)),IF(R340="","Err1",""),IF(R340="","","Err2")),"")</f>
        <v/>
      </c>
      <c r="BY340" s="3" t="str">
        <f>IF($A340&lt;&gt;"",IF(ISNUMBER(MATCH(ROW($A340),#REF!,0)),IF(S340="","Err1",""),IF(S340="","","Err2")),"")</f>
        <v>Err2</v>
      </c>
      <c r="BZ340" s="3" t="str">
        <f>IF($A340&lt;&gt;"",IF(ISNUMBER(MATCH(ROW($A340),#REF!,0)),IF(T340="","Err1",""),IF(T340="","","Err2")),"")</f>
        <v/>
      </c>
      <c r="CA340" s="3" t="str">
        <f>IF($A340&lt;&gt;"",IF(ISNUMBER(MATCH(ROW($A340),#REF!,0)),IF(U340="","Err1",""),IF(U340="","","Err2")),"")</f>
        <v>Err2</v>
      </c>
    </row>
    <row r="341" spans="1:79" x14ac:dyDescent="0.3">
      <c r="A341" s="19" t="s">
        <v>373</v>
      </c>
      <c r="B341" s="4" t="s">
        <v>248</v>
      </c>
      <c r="C341" s="4" t="s">
        <v>481</v>
      </c>
      <c r="D341" s="3" t="str">
        <f t="shared" ca="1" si="23"/>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4"/>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 ca="1">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25"/>
        <v>0</v>
      </c>
      <c r="BF341" s="3">
        <f t="shared" si="26"/>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c r="BM341" s="3" t="str">
        <f>IF($A341&lt;&gt;"",IF(ISNUMBER(MATCH(ROW($A341),#REF!,0)),IF($G341="","Err1",""),IF($G341="","","Err2")),"")</f>
        <v>Err2</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x14ac:dyDescent="0.3">
      <c r="A342" s="19" t="s">
        <v>374</v>
      </c>
      <c r="B342" s="4" t="s">
        <v>248</v>
      </c>
      <c r="C342" s="4" t="s">
        <v>481</v>
      </c>
      <c r="D342" s="3" t="str">
        <f t="shared" ca="1" si="23"/>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4"/>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25"/>
        <v>0</v>
      </c>
      <c r="BF342" s="3">
        <f t="shared" si="26"/>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375</v>
      </c>
      <c r="B343" s="4" t="s">
        <v>248</v>
      </c>
      <c r="C343" s="4" t="s">
        <v>481</v>
      </c>
      <c r="D343" s="3" t="str">
        <f t="shared" ca="1" si="23"/>
        <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4"/>
        <v/>
      </c>
      <c r="AN343" s="75" t="str">
        <f>IF(OR(E343="",VLOOKUP(E$1,Services!$A$1:$B$19,2,0)="Exclude"),"",IF($D343=1,IF(OR(price_limit="",price_limit="No Limit"),IF(E343="Yes",1,2),IF(SUMIFS(WhatIf!$G:$G,WhatIf!$A:$A,E$1,WhatIf!$B:$B,E343)&lt;=price_limit,IF(E343="Yes",1,2),"")),""))</f>
        <v/>
      </c>
      <c r="AO343" s="75" t="str">
        <f>IF(OR(F343="",VLOOKUP(F$1,Services!$A$1:$B$19,2,0)="Exclude"),"",IF($D343=1,IF(OR(price_limit="",price_limit="No Limit"),IF(F343="Yes",1,2),IF(SUMIFS(WhatIf!$G:$G,WhatIf!$A:$A,F$1,WhatIf!$B:$B,F343)&lt;=price_limit,IF(F343="Yes",1,2),"")),""))</f>
        <v/>
      </c>
      <c r="AP343" s="75" t="str">
        <f>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25"/>
        <v>0</v>
      </c>
      <c r="BF343" s="3">
        <f t="shared" si="26"/>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
      </c>
      <c r="BM343" s="3" t="str">
        <f>IF($A343&lt;&gt;"",IF(ISNUMBER(MATCH(ROW($A343),#REF!,0)),IF($G343="","Err1",""),IF($G343="","","Err2")),"")</f>
        <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ht="24.9" x14ac:dyDescent="0.3">
      <c r="A344" s="19" t="s">
        <v>376</v>
      </c>
      <c r="B344" s="4" t="s">
        <v>585</v>
      </c>
      <c r="C344" s="4" t="s">
        <v>481</v>
      </c>
      <c r="D344" s="3" t="str">
        <f t="shared" ca="1" si="23"/>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4"/>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25"/>
        <v>0</v>
      </c>
      <c r="BF344" s="3">
        <f t="shared" si="26"/>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377</v>
      </c>
      <c r="B345" s="4" t="s">
        <v>248</v>
      </c>
      <c r="C345" s="4" t="s">
        <v>481</v>
      </c>
      <c r="D345" s="3" t="str">
        <f t="shared" ca="1" si="23"/>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4"/>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25"/>
        <v>0</v>
      </c>
      <c r="BF345" s="3">
        <f t="shared" si="26"/>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378</v>
      </c>
      <c r="B346" s="4" t="s">
        <v>248</v>
      </c>
      <c r="C346" s="4" t="s">
        <v>481</v>
      </c>
      <c r="D346" s="3" t="str">
        <f t="shared" ca="1" si="23"/>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4"/>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25"/>
        <v>0</v>
      </c>
      <c r="BF346" s="3">
        <f t="shared" si="26"/>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379</v>
      </c>
      <c r="B347" s="4" t="s">
        <v>248</v>
      </c>
      <c r="C347" s="4" t="s">
        <v>481</v>
      </c>
      <c r="D347" s="3" t="str">
        <f t="shared" ca="1" si="23"/>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4"/>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25"/>
        <v>0</v>
      </c>
      <c r="BF347" s="3">
        <f t="shared" si="26"/>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380</v>
      </c>
      <c r="B348" s="4" t="s">
        <v>248</v>
      </c>
      <c r="C348" s="4" t="s">
        <v>481</v>
      </c>
      <c r="D348" s="3" t="str">
        <f t="shared" ca="1" si="23"/>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4"/>
        <v/>
      </c>
      <c r="AN348" s="75" t="str">
        <f>IF(OR(E348="",VLOOKUP(E$1,Services!$A$1:$B$19,2,0)="Exclude"),"",IF($D348=1,IF(OR(price_limit="",price_limit="No Limit"),IF(E348="Yes",1,2),IF(SUMIFS(WhatIf!$G:$G,WhatIf!$A:$A,E$1,WhatIf!$B:$B,E348)&lt;=price_limit,IF(E348="Yes",1,2),"")),""))</f>
        <v/>
      </c>
      <c r="AO348" s="75" t="str">
        <f ca="1">IF(OR(F348="",VLOOKUP(F$1,Services!$A$1:$B$19,2,0)="Exclude"),"",IF($D348=1,IF(OR(price_limit="",price_limit="No Limit"),IF(F348="Yes",1,2),IF(SUMIFS(WhatIf!$G:$G,WhatIf!$A:$A,F$1,WhatIf!$B:$B,F348)&lt;=price_limit,IF(F348="Yes",1,2),"")),""))</f>
        <v/>
      </c>
      <c r="AP348" s="75" t="str">
        <f ca="1">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25"/>
        <v>0</v>
      </c>
      <c r="BF348" s="3">
        <f t="shared" si="26"/>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Err2</v>
      </c>
      <c r="BM348" s="3" t="str">
        <f>IF($A348&lt;&gt;"",IF(ISNUMBER(MATCH(ROW($A348),#REF!,0)),IF($G348="","Err1",""),IF($G348="","","Err2")),"")</f>
        <v>Err2</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Err2</v>
      </c>
      <c r="BY348" s="3" t="str">
        <f>IF($A348&lt;&gt;"",IF(ISNUMBER(MATCH(ROW($A348),#REF!,0)),IF(S348="","Err1",""),IF(S348="","","Err2")),"")</f>
        <v/>
      </c>
      <c r="BZ348" s="3" t="str">
        <f>IF($A348&lt;&gt;"",IF(ISNUMBER(MATCH(ROW($A348),#REF!,0)),IF(T348="","Err1",""),IF(T348="","","Err2")),"")</f>
        <v/>
      </c>
      <c r="CA348" s="3" t="str">
        <f>IF($A348&lt;&gt;"",IF(ISNUMBER(MATCH(ROW($A348),#REF!,0)),IF(U348="","Err1",""),IF(U348="","","Err2")),"")</f>
        <v/>
      </c>
    </row>
    <row r="349" spans="1:79" x14ac:dyDescent="0.3">
      <c r="A349" s="19" t="s">
        <v>381</v>
      </c>
      <c r="B349" s="4" t="s">
        <v>248</v>
      </c>
      <c r="C349" s="4" t="s">
        <v>481</v>
      </c>
      <c r="D349" s="3" t="str">
        <f t="shared" ca="1" si="23"/>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4"/>
        <v/>
      </c>
      <c r="AN349" s="75" t="str">
        <f>IF(OR(E349="",VLOOKUP(E$1,Services!$A$1:$B$19,2,0)="Exclude"),"",IF($D349=1,IF(OR(price_limit="",price_limit="No Limit"),IF(E349="Yes",1,2),IF(SUMIFS(WhatIf!$G:$G,WhatIf!$A:$A,E$1,WhatIf!$B:$B,E349)&lt;=price_limit,IF(E349="Yes",1,2),"")),""))</f>
        <v/>
      </c>
      <c r="AO349" s="75" t="str">
        <f ca="1">IF(OR(F349="",VLOOKUP(F$1,Services!$A$1:$B$19,2,0)="Exclude"),"",IF($D349=1,IF(OR(price_limit="",price_limit="No Limit"),IF(F349="Yes",1,2),IF(SUMIFS(WhatIf!$G:$G,WhatIf!$A:$A,F$1,WhatIf!$B:$B,F349)&lt;=price_limit,IF(F349="Yes",1,2),"")),""))</f>
        <v/>
      </c>
      <c r="AP349" s="75" t="str">
        <f ca="1">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25"/>
        <v>0</v>
      </c>
      <c r="BF349" s="3">
        <f t="shared" si="26"/>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Err2</v>
      </c>
      <c r="BM349" s="3" t="str">
        <f>IF($A349&lt;&gt;"",IF(ISNUMBER(MATCH(ROW($A349),#REF!,0)),IF($G349="","Err1",""),IF($G349="","","Err2")),"")</f>
        <v>Err2</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
      </c>
      <c r="BV349" s="3" t="str">
        <f>IF($A349&lt;&gt;"",IF(ISNUMBER(MATCH(ROW($A349),#REF!,0)),IF(P349="","Err1",""),IF(P349="","","Err2")),"")</f>
        <v/>
      </c>
      <c r="BW349" s="3" t="str">
        <f>IF($A349&lt;&gt;"",IF(OR(ISNUMBER(MATCH(ROW($A349),#REF!,0)),ISNUMBER(MATCH(ROW($A349),#REF!,0)),ISNUMBER(MATCH(ROW($A349),#REF!,0))),IF($Q349="","Err1",""),IF($Q349="","","Err2")),"")</f>
        <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x14ac:dyDescent="0.3">
      <c r="A350" s="19" t="s">
        <v>168</v>
      </c>
      <c r="B350" s="4" t="s">
        <v>248</v>
      </c>
      <c r="C350" s="4" t="s">
        <v>480</v>
      </c>
      <c r="D350" s="3" t="str">
        <f t="shared" ca="1" si="23"/>
        <v/>
      </c>
      <c r="O350" s="5" t="s">
        <v>168</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4"/>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25"/>
        <v>0</v>
      </c>
      <c r="BF350" s="3">
        <f t="shared" si="26"/>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ht="24.9" x14ac:dyDescent="0.3">
      <c r="A351" s="19" t="s">
        <v>187</v>
      </c>
      <c r="B351" s="4" t="s">
        <v>303</v>
      </c>
      <c r="C351" s="4" t="s">
        <v>206</v>
      </c>
      <c r="D351" s="3" t="str">
        <f t="shared" ca="1" si="23"/>
        <v/>
      </c>
      <c r="O351" s="5" t="s">
        <v>1</v>
      </c>
      <c r="P351" s="5" t="s">
        <v>1</v>
      </c>
      <c r="Q351" s="5" t="s">
        <v>319</v>
      </c>
      <c r="R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4"/>
        <v/>
      </c>
      <c r="AN351" s="75" t="str">
        <f>IF(OR(E351="",VLOOKUP(E$1,Services!$A$1:$B$19,2,0)="Exclude"),"",IF($D351=1,IF(OR(price_limit="",price_limit="No Limit"),IF(E351="Yes",1,2),IF(SUMIFS(WhatIf!$G:$G,WhatIf!$A:$A,E$1,WhatIf!$B:$B,E351)&lt;=price_limit,IF(E351="Yes",1,2),"")),""))</f>
        <v/>
      </c>
      <c r="AO351" s="75" t="str">
        <f>IF(OR(F351="",VLOOKUP(F$1,Services!$A$1:$B$19,2,0)="Exclude"),"",IF($D351=1,IF(OR(price_limit="",price_limit="No Limit"),IF(F351="Yes",1,2),IF(SUMIFS(WhatIf!$G:$G,WhatIf!$A:$A,F$1,WhatIf!$B:$B,F351)&lt;=price_limit,IF(F351="Yes",1,2),"")),""))</f>
        <v/>
      </c>
      <c r="AP351" s="75" t="str">
        <f>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 ca="1">IF(OR(O351="",VLOOKUP(O$1,Services!$A$1:$B$19,2,0)="Exclude"),"",IF($D351=1,IF(OR(price_limit="",price_limit="No Limit"),IF(O351="Yes",1,2),IF(SUMIFS(WhatIf!$G:$G,WhatIf!$A:$A,O$1,WhatIf!$B:$B,O351)&lt;=price_limit,IF(O351="Yes",1,2),"")),""))</f>
        <v/>
      </c>
      <c r="AY351" s="75" t="str">
        <f ca="1">IF(OR(P351="",VLOOKUP(P$1,Services!$A$1:$B$19,2,0)="Exclude"),"",IF($D351=1,IF(OR(price_limit="",price_limit="No Limit"),IF(P351="Yes",1,2),IF(SUMIFS(WhatIf!$G:$G,WhatIf!$A:$A,P$1,WhatIf!$B:$B,P351)&lt;=price_limit,IF(P351="Yes",1,2),"")),""))</f>
        <v/>
      </c>
      <c r="AZ351" s="75" t="str">
        <f ca="1">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 ca="1">IF(OR(U351="",VLOOKUP(U$1,Services!$A$1:$B$19,2,0)="Exclude"),"",IF($D351=1,IF(OR(price_limit="",price_limit="No Limit"),IF(U351="Yes",1,2),IF(SUMIFS(WhatIf!$G:$G,WhatIf!$A:$A,U$1,WhatIf!$B:$B,U351)&lt;=price_limit,IF(U351="Yes",1,2),"")),""))</f>
        <v/>
      </c>
      <c r="BE351" s="3">
        <f t="shared" si="25"/>
        <v>0</v>
      </c>
      <c r="BF351" s="3">
        <f t="shared" si="26"/>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
      </c>
      <c r="BM351" s="3" t="str">
        <f>IF($A351&lt;&gt;"",IF(ISNUMBER(MATCH(ROW($A351),#REF!,0)),IF($G351="","Err1",""),IF($G351="","","Err2")),"")</f>
        <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Err2</v>
      </c>
      <c r="BV351" s="3" t="str">
        <f>IF($A351&lt;&gt;"",IF(ISNUMBER(MATCH(ROW($A351),#REF!,0)),IF(P351="","Err1",""),IF(P351="","","Err2")),"")</f>
        <v>Err2</v>
      </c>
      <c r="BW351" s="3" t="str">
        <f>IF($A351&lt;&gt;"",IF(OR(ISNUMBER(MATCH(ROW($A351),#REF!,0)),ISNUMBER(MATCH(ROW($A351),#REF!,0)),ISNUMBER(MATCH(ROW($A351),#REF!,0))),IF($Q351="","Err1",""),IF($Q351="","","Err2")),"")</f>
        <v>Err2</v>
      </c>
      <c r="BX351" s="3" t="str">
        <f>IF($A351&lt;&gt;"",IF(ISNUMBER(MATCH(ROW($A351),#REF!,0)),IF(R351="","Err1",""),IF(R351="","","Err2")),"")</f>
        <v>Err2</v>
      </c>
      <c r="BY351" s="3" t="str">
        <f>IF($A351&lt;&gt;"",IF(ISNUMBER(MATCH(ROW($A351),#REF!,0)),IF(S351="","Err1",""),IF(S351="","","Err2")),"")</f>
        <v/>
      </c>
      <c r="BZ351" s="3" t="str">
        <f>IF($A351&lt;&gt;"",IF(ISNUMBER(MATCH(ROW($A351),#REF!,0)),IF(T351="","Err1",""),IF(T351="","","Err2")),"")</f>
        <v/>
      </c>
      <c r="CA351" s="3" t="str">
        <f>IF($A351&lt;&gt;"",IF(ISNUMBER(MATCH(ROW($A351),#REF!,0)),IF(U351="","Err1",""),IF(U351="","","Err2")),"")</f>
        <v>Err2</v>
      </c>
    </row>
    <row r="352" spans="1:79" ht="24.9" x14ac:dyDescent="0.3">
      <c r="A352" s="19" t="s">
        <v>315</v>
      </c>
      <c r="B352" s="4" t="s">
        <v>484</v>
      </c>
      <c r="C352" s="4" t="s">
        <v>483</v>
      </c>
      <c r="D352" s="3" t="str">
        <f t="shared" ca="1" si="23"/>
        <v/>
      </c>
      <c r="O352" s="5" t="s">
        <v>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4"/>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 ca="1">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25"/>
        <v>0</v>
      </c>
      <c r="BF352" s="3">
        <f t="shared" si="26"/>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Err2</v>
      </c>
      <c r="BV352" s="3" t="str">
        <f>IF($A352&lt;&gt;"",IF(ISNUMBER(MATCH(ROW($A352),#REF!,0)),IF(P352="","Err1",""),IF(P352="","","Err2")),"")</f>
        <v/>
      </c>
      <c r="BW352" s="3" t="str">
        <f>IF($A352&lt;&gt;"",IF(OR(ISNUMBER(MATCH(ROW($A352),#REF!,0)),ISNUMBER(MATCH(ROW($A352),#REF!,0)),ISNUMBER(MATCH(ROW($A352),#REF!,0))),IF($Q352="","Err1",""),IF($Q352="","","Err2")),"")</f>
        <v/>
      </c>
      <c r="BX352" s="3" t="str">
        <f>IF($A352&lt;&gt;"",IF(ISNUMBER(MATCH(ROW($A352),#REF!,0)),IF(R352="","Err1",""),IF(R352="","","Err2")),"")</f>
        <v/>
      </c>
      <c r="BY352" s="3" t="str">
        <f>IF($A352&lt;&gt;"",IF(ISNUMBER(MATCH(ROW($A352),#REF!,0)),IF(S352="","Err1",""),IF(S352="","","Err2")),"")</f>
        <v/>
      </c>
      <c r="BZ352" s="3" t="str">
        <f>IF($A352&lt;&gt;"",IF(ISNUMBER(MATCH(ROW($A352),#REF!,0)),IF(T352="","Err1",""),IF(T352="","","Err2")),"")</f>
        <v/>
      </c>
      <c r="CA352" s="3" t="str">
        <f>IF($A352&lt;&gt;"",IF(ISNUMBER(MATCH(ROW($A352),#REF!,0)),IF(U352="","Err1",""),IF(U352="","","Err2")),"")</f>
        <v/>
      </c>
    </row>
    <row r="353" spans="1:79" x14ac:dyDescent="0.3">
      <c r="A353" s="19" t="s">
        <v>629</v>
      </c>
      <c r="C353" s="4" t="s">
        <v>485</v>
      </c>
      <c r="D353" s="3" t="str">
        <f t="shared" ca="1" si="23"/>
        <v/>
      </c>
      <c r="F353" s="5" t="s">
        <v>562</v>
      </c>
      <c r="G353" s="5" t="s">
        <v>562</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4"/>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25"/>
        <v>0</v>
      </c>
      <c r="BF353" s="3">
        <f t="shared" si="26"/>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143</v>
      </c>
      <c r="B354" s="4" t="s">
        <v>248</v>
      </c>
      <c r="C354" s="4" t="s">
        <v>480</v>
      </c>
      <c r="D354" s="3" t="str">
        <f t="shared" ca="1" si="23"/>
        <v/>
      </c>
      <c r="Q354" s="5" t="s">
        <v>320</v>
      </c>
      <c r="R354" s="5" t="s">
        <v>874</v>
      </c>
      <c r="T354" s="5" t="s">
        <v>256</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4"/>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 ca="1">IF(OR(Q354="",VLOOKUP(Q$1,Services!$A$1:$B$19,2,0)="Exclude"),"",IF($D354=1,IF(OR(price_limit="",price_limit="No Limit"),IF(Q354="Yes",1,2),IF(SUMIFS(WhatIf!$G:$G,WhatIf!$A:$A,Q$1,WhatIf!$B:$B,Q354)&lt;=price_limit,IF(Q354="Yes",1,2),"")),""))</f>
        <v/>
      </c>
      <c r="BA354" s="75" t="str">
        <f ca="1">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 ca="1">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25"/>
        <v>0</v>
      </c>
      <c r="BF354" s="3">
        <f t="shared" si="26"/>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Err2</v>
      </c>
      <c r="BX354" s="3" t="str">
        <f>IF($A354&lt;&gt;"",IF(ISNUMBER(MATCH(ROW($A354),#REF!,0)),IF(R354="","Err1",""),IF(R354="","","Err2")),"")</f>
        <v>Err2</v>
      </c>
      <c r="BY354" s="3" t="str">
        <f>IF($A354&lt;&gt;"",IF(ISNUMBER(MATCH(ROW($A354),#REF!,0)),IF(S354="","Err1",""),IF(S354="","","Err2")),"")</f>
        <v/>
      </c>
      <c r="BZ354" s="3" t="str">
        <f>IF($A354&lt;&gt;"",IF(ISNUMBER(MATCH(ROW($A354),#REF!,0)),IF(T354="","Err1",""),IF(T354="","","Err2")),"")</f>
        <v>Err2</v>
      </c>
      <c r="CA354" s="3" t="str">
        <f>IF($A354&lt;&gt;"",IF(ISNUMBER(MATCH(ROW($A354),#REF!,0)),IF(U354="","Err1",""),IF(U354="","","Err2")),"")</f>
        <v/>
      </c>
    </row>
    <row r="355" spans="1:79" x14ac:dyDescent="0.3">
      <c r="A355" s="19" t="s">
        <v>621</v>
      </c>
      <c r="C355" s="4" t="s">
        <v>485</v>
      </c>
      <c r="D355" s="3" t="str">
        <f t="shared" ca="1" si="23"/>
        <v/>
      </c>
      <c r="F355" s="5" t="s">
        <v>562</v>
      </c>
      <c r="G355" s="5" t="s">
        <v>562</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4"/>
        <v/>
      </c>
      <c r="AN355" s="75" t="str">
        <f>IF(OR(E355="",VLOOKUP(E$1,Services!$A$1:$B$19,2,0)="Exclude"),"",IF($D355=1,IF(OR(price_limit="",price_limit="No Limit"),IF(E355="Yes",1,2),IF(SUMIFS(WhatIf!$G:$G,WhatIf!$A:$A,E$1,WhatIf!$B:$B,E355)&lt;=price_limit,IF(E355="Yes",1,2),"")),""))</f>
        <v/>
      </c>
      <c r="AO355" s="75" t="str">
        <f ca="1">IF(OR(F355="",VLOOKUP(F$1,Services!$A$1:$B$19,2,0)="Exclude"),"",IF($D355=1,IF(OR(price_limit="",price_limit="No Limit"),IF(F355="Yes",1,2),IF(SUMIFS(WhatIf!$G:$G,WhatIf!$A:$A,F$1,WhatIf!$B:$B,F355)&lt;=price_limit,IF(F355="Yes",1,2),"")),""))</f>
        <v/>
      </c>
      <c r="AP355" s="75" t="str">
        <f ca="1">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25"/>
        <v>0</v>
      </c>
      <c r="BF355" s="3">
        <f t="shared" si="26"/>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Err2</v>
      </c>
      <c r="BM355" s="3" t="str">
        <f>IF($A355&lt;&gt;"",IF(ISNUMBER(MATCH(ROW($A355),#REF!,0)),IF($G355="","Err1",""),IF($G355="","","Err2")),"")</f>
        <v>Err2</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
      </c>
    </row>
    <row r="356" spans="1:79" x14ac:dyDescent="0.3">
      <c r="A356" s="19" t="s">
        <v>901</v>
      </c>
      <c r="C356" s="4" t="s">
        <v>224</v>
      </c>
      <c r="D356" s="3" t="str">
        <f t="shared" ca="1" si="23"/>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4"/>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 ca="1">IF(OR(U356="",VLOOKUP(U$1,Services!$A$1:$B$19,2,0)="Exclude"),"",IF($D356=1,IF(OR(price_limit="",price_limit="No Limit"),IF(U356="Yes",1,2),IF(SUMIFS(WhatIf!$G:$G,WhatIf!$A:$A,U$1,WhatIf!$B:$B,U356)&lt;=price_limit,IF(U356="Yes",1,2),"")),""))</f>
        <v/>
      </c>
      <c r="BE356" s="3">
        <f t="shared" si="25"/>
        <v>0</v>
      </c>
      <c r="BF356" s="3">
        <f t="shared" si="26"/>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
      </c>
      <c r="BY356" s="3" t="str">
        <f>IF($A356&lt;&gt;"",IF(ISNUMBER(MATCH(ROW($A356),#REF!,0)),IF(S356="","Err1",""),IF(S356="","","Err2")),"")</f>
        <v/>
      </c>
      <c r="BZ356" s="3" t="str">
        <f>IF($A356&lt;&gt;"",IF(ISNUMBER(MATCH(ROW($A356),#REF!,0)),IF(T356="","Err1",""),IF(T356="","","Err2")),"")</f>
        <v/>
      </c>
      <c r="CA356" s="3" t="str">
        <f>IF($A356&lt;&gt;"",IF(ISNUMBER(MATCH(ROW($A356),#REF!,0)),IF(U356="","Err1",""),IF(U356="","","Err2")),"")</f>
        <v>Err2</v>
      </c>
    </row>
    <row r="357" spans="1:79" x14ac:dyDescent="0.3">
      <c r="A357" s="19" t="s">
        <v>428</v>
      </c>
      <c r="C357" s="4" t="s">
        <v>224</v>
      </c>
      <c r="D357" s="3" t="str">
        <f t="shared" ca="1" si="23"/>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4"/>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 ca="1">IF(OR(U357="",VLOOKUP(U$1,Services!$A$1:$B$19,2,0)="Exclude"),"",IF($D357=1,IF(OR(price_limit="",price_limit="No Limit"),IF(U357="Yes",1,2),IF(SUMIFS(WhatIf!$G:$G,WhatIf!$A:$A,U$1,WhatIf!$B:$B,U357)&lt;=price_limit,IF(U357="Yes",1,2),"")),""))</f>
        <v/>
      </c>
      <c r="BE357" s="3">
        <f t="shared" si="25"/>
        <v>0</v>
      </c>
      <c r="BF357" s="3">
        <f t="shared" si="26"/>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c r="BM357" s="3" t="str">
        <f>IF($A357&lt;&gt;"",IF(ISNUMBER(MATCH(ROW($A357),#REF!,0)),IF($G357="","Err1",""),IF($G357="","","Err2")),"")</f>
        <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
      </c>
      <c r="BS357" s="3" t="str">
        <f>IF($A357&lt;&gt;"",IF(OR(ISNUMBER(MATCH(ROW($A357),#REF!,0)),ISNUMBER(MATCH(ROW($A357),#REF!,0))),IF(M357="","Err1",""),IF(M357="","","Err2")),"")</f>
        <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
      </c>
      <c r="BY357" s="3" t="str">
        <f>IF($A357&lt;&gt;"",IF(ISNUMBER(MATCH(ROW($A357),#REF!,0)),IF(S357="","Err1",""),IF(S357="","","Err2")),"")</f>
        <v/>
      </c>
      <c r="BZ357" s="3" t="str">
        <f>IF($A357&lt;&gt;"",IF(ISNUMBER(MATCH(ROW($A357),#REF!,0)),IF(T357="","Err1",""),IF(T357="","","Err2")),"")</f>
        <v/>
      </c>
      <c r="CA357" s="3" t="str">
        <f>IF($A357&lt;&gt;"",IF(ISNUMBER(MATCH(ROW($A357),#REF!,0)),IF(U357="","Err1",""),IF(U357="","","Err2")),"")</f>
        <v>Err2</v>
      </c>
    </row>
    <row r="358" spans="1:79" x14ac:dyDescent="0.3">
      <c r="A358" s="19" t="s">
        <v>899</v>
      </c>
      <c r="C358" s="4" t="s">
        <v>224</v>
      </c>
      <c r="D358" s="3" t="str">
        <f t="shared" ca="1" si="23"/>
        <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4"/>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 ca="1">IF(OR(U358="",VLOOKUP(U$1,Services!$A$1:$B$19,2,0)="Exclude"),"",IF($D358=1,IF(OR(price_limit="",price_limit="No Limit"),IF(U358="Yes",1,2),IF(SUMIFS(WhatIf!$G:$G,WhatIf!$A:$A,U$1,WhatIf!$B:$B,U358)&lt;=price_limit,IF(U358="Yes",1,2),"")),""))</f>
        <v/>
      </c>
      <c r="BE358" s="3">
        <f t="shared" si="25"/>
        <v>0</v>
      </c>
      <c r="BF358" s="3">
        <f t="shared" si="26"/>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Err2</v>
      </c>
    </row>
    <row r="359" spans="1:79" x14ac:dyDescent="0.3">
      <c r="A359" s="19" t="s">
        <v>900</v>
      </c>
      <c r="C359" s="4" t="s">
        <v>216</v>
      </c>
      <c r="D359" s="3" t="str">
        <f t="shared" ca="1" si="23"/>
        <v/>
      </c>
      <c r="U359" s="5" t="s">
        <v>1</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4"/>
        <v/>
      </c>
      <c r="AN359" s="75" t="str">
        <f>IF(OR(E359="",VLOOKUP(E$1,Services!$A$1:$B$19,2,0)="Exclude"),"",IF($D359=1,IF(OR(price_limit="",price_limit="No Limit"),IF(E359="Yes",1,2),IF(SUMIFS(WhatIf!$G:$G,WhatIf!$A:$A,E$1,WhatIf!$B:$B,E359)&lt;=price_limit,IF(E359="Yes",1,2),"")),""))</f>
        <v/>
      </c>
      <c r="AO359" s="75" t="str">
        <f>IF(OR(F359="",VLOOKUP(F$1,Services!$A$1:$B$19,2,0)="Exclude"),"",IF($D359=1,IF(OR(price_limit="",price_limit="No Limit"),IF(F359="Yes",1,2),IF(SUMIFS(WhatIf!$G:$G,WhatIf!$A:$A,F$1,WhatIf!$B:$B,F359)&lt;=price_limit,IF(F359="Yes",1,2),"")),""))</f>
        <v/>
      </c>
      <c r="AP359" s="75" t="str">
        <f>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IF(OR(Q359="",VLOOKUP(Q$1,Services!$A$1:$B$19,2,0)="Exclude"),"",IF($D359=1,IF(OR(price_limit="",price_limit="No Limit"),IF(Q359="Yes",1,2),IF(SUMIFS(WhatIf!$G:$G,WhatIf!$A:$A,Q$1,WhatIf!$B:$B,Q359)&lt;=price_limit,IF(Q359="Yes",1,2),"")),""))</f>
        <v/>
      </c>
      <c r="BA359" s="75" t="str">
        <f>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 ca="1">IF(OR(U359="",VLOOKUP(U$1,Services!$A$1:$B$19,2,0)="Exclude"),"",IF($D359=1,IF(OR(price_limit="",price_limit="No Limit"),IF(U359="Yes",1,2),IF(SUMIFS(WhatIf!$G:$G,WhatIf!$A:$A,U$1,WhatIf!$B:$B,U359)&lt;=price_limit,IF(U359="Yes",1,2),"")),""))</f>
        <v/>
      </c>
      <c r="BE359" s="3">
        <f t="shared" si="25"/>
        <v>0</v>
      </c>
      <c r="BF359" s="3">
        <f t="shared" si="26"/>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
      </c>
      <c r="BM359" s="3" t="str">
        <f>IF($A359&lt;&gt;"",IF(ISNUMBER(MATCH(ROW($A359),#REF!,0)),IF($G359="","Err1",""),IF($G359="","","Err2")),"")</f>
        <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
      </c>
      <c r="BX359" s="3" t="str">
        <f>IF($A359&lt;&gt;"",IF(ISNUMBER(MATCH(ROW($A359),#REF!,0)),IF(R359="","Err1",""),IF(R359="","","Err2")),"")</f>
        <v/>
      </c>
      <c r="BY359" s="3" t="str">
        <f>IF($A359&lt;&gt;"",IF(ISNUMBER(MATCH(ROW($A359),#REF!,0)),IF(S359="","Err1",""),IF(S359="","","Err2")),"")</f>
        <v/>
      </c>
      <c r="BZ359" s="3" t="str">
        <f>IF($A359&lt;&gt;"",IF(ISNUMBER(MATCH(ROW($A359),#REF!,0)),IF(T359="","Err1",""),IF(T359="","","Err2")),"")</f>
        <v/>
      </c>
      <c r="CA359" s="3" t="str">
        <f>IF($A359&lt;&gt;"",IF(ISNUMBER(MATCH(ROW($A359),#REF!,0)),IF(U359="","Err1",""),IF(U359="","","Err2")),"")</f>
        <v>Err2</v>
      </c>
    </row>
    <row r="360" spans="1:79" ht="24.9" x14ac:dyDescent="0.3">
      <c r="A360" s="19" t="s">
        <v>338</v>
      </c>
      <c r="B360" s="4" t="s">
        <v>144</v>
      </c>
      <c r="C360" s="4" t="s">
        <v>216</v>
      </c>
      <c r="D360" s="3" t="str">
        <f t="shared" ca="1" si="23"/>
        <v/>
      </c>
      <c r="R360" s="5" t="s">
        <v>876</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4"/>
        <v/>
      </c>
      <c r="AN360" s="75" t="str">
        <f>IF(OR(E360="",VLOOKUP(E$1,Services!$A$1:$B$19,2,0)="Exclude"),"",IF($D360=1,IF(OR(price_limit="",price_limit="No Limit"),IF(E360="Yes",1,2),IF(SUMIFS(WhatIf!$G:$G,WhatIf!$A:$A,E$1,WhatIf!$B:$B,E360)&lt;=price_limit,IF(E360="Yes",1,2),"")),""))</f>
        <v/>
      </c>
      <c r="AO360" s="75" t="str">
        <f>IF(OR(F360="",VLOOKUP(F$1,Services!$A$1:$B$19,2,0)="Exclude"),"",IF($D360=1,IF(OR(price_limit="",price_limit="No Limit"),IF(F360="Yes",1,2),IF(SUMIFS(WhatIf!$G:$G,WhatIf!$A:$A,F$1,WhatIf!$B:$B,F360)&lt;=price_limit,IF(F360="Yes",1,2),"")),""))</f>
        <v/>
      </c>
      <c r="AP360" s="75" t="str">
        <f>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25"/>
        <v>0</v>
      </c>
      <c r="BF360" s="3">
        <f t="shared" si="26"/>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
      </c>
      <c r="BM360" s="3" t="str">
        <f>IF($A360&lt;&gt;"",IF(ISNUMBER(MATCH(ROW($A360),#REF!,0)),IF($G360="","Err1",""),IF($G360="","","Err2")),"")</f>
        <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
      </c>
      <c r="BX360" s="3" t="str">
        <f>IF($A360&lt;&gt;"",IF(ISNUMBER(MATCH(ROW($A360),#REF!,0)),IF(R360="","Err1",""),IF(R360="","","Err2")),"")</f>
        <v>Err2</v>
      </c>
      <c r="BY360" s="3" t="str">
        <f>IF($A360&lt;&gt;"",IF(ISNUMBER(MATCH(ROW($A360),#REF!,0)),IF(S360="","Err1",""),IF(S360="","","Err2")),"")</f>
        <v/>
      </c>
      <c r="BZ360" s="3" t="str">
        <f>IF($A360&lt;&gt;"",IF(ISNUMBER(MATCH(ROW($A360),#REF!,0)),IF(T360="","Err1",""),IF(T360="","","Err2")),"")</f>
        <v/>
      </c>
      <c r="CA360" s="3" t="str">
        <f>IF($A360&lt;&gt;"",IF(ISNUMBER(MATCH(ROW($A360),#REF!,0)),IF(U360="","Err1",""),IF(U360="","","Err2")),"")</f>
        <v/>
      </c>
    </row>
    <row r="361" spans="1:79" ht="24.9" x14ac:dyDescent="0.3">
      <c r="A361" s="19" t="s">
        <v>145</v>
      </c>
      <c r="B361" s="4" t="s">
        <v>248</v>
      </c>
      <c r="C361" s="4" t="s">
        <v>216</v>
      </c>
      <c r="D361" s="3" t="str">
        <f t="shared" ca="1" si="23"/>
        <v/>
      </c>
      <c r="F361" s="5" t="s">
        <v>540</v>
      </c>
      <c r="G361" s="5" t="s">
        <v>540</v>
      </c>
      <c r="L361" s="5" t="s">
        <v>1</v>
      </c>
      <c r="M361" s="5" t="s">
        <v>1</v>
      </c>
      <c r="R361" s="5" t="s">
        <v>877</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4"/>
        <v/>
      </c>
      <c r="AN361" s="75" t="str">
        <f>IF(OR(E361="",VLOOKUP(E$1,Services!$A$1:$B$19,2,0)="Exclude"),"",IF($D361=1,IF(OR(price_limit="",price_limit="No Limit"),IF(E361="Yes",1,2),IF(SUMIFS(WhatIf!$G:$G,WhatIf!$A:$A,E$1,WhatIf!$B:$B,E361)&lt;=price_limit,IF(E361="Yes",1,2),"")),""))</f>
        <v/>
      </c>
      <c r="AO361" s="75" t="str">
        <f ca="1">IF(OR(F361="",VLOOKUP(F$1,Services!$A$1:$B$19,2,0)="Exclude"),"",IF($D361=1,IF(OR(price_limit="",price_limit="No Limit"),IF(F361="Yes",1,2),IF(SUMIFS(WhatIf!$G:$G,WhatIf!$A:$A,F$1,WhatIf!$B:$B,F361)&lt;=price_limit,IF(F361="Yes",1,2),"")),""))</f>
        <v/>
      </c>
      <c r="AP361" s="75" t="str">
        <f ca="1">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 ca="1">IF(OR(L361="",VLOOKUP(L$1,Services!$A$1:$B$19,2,0)="Exclude"),"",IF($D361=1,IF(OR(price_limit="",price_limit="No Limit"),IF(L361="Yes",1,2),IF(SUMIFS(WhatIf!$G:$G,WhatIf!$A:$A,L$1,WhatIf!$B:$B,L361)&lt;=price_limit,IF(L361="Yes",1,2),"")),""))</f>
        <v/>
      </c>
      <c r="AV361" s="75" t="str">
        <f ca="1">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25"/>
        <v>0</v>
      </c>
      <c r="BF361" s="3">
        <f t="shared" si="26"/>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Err2</v>
      </c>
      <c r="BM361" s="3" t="str">
        <f>IF($A361&lt;&gt;"",IF(ISNUMBER(MATCH(ROW($A361),#REF!,0)),IF($G361="","Err1",""),IF($G361="","","Err2")),"")</f>
        <v>Err2</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Err2</v>
      </c>
      <c r="BS361" s="3" t="str">
        <f>IF($A361&lt;&gt;"",IF(OR(ISNUMBER(MATCH(ROW($A361),#REF!,0)),ISNUMBER(MATCH(ROW($A361),#REF!,0))),IF(M361="","Err1",""),IF(M361="","","Err2")),"")</f>
        <v>Err2</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ht="24.9" x14ac:dyDescent="0.3">
      <c r="A362" s="19" t="s">
        <v>777</v>
      </c>
      <c r="B362" s="4" t="s">
        <v>248</v>
      </c>
      <c r="C362" s="4" t="s">
        <v>483</v>
      </c>
      <c r="D362" s="3" t="str">
        <f t="shared" ca="1" si="23"/>
        <v/>
      </c>
      <c r="Q362" s="5" t="s">
        <v>216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4"/>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25"/>
        <v>0</v>
      </c>
      <c r="BF362" s="3">
        <f t="shared" si="26"/>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c r="BM362" s="3" t="str">
        <f>IF($A362&lt;&gt;"",IF(ISNUMBER(MATCH(ROW($A362),#REF!,0)),IF($G362="","Err1",""),IF($G362="","","Err2")),"")</f>
        <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
      </c>
      <c r="BS362" s="3" t="str">
        <f>IF($A362&lt;&gt;"",IF(OR(ISNUMBER(MATCH(ROW($A362),#REF!,0)),ISNUMBER(MATCH(ROW($A362),#REF!,0))),IF(M362="","Err1",""),IF(M362="","","Err2")),"")</f>
        <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Err2</v>
      </c>
      <c r="BX362" s="3" t="str">
        <f>IF($A362&lt;&gt;"",IF(ISNUMBER(MATCH(ROW($A362),#REF!,0)),IF(R362="","Err1",""),IF(R362="","","Err2")),"")</f>
        <v/>
      </c>
      <c r="BY362" s="3" t="str">
        <f>IF($A362&lt;&gt;"",IF(ISNUMBER(MATCH(ROW($A362),#REF!,0)),IF(S362="","Err1",""),IF(S362="","","Err2")),"")</f>
        <v/>
      </c>
      <c r="BZ362" s="3" t="str">
        <f>IF($A362&lt;&gt;"",IF(ISNUMBER(MATCH(ROW($A362),#REF!,0)),IF(T362="","Err1",""),IF(T362="","","Err2")),"")</f>
        <v/>
      </c>
      <c r="CA362" s="3" t="str">
        <f>IF($A362&lt;&gt;"",IF(ISNUMBER(MATCH(ROW($A362),#REF!,0)),IF(U362="","Err1",""),IF(U362="","","Err2")),"")</f>
        <v/>
      </c>
    </row>
    <row r="363" spans="1:79" x14ac:dyDescent="0.3">
      <c r="A363" s="19" t="s">
        <v>146</v>
      </c>
      <c r="B363" s="4" t="s">
        <v>248</v>
      </c>
      <c r="C363" s="4" t="s">
        <v>216</v>
      </c>
      <c r="D363" s="3" t="str">
        <f t="shared" ca="1" si="23"/>
        <v/>
      </c>
      <c r="F363" s="5" t="s">
        <v>1</v>
      </c>
      <c r="G363" s="5" t="s">
        <v>1</v>
      </c>
      <c r="Q363" s="5" t="s">
        <v>320</v>
      </c>
      <c r="R363" s="5" t="s">
        <v>874</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4"/>
        <v/>
      </c>
      <c r="AN363" s="75" t="str">
        <f>IF(OR(E363="",VLOOKUP(E$1,Services!$A$1:$B$19,2,0)="Exclude"),"",IF($D363=1,IF(OR(price_limit="",price_limit="No Limit"),IF(E363="Yes",1,2),IF(SUMIFS(WhatIf!$G:$G,WhatIf!$A:$A,E$1,WhatIf!$B:$B,E363)&lt;=price_limit,IF(E363="Yes",1,2),"")),""))</f>
        <v/>
      </c>
      <c r="AO363" s="75" t="str">
        <f ca="1">IF(OR(F363="",VLOOKUP(F$1,Services!$A$1:$B$19,2,0)="Exclude"),"",IF($D363=1,IF(OR(price_limit="",price_limit="No Limit"),IF(F363="Yes",1,2),IF(SUMIFS(WhatIf!$G:$G,WhatIf!$A:$A,F$1,WhatIf!$B:$B,F363)&lt;=price_limit,IF(F363="Yes",1,2),"")),""))</f>
        <v/>
      </c>
      <c r="AP363" s="75" t="str">
        <f ca="1">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 ca="1">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25"/>
        <v>0</v>
      </c>
      <c r="BF363" s="3">
        <f t="shared" si="26"/>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Err2</v>
      </c>
      <c r="BM363" s="3" t="str">
        <f>IF($A363&lt;&gt;"",IF(ISNUMBER(MATCH(ROW($A363),#REF!,0)),IF($G363="","Err1",""),IF($G363="","","Err2")),"")</f>
        <v>Err2</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Err2</v>
      </c>
      <c r="BY363" s="3" t="str">
        <f>IF($A363&lt;&gt;"",IF(ISNUMBER(MATCH(ROW($A363),#REF!,0)),IF(S363="","Err1",""),IF(S363="","","Err2")),"")</f>
        <v/>
      </c>
      <c r="BZ363" s="3" t="str">
        <f>IF($A363&lt;&gt;"",IF(ISNUMBER(MATCH(ROW($A363),#REF!,0)),IF(T363="","Err1",""),IF(T363="","","Err2")),"")</f>
        <v/>
      </c>
      <c r="CA363" s="3" t="str">
        <f>IF($A363&lt;&gt;"",IF(ISNUMBER(MATCH(ROW($A363),#REF!,0)),IF(U363="","Err1",""),IF(U363="","","Err2")),"")</f>
        <v/>
      </c>
    </row>
    <row r="364" spans="1:79" ht="24.9" x14ac:dyDescent="0.3">
      <c r="A364" s="19" t="s">
        <v>382</v>
      </c>
      <c r="B364" s="4" t="s">
        <v>248</v>
      </c>
      <c r="C364" s="4" t="s">
        <v>216</v>
      </c>
      <c r="D364" s="3" t="str">
        <f t="shared" ca="1" si="23"/>
        <v/>
      </c>
      <c r="F364" s="5" t="s">
        <v>534</v>
      </c>
      <c r="G364" s="5" t="s">
        <v>534</v>
      </c>
      <c r="Q364" s="5" t="s">
        <v>216</v>
      </c>
      <c r="R364" s="5" t="s">
        <v>874</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4"/>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IF(OR(H364="",VLOOKUP(H$1,Services!$A$1:$B$19,2,0)="Exclude"),"",IF($D364=1,IF(OR(price_limit="",price_limit="No Limit"),IF(H364="Yes",1,2),IF(SUMIFS(WhatIf!$G:$G,WhatIf!$A:$A,H$1,WhatIf!$B:$B,H364)&lt;=price_limit,IF(H364="Yes",1,2),"")),""))</f>
        <v/>
      </c>
      <c r="AR364" s="75" t="str">
        <f>IF(OR(I364="",VLOOKUP(I$1,Services!$A$1:$B$19,2,0)="Exclude"),"",IF($D364=1,IF(OR(price_limit="",price_limit="No Limit"),IF(I364="Yes",1,2),IF(SUMIFS(WhatIf!$G:$G,WhatIf!$A:$A,I$1,WhatIf!$B:$B,I364)&lt;=price_limit,IF(I364="Yes",1,2),"")),""))</f>
        <v/>
      </c>
      <c r="AS364" s="75" t="str">
        <f>IF(OR(J364="",VLOOKUP(J$1,Services!$A$1:$B$19,2,0)="Exclude"),"",IF($D364=1,IF(OR(price_limit="",price_limit="No Limit"),IF(J364="Yes",1,2),IF(SUMIFS(WhatIf!$G:$G,WhatIf!$A:$A,J$1,WhatIf!$B:$B,J364)&lt;=price_limit,IF(J364="Yes",1,2),"")),""))</f>
        <v/>
      </c>
      <c r="AT364" s="75" t="str">
        <f>IF(OR(K364="",VLOOKUP(K$1,Services!$A$1:$B$19,2,0)="Exclude"),"",IF($D364=1,IF(OR(price_limit="",price_limit="No Limit"),IF(K364="Yes",1,2),IF(SUMIFS(WhatIf!$G:$G,WhatIf!$A:$A,K$1,WhatIf!$B:$B,K364)&lt;=price_limit,IF(K364="Yes",1,2),"")),""))</f>
        <v/>
      </c>
      <c r="AU364" s="75" t="str">
        <f>IF(OR(L364="",VLOOKUP(L$1,Services!$A$1:$B$19,2,0)="Exclude"),"",IF($D364=1,IF(OR(price_limit="",price_limit="No Limit"),IF(L364="Yes",1,2),IF(SUMIFS(WhatIf!$G:$G,WhatIf!$A:$A,L$1,WhatIf!$B:$B,L364)&lt;=price_limit,IF(L364="Yes",1,2),"")),""))</f>
        <v/>
      </c>
      <c r="AV364" s="75" t="str">
        <f>IF(OR(M364="",VLOOKUP(M$1,Services!$A$1:$B$19,2,0)="Exclude"),"",IF($D364=1,IF(OR(price_limit="",price_limit="No Limit"),IF(M364="Yes",1,2),IF(SUMIFS(WhatIf!$G:$G,WhatIf!$A:$A,M$1,WhatIf!$B:$B,M364)&lt;=price_limit,IF(M364="Yes",1,2),"")),""))</f>
        <v/>
      </c>
      <c r="AW364" s="75" t="str">
        <f>IF(OR(N364="",VLOOKUP(N$1,Services!$A$1:$B$19,2,0)="Exclude"),"",IF($D364=1,IF(OR(price_limit="",price_limit="No Limit"),IF(N364="Yes",1,2),IF(SUMIFS(WhatIf!$G:$G,WhatIf!$A:$A,N$1,WhatIf!$B:$B,N364)&lt;=price_limit,IF(N364="Yes",1,2),"")),""))</f>
        <v/>
      </c>
      <c r="AX364" s="75" t="str">
        <f>IF(OR(O364="",VLOOKUP(O$1,Services!$A$1:$B$19,2,0)="Exclude"),"",IF($D364=1,IF(OR(price_limit="",price_limit="No Limit"),IF(O364="Yes",1,2),IF(SUMIFS(WhatIf!$G:$G,WhatIf!$A:$A,O$1,WhatIf!$B:$B,O364)&lt;=price_limit,IF(O364="Yes",1,2),"")),""))</f>
        <v/>
      </c>
      <c r="AY364" s="75" t="str">
        <f>IF(OR(P364="",VLOOKUP(P$1,Services!$A$1:$B$19,2,0)="Exclude"),"",IF($D364=1,IF(OR(price_limit="",price_limit="No Limit"),IF(P364="Yes",1,2),IF(SUMIFS(WhatIf!$G:$G,WhatIf!$A:$A,P$1,WhatIf!$B:$B,P364)&lt;=price_limit,IF(P364="Yes",1,2),"")),""))</f>
        <v/>
      </c>
      <c r="AZ364" s="75" t="str">
        <f ca="1">IF(OR(Q364="",VLOOKUP(Q$1,Services!$A$1:$B$19,2,0)="Exclude"),"",IF($D364=1,IF(OR(price_limit="",price_limit="No Limit"),IF(Q364="Yes",1,2),IF(SUMIFS(WhatIf!$G:$G,WhatIf!$A:$A,Q$1,WhatIf!$B:$B,Q364)&lt;=price_limit,IF(Q364="Yes",1,2),"")),""))</f>
        <v/>
      </c>
      <c r="BA364" s="75" t="str">
        <f ca="1">IF(OR(R364="",VLOOKUP(R$1,Services!$A$1:$B$19,2,0)="Exclude"),"",IF($D364=1,IF(OR(price_limit="",price_limit="No Limit"),IF(R364="Yes",1,2),IF(SUMIFS(WhatIf!$G:$G,WhatIf!$A:$A,R$1,WhatIf!$B:$B,R364)&lt;=price_limit,IF(R364="Yes",1,2),"")),""))</f>
        <v/>
      </c>
      <c r="BB364" s="75" t="str">
        <f>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25"/>
        <v>0</v>
      </c>
      <c r="BF364" s="3">
        <f t="shared" si="26"/>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
      </c>
      <c r="BO364" s="3" t="str">
        <f>IF($A364&lt;&gt;"",IF(OR(ISNUMBER(MATCH(ROW($A364),#REF!,0)),ISNUMBER(MATCH(ROW($A364),#REF!,0))),IF(I364="","Err1",""),IF(I364="","","Err2")),"")</f>
        <v/>
      </c>
      <c r="BP364" s="3" t="str">
        <f>IF($A364&lt;&gt;"",IF(OR(ISNUMBER(MATCH(ROW($A364),#REF!,0)),ISNUMBER(MATCH(ROW($A364),#REF!,0))),IF(J364="","Err1",""),IF(J364="","","Err2")),"")</f>
        <v/>
      </c>
      <c r="BQ364" s="3" t="str">
        <f>IF($A364&lt;&gt;"",IF(OR(ISNUMBER(MATCH(ROW($A364),#REF!,0)),ISNUMBER(MATCH(ROW($A364),#REF!,0))),IF(K364="","Err1",""),IF(K364="","","Err2")),"")</f>
        <v/>
      </c>
      <c r="BR364" s="3" t="str">
        <f>IF($A364&lt;&gt;"",IF(OR(ISNUMBER(MATCH(ROW($A364),#REF!,0)),ISNUMBER(MATCH(ROW($A364),#REF!,0))),IF(L364="","Err1",""),IF(L364="","","Err2")),"")</f>
        <v/>
      </c>
      <c r="BS364" s="3" t="str">
        <f>IF($A364&lt;&gt;"",IF(OR(ISNUMBER(MATCH(ROW($A364),#REF!,0)),ISNUMBER(MATCH(ROW($A364),#REF!,0))),IF(M364="","Err1",""),IF(M364="","","Err2")),"")</f>
        <v/>
      </c>
      <c r="BT364" s="3" t="str">
        <f>IF($A364&lt;&gt;"",IF(OR(ISNUMBER(MATCH(ROW($A364),#REF!,0)),ISNUMBER(MATCH(ROW($A364),#REF!,0))),IF(N364="","Err1",""),IF(N364="","","Err2")),"")</f>
        <v/>
      </c>
      <c r="BU364" s="3" t="str">
        <f>IF($A364&lt;&gt;"",IF(ISNUMBER(MATCH(ROW($A364),#REF!,0)),IF(O364="","Err1",""),IF(O364="","","Err2")),"")</f>
        <v/>
      </c>
      <c r="BV364" s="3" t="str">
        <f>IF($A364&lt;&gt;"",IF(ISNUMBER(MATCH(ROW($A364),#REF!,0)),IF(P364="","Err1",""),IF(P364="","","Err2")),"")</f>
        <v/>
      </c>
      <c r="BW364" s="3" t="str">
        <f>IF($A364&lt;&gt;"",IF(OR(ISNUMBER(MATCH(ROW($A364),#REF!,0)),ISNUMBER(MATCH(ROW($A364),#REF!,0)),ISNUMBER(MATCH(ROW($A364),#REF!,0))),IF($Q364="","Err1",""),IF($Q364="","","Err2")),"")</f>
        <v>Err2</v>
      </c>
      <c r="BX364" s="3" t="str">
        <f>IF($A364&lt;&gt;"",IF(ISNUMBER(MATCH(ROW($A364),#REF!,0)),IF(R364="","Err1",""),IF(R364="","","Err2")),"")</f>
        <v>Err2</v>
      </c>
      <c r="BY364" s="3" t="str">
        <f>IF($A364&lt;&gt;"",IF(ISNUMBER(MATCH(ROW($A364),#REF!,0)),IF(S364="","Err1",""),IF(S364="","","Err2")),"")</f>
        <v/>
      </c>
      <c r="BZ364" s="3" t="str">
        <f>IF($A364&lt;&gt;"",IF(ISNUMBER(MATCH(ROW($A364),#REF!,0)),IF(T364="","Err1",""),IF(T364="","","Err2")),"")</f>
        <v/>
      </c>
      <c r="CA364" s="3" t="str">
        <f>IF($A364&lt;&gt;"",IF(ISNUMBER(MATCH(ROW($A364),#REF!,0)),IF(U364="","Err1",""),IF(U364="","","Err2")),"")</f>
        <v/>
      </c>
    </row>
    <row r="365" spans="1:79" x14ac:dyDescent="0.3">
      <c r="A365" s="19" t="s">
        <v>383</v>
      </c>
      <c r="B365" s="4" t="s">
        <v>248</v>
      </c>
      <c r="C365" s="4" t="s">
        <v>216</v>
      </c>
      <c r="D365" s="3" t="str">
        <f t="shared" ca="1" si="23"/>
        <v/>
      </c>
      <c r="Q365" s="5" t="s">
        <v>216</v>
      </c>
      <c r="R365" s="5" t="s">
        <v>874</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4"/>
        <v/>
      </c>
      <c r="AN365" s="75" t="str">
        <f>IF(OR(E365="",VLOOKUP(E$1,Services!$A$1:$B$19,2,0)="Exclude"),"",IF($D365=1,IF(OR(price_limit="",price_limit="No Limit"),IF(E365="Yes",1,2),IF(SUMIFS(WhatIf!$G:$G,WhatIf!$A:$A,E$1,WhatIf!$B:$B,E365)&lt;=price_limit,IF(E365="Yes",1,2),"")),""))</f>
        <v/>
      </c>
      <c r="AO365" s="75" t="str">
        <f>IF(OR(F365="",VLOOKUP(F$1,Services!$A$1:$B$19,2,0)="Exclude"),"",IF($D365=1,IF(OR(price_limit="",price_limit="No Limit"),IF(F365="Yes",1,2),IF(SUMIFS(WhatIf!$G:$G,WhatIf!$A:$A,F$1,WhatIf!$B:$B,F365)&lt;=price_limit,IF(F365="Yes",1,2),"")),""))</f>
        <v/>
      </c>
      <c r="AP365" s="75" t="str">
        <f>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 ca="1">IF(OR(Q365="",VLOOKUP(Q$1,Services!$A$1:$B$19,2,0)="Exclude"),"",IF($D365=1,IF(OR(price_limit="",price_limit="No Limit"),IF(Q365="Yes",1,2),IF(SUMIFS(WhatIf!$G:$G,WhatIf!$A:$A,Q$1,WhatIf!$B:$B,Q365)&lt;=price_limit,IF(Q365="Yes",1,2),"")),""))</f>
        <v/>
      </c>
      <c r="BA365" s="75" t="str">
        <f ca="1">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25"/>
        <v>0</v>
      </c>
      <c r="BF365" s="3">
        <f t="shared" si="26"/>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
      </c>
      <c r="BM365" s="3" t="str">
        <f>IF($A365&lt;&gt;"",IF(ISNUMBER(MATCH(ROW($A365),#REF!,0)),IF($G365="","Err1",""),IF($G365="","","Err2")),"")</f>
        <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Err2</v>
      </c>
      <c r="BX365" s="3" t="str">
        <f>IF($A365&lt;&gt;"",IF(ISNUMBER(MATCH(ROW($A365),#REF!,0)),IF(R365="","Err1",""),IF(R365="","","Err2")),"")</f>
        <v>Err2</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384</v>
      </c>
      <c r="B366" s="4" t="s">
        <v>248</v>
      </c>
      <c r="C366" s="4" t="s">
        <v>216</v>
      </c>
      <c r="D366" s="3" t="str">
        <f t="shared" ca="1" si="23"/>
        <v/>
      </c>
      <c r="Q366" s="5" t="s">
        <v>216</v>
      </c>
      <c r="R366" s="5" t="s">
        <v>874</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4"/>
        <v/>
      </c>
      <c r="AN366" s="75" t="str">
        <f>IF(OR(E366="",VLOOKUP(E$1,Services!$A$1:$B$19,2,0)="Exclude"),"",IF($D366=1,IF(OR(price_limit="",price_limit="No Limit"),IF(E366="Yes",1,2),IF(SUMIFS(WhatIf!$G:$G,WhatIf!$A:$A,E$1,WhatIf!$B:$B,E366)&lt;=price_limit,IF(E366="Yes",1,2),"")),""))</f>
        <v/>
      </c>
      <c r="AO366" s="75" t="str">
        <f>IF(OR(F366="",VLOOKUP(F$1,Services!$A$1:$B$19,2,0)="Exclude"),"",IF($D366=1,IF(OR(price_limit="",price_limit="No Limit"),IF(F366="Yes",1,2),IF(SUMIFS(WhatIf!$G:$G,WhatIf!$A:$A,F$1,WhatIf!$B:$B,F366)&lt;=price_limit,IF(F366="Yes",1,2),"")),""))</f>
        <v/>
      </c>
      <c r="AP366" s="75" t="str">
        <f>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 ca="1">IF(OR(Q366="",VLOOKUP(Q$1,Services!$A$1:$B$19,2,0)="Exclude"),"",IF($D366=1,IF(OR(price_limit="",price_limit="No Limit"),IF(Q366="Yes",1,2),IF(SUMIFS(WhatIf!$G:$G,WhatIf!$A:$A,Q$1,WhatIf!$B:$B,Q366)&lt;=price_limit,IF(Q366="Yes",1,2),"")),""))</f>
        <v/>
      </c>
      <c r="BA366" s="75" t="str">
        <f ca="1">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25"/>
        <v>0</v>
      </c>
      <c r="BF366" s="3">
        <f t="shared" si="26"/>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
      </c>
      <c r="BM366" s="3" t="str">
        <f>IF($A366&lt;&gt;"",IF(ISNUMBER(MATCH(ROW($A366),#REF!,0)),IF($G366="","Err1",""),IF($G366="","","Err2")),"")</f>
        <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Err2</v>
      </c>
      <c r="BX366" s="3" t="str">
        <f>IF($A366&lt;&gt;"",IF(ISNUMBER(MATCH(ROW($A366),#REF!,0)),IF(R366="","Err1",""),IF(R366="","","Err2")),"")</f>
        <v>Err2</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162</v>
      </c>
      <c r="B367" s="4" t="s">
        <v>248</v>
      </c>
      <c r="C367" s="4" t="s">
        <v>293</v>
      </c>
      <c r="D367" s="3" t="str">
        <f t="shared" ca="1" si="23"/>
        <v/>
      </c>
      <c r="O367" s="6" t="s">
        <v>1</v>
      </c>
      <c r="P367" s="6"/>
      <c r="Q367" s="6" t="s">
        <v>1</v>
      </c>
      <c r="R367" s="6"/>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4"/>
        <v/>
      </c>
      <c r="AN367" s="75" t="str">
        <f>IF(OR(E367="",VLOOKUP(E$1,Services!$A$1:$B$19,2,0)="Exclude"),"",IF($D367=1,IF(OR(price_limit="",price_limit="No Limit"),IF(E367="Yes",1,2),IF(SUMIFS(WhatIf!$G:$G,WhatIf!$A:$A,E$1,WhatIf!$B:$B,E367)&lt;=price_limit,IF(E367="Yes",1,2),"")),""))</f>
        <v/>
      </c>
      <c r="AO367" s="75" t="str">
        <f>IF(OR(F367="",VLOOKUP(F$1,Services!$A$1:$B$19,2,0)="Exclude"),"",IF($D367=1,IF(OR(price_limit="",price_limit="No Limit"),IF(F367="Yes",1,2),IF(SUMIFS(WhatIf!$G:$G,WhatIf!$A:$A,F$1,WhatIf!$B:$B,F367)&lt;=price_limit,IF(F367="Yes",1,2),"")),""))</f>
        <v/>
      </c>
      <c r="AP367" s="75" t="str">
        <f>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 ca="1">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 ca="1">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25"/>
        <v>0</v>
      </c>
      <c r="BF367" s="3">
        <f t="shared" si="26"/>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
      </c>
      <c r="BM367" s="3" t="str">
        <f>IF($A367&lt;&gt;"",IF(ISNUMBER(MATCH(ROW($A367),#REF!,0)),IF($G367="","Err1",""),IF($G367="","","Err2")),"")</f>
        <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Err2</v>
      </c>
      <c r="BV367" s="3" t="str">
        <f>IF($A367&lt;&gt;"",IF(ISNUMBER(MATCH(ROW($A367),#REF!,0)),IF(P367="","Err1",""),IF(P367="","","Err2")),"")</f>
        <v/>
      </c>
      <c r="BW367" s="3" t="str">
        <f>IF($A367&lt;&gt;"",IF(OR(ISNUMBER(MATCH(ROW($A367),#REF!,0)),ISNUMBER(MATCH(ROW($A367),#REF!,0)),ISNUMBER(MATCH(ROW($A367),#REF!,0))),IF($Q367="","Err1",""),IF($Q367="","","Err2")),"")</f>
        <v>Err2</v>
      </c>
      <c r="BX367" s="3" t="str">
        <f>IF($A367&lt;&gt;"",IF(ISNUMBER(MATCH(ROW($A367),#REF!,0)),IF(R367="","Err1",""),IF(R367="","","Err2")),"")</f>
        <v/>
      </c>
      <c r="BY367" s="3" t="str">
        <f>IF($A367&lt;&gt;"",IF(ISNUMBER(MATCH(ROW($A367),#REF!,0)),IF(S367="","Err1",""),IF(S367="","","Err2")),"")</f>
        <v/>
      </c>
      <c r="BZ367" s="3" t="str">
        <f>IF($A367&lt;&gt;"",IF(ISNUMBER(MATCH(ROW($A367),#REF!,0)),IF(T367="","Err1",""),IF(T367="","","Err2")),"")</f>
        <v/>
      </c>
      <c r="CA367" s="3" t="str">
        <f>IF($A367&lt;&gt;"",IF(ISNUMBER(MATCH(ROW($A367),#REF!,0)),IF(U367="","Err1",""),IF(U367="","","Err2")),"")</f>
        <v/>
      </c>
    </row>
    <row r="368" spans="1:79" x14ac:dyDescent="0.3">
      <c r="A368" s="19" t="s">
        <v>67</v>
      </c>
      <c r="B368" s="4" t="s">
        <v>248</v>
      </c>
      <c r="C368" s="4" t="s">
        <v>481</v>
      </c>
      <c r="D368" s="3" t="str">
        <f t="shared" ca="1" si="23"/>
        <v/>
      </c>
      <c r="F368" s="5" t="s">
        <v>67</v>
      </c>
      <c r="G368" s="5" t="s">
        <v>67</v>
      </c>
      <c r="H368" s="12" t="s">
        <v>67</v>
      </c>
      <c r="I368" s="12" t="s">
        <v>67</v>
      </c>
      <c r="J368" s="12" t="s">
        <v>67</v>
      </c>
      <c r="K368" s="12" t="s">
        <v>67</v>
      </c>
      <c r="L368" s="12" t="s">
        <v>67</v>
      </c>
      <c r="M368" s="12" t="s">
        <v>67</v>
      </c>
      <c r="N368" s="12" t="s">
        <v>67</v>
      </c>
      <c r="O368" s="6" t="s">
        <v>67</v>
      </c>
      <c r="P368" s="6" t="s">
        <v>67</v>
      </c>
      <c r="Q368" s="6"/>
      <c r="R368" s="6"/>
      <c r="S368" s="5" t="s">
        <v>67</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4"/>
        <v/>
      </c>
      <c r="AN368" s="75" t="str">
        <f>IF(OR(E368="",VLOOKUP(E$1,Services!$A$1:$B$19,2,0)="Exclude"),"",IF($D368=1,IF(OR(price_limit="",price_limit="No Limit"),IF(E368="Yes",1,2),IF(SUMIFS(WhatIf!$G:$G,WhatIf!$A:$A,E$1,WhatIf!$B:$B,E368)&lt;=price_limit,IF(E368="Yes",1,2),"")),""))</f>
        <v/>
      </c>
      <c r="AO368" s="75" t="str">
        <f ca="1">IF(OR(F368="",VLOOKUP(F$1,Services!$A$1:$B$19,2,0)="Exclude"),"",IF($D368=1,IF(OR(price_limit="",price_limit="No Limit"),IF(F368="Yes",1,2),IF(SUMIFS(WhatIf!$G:$G,WhatIf!$A:$A,F$1,WhatIf!$B:$B,F368)&lt;=price_limit,IF(F368="Yes",1,2),"")),""))</f>
        <v/>
      </c>
      <c r="AP368" s="75" t="str">
        <f ca="1">IF(OR(G368="",VLOOKUP(G$1,Services!$A$1:$B$19,2,0)="Exclude"),"",IF($D368=1,IF(OR(price_limit="",price_limit="No Limit"),IF(G368="Yes",1,2),IF(SUMIFS(WhatIf!$G:$G,WhatIf!$A:$A,G$1,WhatIf!$B:$B,G368)&lt;=price_limit,IF(G368="Yes",1,2),"")),""))</f>
        <v/>
      </c>
      <c r="AQ368" s="75" t="str">
        <f ca="1">IF(OR(H368="",VLOOKUP(H$1,Services!$A$1:$B$19,2,0)="Exclude"),"",IF($D368=1,IF(OR(price_limit="",price_limit="No Limit"),IF(H368="Yes",1,2),IF(SUMIFS(WhatIf!$G:$G,WhatIf!$A:$A,H$1,WhatIf!$B:$B,H368)&lt;=price_limit,IF(H368="Yes",1,2),"")),""))</f>
        <v/>
      </c>
      <c r="AR368" s="75" t="str">
        <f ca="1">IF(OR(I368="",VLOOKUP(I$1,Services!$A$1:$B$19,2,0)="Exclude"),"",IF($D368=1,IF(OR(price_limit="",price_limit="No Limit"),IF(I368="Yes",1,2),IF(SUMIFS(WhatIf!$G:$G,WhatIf!$A:$A,I$1,WhatIf!$B:$B,I368)&lt;=price_limit,IF(I368="Yes",1,2),"")),""))</f>
        <v/>
      </c>
      <c r="AS368" s="75" t="str">
        <f ca="1">IF(OR(J368="",VLOOKUP(J$1,Services!$A$1:$B$19,2,0)="Exclude"),"",IF($D368=1,IF(OR(price_limit="",price_limit="No Limit"),IF(J368="Yes",1,2),IF(SUMIFS(WhatIf!$G:$G,WhatIf!$A:$A,J$1,WhatIf!$B:$B,J368)&lt;=price_limit,IF(J368="Yes",1,2),"")),""))</f>
        <v/>
      </c>
      <c r="AT368" s="75" t="str">
        <f ca="1">IF(OR(K368="",VLOOKUP(K$1,Services!$A$1:$B$19,2,0)="Exclude"),"",IF($D368=1,IF(OR(price_limit="",price_limit="No Limit"),IF(K368="Yes",1,2),IF(SUMIFS(WhatIf!$G:$G,WhatIf!$A:$A,K$1,WhatIf!$B:$B,K368)&lt;=price_limit,IF(K368="Yes",1,2),"")),""))</f>
        <v/>
      </c>
      <c r="AU368" s="75" t="str">
        <f ca="1">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 ca="1">IF(OR(N368="",VLOOKUP(N$1,Services!$A$1:$B$19,2,0)="Exclude"),"",IF($D368=1,IF(OR(price_limit="",price_limit="No Limit"),IF(N368="Yes",1,2),IF(SUMIFS(WhatIf!$G:$G,WhatIf!$A:$A,N$1,WhatIf!$B:$B,N368)&lt;=price_limit,IF(N368="Yes",1,2),"")),""))</f>
        <v/>
      </c>
      <c r="AX368" s="75" t="str">
        <f ca="1">IF(OR(O368="",VLOOKUP(O$1,Services!$A$1:$B$19,2,0)="Exclude"),"",IF($D368=1,IF(OR(price_limit="",price_limit="No Limit"),IF(O368="Yes",1,2),IF(SUMIFS(WhatIf!$G:$G,WhatIf!$A:$A,O$1,WhatIf!$B:$B,O368)&lt;=price_limit,IF(O368="Yes",1,2),"")),""))</f>
        <v/>
      </c>
      <c r="AY368" s="75" t="str">
        <f ca="1">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 ca="1">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 ca="1">IF(OR(U368="",VLOOKUP(U$1,Services!$A$1:$B$19,2,0)="Exclude"),"",IF($D368=1,IF(OR(price_limit="",price_limit="No Limit"),IF(U368="Yes",1,2),IF(SUMIFS(WhatIf!$G:$G,WhatIf!$A:$A,U$1,WhatIf!$B:$B,U368)&lt;=price_limit,IF(U368="Yes",1,2),"")),""))</f>
        <v/>
      </c>
      <c r="BE368" s="3">
        <f t="shared" si="25"/>
        <v>0</v>
      </c>
      <c r="BF368" s="3">
        <f t="shared" si="26"/>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Err2</v>
      </c>
      <c r="BM368" s="3" t="str">
        <f>IF($A368&lt;&gt;"",IF(ISNUMBER(MATCH(ROW($A368),#REF!,0)),IF($G368="","Err1",""),IF($G368="","","Err2")),"")</f>
        <v>Err2</v>
      </c>
      <c r="BN368" s="3" t="str">
        <f>IF($A368&lt;&gt;"",IF(OR(ISNUMBER(MATCH(ROW($A368),#REF!,0)),ISNUMBER(MATCH(ROW($A368),#REF!,0))),IF(H368="","Err1",""),IF(H368="","","Err2")),"")</f>
        <v>Err2</v>
      </c>
      <c r="BO368" s="3" t="str">
        <f>IF($A368&lt;&gt;"",IF(OR(ISNUMBER(MATCH(ROW($A368),#REF!,0)),ISNUMBER(MATCH(ROW($A368),#REF!,0))),IF(I368="","Err1",""),IF(I368="","","Err2")),"")</f>
        <v>Err2</v>
      </c>
      <c r="BP368" s="3" t="str">
        <f>IF($A368&lt;&gt;"",IF(OR(ISNUMBER(MATCH(ROW($A368),#REF!,0)),ISNUMBER(MATCH(ROW($A368),#REF!,0))),IF(J368="","Err1",""),IF(J368="","","Err2")),"")</f>
        <v>Err2</v>
      </c>
      <c r="BQ368" s="3" t="str">
        <f>IF($A368&lt;&gt;"",IF(OR(ISNUMBER(MATCH(ROW($A368),#REF!,0)),ISNUMBER(MATCH(ROW($A368),#REF!,0))),IF(K368="","Err1",""),IF(K368="","","Err2")),"")</f>
        <v>Err2</v>
      </c>
      <c r="BR368" s="3" t="str">
        <f>IF($A368&lt;&gt;"",IF(OR(ISNUMBER(MATCH(ROW($A368),#REF!,0)),ISNUMBER(MATCH(ROW($A368),#REF!,0))),IF(L368="","Err1",""),IF(L368="","","Err2")),"")</f>
        <v>Err2</v>
      </c>
      <c r="BS368" s="3" t="str">
        <f>IF($A368&lt;&gt;"",IF(OR(ISNUMBER(MATCH(ROW($A368),#REF!,0)),ISNUMBER(MATCH(ROW($A368),#REF!,0))),IF(M368="","Err1",""),IF(M368="","","Err2")),"")</f>
        <v>Err2</v>
      </c>
      <c r="BT368" s="3" t="str">
        <f>IF($A368&lt;&gt;"",IF(OR(ISNUMBER(MATCH(ROW($A368),#REF!,0)),ISNUMBER(MATCH(ROW($A368),#REF!,0))),IF(N368="","Err1",""),IF(N368="","","Err2")),"")</f>
        <v>Err2</v>
      </c>
      <c r="BU368" s="3" t="str">
        <f>IF($A368&lt;&gt;"",IF(ISNUMBER(MATCH(ROW($A368),#REF!,0)),IF(O368="","Err1",""),IF(O368="","","Err2")),"")</f>
        <v>Err2</v>
      </c>
      <c r="BV368" s="3" t="str">
        <f>IF($A368&lt;&gt;"",IF(ISNUMBER(MATCH(ROW($A368),#REF!,0)),IF(P368="","Err1",""),IF(P368="","","Err2")),"")</f>
        <v>Err2</v>
      </c>
      <c r="BW368" s="3" t="str">
        <f>IF($A368&lt;&gt;"",IF(OR(ISNUMBER(MATCH(ROW($A368),#REF!,0)),ISNUMBER(MATCH(ROW($A368),#REF!,0)),ISNUMBER(MATCH(ROW($A368),#REF!,0))),IF($Q368="","Err1",""),IF($Q368="","","Err2")),"")</f>
        <v/>
      </c>
      <c r="BX368" s="3" t="str">
        <f>IF($A368&lt;&gt;"",IF(ISNUMBER(MATCH(ROW($A368),#REF!,0)),IF(R368="","Err1",""),IF(R368="","","Err2")),"")</f>
        <v/>
      </c>
      <c r="BY368" s="3" t="str">
        <f>IF($A368&lt;&gt;"",IF(ISNUMBER(MATCH(ROW($A368),#REF!,0)),IF(S368="","Err1",""),IF(S368="","","Err2")),"")</f>
        <v>Err2</v>
      </c>
      <c r="BZ368" s="3" t="str">
        <f>IF($A368&lt;&gt;"",IF(ISNUMBER(MATCH(ROW($A368),#REF!,0)),IF(T368="","Err1",""),IF(T368="","","Err2")),"")</f>
        <v/>
      </c>
      <c r="CA368" s="3" t="str">
        <f>IF($A368&lt;&gt;"",IF(ISNUMBER(MATCH(ROW($A368),#REF!,0)),IF(U368="","Err1",""),IF(U368="","","Err2")),"")</f>
        <v>Err2</v>
      </c>
    </row>
    <row r="369" spans="1:79" x14ac:dyDescent="0.3">
      <c r="A369" s="19" t="s">
        <v>217</v>
      </c>
      <c r="B369" s="4" t="s">
        <v>248</v>
      </c>
      <c r="C369" s="4" t="s">
        <v>481</v>
      </c>
      <c r="D369" s="3" t="str">
        <f t="shared" ca="1" si="23"/>
        <v/>
      </c>
      <c r="F369" s="5" t="s">
        <v>67</v>
      </c>
      <c r="G369" s="5" t="s">
        <v>67</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4"/>
        <v/>
      </c>
      <c r="AN369" s="75" t="str">
        <f>IF(OR(E369="",VLOOKUP(E$1,Services!$A$1:$B$19,2,0)="Exclude"),"",IF($D369=1,IF(OR(price_limit="",price_limit="No Limit"),IF(E369="Yes",1,2),IF(SUMIFS(WhatIf!$G:$G,WhatIf!$A:$A,E$1,WhatIf!$B:$B,E369)&lt;=price_limit,IF(E369="Yes",1,2),"")),""))</f>
        <v/>
      </c>
      <c r="AO369" s="75" t="str">
        <f ca="1">IF(OR(F369="",VLOOKUP(F$1,Services!$A$1:$B$19,2,0)="Exclude"),"",IF($D369=1,IF(OR(price_limit="",price_limit="No Limit"),IF(F369="Yes",1,2),IF(SUMIFS(WhatIf!$G:$G,WhatIf!$A:$A,F$1,WhatIf!$B:$B,F369)&lt;=price_limit,IF(F369="Yes",1,2),"")),""))</f>
        <v/>
      </c>
      <c r="AP369" s="75" t="str">
        <f ca="1">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25"/>
        <v>0</v>
      </c>
      <c r="BF369" s="3">
        <f t="shared" si="26"/>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Err2</v>
      </c>
      <c r="BM369" s="3" t="str">
        <f>IF($A369&lt;&gt;"",IF(ISNUMBER(MATCH(ROW($A369),#REF!,0)),IF($G369="","Err1",""),IF($G369="","","Err2")),"")</f>
        <v>Err2</v>
      </c>
      <c r="BN369" s="3" t="str">
        <f>IF($A369&lt;&gt;"",IF(OR(ISNUMBER(MATCH(ROW($A369),#REF!,0)),ISNUMBER(MATCH(ROW($A369),#REF!,0))),IF(H369="","Err1",""),IF(H369="","","Err2")),"")</f>
        <v/>
      </c>
      <c r="BO369" s="3" t="str">
        <f>IF($A369&lt;&gt;"",IF(OR(ISNUMBER(MATCH(ROW($A369),#REF!,0)),ISNUMBER(MATCH(ROW($A369),#REF!,0))),IF(I369="","Err1",""),IF(I369="","","Err2")),"")</f>
        <v/>
      </c>
      <c r="BP369" s="3" t="str">
        <f>IF($A369&lt;&gt;"",IF(OR(ISNUMBER(MATCH(ROW($A369),#REF!,0)),ISNUMBER(MATCH(ROW($A369),#REF!,0))),IF(J369="","Err1",""),IF(J369="","","Err2")),"")</f>
        <v/>
      </c>
      <c r="BQ369" s="3" t="str">
        <f>IF($A369&lt;&gt;"",IF(OR(ISNUMBER(MATCH(ROW($A369),#REF!,0)),ISNUMBER(MATCH(ROW($A369),#REF!,0))),IF(K369="","Err1",""),IF(K369="","","Err2")),"")</f>
        <v/>
      </c>
      <c r="BR369" s="3" t="str">
        <f>IF($A369&lt;&gt;"",IF(OR(ISNUMBER(MATCH(ROW($A369),#REF!,0)),ISNUMBER(MATCH(ROW($A369),#REF!,0))),IF(L369="","Err1",""),IF(L369="","","Err2")),"")</f>
        <v/>
      </c>
      <c r="BS369" s="3" t="str">
        <f>IF($A369&lt;&gt;"",IF(OR(ISNUMBER(MATCH(ROW($A369),#REF!,0)),ISNUMBER(MATCH(ROW($A369),#REF!,0))),IF(M369="","Err1",""),IF(M369="","","Err2")),"")</f>
        <v/>
      </c>
      <c r="BT369" s="3" t="str">
        <f>IF($A369&lt;&gt;"",IF(OR(ISNUMBER(MATCH(ROW($A369),#REF!,0)),ISNUMBER(MATCH(ROW($A369),#REF!,0))),IF(N369="","Err1",""),IF(N369="","","Err2")),"")</f>
        <v/>
      </c>
      <c r="BU369" s="3" t="str">
        <f>IF($A369&lt;&gt;"",IF(ISNUMBER(MATCH(ROW($A369),#REF!,0)),IF(O369="","Err1",""),IF(O369="","","Err2")),"")</f>
        <v/>
      </c>
      <c r="BV369" s="3" t="str">
        <f>IF($A369&lt;&gt;"",IF(ISNUMBER(MATCH(ROW($A369),#REF!,0)),IF(P369="","Err1",""),IF(P369="","","Err2")),"")</f>
        <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
      </c>
      <c r="BZ369" s="3" t="str">
        <f>IF($A369&lt;&gt;"",IF(ISNUMBER(MATCH(ROW($A369),#REF!,0)),IF(T369="","Err1",""),IF(T369="","","Err2")),"")</f>
        <v/>
      </c>
      <c r="CA369" s="3" t="str">
        <f>IF($A369&lt;&gt;"",IF(ISNUMBER(MATCH(ROW($A369),#REF!,0)),IF(U369="","Err1",""),IF(U369="","","Err2")),"")</f>
        <v/>
      </c>
    </row>
    <row r="370" spans="1:79" x14ac:dyDescent="0.3">
      <c r="A370" s="19" t="s">
        <v>218</v>
      </c>
      <c r="B370" s="4" t="s">
        <v>248</v>
      </c>
      <c r="C370" s="4" t="s">
        <v>481</v>
      </c>
      <c r="D370" s="3" t="str">
        <f t="shared" ca="1" si="23"/>
        <v/>
      </c>
      <c r="F370" s="5" t="s">
        <v>67</v>
      </c>
      <c r="G370" s="5" t="s">
        <v>67</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4"/>
        <v/>
      </c>
      <c r="AN370" s="75" t="str">
        <f>IF(OR(E370="",VLOOKUP(E$1,Services!$A$1:$B$19,2,0)="Exclude"),"",IF($D370=1,IF(OR(price_limit="",price_limit="No Limit"),IF(E370="Yes",1,2),IF(SUMIFS(WhatIf!$G:$G,WhatIf!$A:$A,E$1,WhatIf!$B:$B,E370)&lt;=price_limit,IF(E370="Yes",1,2),"")),""))</f>
        <v/>
      </c>
      <c r="AO370" s="75" t="str">
        <f ca="1">IF(OR(F370="",VLOOKUP(F$1,Services!$A$1:$B$19,2,0)="Exclude"),"",IF($D370=1,IF(OR(price_limit="",price_limit="No Limit"),IF(F370="Yes",1,2),IF(SUMIFS(WhatIf!$G:$G,WhatIf!$A:$A,F$1,WhatIf!$B:$B,F370)&lt;=price_limit,IF(F370="Yes",1,2),"")),""))</f>
        <v/>
      </c>
      <c r="AP370" s="75" t="str">
        <f ca="1">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25"/>
        <v>0</v>
      </c>
      <c r="BF370" s="3">
        <f t="shared" si="26"/>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Err2</v>
      </c>
      <c r="BM370" s="3" t="str">
        <f>IF($A370&lt;&gt;"",IF(ISNUMBER(MATCH(ROW($A370),#REF!,0)),IF($G370="","Err1",""),IF($G370="","","Err2")),"")</f>
        <v>Err2</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219</v>
      </c>
      <c r="B371" s="4" t="s">
        <v>248</v>
      </c>
      <c r="C371" s="4" t="s">
        <v>481</v>
      </c>
      <c r="D371" s="3" t="str">
        <f t="shared" ca="1" si="23"/>
        <v/>
      </c>
      <c r="F371" s="5" t="s">
        <v>67</v>
      </c>
      <c r="G371" s="5" t="s">
        <v>67</v>
      </c>
      <c r="S371" s="5" t="s">
        <v>67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4"/>
        <v/>
      </c>
      <c r="AN371" s="75" t="str">
        <f>IF(OR(E371="",VLOOKUP(E$1,Services!$A$1:$B$19,2,0)="Exclude"),"",IF($D371=1,IF(OR(price_limit="",price_limit="No Limit"),IF(E371="Yes",1,2),IF(SUMIFS(WhatIf!$G:$G,WhatIf!$A:$A,E$1,WhatIf!$B:$B,E371)&lt;=price_limit,IF(E371="Yes",1,2),"")),""))</f>
        <v/>
      </c>
      <c r="AO371" s="75" t="str">
        <f ca="1">IF(OR(F371="",VLOOKUP(F$1,Services!$A$1:$B$19,2,0)="Exclude"),"",IF($D371=1,IF(OR(price_limit="",price_limit="No Limit"),IF(F371="Yes",1,2),IF(SUMIFS(WhatIf!$G:$G,WhatIf!$A:$A,F$1,WhatIf!$B:$B,F371)&lt;=price_limit,IF(F371="Yes",1,2),"")),""))</f>
        <v/>
      </c>
      <c r="AP371" s="75" t="str">
        <f ca="1">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 ca="1">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25"/>
        <v>0</v>
      </c>
      <c r="BF371" s="3">
        <f t="shared" si="26"/>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Err2</v>
      </c>
      <c r="BM371" s="3" t="str">
        <f>IF($A371&lt;&gt;"",IF(ISNUMBER(MATCH(ROW($A371),#REF!,0)),IF($G371="","Err1",""),IF($G371="","","Err2")),"")</f>
        <v>Err2</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Err2</v>
      </c>
      <c r="BZ371" s="3" t="str">
        <f>IF($A371&lt;&gt;"",IF(ISNUMBER(MATCH(ROW($A371),#REF!,0)),IF(T371="","Err1",""),IF(T371="","","Err2")),"")</f>
        <v/>
      </c>
      <c r="CA371" s="3" t="str">
        <f>IF($A371&lt;&gt;"",IF(ISNUMBER(MATCH(ROW($A371),#REF!,0)),IF(U371="","Err1",""),IF(U371="","","Err2")),"")</f>
        <v/>
      </c>
    </row>
    <row r="372" spans="1:79" x14ac:dyDescent="0.3">
      <c r="A372" s="19" t="s">
        <v>724</v>
      </c>
      <c r="C372" s="4" t="s">
        <v>481</v>
      </c>
      <c r="D372" s="3" t="str">
        <f t="shared" ca="1" si="23"/>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4"/>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25"/>
        <v>0</v>
      </c>
      <c r="BF372" s="3">
        <f t="shared" si="26"/>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c r="BM372" s="3" t="str">
        <f>IF($A372&lt;&gt;"",IF(ISNUMBER(MATCH(ROW($A372),#REF!,0)),IF($G372="","Err1",""),IF($G372="","","Err2")),"")</f>
        <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Err2</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
      </c>
      <c r="BZ372" s="3" t="str">
        <f>IF($A372&lt;&gt;"",IF(ISNUMBER(MATCH(ROW($A372),#REF!,0)),IF(T372="","Err1",""),IF(T372="","","Err2")),"")</f>
        <v/>
      </c>
      <c r="CA372" s="3" t="str">
        <f>IF($A372&lt;&gt;"",IF(ISNUMBER(MATCH(ROW($A372),#REF!,0)),IF(U372="","Err1",""),IF(U372="","","Err2")),"")</f>
        <v/>
      </c>
    </row>
    <row r="373" spans="1:79" x14ac:dyDescent="0.3">
      <c r="A373" s="19" t="s">
        <v>725</v>
      </c>
      <c r="C373" s="4" t="s">
        <v>481</v>
      </c>
      <c r="D373" s="3" t="str">
        <f t="shared" ca="1" si="23"/>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4"/>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25"/>
        <v>0</v>
      </c>
      <c r="BF373" s="3">
        <f t="shared" si="26"/>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726</v>
      </c>
      <c r="C374" s="4" t="s">
        <v>481</v>
      </c>
      <c r="D374" s="3" t="str">
        <f t="shared" ca="1" si="23"/>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4"/>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25"/>
        <v>0</v>
      </c>
      <c r="BF374" s="3">
        <f t="shared" si="26"/>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727</v>
      </c>
      <c r="C375" s="4" t="s">
        <v>481</v>
      </c>
      <c r="D375" s="3" t="str">
        <f t="shared" ca="1" si="23"/>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4"/>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25"/>
        <v>0</v>
      </c>
      <c r="BF375" s="3">
        <f t="shared" si="26"/>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728</v>
      </c>
      <c r="C376" s="4" t="s">
        <v>481</v>
      </c>
      <c r="D376" s="3" t="str">
        <f t="shared" ca="1" si="23"/>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4"/>
        <v/>
      </c>
      <c r="AN376" s="75" t="str">
        <f>IF(OR(E376="",VLOOKUP(E$1,Services!$A$1:$B$19,2,0)="Exclude"),"",IF($D376=1,IF(OR(price_limit="",price_limit="No Limit"),IF(E376="Yes",1,2),IF(SUMIFS(WhatIf!$G:$G,WhatIf!$A:$A,E$1,WhatIf!$B:$B,E376)&lt;=price_limit,IF(E376="Yes",1,2),"")),""))</f>
        <v/>
      </c>
      <c r="AO376" s="75" t="str">
        <f>IF(OR(F376="",VLOOKUP(F$1,Services!$A$1:$B$19,2,0)="Exclude"),"",IF($D376=1,IF(OR(price_limit="",price_limit="No Limit"),IF(F376="Yes",1,2),IF(SUMIFS(WhatIf!$G:$G,WhatIf!$A:$A,F$1,WhatIf!$B:$B,F376)&lt;=price_limit,IF(F376="Yes",1,2),"")),""))</f>
        <v/>
      </c>
      <c r="AP376" s="75" t="str">
        <f>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 ca="1">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25"/>
        <v>0</v>
      </c>
      <c r="BF376" s="3">
        <f t="shared" si="26"/>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
      </c>
      <c r="BM376" s="3" t="str">
        <f>IF($A376&lt;&gt;"",IF(ISNUMBER(MATCH(ROW($A376),#REF!,0)),IF($G376="","Err1",""),IF($G376="","","Err2")),"")</f>
        <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Err2</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
      </c>
      <c r="BZ376" s="3" t="str">
        <f>IF($A376&lt;&gt;"",IF(ISNUMBER(MATCH(ROW($A376),#REF!,0)),IF(T376="","Err1",""),IF(T376="","","Err2")),"")</f>
        <v/>
      </c>
      <c r="CA376" s="3" t="str">
        <f>IF($A376&lt;&gt;"",IF(ISNUMBER(MATCH(ROW($A376),#REF!,0)),IF(U376="","Err1",""),IF(U376="","","Err2")),"")</f>
        <v/>
      </c>
    </row>
    <row r="377" spans="1:79" x14ac:dyDescent="0.3">
      <c r="A377" s="19" t="s">
        <v>729</v>
      </c>
      <c r="C377" s="4" t="s">
        <v>481</v>
      </c>
      <c r="D377" s="3" t="str">
        <f t="shared" ca="1" si="23"/>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4"/>
        <v/>
      </c>
      <c r="AN377" s="75" t="str">
        <f>IF(OR(E377="",VLOOKUP(E$1,Services!$A$1:$B$19,2,0)="Exclude"),"",IF($D377=1,IF(OR(price_limit="",price_limit="No Limit"),IF(E377="Yes",1,2),IF(SUMIFS(WhatIf!$G:$G,WhatIf!$A:$A,E$1,WhatIf!$B:$B,E377)&lt;=price_limit,IF(E377="Yes",1,2),"")),""))</f>
        <v/>
      </c>
      <c r="AO377" s="75" t="str">
        <f>IF(OR(F377="",VLOOKUP(F$1,Services!$A$1:$B$19,2,0)="Exclude"),"",IF($D377=1,IF(OR(price_limit="",price_limit="No Limit"),IF(F377="Yes",1,2),IF(SUMIFS(WhatIf!$G:$G,WhatIf!$A:$A,F$1,WhatIf!$B:$B,F377)&lt;=price_limit,IF(F377="Yes",1,2),"")),""))</f>
        <v/>
      </c>
      <c r="AP377" s="75" t="str">
        <f>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 ca="1">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25"/>
        <v>0</v>
      </c>
      <c r="BF377" s="3">
        <f t="shared" si="26"/>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
      </c>
      <c r="BM377" s="3" t="str">
        <f>IF($A377&lt;&gt;"",IF(ISNUMBER(MATCH(ROW($A377),#REF!,0)),IF($G377="","Err1",""),IF($G377="","","Err2")),"")</f>
        <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Err2</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x14ac:dyDescent="0.3">
      <c r="A378" s="19" t="s">
        <v>730</v>
      </c>
      <c r="C378" s="4" t="s">
        <v>481</v>
      </c>
      <c r="D378" s="3" t="str">
        <f t="shared" ca="1" si="23"/>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4"/>
        <v/>
      </c>
      <c r="AN378" s="75" t="str">
        <f>IF(OR(E378="",VLOOKUP(E$1,Services!$A$1:$B$19,2,0)="Exclude"),"",IF($D378=1,IF(OR(price_limit="",price_limit="No Limit"),IF(E378="Yes",1,2),IF(SUMIFS(WhatIf!$G:$G,WhatIf!$A:$A,E$1,WhatIf!$B:$B,E378)&lt;=price_limit,IF(E378="Yes",1,2),"")),""))</f>
        <v/>
      </c>
      <c r="AO378" s="75" t="str">
        <f>IF(OR(F378="",VLOOKUP(F$1,Services!$A$1:$B$19,2,0)="Exclude"),"",IF($D378=1,IF(OR(price_limit="",price_limit="No Limit"),IF(F378="Yes",1,2),IF(SUMIFS(WhatIf!$G:$G,WhatIf!$A:$A,F$1,WhatIf!$B:$B,F378)&lt;=price_limit,IF(F378="Yes",1,2),"")),""))</f>
        <v/>
      </c>
      <c r="AP378" s="75" t="str">
        <f>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 ca="1">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25"/>
        <v>0</v>
      </c>
      <c r="BF378" s="3">
        <f t="shared" si="26"/>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
      </c>
      <c r="BM378" s="3" t="str">
        <f>IF($A378&lt;&gt;"",IF(ISNUMBER(MATCH(ROW($A378),#REF!,0)),IF($G378="","Err1",""),IF($G378="","","Err2")),"")</f>
        <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Err2</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731</v>
      </c>
      <c r="C379" s="4" t="s">
        <v>481</v>
      </c>
      <c r="D379" s="3" t="str">
        <f t="shared" ca="1" si="23"/>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 ca="1">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25"/>
        <v>0</v>
      </c>
      <c r="BF379" s="3">
        <f t="shared" si="26"/>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Err2</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
      </c>
      <c r="CA379" s="3" t="str">
        <f>IF($A379&lt;&gt;"",IF(ISNUMBER(MATCH(ROW($A379),#REF!,0)),IF(U379="","Err1",""),IF(U379="","","Err2")),"")</f>
        <v/>
      </c>
    </row>
    <row r="380" spans="1:79" x14ac:dyDescent="0.3">
      <c r="A380" s="19" t="s">
        <v>220</v>
      </c>
      <c r="B380" s="4" t="s">
        <v>248</v>
      </c>
      <c r="C380" s="4" t="s">
        <v>481</v>
      </c>
      <c r="D380" s="3" t="str">
        <f t="shared" ca="1" si="23"/>
        <v/>
      </c>
      <c r="F380" s="5" t="s">
        <v>67</v>
      </c>
      <c r="G380" s="5" t="s">
        <v>67</v>
      </c>
      <c r="S380" s="5" t="s">
        <v>67</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 ca="1">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25"/>
        <v>0</v>
      </c>
      <c r="BF380" s="3">
        <f t="shared" si="26"/>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c r="BM380" s="3" t="str">
        <f>IF($A380&lt;&gt;"",IF(ISNUMBER(MATCH(ROW($A380),#REF!,0)),IF($G380="","Err1",""),IF($G380="","","Err2")),"")</f>
        <v>Err2</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Err2</v>
      </c>
      <c r="BZ380" s="3" t="str">
        <f>IF($A380&lt;&gt;"",IF(ISNUMBER(MATCH(ROW($A380),#REF!,0)),IF(T380="","Err1",""),IF(T380="","","Err2")),"")</f>
        <v/>
      </c>
      <c r="CA380" s="3" t="str">
        <f>IF($A380&lt;&gt;"",IF(ISNUMBER(MATCH(ROW($A380),#REF!,0)),IF(U380="","Err1",""),IF(U380="","","Err2")),"")</f>
        <v/>
      </c>
    </row>
    <row r="381" spans="1:79" x14ac:dyDescent="0.3">
      <c r="A381" s="19" t="s">
        <v>221</v>
      </c>
      <c r="B381" s="4" t="s">
        <v>248</v>
      </c>
      <c r="C381" s="4" t="s">
        <v>481</v>
      </c>
      <c r="D381" s="3" t="str">
        <f t="shared" ca="1" si="23"/>
        <v/>
      </c>
      <c r="F381" s="5" t="s">
        <v>67</v>
      </c>
      <c r="G381" s="5" t="s">
        <v>67</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25"/>
        <v>0</v>
      </c>
      <c r="BF381" s="3">
        <f t="shared" si="26"/>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
      </c>
      <c r="BZ381" s="3" t="str">
        <f>IF($A381&lt;&gt;"",IF(ISNUMBER(MATCH(ROW($A381),#REF!,0)),IF(T381="","Err1",""),IF(T381="","","Err2")),"")</f>
        <v/>
      </c>
      <c r="CA381" s="3" t="str">
        <f>IF($A381&lt;&gt;"",IF(ISNUMBER(MATCH(ROW($A381),#REF!,0)),IF(U381="","Err1",""),IF(U381="","","Err2")),"")</f>
        <v/>
      </c>
    </row>
    <row r="382" spans="1:79" ht="24.9" x14ac:dyDescent="0.3">
      <c r="A382" s="19" t="s">
        <v>553</v>
      </c>
      <c r="C382" s="4" t="s">
        <v>482</v>
      </c>
      <c r="D382" s="3" t="str">
        <f t="shared" ref="D382:D445" ca="1" si="27">IF(BI382=0,"",IF(BI382&lt;=VALUE(MID(marker_pick,1,1)),1,""))</f>
        <v/>
      </c>
      <c r="F382" s="5" t="s">
        <v>553</v>
      </c>
      <c r="G382" s="5" t="s">
        <v>553</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ref="AM382:AM445" ca="1" si="28">IF(SUM(V382:AL382)&gt;0,1,"")</f>
        <v/>
      </c>
      <c r="AN382" s="75" t="str">
        <f>IF(OR(E382="",VLOOKUP(E$1,Services!$A$1:$B$19,2,0)="Exclude"),"",IF($D382=1,IF(OR(price_limit="",price_limit="No Limit"),IF(E382="Yes",1,2),IF(SUMIFS(WhatIf!$G:$G,WhatIf!$A:$A,E$1,WhatIf!$B:$B,E382)&lt;=price_limit,IF(E382="Yes",1,2),"")),""))</f>
        <v/>
      </c>
      <c r="AO382" s="75" t="str">
        <f ca="1">IF(OR(F382="",VLOOKUP(F$1,Services!$A$1:$B$19,2,0)="Exclude"),"",IF($D382=1,IF(OR(price_limit="",price_limit="No Limit"),IF(F382="Yes",1,2),IF(SUMIFS(WhatIf!$G:$G,WhatIf!$A:$A,F$1,WhatIf!$B:$B,F382)&lt;=price_limit,IF(F382="Yes",1,2),"")),""))</f>
        <v/>
      </c>
      <c r="AP382" s="75" t="str">
        <f ca="1">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IF(OR(K382="",VLOOKUP(K$1,Services!$A$1:$B$19,2,0)="Exclude"),"",IF($D382=1,IF(OR(price_limit="",price_limit="No Limit"),IF(K382="Yes",1,2),IF(SUMIFS(WhatIf!$G:$G,WhatIf!$A:$A,K$1,WhatIf!$B:$B,K382)&lt;=price_limit,IF(K382="Yes",1,2),"")),""))</f>
        <v/>
      </c>
      <c r="AU382" s="75" t="str">
        <f>IF(OR(L382="",VLOOKUP(L$1,Services!$A$1:$B$19,2,0)="Exclude"),"",IF($D382=1,IF(OR(price_limit="",price_limit="No Limit"),IF(L382="Yes",1,2),IF(SUMIFS(WhatIf!$G:$G,WhatIf!$A:$A,L$1,WhatIf!$B:$B,L382)&lt;=price_limit,IF(L382="Yes",1,2),"")),""))</f>
        <v/>
      </c>
      <c r="AV382" s="75" t="str">
        <f>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IF(OR(Q382="",VLOOKUP(Q$1,Services!$A$1:$B$19,2,0)="Exclude"),"",IF($D382=1,IF(OR(price_limit="",price_limit="No Limit"),IF(Q382="Yes",1,2),IF(SUMIFS(WhatIf!$G:$G,WhatIf!$A:$A,Q$1,WhatIf!$B:$B,Q382)&lt;=price_limit,IF(Q382="Yes",1,2),"")),""))</f>
        <v/>
      </c>
      <c r="BA382" s="75" t="str">
        <f>IF(OR(R382="",VLOOKUP(R$1,Services!$A$1:$B$19,2,0)="Exclude"),"",IF($D382=1,IF(OR(price_limit="",price_limit="No Limit"),IF(R382="Yes",1,2),IF(SUMIFS(WhatIf!$G:$G,WhatIf!$A:$A,R$1,WhatIf!$B:$B,R382)&lt;=price_limit,IF(R382="Yes",1,2),"")),""))</f>
        <v/>
      </c>
      <c r="BB382" s="75" t="str">
        <f>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ref="BE382:BE445" si="29">MAX(BF382:BH382)</f>
        <v>0</v>
      </c>
      <c r="BF382" s="3">
        <f t="shared" ref="BF382:BF445" si="30">IF(highlight_pick="Select",0,IF(MID(highlight_pick,1,1)="#",0,IF(INDEX($A382:$BO382,1,MATCH(highlight_pick,$1:$1,0))="",0,IF(INDEX($A382:$BO382,1,MATCH(highlight_pick,$1:$1,0))="Yes",1,2))))</f>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
      </c>
      <c r="BL382" s="3" t="str">
        <f>IF($A382&lt;&gt;"",IF(ISNUMBER(MATCH(ROW($A382),#REF!,0)),IF($F382="","Err1",""),IF($F382="","","Err2")),"")</f>
        <v>Err2</v>
      </c>
      <c r="BM382" s="3" t="str">
        <f>IF($A382&lt;&gt;"",IF(ISNUMBER(MATCH(ROW($A382),#REF!,0)),IF($G382="","Err1",""),IF($G382="","","Err2")),"")</f>
        <v>Err2</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
      </c>
      <c r="BR382" s="3" t="str">
        <f>IF($A382&lt;&gt;"",IF(OR(ISNUMBER(MATCH(ROW($A382),#REF!,0)),ISNUMBER(MATCH(ROW($A382),#REF!,0))),IF(L382="","Err1",""),IF(L382="","","Err2")),"")</f>
        <v/>
      </c>
      <c r="BS382" s="3" t="str">
        <f>IF($A382&lt;&gt;"",IF(OR(ISNUMBER(MATCH(ROW($A382),#REF!,0)),ISNUMBER(MATCH(ROW($A382),#REF!,0))),IF(M382="","Err1",""),IF(M382="","","Err2")),"")</f>
        <v/>
      </c>
      <c r="BT382" s="3" t="str">
        <f>IF($A382&lt;&gt;"",IF(OR(ISNUMBER(MATCH(ROW($A382),#REF!,0)),ISNUMBER(MATCH(ROW($A382),#REF!,0))),IF(N382="","Err1",""),IF(N382="","","Err2")),"")</f>
        <v/>
      </c>
      <c r="BU382" s="3" t="str">
        <f>IF($A382&lt;&gt;"",IF(ISNUMBER(MATCH(ROW($A382),#REF!,0)),IF(O382="","Err1",""),IF(O382="","","Err2")),"")</f>
        <v/>
      </c>
      <c r="BV382" s="3" t="str">
        <f>IF($A382&lt;&gt;"",IF(ISNUMBER(MATCH(ROW($A382),#REF!,0)),IF(P382="","Err1",""),IF(P382="","","Err2")),"")</f>
        <v/>
      </c>
      <c r="BW382" s="3" t="str">
        <f>IF($A382&lt;&gt;"",IF(OR(ISNUMBER(MATCH(ROW($A382),#REF!,0)),ISNUMBER(MATCH(ROW($A382),#REF!,0)),ISNUMBER(MATCH(ROW($A382),#REF!,0))),IF($Q382="","Err1",""),IF($Q382="","","Err2")),"")</f>
        <v/>
      </c>
      <c r="BX382" s="3" t="str">
        <f>IF($A382&lt;&gt;"",IF(ISNUMBER(MATCH(ROW($A382),#REF!,0)),IF(R382="","Err1",""),IF(R382="","","Err2")),"")</f>
        <v/>
      </c>
      <c r="BY382" s="3" t="str">
        <f>IF($A382&lt;&gt;"",IF(ISNUMBER(MATCH(ROW($A382),#REF!,0)),IF(S382="","Err1",""),IF(S382="","","Err2")),"")</f>
        <v/>
      </c>
      <c r="BZ382" s="3" t="str">
        <f>IF($A382&lt;&gt;"",IF(ISNUMBER(MATCH(ROW($A382),#REF!,0)),IF(T382="","Err1",""),IF(T382="","","Err2")),"")</f>
        <v/>
      </c>
      <c r="CA382" s="3" t="str">
        <f>IF($A382&lt;&gt;"",IF(ISNUMBER(MATCH(ROW($A382),#REF!,0)),IF(U382="","Err1",""),IF(U382="","","Err2")),"")</f>
        <v/>
      </c>
    </row>
    <row r="383" spans="1:79" x14ac:dyDescent="0.3">
      <c r="A383" s="19" t="s">
        <v>790</v>
      </c>
      <c r="C383" s="4" t="s">
        <v>482</v>
      </c>
      <c r="D383" s="3" t="str">
        <f t="shared" ca="1" si="27"/>
        <v/>
      </c>
      <c r="T383" s="5" t="s">
        <v>256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8"/>
        <v/>
      </c>
      <c r="AN383" s="75" t="str">
        <f>IF(OR(E383="",VLOOKUP(E$1,Services!$A$1:$B$19,2,0)="Exclude"),"",IF($D383=1,IF(OR(price_limit="",price_limit="No Limit"),IF(E383="Yes",1,2),IF(SUMIFS(WhatIf!$G:$G,WhatIf!$A:$A,E$1,WhatIf!$B:$B,E383)&lt;=price_limit,IF(E383="Yes",1,2),"")),""))</f>
        <v/>
      </c>
      <c r="AO383" s="75" t="str">
        <f>IF(OR(F383="",VLOOKUP(F$1,Services!$A$1:$B$19,2,0)="Exclude"),"",IF($D383=1,IF(OR(price_limit="",price_limit="No Limit"),IF(F383="Yes",1,2),IF(SUMIFS(WhatIf!$G:$G,WhatIf!$A:$A,F$1,WhatIf!$B:$B,F383)&lt;=price_limit,IF(F383="Yes",1,2),"")),""))</f>
        <v/>
      </c>
      <c r="AP383" s="75" t="str">
        <f>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 ca="1">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29"/>
        <v>0</v>
      </c>
      <c r="BF383" s="3">
        <f t="shared" si="30"/>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
      </c>
      <c r="BM383" s="3" t="str">
        <f>IF($A383&lt;&gt;"",IF(ISNUMBER(MATCH(ROW($A383),#REF!,0)),IF($G383="","Err1",""),IF($G383="","","Err2")),"")</f>
        <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Err2</v>
      </c>
      <c r="CA383" s="3" t="str">
        <f>IF($A383&lt;&gt;"",IF(ISNUMBER(MATCH(ROW($A383),#REF!,0)),IF(U383="","Err1",""),IF(U383="","","Err2")),"")</f>
        <v/>
      </c>
    </row>
    <row r="384" spans="1:79" ht="24.9" x14ac:dyDescent="0.3">
      <c r="A384" s="19" t="s">
        <v>910</v>
      </c>
      <c r="C384" s="4" t="s">
        <v>482</v>
      </c>
      <c r="D384" s="3" t="str">
        <f t="shared" ca="1" si="27"/>
        <v/>
      </c>
      <c r="F384" s="5" t="s">
        <v>910</v>
      </c>
      <c r="G384" s="5" t="s">
        <v>910</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8"/>
        <v/>
      </c>
      <c r="AN384" s="75" t="str">
        <f>IF(OR(E384="",VLOOKUP(E$1,Services!$A$1:$B$19,2,0)="Exclude"),"",IF($D384=1,IF(OR(price_limit="",price_limit="No Limit"),IF(E384="Yes",1,2),IF(SUMIFS(WhatIf!$G:$G,WhatIf!$A:$A,E$1,WhatIf!$B:$B,E384)&lt;=price_limit,IF(E384="Yes",1,2),"")),""))</f>
        <v/>
      </c>
      <c r="AO384" s="75" t="str">
        <f ca="1">IF(OR(F384="",VLOOKUP(F$1,Services!$A$1:$B$19,2,0)="Exclude"),"",IF($D384=1,IF(OR(price_limit="",price_limit="No Limit"),IF(F384="Yes",1,2),IF(SUMIFS(WhatIf!$G:$G,WhatIf!$A:$A,F$1,WhatIf!$B:$B,F384)&lt;=price_limit,IF(F384="Yes",1,2),"")),""))</f>
        <v/>
      </c>
      <c r="AP384" s="75" t="str">
        <f ca="1">IF(OR(G384="",VLOOKUP(G$1,Services!$A$1:$B$19,2,0)="Exclude"),"",IF($D384=1,IF(OR(price_limit="",price_limit="No Limit"),IF(G384="Yes",1,2),IF(SUMIFS(WhatIf!$G:$G,WhatIf!$A:$A,G$1,WhatIf!$B:$B,G384)&lt;=price_limit,IF(G384="Yes",1,2),"")),""))</f>
        <v/>
      </c>
      <c r="AQ384" s="75" t="str">
        <f>IF(OR(H384="",VLOOKUP(H$1,Services!$A$1:$B$19,2,0)="Exclude"),"",IF($D384=1,IF(OR(price_limit="",price_limit="No Limit"),IF(H384="Yes",1,2),IF(SUMIFS(WhatIf!$G:$G,WhatIf!$A:$A,H$1,WhatIf!$B:$B,H384)&lt;=price_limit,IF(H384="Yes",1,2),"")),""))</f>
        <v/>
      </c>
      <c r="AR384" s="75" t="str">
        <f>IF(OR(I384="",VLOOKUP(I$1,Services!$A$1:$B$19,2,0)="Exclude"),"",IF($D384=1,IF(OR(price_limit="",price_limit="No Limit"),IF(I384="Yes",1,2),IF(SUMIFS(WhatIf!$G:$G,WhatIf!$A:$A,I$1,WhatIf!$B:$B,I384)&lt;=price_limit,IF(I384="Yes",1,2),"")),""))</f>
        <v/>
      </c>
      <c r="AS384" s="75" t="str">
        <f>IF(OR(J384="",VLOOKUP(J$1,Services!$A$1:$B$19,2,0)="Exclude"),"",IF($D384=1,IF(OR(price_limit="",price_limit="No Limit"),IF(J384="Yes",1,2),IF(SUMIFS(WhatIf!$G:$G,WhatIf!$A:$A,J$1,WhatIf!$B:$B,J384)&lt;=price_limit,IF(J384="Yes",1,2),"")),""))</f>
        <v/>
      </c>
      <c r="AT384" s="75" t="str">
        <f>IF(OR(K384="",VLOOKUP(K$1,Services!$A$1:$B$19,2,0)="Exclude"),"",IF($D384=1,IF(OR(price_limit="",price_limit="No Limit"),IF(K384="Yes",1,2),IF(SUMIFS(WhatIf!$G:$G,WhatIf!$A:$A,K$1,WhatIf!$B:$B,K384)&lt;=price_limit,IF(K384="Yes",1,2),"")),""))</f>
        <v/>
      </c>
      <c r="AU384" s="75" t="str">
        <f>IF(OR(L384="",VLOOKUP(L$1,Services!$A$1:$B$19,2,0)="Exclude"),"",IF($D384=1,IF(OR(price_limit="",price_limit="No Limit"),IF(L384="Yes",1,2),IF(SUMIFS(WhatIf!$G:$G,WhatIf!$A:$A,L$1,WhatIf!$B:$B,L384)&lt;=price_limit,IF(L384="Yes",1,2),"")),""))</f>
        <v/>
      </c>
      <c r="AV384" s="75" t="str">
        <f>IF(OR(M384="",VLOOKUP(M$1,Services!$A$1:$B$19,2,0)="Exclude"),"",IF($D384=1,IF(OR(price_limit="",price_limit="No Limit"),IF(M384="Yes",1,2),IF(SUMIFS(WhatIf!$G:$G,WhatIf!$A:$A,M$1,WhatIf!$B:$B,M384)&lt;=price_limit,IF(M384="Yes",1,2),"")),""))</f>
        <v/>
      </c>
      <c r="AW384" s="75" t="str">
        <f>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29"/>
        <v>0</v>
      </c>
      <c r="BF384" s="3">
        <f t="shared" si="30"/>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Err2</v>
      </c>
      <c r="BM384" s="3" t="str">
        <f>IF($A384&lt;&gt;"",IF(ISNUMBER(MATCH(ROW($A384),#REF!,0)),IF($G384="","Err1",""),IF($G384="","","Err2")),"")</f>
        <v>Err2</v>
      </c>
      <c r="BN384" s="3" t="str">
        <f>IF($A384&lt;&gt;"",IF(OR(ISNUMBER(MATCH(ROW($A384),#REF!,0)),ISNUMBER(MATCH(ROW($A384),#REF!,0))),IF(H384="","Err1",""),IF(H384="","","Err2")),"")</f>
        <v/>
      </c>
      <c r="BO384" s="3" t="str">
        <f>IF($A384&lt;&gt;"",IF(OR(ISNUMBER(MATCH(ROW($A384),#REF!,0)),ISNUMBER(MATCH(ROW($A384),#REF!,0))),IF(I384="","Err1",""),IF(I384="","","Err2")),"")</f>
        <v/>
      </c>
      <c r="BP384" s="3" t="str">
        <f>IF($A384&lt;&gt;"",IF(OR(ISNUMBER(MATCH(ROW($A384),#REF!,0)),ISNUMBER(MATCH(ROW($A384),#REF!,0))),IF(J384="","Err1",""),IF(J384="","","Err2")),"")</f>
        <v/>
      </c>
      <c r="BQ384" s="3" t="str">
        <f>IF($A384&lt;&gt;"",IF(OR(ISNUMBER(MATCH(ROW($A384),#REF!,0)),ISNUMBER(MATCH(ROW($A384),#REF!,0))),IF(K384="","Err1",""),IF(K384="","","Err2")),"")</f>
        <v/>
      </c>
      <c r="BR384" s="3" t="str">
        <f>IF($A384&lt;&gt;"",IF(OR(ISNUMBER(MATCH(ROW($A384),#REF!,0)),ISNUMBER(MATCH(ROW($A384),#REF!,0))),IF(L384="","Err1",""),IF(L384="","","Err2")),"")</f>
        <v/>
      </c>
      <c r="BS384" s="3" t="str">
        <f>IF($A384&lt;&gt;"",IF(OR(ISNUMBER(MATCH(ROW($A384),#REF!,0)),ISNUMBER(MATCH(ROW($A384),#REF!,0))),IF(M384="","Err1",""),IF(M384="","","Err2")),"")</f>
        <v/>
      </c>
      <c r="BT384" s="3" t="str">
        <f>IF($A384&lt;&gt;"",IF(OR(ISNUMBER(MATCH(ROW($A384),#REF!,0)),ISNUMBER(MATCH(ROW($A384),#REF!,0))),IF(N384="","Err1",""),IF(N384="","","Err2")),"")</f>
        <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
      </c>
      <c r="CA384" s="3" t="str">
        <f>IF($A384&lt;&gt;"",IF(ISNUMBER(MATCH(ROW($A384),#REF!,0)),IF(U384="","Err1",""),IF(U384="","","Err2")),"")</f>
        <v/>
      </c>
    </row>
    <row r="385" spans="1:79" x14ac:dyDescent="0.3">
      <c r="A385" s="19" t="s">
        <v>582</v>
      </c>
      <c r="C385" s="4" t="s">
        <v>485</v>
      </c>
      <c r="D385" s="3" t="str">
        <f t="shared" ca="1" si="27"/>
        <v/>
      </c>
      <c r="F385" s="5" t="s">
        <v>572</v>
      </c>
      <c r="G385" s="5" t="s">
        <v>572</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8"/>
        <v/>
      </c>
      <c r="AN385" s="75" t="str">
        <f>IF(OR(E385="",VLOOKUP(E$1,Services!$A$1:$B$19,2,0)="Exclude"),"",IF($D385=1,IF(OR(price_limit="",price_limit="No Limit"),IF(E385="Yes",1,2),IF(SUMIFS(WhatIf!$G:$G,WhatIf!$A:$A,E$1,WhatIf!$B:$B,E385)&lt;=price_limit,IF(E385="Yes",1,2),"")),""))</f>
        <v/>
      </c>
      <c r="AO385" s="75" t="str">
        <f ca="1">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IF(OR(H385="",VLOOKUP(H$1,Services!$A$1:$B$19,2,0)="Exclude"),"",IF($D385=1,IF(OR(price_limit="",price_limit="No Limit"),IF(H385="Yes",1,2),IF(SUMIFS(WhatIf!$G:$G,WhatIf!$A:$A,H$1,WhatIf!$B:$B,H385)&lt;=price_limit,IF(H385="Yes",1,2),"")),""))</f>
        <v/>
      </c>
      <c r="AR385" s="75" t="str">
        <f>IF(OR(I385="",VLOOKUP(I$1,Services!$A$1:$B$19,2,0)="Exclude"),"",IF($D385=1,IF(OR(price_limit="",price_limit="No Limit"),IF(I385="Yes",1,2),IF(SUMIFS(WhatIf!$G:$G,WhatIf!$A:$A,I$1,WhatIf!$B:$B,I385)&lt;=price_limit,IF(I385="Yes",1,2),"")),""))</f>
        <v/>
      </c>
      <c r="AS385" s="75" t="str">
        <f>IF(OR(J385="",VLOOKUP(J$1,Services!$A$1:$B$19,2,0)="Exclude"),"",IF($D385=1,IF(OR(price_limit="",price_limit="No Limit"),IF(J385="Yes",1,2),IF(SUMIFS(WhatIf!$G:$G,WhatIf!$A:$A,J$1,WhatIf!$B:$B,J385)&lt;=price_limit,IF(J385="Yes",1,2),"")),""))</f>
        <v/>
      </c>
      <c r="AT385" s="75" t="str">
        <f>IF(OR(K385="",VLOOKUP(K$1,Services!$A$1:$B$19,2,0)="Exclude"),"",IF($D385=1,IF(OR(price_limit="",price_limit="No Limit"),IF(K385="Yes",1,2),IF(SUMIFS(WhatIf!$G:$G,WhatIf!$A:$A,K$1,WhatIf!$B:$B,K385)&lt;=price_limit,IF(K385="Yes",1,2),"")),""))</f>
        <v/>
      </c>
      <c r="AU385" s="75" t="str">
        <f>IF(OR(L385="",VLOOKUP(L$1,Services!$A$1:$B$19,2,0)="Exclude"),"",IF($D385=1,IF(OR(price_limit="",price_limit="No Limit"),IF(L385="Yes",1,2),IF(SUMIFS(WhatIf!$G:$G,WhatIf!$A:$A,L$1,WhatIf!$B:$B,L385)&lt;=price_limit,IF(L385="Yes",1,2),"")),""))</f>
        <v/>
      </c>
      <c r="AV385" s="75" t="str">
        <f>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IF(OR(O385="",VLOOKUP(O$1,Services!$A$1:$B$19,2,0)="Exclude"),"",IF($D385=1,IF(OR(price_limit="",price_limit="No Limit"),IF(O385="Yes",1,2),IF(SUMIFS(WhatIf!$G:$G,WhatIf!$A:$A,O$1,WhatIf!$B:$B,O385)&lt;=price_limit,IF(O385="Yes",1,2),"")),""))</f>
        <v/>
      </c>
      <c r="AY385" s="75" t="str">
        <f>IF(OR(P385="",VLOOKUP(P$1,Services!$A$1:$B$19,2,0)="Exclude"),"",IF($D385=1,IF(OR(price_limit="",price_limit="No Limit"),IF(P385="Yes",1,2),IF(SUMIFS(WhatIf!$G:$G,WhatIf!$A:$A,P$1,WhatIf!$B:$B,P385)&lt;=price_limit,IF(P385="Yes",1,2),"")),""))</f>
        <v/>
      </c>
      <c r="AZ385" s="75" t="str">
        <f>IF(OR(Q385="",VLOOKUP(Q$1,Services!$A$1:$B$19,2,0)="Exclude"),"",IF($D385=1,IF(OR(price_limit="",price_limit="No Limit"),IF(Q385="Yes",1,2),IF(SUMIFS(WhatIf!$G:$G,WhatIf!$A:$A,Q$1,WhatIf!$B:$B,Q385)&lt;=price_limit,IF(Q385="Yes",1,2),"")),""))</f>
        <v/>
      </c>
      <c r="BA385" s="75" t="str">
        <f>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si="29"/>
        <v>0</v>
      </c>
      <c r="BF385" s="3">
        <f t="shared" si="30"/>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Err2</v>
      </c>
      <c r="BM385" s="3" t="str">
        <f>IF($A385&lt;&gt;"",IF(ISNUMBER(MATCH(ROW($A385),#REF!,0)),IF($G385="","Err1",""),IF($G385="","","Err2")),"")</f>
        <v>Err2</v>
      </c>
      <c r="BN385" s="3" t="str">
        <f>IF($A385&lt;&gt;"",IF(OR(ISNUMBER(MATCH(ROW($A385),#REF!,0)),ISNUMBER(MATCH(ROW($A385),#REF!,0))),IF(H385="","Err1",""),IF(H385="","","Err2")),"")</f>
        <v/>
      </c>
      <c r="BO385" s="3" t="str">
        <f>IF($A385&lt;&gt;"",IF(OR(ISNUMBER(MATCH(ROW($A385),#REF!,0)),ISNUMBER(MATCH(ROW($A385),#REF!,0))),IF(I385="","Err1",""),IF(I385="","","Err2")),"")</f>
        <v/>
      </c>
      <c r="BP385" s="3" t="str">
        <f>IF($A385&lt;&gt;"",IF(OR(ISNUMBER(MATCH(ROW($A385),#REF!,0)),ISNUMBER(MATCH(ROW($A385),#REF!,0))),IF(J385="","Err1",""),IF(J385="","","Err2")),"")</f>
        <v/>
      </c>
      <c r="BQ385" s="3" t="str">
        <f>IF($A385&lt;&gt;"",IF(OR(ISNUMBER(MATCH(ROW($A385),#REF!,0)),ISNUMBER(MATCH(ROW($A385),#REF!,0))),IF(K385="","Err1",""),IF(K385="","","Err2")),"")</f>
        <v/>
      </c>
      <c r="BR385" s="3" t="str">
        <f>IF($A385&lt;&gt;"",IF(OR(ISNUMBER(MATCH(ROW($A385),#REF!,0)),ISNUMBER(MATCH(ROW($A385),#REF!,0))),IF(L385="","Err1",""),IF(L385="","","Err2")),"")</f>
        <v/>
      </c>
      <c r="BS385" s="3" t="str">
        <f>IF($A385&lt;&gt;"",IF(OR(ISNUMBER(MATCH(ROW($A385),#REF!,0)),ISNUMBER(MATCH(ROW($A385),#REF!,0))),IF(M385="","Err1",""),IF(M385="","","Err2")),"")</f>
        <v/>
      </c>
      <c r="BT385" s="3" t="str">
        <f>IF($A385&lt;&gt;"",IF(OR(ISNUMBER(MATCH(ROW($A385),#REF!,0)),ISNUMBER(MATCH(ROW($A385),#REF!,0))),IF(N385="","Err1",""),IF(N385="","","Err2")),"")</f>
        <v/>
      </c>
      <c r="BU385" s="3" t="str">
        <f>IF($A385&lt;&gt;"",IF(ISNUMBER(MATCH(ROW($A385),#REF!,0)),IF(O385="","Err1",""),IF(O385="","","Err2")),"")</f>
        <v/>
      </c>
      <c r="BV385" s="3" t="str">
        <f>IF($A385&lt;&gt;"",IF(ISNUMBER(MATCH(ROW($A385),#REF!,0)),IF(P385="","Err1",""),IF(P385="","","Err2")),"")</f>
        <v/>
      </c>
      <c r="BW385" s="3" t="str">
        <f>IF($A385&lt;&gt;"",IF(OR(ISNUMBER(MATCH(ROW($A385),#REF!,0)),ISNUMBER(MATCH(ROW($A385),#REF!,0)),ISNUMBER(MATCH(ROW($A385),#REF!,0))),IF($Q385="","Err1",""),IF($Q385="","","Err2")),"")</f>
        <v/>
      </c>
      <c r="BX385" s="3" t="str">
        <f>IF($A385&lt;&gt;"",IF(ISNUMBER(MATCH(ROW($A385),#REF!,0)),IF(R385="","Err1",""),IF(R385="","","Err2")),"")</f>
        <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169</v>
      </c>
      <c r="B386" s="4" t="s">
        <v>248</v>
      </c>
      <c r="C386" s="4" t="s">
        <v>480</v>
      </c>
      <c r="D386" s="3" t="str">
        <f t="shared" ca="1" si="27"/>
        <v/>
      </c>
      <c r="F386" s="5" t="s">
        <v>539</v>
      </c>
      <c r="G386" s="5" t="s">
        <v>539</v>
      </c>
      <c r="O386" s="6" t="s">
        <v>169</v>
      </c>
      <c r="P386" s="6"/>
      <c r="Q386" s="6"/>
      <c r="R386" s="6"/>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ca="1" si="28"/>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 ca="1">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29"/>
        <v>0</v>
      </c>
      <c r="BF386" s="3">
        <f t="shared" si="30"/>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Err2</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ht="12.45" customHeight="1" x14ac:dyDescent="0.3">
      <c r="A387" s="19" t="s">
        <v>68</v>
      </c>
      <c r="B387" s="4" t="s">
        <v>252</v>
      </c>
      <c r="C387" s="4" t="s">
        <v>293</v>
      </c>
      <c r="D387" s="3" t="str">
        <f t="shared" ca="1" si="27"/>
        <v/>
      </c>
      <c r="E387" s="5" t="s">
        <v>1</v>
      </c>
      <c r="K387" s="5" t="s">
        <v>1</v>
      </c>
      <c r="L387" s="5" t="s">
        <v>1</v>
      </c>
      <c r="M387" s="5" t="s">
        <v>1</v>
      </c>
      <c r="O387" s="6" t="s">
        <v>1</v>
      </c>
      <c r="P387" s="6"/>
      <c r="Q387" s="6" t="s">
        <v>319</v>
      </c>
      <c r="R387" s="6" t="s">
        <v>1</v>
      </c>
      <c r="S387" s="5" t="s">
        <v>1</v>
      </c>
      <c r="U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 ca="1">IF(OR(K387="",VLOOKUP(K$1,Services!$A$1:$B$19,2,0)="Exclude"),"",IF($D387=1,IF(OR(price_limit="",price_limit="No Limit"),IF(K387="Yes",1,2),IF(SUMIFS(WhatIf!$G:$G,WhatIf!$A:$A,K$1,WhatIf!$B:$B,K387)&lt;=price_limit,IF(K387="Yes",1,2),"")),""))</f>
        <v/>
      </c>
      <c r="AU387" s="75" t="str">
        <f ca="1">IF(OR(L387="",VLOOKUP(L$1,Services!$A$1:$B$19,2,0)="Exclude"),"",IF($D387=1,IF(OR(price_limit="",price_limit="No Limit"),IF(L387="Yes",1,2),IF(SUMIFS(WhatIf!$G:$G,WhatIf!$A:$A,L$1,WhatIf!$B:$B,L387)&lt;=price_limit,IF(L387="Yes",1,2),"")),""))</f>
        <v/>
      </c>
      <c r="AV387" s="75" t="str">
        <f ca="1">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 ca="1">IF(OR(R387="",VLOOKUP(R$1,Services!$A$1:$B$19,2,0)="Exclude"),"",IF($D387=1,IF(OR(price_limit="",price_limit="No Limit"),IF(R387="Yes",1,2),IF(SUMIFS(WhatIf!$G:$G,WhatIf!$A:$A,R$1,WhatIf!$B:$B,R387)&lt;=price_limit,IF(R387="Yes",1,2),"")),""))</f>
        <v/>
      </c>
      <c r="BB387" s="75" t="str">
        <f ca="1">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 ca="1">IF(OR(U387="",VLOOKUP(U$1,Services!$A$1:$B$19,2,0)="Exclude"),"",IF($D387=1,IF(OR(price_limit="",price_limit="No Limit"),IF(U387="Yes",1,2),IF(SUMIFS(WhatIf!$G:$G,WhatIf!$A:$A,U$1,WhatIf!$B:$B,U387)&lt;=price_limit,IF(U387="Yes",1,2),"")),""))</f>
        <v/>
      </c>
      <c r="BE387" s="3">
        <f t="shared" si="29"/>
        <v>0</v>
      </c>
      <c r="BF387" s="3">
        <f t="shared" si="30"/>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Err2</v>
      </c>
      <c r="BR387" s="3" t="str">
        <f>IF($A387&lt;&gt;"",IF(OR(ISNUMBER(MATCH(ROW($A387),#REF!,0)),ISNUMBER(MATCH(ROW($A387),#REF!,0))),IF(L387="","Err1",""),IF(L387="","","Err2")),"")</f>
        <v>Err2</v>
      </c>
      <c r="BS387" s="3" t="str">
        <f>IF($A387&lt;&gt;"",IF(OR(ISNUMBER(MATCH(ROW($A387),#REF!,0)),ISNUMBER(MATCH(ROW($A387),#REF!,0))),IF(M387="","Err1",""),IF(M387="","","Err2")),"")</f>
        <v>Err2</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Err2</v>
      </c>
      <c r="BY387" s="3" t="str">
        <f>IF($A387&lt;&gt;"",IF(ISNUMBER(MATCH(ROW($A387),#REF!,0)),IF(S387="","Err1",""),IF(S387="","","Err2")),"")</f>
        <v>Err2</v>
      </c>
      <c r="BZ387" s="3" t="str">
        <f>IF($A387&lt;&gt;"",IF(ISNUMBER(MATCH(ROW($A387),#REF!,0)),IF(T387="","Err1",""),IF(T387="","","Err2")),"")</f>
        <v/>
      </c>
      <c r="CA387" s="3" t="str">
        <f>IF($A387&lt;&gt;"",IF(ISNUMBER(MATCH(ROW($A387),#REF!,0)),IF(U387="","Err1",""),IF(U387="","","Err2")),"")</f>
        <v>Err2</v>
      </c>
    </row>
    <row r="388" spans="1:79" x14ac:dyDescent="0.3">
      <c r="A388" s="19" t="s">
        <v>603</v>
      </c>
      <c r="C388" s="4" t="s">
        <v>485</v>
      </c>
      <c r="D388" s="3" t="str">
        <f t="shared" ca="1" si="27"/>
        <v/>
      </c>
      <c r="F388" s="5" t="s">
        <v>559</v>
      </c>
      <c r="G388" s="5" t="s">
        <v>559</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IF(OR(H388="",VLOOKUP(H$1,Services!$A$1:$B$19,2,0)="Exclude"),"",IF($D388=1,IF(OR(price_limit="",price_limit="No Limit"),IF(H388="Yes",1,2),IF(SUMIFS(WhatIf!$G:$G,WhatIf!$A:$A,H$1,WhatIf!$B:$B,H388)&lt;=price_limit,IF(H388="Yes",1,2),"")),""))</f>
        <v/>
      </c>
      <c r="AR388" s="75" t="str">
        <f>IF(OR(I388="",VLOOKUP(I$1,Services!$A$1:$B$19,2,0)="Exclude"),"",IF($D388=1,IF(OR(price_limit="",price_limit="No Limit"),IF(I388="Yes",1,2),IF(SUMIFS(WhatIf!$G:$G,WhatIf!$A:$A,I$1,WhatIf!$B:$B,I388)&lt;=price_limit,IF(I388="Yes",1,2),"")),""))</f>
        <v/>
      </c>
      <c r="AS388" s="75" t="str">
        <f>IF(OR(J388="",VLOOKUP(J$1,Services!$A$1:$B$19,2,0)="Exclude"),"",IF($D388=1,IF(OR(price_limit="",price_limit="No Limit"),IF(J388="Yes",1,2),IF(SUMIFS(WhatIf!$G:$G,WhatIf!$A:$A,J$1,WhatIf!$B:$B,J388)&lt;=price_limit,IF(J388="Yes",1,2),"")),""))</f>
        <v/>
      </c>
      <c r="AT388" s="75" t="str">
        <f>IF(OR(K388="",VLOOKUP(K$1,Services!$A$1:$B$19,2,0)="Exclude"),"",IF($D388=1,IF(OR(price_limit="",price_limit="No Limit"),IF(K388="Yes",1,2),IF(SUMIFS(WhatIf!$G:$G,WhatIf!$A:$A,K$1,WhatIf!$B:$B,K388)&lt;=price_limit,IF(K388="Yes",1,2),"")),""))</f>
        <v/>
      </c>
      <c r="AU388" s="75" t="str">
        <f>IF(OR(L388="",VLOOKUP(L$1,Services!$A$1:$B$19,2,0)="Exclude"),"",IF($D388=1,IF(OR(price_limit="",price_limit="No Limit"),IF(L388="Yes",1,2),IF(SUMIFS(WhatIf!$G:$G,WhatIf!$A:$A,L$1,WhatIf!$B:$B,L388)&lt;=price_limit,IF(L388="Yes",1,2),"")),""))</f>
        <v/>
      </c>
      <c r="AV388" s="75" t="str">
        <f>IF(OR(M388="",VLOOKUP(M$1,Services!$A$1:$B$19,2,0)="Exclude"),"",IF($D388=1,IF(OR(price_limit="",price_limit="No Limit"),IF(M388="Yes",1,2),IF(SUMIFS(WhatIf!$G:$G,WhatIf!$A:$A,M$1,WhatIf!$B:$B,M388)&lt;=price_limit,IF(M388="Yes",1,2),"")),""))</f>
        <v/>
      </c>
      <c r="AW388" s="75" t="str">
        <f>IF(OR(N388="",VLOOKUP(N$1,Services!$A$1:$B$19,2,0)="Exclude"),"",IF($D388=1,IF(OR(price_limit="",price_limit="No Limit"),IF(N388="Yes",1,2),IF(SUMIFS(WhatIf!$G:$G,WhatIf!$A:$A,N$1,WhatIf!$B:$B,N388)&lt;=price_limit,IF(N388="Yes",1,2),"")),""))</f>
        <v/>
      </c>
      <c r="AX388" s="75" t="str">
        <f>IF(OR(O388="",VLOOKUP(O$1,Services!$A$1:$B$19,2,0)="Exclude"),"",IF($D388=1,IF(OR(price_limit="",price_limit="No Limit"),IF(O388="Yes",1,2),IF(SUMIFS(WhatIf!$G:$G,WhatIf!$A:$A,O$1,WhatIf!$B:$B,O388)&lt;=price_limit,IF(O388="Yes",1,2),"")),""))</f>
        <v/>
      </c>
      <c r="AY388" s="75" t="str">
        <f>IF(OR(P388="",VLOOKUP(P$1,Services!$A$1:$B$19,2,0)="Exclude"),"",IF($D388=1,IF(OR(price_limit="",price_limit="No Limit"),IF(P388="Yes",1,2),IF(SUMIFS(WhatIf!$G:$G,WhatIf!$A:$A,P$1,WhatIf!$B:$B,P388)&lt;=price_limit,IF(P388="Yes",1,2),"")),""))</f>
        <v/>
      </c>
      <c r="AZ388" s="75" t="str">
        <f>IF(OR(Q388="",VLOOKUP(Q$1,Services!$A$1:$B$19,2,0)="Exclude"),"",IF($D388=1,IF(OR(price_limit="",price_limit="No Limit"),IF(Q388="Yes",1,2),IF(SUMIFS(WhatIf!$G:$G,WhatIf!$A:$A,Q$1,WhatIf!$B:$B,Q388)&lt;=price_limit,IF(Q388="Yes",1,2),"")),""))</f>
        <v/>
      </c>
      <c r="BA388" s="75" t="str">
        <f>IF(OR(R388="",VLOOKUP(R$1,Services!$A$1:$B$19,2,0)="Exclude"),"",IF($D388=1,IF(OR(price_limit="",price_limit="No Limit"),IF(R388="Yes",1,2),IF(SUMIFS(WhatIf!$G:$G,WhatIf!$A:$A,R$1,WhatIf!$B:$B,R388)&lt;=price_limit,IF(R388="Yes",1,2),"")),""))</f>
        <v/>
      </c>
      <c r="BB388" s="75" t="str">
        <f>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29"/>
        <v>0</v>
      </c>
      <c r="BF388" s="3">
        <f t="shared" si="30"/>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
      </c>
      <c r="BO388" s="3" t="str">
        <f>IF($A388&lt;&gt;"",IF(OR(ISNUMBER(MATCH(ROW($A388),#REF!,0)),ISNUMBER(MATCH(ROW($A388),#REF!,0))),IF(I388="","Err1",""),IF(I388="","","Err2")),"")</f>
        <v/>
      </c>
      <c r="BP388" s="3" t="str">
        <f>IF($A388&lt;&gt;"",IF(OR(ISNUMBER(MATCH(ROW($A388),#REF!,0)),ISNUMBER(MATCH(ROW($A388),#REF!,0))),IF(J388="","Err1",""),IF(J388="","","Err2")),"")</f>
        <v/>
      </c>
      <c r="BQ388" s="3" t="str">
        <f>IF($A388&lt;&gt;"",IF(OR(ISNUMBER(MATCH(ROW($A388),#REF!,0)),ISNUMBER(MATCH(ROW($A388),#REF!,0))),IF(K388="","Err1",""),IF(K388="","","Err2")),"")</f>
        <v/>
      </c>
      <c r="BR388" s="3" t="str">
        <f>IF($A388&lt;&gt;"",IF(OR(ISNUMBER(MATCH(ROW($A388),#REF!,0)),ISNUMBER(MATCH(ROW($A388),#REF!,0))),IF(L388="","Err1",""),IF(L388="","","Err2")),"")</f>
        <v/>
      </c>
      <c r="BS388" s="3" t="str">
        <f>IF($A388&lt;&gt;"",IF(OR(ISNUMBER(MATCH(ROW($A388),#REF!,0)),ISNUMBER(MATCH(ROW($A388),#REF!,0))),IF(M388="","Err1",""),IF(M388="","","Err2")),"")</f>
        <v/>
      </c>
      <c r="BT388" s="3" t="str">
        <f>IF($A388&lt;&gt;"",IF(OR(ISNUMBER(MATCH(ROW($A388),#REF!,0)),ISNUMBER(MATCH(ROW($A388),#REF!,0))),IF(N388="","Err1",""),IF(N388="","","Err2")),"")</f>
        <v/>
      </c>
      <c r="BU388" s="3" t="str">
        <f>IF($A388&lt;&gt;"",IF(ISNUMBER(MATCH(ROW($A388),#REF!,0)),IF(O388="","Err1",""),IF(O388="","","Err2")),"")</f>
        <v/>
      </c>
      <c r="BV388" s="3" t="str">
        <f>IF($A388&lt;&gt;"",IF(ISNUMBER(MATCH(ROW($A388),#REF!,0)),IF(P388="","Err1",""),IF(P388="","","Err2")),"")</f>
        <v/>
      </c>
      <c r="BW388" s="3" t="str">
        <f>IF($A388&lt;&gt;"",IF(OR(ISNUMBER(MATCH(ROW($A388),#REF!,0)),ISNUMBER(MATCH(ROW($A388),#REF!,0)),ISNUMBER(MATCH(ROW($A388),#REF!,0))),IF($Q388="","Err1",""),IF($Q388="","","Err2")),"")</f>
        <v/>
      </c>
      <c r="BX388" s="3" t="str">
        <f>IF($A388&lt;&gt;"",IF(ISNUMBER(MATCH(ROW($A388),#REF!,0)),IF(R388="","Err1",""),IF(R388="","","Err2")),"")</f>
        <v/>
      </c>
      <c r="BY388" s="3" t="str">
        <f>IF($A388&lt;&gt;"",IF(ISNUMBER(MATCH(ROW($A388),#REF!,0)),IF(S388="","Err1",""),IF(S388="","","Err2")),"")</f>
        <v/>
      </c>
      <c r="BZ388" s="3" t="str">
        <f>IF($A388&lt;&gt;"",IF(ISNUMBER(MATCH(ROW($A388),#REF!,0)),IF(T388="","Err1",""),IF(T388="","","Err2")),"")</f>
        <v/>
      </c>
      <c r="CA388" s="3" t="str">
        <f>IF($A388&lt;&gt;"",IF(ISNUMBER(MATCH(ROW($A388),#REF!,0)),IF(U388="","Err1",""),IF(U388="","","Err2")),"")</f>
        <v/>
      </c>
    </row>
    <row r="389" spans="1:79" x14ac:dyDescent="0.3">
      <c r="A389" s="19" t="s">
        <v>385</v>
      </c>
      <c r="B389" s="4" t="s">
        <v>248</v>
      </c>
      <c r="C389" s="4" t="s">
        <v>215</v>
      </c>
      <c r="D389" s="3" t="str">
        <f t="shared" ca="1" si="27"/>
        <v/>
      </c>
      <c r="H389" s="5" t="s">
        <v>295</v>
      </c>
      <c r="I389" s="5" t="s">
        <v>295</v>
      </c>
      <c r="J389" s="5" t="s">
        <v>295</v>
      </c>
      <c r="K389" s="5" t="s">
        <v>295</v>
      </c>
      <c r="L389" s="5" t="s">
        <v>295</v>
      </c>
      <c r="M389" s="5" t="s">
        <v>295</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 ca="1">IF(OR(H389="",VLOOKUP(H$1,Services!$A$1:$B$19,2,0)="Exclude"),"",IF($D389=1,IF(OR(price_limit="",price_limit="No Limit"),IF(H389="Yes",1,2),IF(SUMIFS(WhatIf!$G:$G,WhatIf!$A:$A,H$1,WhatIf!$B:$B,H389)&lt;=price_limit,IF(H389="Yes",1,2),"")),""))</f>
        <v/>
      </c>
      <c r="AR389" s="75" t="str">
        <f ca="1">IF(OR(I389="",VLOOKUP(I$1,Services!$A$1:$B$19,2,0)="Exclude"),"",IF($D389=1,IF(OR(price_limit="",price_limit="No Limit"),IF(I389="Yes",1,2),IF(SUMIFS(WhatIf!$G:$G,WhatIf!$A:$A,I$1,WhatIf!$B:$B,I389)&lt;=price_limit,IF(I389="Yes",1,2),"")),""))</f>
        <v/>
      </c>
      <c r="AS389" s="75" t="str">
        <f ca="1">IF(OR(J389="",VLOOKUP(J$1,Services!$A$1:$B$19,2,0)="Exclude"),"",IF($D389=1,IF(OR(price_limit="",price_limit="No Limit"),IF(J389="Yes",1,2),IF(SUMIFS(WhatIf!$G:$G,WhatIf!$A:$A,J$1,WhatIf!$B:$B,J389)&lt;=price_limit,IF(J389="Yes",1,2),"")),""))</f>
        <v/>
      </c>
      <c r="AT389" s="75" t="str">
        <f ca="1">IF(OR(K389="",VLOOKUP(K$1,Services!$A$1:$B$19,2,0)="Exclude"),"",IF($D389=1,IF(OR(price_limit="",price_limit="No Limit"),IF(K389="Yes",1,2),IF(SUMIFS(WhatIf!$G:$G,WhatIf!$A:$A,K$1,WhatIf!$B:$B,K389)&lt;=price_limit,IF(K389="Yes",1,2),"")),""))</f>
        <v/>
      </c>
      <c r="AU389" s="75" t="str">
        <f ca="1">IF(OR(L389="",VLOOKUP(L$1,Services!$A$1:$B$19,2,0)="Exclude"),"",IF($D389=1,IF(OR(price_limit="",price_limit="No Limit"),IF(L389="Yes",1,2),IF(SUMIFS(WhatIf!$G:$G,WhatIf!$A:$A,L$1,WhatIf!$B:$B,L389)&lt;=price_limit,IF(L389="Yes",1,2),"")),""))</f>
        <v/>
      </c>
      <c r="AV389" s="75" t="str">
        <f ca="1">IF(OR(M389="",VLOOKUP(M$1,Services!$A$1:$B$19,2,0)="Exclude"),"",IF($D389=1,IF(OR(price_limit="",price_limit="No Limit"),IF(M389="Yes",1,2),IF(SUMIFS(WhatIf!$G:$G,WhatIf!$A:$A,M$1,WhatIf!$B:$B,M389)&lt;=price_limit,IF(M389="Yes",1,2),"")),""))</f>
        <v/>
      </c>
      <c r="AW389" s="75" t="str">
        <f ca="1">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si="29"/>
        <v>0</v>
      </c>
      <c r="BF389" s="3">
        <f t="shared" si="30"/>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Err2</v>
      </c>
      <c r="BO389" s="3" t="str">
        <f>IF($A389&lt;&gt;"",IF(OR(ISNUMBER(MATCH(ROW($A389),#REF!,0)),ISNUMBER(MATCH(ROW($A389),#REF!,0))),IF(I389="","Err1",""),IF(I389="","","Err2")),"")</f>
        <v>Err2</v>
      </c>
      <c r="BP389" s="3" t="str">
        <f>IF($A389&lt;&gt;"",IF(OR(ISNUMBER(MATCH(ROW($A389),#REF!,0)),ISNUMBER(MATCH(ROW($A389),#REF!,0))),IF(J389="","Err1",""),IF(J389="","","Err2")),"")</f>
        <v>Err2</v>
      </c>
      <c r="BQ389" s="3" t="str">
        <f>IF($A389&lt;&gt;"",IF(OR(ISNUMBER(MATCH(ROW($A389),#REF!,0)),ISNUMBER(MATCH(ROW($A389),#REF!,0))),IF(K389="","Err1",""),IF(K389="","","Err2")),"")</f>
        <v>Err2</v>
      </c>
      <c r="BR389" s="3" t="str">
        <f>IF($A389&lt;&gt;"",IF(OR(ISNUMBER(MATCH(ROW($A389),#REF!,0)),ISNUMBER(MATCH(ROW($A389),#REF!,0))),IF(L389="","Err1",""),IF(L389="","","Err2")),"")</f>
        <v>Err2</v>
      </c>
      <c r="BS389" s="3" t="str">
        <f>IF($A389&lt;&gt;"",IF(OR(ISNUMBER(MATCH(ROW($A389),#REF!,0)),ISNUMBER(MATCH(ROW($A389),#REF!,0))),IF(M389="","Err1",""),IF(M389="","","Err2")),"")</f>
        <v>Err2</v>
      </c>
      <c r="BT389" s="3" t="str">
        <f>IF($A389&lt;&gt;"",IF(OR(ISNUMBER(MATCH(ROW($A389),#REF!,0)),ISNUMBER(MATCH(ROW($A389),#REF!,0))),IF(N389="","Err1",""),IF(N389="","","Err2")),"")</f>
        <v>Err2</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69</v>
      </c>
      <c r="B390" s="4" t="s">
        <v>248</v>
      </c>
      <c r="C390" s="4" t="s">
        <v>293</v>
      </c>
      <c r="D390" s="3" t="str">
        <f t="shared" ca="1" si="27"/>
        <v/>
      </c>
      <c r="G390" s="5" t="s">
        <v>1</v>
      </c>
      <c r="H390" s="5" t="s">
        <v>1</v>
      </c>
      <c r="I390" s="5" t="s">
        <v>1</v>
      </c>
      <c r="J390" s="5" t="s">
        <v>1</v>
      </c>
      <c r="K390" s="5" t="s">
        <v>1</v>
      </c>
      <c r="L390" s="5" t="s">
        <v>1</v>
      </c>
      <c r="M390" s="5" t="s">
        <v>1</v>
      </c>
      <c r="O390" s="6" t="s">
        <v>1</v>
      </c>
      <c r="P390" s="6" t="s">
        <v>1</v>
      </c>
      <c r="Q390" s="6" t="s">
        <v>1</v>
      </c>
      <c r="R390" s="6"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8"/>
        <v/>
      </c>
      <c r="AN390" s="75" t="str">
        <f>IF(OR(E390="",VLOOKUP(E$1,Services!$A$1:$B$19,2,0)="Exclude"),"",IF($D390=1,IF(OR(price_limit="",price_limit="No Limit"),IF(E390="Yes",1,2),IF(SUMIFS(WhatIf!$G:$G,WhatIf!$A:$A,E$1,WhatIf!$B:$B,E390)&lt;=price_limit,IF(E390="Yes",1,2),"")),""))</f>
        <v/>
      </c>
      <c r="AO390" s="75" t="str">
        <f>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 ca="1">IF(OR(H390="",VLOOKUP(H$1,Services!$A$1:$B$19,2,0)="Exclude"),"",IF($D390=1,IF(OR(price_limit="",price_limit="No Limit"),IF(H390="Yes",1,2),IF(SUMIFS(WhatIf!$G:$G,WhatIf!$A:$A,H$1,WhatIf!$B:$B,H390)&lt;=price_limit,IF(H390="Yes",1,2),"")),""))</f>
        <v/>
      </c>
      <c r="AR390" s="75" t="str">
        <f ca="1">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 ca="1">IF(OR(O390="",VLOOKUP(O$1,Services!$A$1:$B$19,2,0)="Exclude"),"",IF($D390=1,IF(OR(price_limit="",price_limit="No Limit"),IF(O390="Yes",1,2),IF(SUMIFS(WhatIf!$G:$G,WhatIf!$A:$A,O$1,WhatIf!$B:$B,O390)&lt;=price_limit,IF(O390="Yes",1,2),"")),""))</f>
        <v/>
      </c>
      <c r="AY390" s="75" t="str">
        <f ca="1">IF(OR(P390="",VLOOKUP(P$1,Services!$A$1:$B$19,2,0)="Exclude"),"",IF($D390=1,IF(OR(price_limit="",price_limit="No Limit"),IF(P390="Yes",1,2),IF(SUMIFS(WhatIf!$G:$G,WhatIf!$A:$A,P$1,WhatIf!$B:$B,P390)&lt;=price_limit,IF(P390="Yes",1,2),"")),""))</f>
        <v/>
      </c>
      <c r="AZ390" s="75" t="str">
        <f ca="1">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 ca="1">IF(OR(U390="",VLOOKUP(U$1,Services!$A$1:$B$19,2,0)="Exclude"),"",IF($D390=1,IF(OR(price_limit="",price_limit="No Limit"),IF(U390="Yes",1,2),IF(SUMIFS(WhatIf!$G:$G,WhatIf!$A:$A,U$1,WhatIf!$B:$B,U390)&lt;=price_limit,IF(U390="Yes",1,2),"")),""))</f>
        <v/>
      </c>
      <c r="BE390" s="3">
        <f t="shared" si="29"/>
        <v>0</v>
      </c>
      <c r="BF390" s="3">
        <f t="shared" si="30"/>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
      </c>
      <c r="BL390" s="3" t="str">
        <f>IF($A390&lt;&gt;"",IF(ISNUMBER(MATCH(ROW($A390),#REF!,0)),IF($F390="","Err1",""),IF($F390="","","Err2")),"")</f>
        <v/>
      </c>
      <c r="BM390" s="3" t="str">
        <f>IF($A390&lt;&gt;"",IF(ISNUMBER(MATCH(ROW($A390),#REF!,0)),IF($G390="","Err1",""),IF($G390="","","Err2")),"")</f>
        <v>Err2</v>
      </c>
      <c r="BN390" s="3" t="str">
        <f>IF($A390&lt;&gt;"",IF(OR(ISNUMBER(MATCH(ROW($A390),#REF!,0)),ISNUMBER(MATCH(ROW($A390),#REF!,0))),IF(H390="","Err1",""),IF(H390="","","Err2")),"")</f>
        <v>Err2</v>
      </c>
      <c r="BO390" s="3" t="str">
        <f>IF($A390&lt;&gt;"",IF(OR(ISNUMBER(MATCH(ROW($A390),#REF!,0)),ISNUMBER(MATCH(ROW($A390),#REF!,0))),IF(I390="","Err1",""),IF(I390="","","Err2")),"")</f>
        <v>Err2</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Err2</v>
      </c>
      <c r="BV390" s="3" t="str">
        <f>IF($A390&lt;&gt;"",IF(ISNUMBER(MATCH(ROW($A390),#REF!,0)),IF(P390="","Err1",""),IF(P390="","","Err2")),"")</f>
        <v>Err2</v>
      </c>
      <c r="BW390" s="3" t="str">
        <f>IF($A390&lt;&gt;"",IF(OR(ISNUMBER(MATCH(ROW($A390),#REF!,0)),ISNUMBER(MATCH(ROW($A390),#REF!,0)),ISNUMBER(MATCH(ROW($A390),#REF!,0))),IF($Q390="","Err1",""),IF($Q390="","","Err2")),"")</f>
        <v>Err2</v>
      </c>
      <c r="BX390" s="3" t="str">
        <f>IF($A390&lt;&gt;"",IF(ISNUMBER(MATCH(ROW($A390),#REF!,0)),IF(R390="","Err1",""),IF(R390="","","Err2")),"")</f>
        <v>Err2</v>
      </c>
      <c r="BY390" s="3" t="str">
        <f>IF($A390&lt;&gt;"",IF(ISNUMBER(MATCH(ROW($A390),#REF!,0)),IF(S390="","Err1",""),IF(S390="","","Err2")),"")</f>
        <v/>
      </c>
      <c r="BZ390" s="3" t="str">
        <f>IF($A390&lt;&gt;"",IF(ISNUMBER(MATCH(ROW($A390),#REF!,0)),IF(T390="","Err1",""),IF(T390="","","Err2")),"")</f>
        <v/>
      </c>
      <c r="CA390" s="3" t="str">
        <f>IF($A390&lt;&gt;"",IF(ISNUMBER(MATCH(ROW($A390),#REF!,0)),IF(U390="","Err1",""),IF(U390="","","Err2")),"")</f>
        <v>Err2</v>
      </c>
    </row>
    <row r="391" spans="1:79" ht="24.9" x14ac:dyDescent="0.3">
      <c r="A391" s="19" t="s">
        <v>576</v>
      </c>
      <c r="C391" s="4" t="s">
        <v>485</v>
      </c>
      <c r="D391" s="3" t="str">
        <f t="shared" ca="1" si="27"/>
        <v/>
      </c>
      <c r="F391" s="5" t="s">
        <v>565</v>
      </c>
      <c r="G391" s="5" t="s">
        <v>565</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29"/>
        <v>0</v>
      </c>
      <c r="BF391" s="3">
        <f t="shared" si="30"/>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x14ac:dyDescent="0.3">
      <c r="A392" s="19" t="s">
        <v>159</v>
      </c>
      <c r="B392" s="4" t="s">
        <v>248</v>
      </c>
      <c r="C392" s="4" t="s">
        <v>206</v>
      </c>
      <c r="D392" s="3" t="str">
        <f t="shared" ca="1" si="27"/>
        <v/>
      </c>
      <c r="E392" s="5" t="s">
        <v>1</v>
      </c>
      <c r="O392" s="6" t="s">
        <v>1</v>
      </c>
      <c r="P392" s="6"/>
      <c r="Q392" s="6" t="s">
        <v>319</v>
      </c>
      <c r="R392" s="6"/>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8"/>
        <v/>
      </c>
      <c r="AN392" s="75" t="str">
        <f ca="1">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IF(OR(H392="",VLOOKUP(H$1,Services!$A$1:$B$19,2,0)="Exclude"),"",IF($D392=1,IF(OR(price_limit="",price_limit="No Limit"),IF(H392="Yes",1,2),IF(SUMIFS(WhatIf!$G:$G,WhatIf!$A:$A,H$1,WhatIf!$B:$B,H392)&lt;=price_limit,IF(H392="Yes",1,2),"")),""))</f>
        <v/>
      </c>
      <c r="AR392" s="75" t="str">
        <f>IF(OR(I392="",VLOOKUP(I$1,Services!$A$1:$B$19,2,0)="Exclude"),"",IF($D392=1,IF(OR(price_limit="",price_limit="No Limit"),IF(I392="Yes",1,2),IF(SUMIFS(WhatIf!$G:$G,WhatIf!$A:$A,I$1,WhatIf!$B:$B,I392)&lt;=price_limit,IF(I392="Yes",1,2),"")),""))</f>
        <v/>
      </c>
      <c r="AS392" s="75" t="str">
        <f>IF(OR(J392="",VLOOKUP(J$1,Services!$A$1:$B$19,2,0)="Exclude"),"",IF($D392=1,IF(OR(price_limit="",price_limit="No Limit"),IF(J392="Yes",1,2),IF(SUMIFS(WhatIf!$G:$G,WhatIf!$A:$A,J$1,WhatIf!$B:$B,J392)&lt;=price_limit,IF(J392="Yes",1,2),"")),""))</f>
        <v/>
      </c>
      <c r="AT392" s="75" t="str">
        <f>IF(OR(K392="",VLOOKUP(K$1,Services!$A$1:$B$19,2,0)="Exclude"),"",IF($D392=1,IF(OR(price_limit="",price_limit="No Limit"),IF(K392="Yes",1,2),IF(SUMIFS(WhatIf!$G:$G,WhatIf!$A:$A,K$1,WhatIf!$B:$B,K392)&lt;=price_limit,IF(K392="Yes",1,2),"")),""))</f>
        <v/>
      </c>
      <c r="AU392" s="75" t="str">
        <f>IF(OR(L392="",VLOOKUP(L$1,Services!$A$1:$B$19,2,0)="Exclude"),"",IF($D392=1,IF(OR(price_limit="",price_limit="No Limit"),IF(L392="Yes",1,2),IF(SUMIFS(WhatIf!$G:$G,WhatIf!$A:$A,L$1,WhatIf!$B:$B,L392)&lt;=price_limit,IF(L392="Yes",1,2),"")),""))</f>
        <v/>
      </c>
      <c r="AV392" s="75" t="str">
        <f>IF(OR(M392="",VLOOKUP(M$1,Services!$A$1:$B$19,2,0)="Exclude"),"",IF($D392=1,IF(OR(price_limit="",price_limit="No Limit"),IF(M392="Yes",1,2),IF(SUMIFS(WhatIf!$G:$G,WhatIf!$A:$A,M$1,WhatIf!$B:$B,M392)&lt;=price_limit,IF(M392="Yes",1,2),"")),""))</f>
        <v/>
      </c>
      <c r="AW392" s="75" t="str">
        <f>IF(OR(N392="",VLOOKUP(N$1,Services!$A$1:$B$19,2,0)="Exclude"),"",IF($D392=1,IF(OR(price_limit="",price_limit="No Limit"),IF(N392="Yes",1,2),IF(SUMIFS(WhatIf!$G:$G,WhatIf!$A:$A,N$1,WhatIf!$B:$B,N392)&lt;=price_limit,IF(N392="Yes",1,2),"")),""))</f>
        <v/>
      </c>
      <c r="AX392" s="75" t="str">
        <f ca="1">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 ca="1">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29"/>
        <v>0</v>
      </c>
      <c r="BF392" s="3">
        <f t="shared" si="30"/>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Err2</v>
      </c>
      <c r="BL392" s="3" t="str">
        <f>IF($A392&lt;&gt;"",IF(ISNUMBER(MATCH(ROW($A392),#REF!,0)),IF($F392="","Err1",""),IF($F392="","","Err2")),"")</f>
        <v/>
      </c>
      <c r="BM392" s="3" t="str">
        <f>IF($A392&lt;&gt;"",IF(ISNUMBER(MATCH(ROW($A392),#REF!,0)),IF($G392="","Err1",""),IF($G392="","","Err2")),"")</f>
        <v/>
      </c>
      <c r="BN392" s="3" t="str">
        <f>IF($A392&lt;&gt;"",IF(OR(ISNUMBER(MATCH(ROW($A392),#REF!,0)),ISNUMBER(MATCH(ROW($A392),#REF!,0))),IF(H392="","Err1",""),IF(H392="","","Err2")),"")</f>
        <v/>
      </c>
      <c r="BO392" s="3" t="str">
        <f>IF($A392&lt;&gt;"",IF(OR(ISNUMBER(MATCH(ROW($A392),#REF!,0)),ISNUMBER(MATCH(ROW($A392),#REF!,0))),IF(I392="","Err1",""),IF(I392="","","Err2")),"")</f>
        <v/>
      </c>
      <c r="BP392" s="3" t="str">
        <f>IF($A392&lt;&gt;"",IF(OR(ISNUMBER(MATCH(ROW($A392),#REF!,0)),ISNUMBER(MATCH(ROW($A392),#REF!,0))),IF(J392="","Err1",""),IF(J392="","","Err2")),"")</f>
        <v/>
      </c>
      <c r="BQ392" s="3" t="str">
        <f>IF($A392&lt;&gt;"",IF(OR(ISNUMBER(MATCH(ROW($A392),#REF!,0)),ISNUMBER(MATCH(ROW($A392),#REF!,0))),IF(K392="","Err1",""),IF(K392="","","Err2")),"")</f>
        <v/>
      </c>
      <c r="BR392" s="3" t="str">
        <f>IF($A392&lt;&gt;"",IF(OR(ISNUMBER(MATCH(ROW($A392),#REF!,0)),ISNUMBER(MATCH(ROW($A392),#REF!,0))),IF(L392="","Err1",""),IF(L392="","","Err2")),"")</f>
        <v/>
      </c>
      <c r="BS392" s="3" t="str">
        <f>IF($A392&lt;&gt;"",IF(OR(ISNUMBER(MATCH(ROW($A392),#REF!,0)),ISNUMBER(MATCH(ROW($A392),#REF!,0))),IF(M392="","Err1",""),IF(M392="","","Err2")),"")</f>
        <v/>
      </c>
      <c r="BT392" s="3" t="str">
        <f>IF($A392&lt;&gt;"",IF(OR(ISNUMBER(MATCH(ROW($A392),#REF!,0)),ISNUMBER(MATCH(ROW($A392),#REF!,0))),IF(N392="","Err1",""),IF(N392="","","Err2")),"")</f>
        <v/>
      </c>
      <c r="BU392" s="3" t="str">
        <f>IF($A392&lt;&gt;"",IF(ISNUMBER(MATCH(ROW($A392),#REF!,0)),IF(O392="","Err1",""),IF(O392="","","Err2")),"")</f>
        <v>Err2</v>
      </c>
      <c r="BV392" s="3" t="str">
        <f>IF($A392&lt;&gt;"",IF(ISNUMBER(MATCH(ROW($A392),#REF!,0)),IF(P392="","Err1",""),IF(P392="","","Err2")),"")</f>
        <v/>
      </c>
      <c r="BW392" s="3" t="str">
        <f>IF($A392&lt;&gt;"",IF(OR(ISNUMBER(MATCH(ROW($A392),#REF!,0)),ISNUMBER(MATCH(ROW($A392),#REF!,0)),ISNUMBER(MATCH(ROW($A392),#REF!,0))),IF($Q392="","Err1",""),IF($Q392="","","Err2")),"")</f>
        <v>Err2</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70</v>
      </c>
      <c r="B393" s="4" t="s">
        <v>248</v>
      </c>
      <c r="C393" s="4" t="s">
        <v>293</v>
      </c>
      <c r="D393" s="3" t="str">
        <f t="shared" ca="1" si="27"/>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U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 ca="1">IF(OR(O393="",VLOOKUP(O$1,Services!$A$1:$B$19,2,0)="Exclude"),"",IF($D393=1,IF(OR(price_limit="",price_limit="No Limit"),IF(O393="Yes",1,2),IF(SUMIFS(WhatIf!$G:$G,WhatIf!$A:$A,O$1,WhatIf!$B:$B,O393)&lt;=price_limit,IF(O393="Yes",1,2),"")),""))</f>
        <v/>
      </c>
      <c r="AY393" s="75" t="str">
        <f ca="1">IF(OR(P393="",VLOOKUP(P$1,Services!$A$1:$B$19,2,0)="Exclude"),"",IF($D393=1,IF(OR(price_limit="",price_limit="No Limit"),IF(P393="Yes",1,2),IF(SUMIFS(WhatIf!$G:$G,WhatIf!$A:$A,P$1,WhatIf!$B:$B,P393)&lt;=price_limit,IF(P393="Yes",1,2),"")),""))</f>
        <v/>
      </c>
      <c r="AZ393" s="75" t="str">
        <f ca="1">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 ca="1">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 ca="1">IF(OR(U393="",VLOOKUP(U$1,Services!$A$1:$B$19,2,0)="Exclude"),"",IF($D393=1,IF(OR(price_limit="",price_limit="No Limit"),IF(U393="Yes",1,2),IF(SUMIFS(WhatIf!$G:$G,WhatIf!$A:$A,U$1,WhatIf!$B:$B,U393)&lt;=price_limit,IF(U393="Yes",1,2),"")),""))</f>
        <v/>
      </c>
      <c r="BE393" s="3">
        <f t="shared" si="29"/>
        <v>0</v>
      </c>
      <c r="BF393" s="3">
        <f t="shared" si="30"/>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Err2</v>
      </c>
      <c r="BV393" s="3" t="str">
        <f>IF($A393&lt;&gt;"",IF(ISNUMBER(MATCH(ROW($A393),#REF!,0)),IF(P393="","Err1",""),IF(P393="","","Err2")),"")</f>
        <v>Err2</v>
      </c>
      <c r="BW393" s="3" t="str">
        <f>IF($A393&lt;&gt;"",IF(OR(ISNUMBER(MATCH(ROW($A393),#REF!,0)),ISNUMBER(MATCH(ROW($A393),#REF!,0)),ISNUMBER(MATCH(ROW($A393),#REF!,0))),IF($Q393="","Err1",""),IF($Q393="","","Err2")),"")</f>
        <v>Err2</v>
      </c>
      <c r="BX393" s="3" t="str">
        <f>IF($A393&lt;&gt;"",IF(ISNUMBER(MATCH(ROW($A393),#REF!,0)),IF(R393="","Err1",""),IF(R393="","","Err2")),"")</f>
        <v>Err2</v>
      </c>
      <c r="BY393" s="3" t="str">
        <f>IF($A393&lt;&gt;"",IF(ISNUMBER(MATCH(ROW($A393),#REF!,0)),IF(S393="","Err1",""),IF(S393="","","Err2")),"")</f>
        <v>Err2</v>
      </c>
      <c r="BZ393" s="3" t="str">
        <f>IF($A393&lt;&gt;"",IF(ISNUMBER(MATCH(ROW($A393),#REF!,0)),IF(T393="","Err1",""),IF(T393="","","Err2")),"")</f>
        <v/>
      </c>
      <c r="CA393" s="3" t="str">
        <f>IF($A393&lt;&gt;"",IF(ISNUMBER(MATCH(ROW($A393),#REF!,0)),IF(U393="","Err1",""),IF(U393="","","Err2")),"")</f>
        <v>Err2</v>
      </c>
    </row>
    <row r="394" spans="1:79" x14ac:dyDescent="0.3">
      <c r="A394" s="19" t="s">
        <v>881</v>
      </c>
      <c r="C394" s="4" t="s">
        <v>478</v>
      </c>
      <c r="D394" s="3" t="str">
        <f t="shared" ca="1" si="27"/>
        <v/>
      </c>
      <c r="R394" s="5" t="s">
        <v>874</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8"/>
        <v/>
      </c>
      <c r="AN394" s="75" t="str">
        <f>IF(OR(E394="",VLOOKUP(E$1,Services!$A$1:$B$19,2,0)="Exclude"),"",IF($D394=1,IF(OR(price_limit="",price_limit="No Limit"),IF(E394="Yes",1,2),IF(SUMIFS(WhatIf!$G:$G,WhatIf!$A:$A,E$1,WhatIf!$B:$B,E394)&lt;=price_limit,IF(E394="Yes",1,2),"")),""))</f>
        <v/>
      </c>
      <c r="AO394" s="75" t="str">
        <f>IF(OR(F394="",VLOOKUP(F$1,Services!$A$1:$B$19,2,0)="Exclude"),"",IF($D394=1,IF(OR(price_limit="",price_limit="No Limit"),IF(F394="Yes",1,2),IF(SUMIFS(WhatIf!$G:$G,WhatIf!$A:$A,F$1,WhatIf!$B:$B,F394)&lt;=price_limit,IF(F394="Yes",1,2),"")),""))</f>
        <v/>
      </c>
      <c r="AP394" s="75" t="str">
        <f>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 ca="1">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29"/>
        <v>0</v>
      </c>
      <c r="BF394" s="3">
        <f t="shared" si="30"/>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
      </c>
      <c r="BM394" s="3" t="str">
        <f>IF($A394&lt;&gt;"",IF(ISNUMBER(MATCH(ROW($A394),#REF!,0)),IF($G394="","Err1",""),IF($G394="","","Err2")),"")</f>
        <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Err2</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147</v>
      </c>
      <c r="B395" s="4" t="s">
        <v>386</v>
      </c>
      <c r="C395" s="4" t="s">
        <v>478</v>
      </c>
      <c r="D395" s="3" t="str">
        <f t="shared" ca="1" si="27"/>
        <v/>
      </c>
      <c r="E395" s="5" t="s">
        <v>1</v>
      </c>
      <c r="F395" s="5" t="s">
        <v>536</v>
      </c>
      <c r="G395" s="5" t="s">
        <v>536</v>
      </c>
      <c r="J395" s="5" t="s">
        <v>1</v>
      </c>
      <c r="K395" s="5" t="s">
        <v>1</v>
      </c>
      <c r="L395" s="5" t="s">
        <v>1</v>
      </c>
      <c r="M395" s="5" t="s">
        <v>1</v>
      </c>
      <c r="R395" s="5" t="s">
        <v>874</v>
      </c>
      <c r="S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8"/>
        <v/>
      </c>
      <c r="AN395" s="75" t="str">
        <f ca="1">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 ca="1">IF(OR(J395="",VLOOKUP(J$1,Services!$A$1:$B$19,2,0)="Exclude"),"",IF($D395=1,IF(OR(price_limit="",price_limit="No Limit"),IF(J395="Yes",1,2),IF(SUMIFS(WhatIf!$G:$G,WhatIf!$A:$A,J$1,WhatIf!$B:$B,J395)&lt;=price_limit,IF(J395="Yes",1,2),"")),""))</f>
        <v/>
      </c>
      <c r="AT395" s="75" t="str">
        <f ca="1">IF(OR(K395="",VLOOKUP(K$1,Services!$A$1:$B$19,2,0)="Exclude"),"",IF($D395=1,IF(OR(price_limit="",price_limit="No Limit"),IF(K395="Yes",1,2),IF(SUMIFS(WhatIf!$G:$G,WhatIf!$A:$A,K$1,WhatIf!$B:$B,K395)&lt;=price_limit,IF(K395="Yes",1,2),"")),""))</f>
        <v/>
      </c>
      <c r="AU395" s="75" t="str">
        <f ca="1">IF(OR(L395="",VLOOKUP(L$1,Services!$A$1:$B$19,2,0)="Exclude"),"",IF($D395=1,IF(OR(price_limit="",price_limit="No Limit"),IF(L395="Yes",1,2),IF(SUMIFS(WhatIf!$G:$G,WhatIf!$A:$A,L$1,WhatIf!$B:$B,L395)&lt;=price_limit,IF(L395="Yes",1,2),"")),""))</f>
        <v/>
      </c>
      <c r="AV395" s="75" t="str">
        <f ca="1">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 ca="1">IF(OR(R395="",VLOOKUP(R$1,Services!$A$1:$B$19,2,0)="Exclude"),"",IF($D395=1,IF(OR(price_limit="",price_limit="No Limit"),IF(R395="Yes",1,2),IF(SUMIFS(WhatIf!$G:$G,WhatIf!$A:$A,R$1,WhatIf!$B:$B,R395)&lt;=price_limit,IF(R395="Yes",1,2),"")),""))</f>
        <v/>
      </c>
      <c r="BB395" s="75" t="str">
        <f ca="1">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29"/>
        <v>0</v>
      </c>
      <c r="BF395" s="3">
        <f t="shared" si="30"/>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Err2</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Err2</v>
      </c>
      <c r="BQ395" s="3" t="str">
        <f>IF($A395&lt;&gt;"",IF(OR(ISNUMBER(MATCH(ROW($A395),#REF!,0)),ISNUMBER(MATCH(ROW($A395),#REF!,0))),IF(K395="","Err1",""),IF(K395="","","Err2")),"")</f>
        <v>Err2</v>
      </c>
      <c r="BR395" s="3" t="str">
        <f>IF($A395&lt;&gt;"",IF(OR(ISNUMBER(MATCH(ROW($A395),#REF!,0)),ISNUMBER(MATCH(ROW($A395),#REF!,0))),IF(L395="","Err1",""),IF(L395="","","Err2")),"")</f>
        <v>Err2</v>
      </c>
      <c r="BS395" s="3" t="str">
        <f>IF($A395&lt;&gt;"",IF(OR(ISNUMBER(MATCH(ROW($A395),#REF!,0)),ISNUMBER(MATCH(ROW($A395),#REF!,0))),IF(M395="","Err1",""),IF(M395="","","Err2")),"")</f>
        <v>Err2</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Err2</v>
      </c>
      <c r="BY395" s="3" t="str">
        <f>IF($A395&lt;&gt;"",IF(ISNUMBER(MATCH(ROW($A395),#REF!,0)),IF(S395="","Err1",""),IF(S395="","","Err2")),"")</f>
        <v>Err2</v>
      </c>
      <c r="BZ395" s="3" t="str">
        <f>IF($A395&lt;&gt;"",IF(ISNUMBER(MATCH(ROW($A395),#REF!,0)),IF(T395="","Err1",""),IF(T395="","","Err2")),"")</f>
        <v/>
      </c>
      <c r="CA395" s="3" t="str">
        <f>IF($A395&lt;&gt;"",IF(ISNUMBER(MATCH(ROW($A395),#REF!,0)),IF(U395="","Err1",""),IF(U395="","","Err2")),"")</f>
        <v/>
      </c>
    </row>
    <row r="396" spans="1:79" ht="24.9" x14ac:dyDescent="0.3">
      <c r="A396" s="19" t="s">
        <v>606</v>
      </c>
      <c r="C396" s="4" t="s">
        <v>485</v>
      </c>
      <c r="D396" s="3" t="str">
        <f t="shared" ca="1" si="27"/>
        <v/>
      </c>
      <c r="F396" s="5" t="s">
        <v>558</v>
      </c>
      <c r="G396" s="5" t="s">
        <v>558</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8"/>
        <v/>
      </c>
      <c r="AN396" s="75" t="str">
        <f>IF(OR(E396="",VLOOKUP(E$1,Services!$A$1:$B$19,2,0)="Exclude"),"",IF($D396=1,IF(OR(price_limit="",price_limit="No Limit"),IF(E396="Yes",1,2),IF(SUMIFS(WhatIf!$G:$G,WhatIf!$A:$A,E$1,WhatIf!$B:$B,E396)&lt;=price_limit,IF(E396="Yes",1,2),"")),""))</f>
        <v/>
      </c>
      <c r="AO396" s="75" t="str">
        <f ca="1">IF(OR(F396="",VLOOKUP(F$1,Services!$A$1:$B$19,2,0)="Exclude"),"",IF($D396=1,IF(OR(price_limit="",price_limit="No Limit"),IF(F396="Yes",1,2),IF(SUMIFS(WhatIf!$G:$G,WhatIf!$A:$A,F$1,WhatIf!$B:$B,F396)&lt;=price_limit,IF(F396="Yes",1,2),"")),""))</f>
        <v/>
      </c>
      <c r="AP396" s="75" t="str">
        <f ca="1">IF(OR(G396="",VLOOKUP(G$1,Services!$A$1:$B$19,2,0)="Exclude"),"",IF($D396=1,IF(OR(price_limit="",price_limit="No Limit"),IF(G396="Yes",1,2),IF(SUMIFS(WhatIf!$G:$G,WhatIf!$A:$A,G$1,WhatIf!$B:$B,G396)&lt;=price_limit,IF(G396="Yes",1,2),"")),""))</f>
        <v/>
      </c>
      <c r="AQ396" s="75" t="str">
        <f>IF(OR(H396="",VLOOKUP(H$1,Services!$A$1:$B$19,2,0)="Exclude"),"",IF($D396=1,IF(OR(price_limit="",price_limit="No Limit"),IF(H396="Yes",1,2),IF(SUMIFS(WhatIf!$G:$G,WhatIf!$A:$A,H$1,WhatIf!$B:$B,H396)&lt;=price_limit,IF(H396="Yes",1,2),"")),""))</f>
        <v/>
      </c>
      <c r="AR396" s="75" t="str">
        <f>IF(OR(I396="",VLOOKUP(I$1,Services!$A$1:$B$19,2,0)="Exclude"),"",IF($D396=1,IF(OR(price_limit="",price_limit="No Limit"),IF(I396="Yes",1,2),IF(SUMIFS(WhatIf!$G:$G,WhatIf!$A:$A,I$1,WhatIf!$B:$B,I396)&lt;=price_limit,IF(I396="Yes",1,2),"")),""))</f>
        <v/>
      </c>
      <c r="AS396" s="75" t="str">
        <f>IF(OR(J396="",VLOOKUP(J$1,Services!$A$1:$B$19,2,0)="Exclude"),"",IF($D396=1,IF(OR(price_limit="",price_limit="No Limit"),IF(J396="Yes",1,2),IF(SUMIFS(WhatIf!$G:$G,WhatIf!$A:$A,J$1,WhatIf!$B:$B,J396)&lt;=price_limit,IF(J396="Yes",1,2),"")),""))</f>
        <v/>
      </c>
      <c r="AT396" s="75" t="str">
        <f>IF(OR(K396="",VLOOKUP(K$1,Services!$A$1:$B$19,2,0)="Exclude"),"",IF($D396=1,IF(OR(price_limit="",price_limit="No Limit"),IF(K396="Yes",1,2),IF(SUMIFS(WhatIf!$G:$G,WhatIf!$A:$A,K$1,WhatIf!$B:$B,K396)&lt;=price_limit,IF(K396="Yes",1,2),"")),""))</f>
        <v/>
      </c>
      <c r="AU396" s="75" t="str">
        <f>IF(OR(L396="",VLOOKUP(L$1,Services!$A$1:$B$19,2,0)="Exclude"),"",IF($D396=1,IF(OR(price_limit="",price_limit="No Limit"),IF(L396="Yes",1,2),IF(SUMIFS(WhatIf!$G:$G,WhatIf!$A:$A,L$1,WhatIf!$B:$B,L396)&lt;=price_limit,IF(L396="Yes",1,2),"")),""))</f>
        <v/>
      </c>
      <c r="AV396" s="75" t="str">
        <f>IF(OR(M396="",VLOOKUP(M$1,Services!$A$1:$B$19,2,0)="Exclude"),"",IF($D396=1,IF(OR(price_limit="",price_limit="No Limit"),IF(M396="Yes",1,2),IF(SUMIFS(WhatIf!$G:$G,WhatIf!$A:$A,M$1,WhatIf!$B:$B,M396)&lt;=price_limit,IF(M396="Yes",1,2),"")),""))</f>
        <v/>
      </c>
      <c r="AW396" s="75" t="str">
        <f>IF(OR(N396="",VLOOKUP(N$1,Services!$A$1:$B$19,2,0)="Exclude"),"",IF($D396=1,IF(OR(price_limit="",price_limit="No Limit"),IF(N396="Yes",1,2),IF(SUMIFS(WhatIf!$G:$G,WhatIf!$A:$A,N$1,WhatIf!$B:$B,N396)&lt;=price_limit,IF(N396="Yes",1,2),"")),""))</f>
        <v/>
      </c>
      <c r="AX396" s="75" t="str">
        <f>IF(OR(O396="",VLOOKUP(O$1,Services!$A$1:$B$19,2,0)="Exclude"),"",IF($D396=1,IF(OR(price_limit="",price_limit="No Limit"),IF(O396="Yes",1,2),IF(SUMIFS(WhatIf!$G:$G,WhatIf!$A:$A,O$1,WhatIf!$B:$B,O396)&lt;=price_limit,IF(O396="Yes",1,2),"")),""))</f>
        <v/>
      </c>
      <c r="AY396" s="75" t="str">
        <f>IF(OR(P396="",VLOOKUP(P$1,Services!$A$1:$B$19,2,0)="Exclude"),"",IF($D396=1,IF(OR(price_limit="",price_limit="No Limit"),IF(P396="Yes",1,2),IF(SUMIFS(WhatIf!$G:$G,WhatIf!$A:$A,P$1,WhatIf!$B:$B,P396)&lt;=price_limit,IF(P396="Yes",1,2),"")),""))</f>
        <v/>
      </c>
      <c r="AZ396" s="75" t="str">
        <f>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29"/>
        <v>0</v>
      </c>
      <c r="BF396" s="3">
        <f t="shared" si="30"/>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Err2</v>
      </c>
      <c r="BM396" s="3" t="str">
        <f>IF($A396&lt;&gt;"",IF(ISNUMBER(MATCH(ROW($A396),#REF!,0)),IF($G396="","Err1",""),IF($G396="","","Err2")),"")</f>
        <v>Err2</v>
      </c>
      <c r="BN396" s="3" t="str">
        <f>IF($A396&lt;&gt;"",IF(OR(ISNUMBER(MATCH(ROW($A396),#REF!,0)),ISNUMBER(MATCH(ROW($A396),#REF!,0))),IF(H396="","Err1",""),IF(H396="","","Err2")),"")</f>
        <v/>
      </c>
      <c r="BO396" s="3" t="str">
        <f>IF($A396&lt;&gt;"",IF(OR(ISNUMBER(MATCH(ROW($A396),#REF!,0)),ISNUMBER(MATCH(ROW($A396),#REF!,0))),IF(I396="","Err1",""),IF(I396="","","Err2")),"")</f>
        <v/>
      </c>
      <c r="BP396" s="3" t="str">
        <f>IF($A396&lt;&gt;"",IF(OR(ISNUMBER(MATCH(ROW($A396),#REF!,0)),ISNUMBER(MATCH(ROW($A396),#REF!,0))),IF(J396="","Err1",""),IF(J396="","","Err2")),"")</f>
        <v/>
      </c>
      <c r="BQ396" s="3" t="str">
        <f>IF($A396&lt;&gt;"",IF(OR(ISNUMBER(MATCH(ROW($A396),#REF!,0)),ISNUMBER(MATCH(ROW($A396),#REF!,0))),IF(K396="","Err1",""),IF(K396="","","Err2")),"")</f>
        <v/>
      </c>
      <c r="BR396" s="3" t="str">
        <f>IF($A396&lt;&gt;"",IF(OR(ISNUMBER(MATCH(ROW($A396),#REF!,0)),ISNUMBER(MATCH(ROW($A396),#REF!,0))),IF(L396="","Err1",""),IF(L396="","","Err2")),"")</f>
        <v/>
      </c>
      <c r="BS396" s="3" t="str">
        <f>IF($A396&lt;&gt;"",IF(OR(ISNUMBER(MATCH(ROW($A396),#REF!,0)),ISNUMBER(MATCH(ROW($A396),#REF!,0))),IF(M396="","Err1",""),IF(M396="","","Err2")),"")</f>
        <v/>
      </c>
      <c r="BT396" s="3" t="str">
        <f>IF($A396&lt;&gt;"",IF(OR(ISNUMBER(MATCH(ROW($A396),#REF!,0)),ISNUMBER(MATCH(ROW($A396),#REF!,0))),IF(N396="","Err1",""),IF(N396="","","Err2")),"")</f>
        <v/>
      </c>
      <c r="BU396" s="3" t="str">
        <f>IF($A396&lt;&gt;"",IF(ISNUMBER(MATCH(ROW($A396),#REF!,0)),IF(O396="","Err1",""),IF(O396="","","Err2")),"")</f>
        <v/>
      </c>
      <c r="BV396" s="3" t="str">
        <f>IF($A396&lt;&gt;"",IF(ISNUMBER(MATCH(ROW($A396),#REF!,0)),IF(P396="","Err1",""),IF(P396="","","Err2")),"")</f>
        <v/>
      </c>
      <c r="BW396" s="3" t="str">
        <f>IF($A396&lt;&gt;"",IF(OR(ISNUMBER(MATCH(ROW($A396),#REF!,0)),ISNUMBER(MATCH(ROW($A396),#REF!,0)),ISNUMBER(MATCH(ROW($A396),#REF!,0))),IF($Q396="","Err1",""),IF($Q396="","","Err2")),"")</f>
        <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387</v>
      </c>
      <c r="B397" s="4" t="s">
        <v>248</v>
      </c>
      <c r="C397" s="4" t="s">
        <v>215</v>
      </c>
      <c r="D397" s="3" t="str">
        <f t="shared" ca="1" si="27"/>
        <v/>
      </c>
      <c r="H397" s="5" t="s">
        <v>295</v>
      </c>
      <c r="I397" s="5" t="s">
        <v>295</v>
      </c>
      <c r="J397" s="5" t="s">
        <v>295</v>
      </c>
      <c r="K397" s="5" t="s">
        <v>295</v>
      </c>
      <c r="L397" s="5" t="s">
        <v>295</v>
      </c>
      <c r="M397" s="5" t="s">
        <v>295</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8"/>
        <v/>
      </c>
      <c r="AN397" s="75" t="str">
        <f>IF(OR(E397="",VLOOKUP(E$1,Services!$A$1:$B$19,2,0)="Exclude"),"",IF($D397=1,IF(OR(price_limit="",price_limit="No Limit"),IF(E397="Yes",1,2),IF(SUMIFS(WhatIf!$G:$G,WhatIf!$A:$A,E$1,WhatIf!$B:$B,E397)&lt;=price_limit,IF(E397="Yes",1,2),"")),""))</f>
        <v/>
      </c>
      <c r="AO397" s="75" t="str">
        <f>IF(OR(F397="",VLOOKUP(F$1,Services!$A$1:$B$19,2,0)="Exclude"),"",IF($D397=1,IF(OR(price_limit="",price_limit="No Limit"),IF(F397="Yes",1,2),IF(SUMIFS(WhatIf!$G:$G,WhatIf!$A:$A,F$1,WhatIf!$B:$B,F397)&lt;=price_limit,IF(F397="Yes",1,2),"")),""))</f>
        <v/>
      </c>
      <c r="AP397" s="75" t="str">
        <f>IF(OR(G397="",VLOOKUP(G$1,Services!$A$1:$B$19,2,0)="Exclude"),"",IF($D397=1,IF(OR(price_limit="",price_limit="No Limit"),IF(G397="Yes",1,2),IF(SUMIFS(WhatIf!$G:$G,WhatIf!$A:$A,G$1,WhatIf!$B:$B,G397)&lt;=price_limit,IF(G397="Yes",1,2),"")),""))</f>
        <v/>
      </c>
      <c r="AQ397" s="75" t="str">
        <f ca="1">IF(OR(H397="",VLOOKUP(H$1,Services!$A$1:$B$19,2,0)="Exclude"),"",IF($D397=1,IF(OR(price_limit="",price_limit="No Limit"),IF(H397="Yes",1,2),IF(SUMIFS(WhatIf!$G:$G,WhatIf!$A:$A,H$1,WhatIf!$B:$B,H397)&lt;=price_limit,IF(H397="Yes",1,2),"")),""))</f>
        <v/>
      </c>
      <c r="AR397" s="75" t="str">
        <f ca="1">IF(OR(I397="",VLOOKUP(I$1,Services!$A$1:$B$19,2,0)="Exclude"),"",IF($D397=1,IF(OR(price_limit="",price_limit="No Limit"),IF(I397="Yes",1,2),IF(SUMIFS(WhatIf!$G:$G,WhatIf!$A:$A,I$1,WhatIf!$B:$B,I397)&lt;=price_limit,IF(I397="Yes",1,2),"")),""))</f>
        <v/>
      </c>
      <c r="AS397" s="75" t="str">
        <f ca="1">IF(OR(J397="",VLOOKUP(J$1,Services!$A$1:$B$19,2,0)="Exclude"),"",IF($D397=1,IF(OR(price_limit="",price_limit="No Limit"),IF(J397="Yes",1,2),IF(SUMIFS(WhatIf!$G:$G,WhatIf!$A:$A,J$1,WhatIf!$B:$B,J397)&lt;=price_limit,IF(J397="Yes",1,2),"")),""))</f>
        <v/>
      </c>
      <c r="AT397" s="75" t="str">
        <f ca="1">IF(OR(K397="",VLOOKUP(K$1,Services!$A$1:$B$19,2,0)="Exclude"),"",IF($D397=1,IF(OR(price_limit="",price_limit="No Limit"),IF(K397="Yes",1,2),IF(SUMIFS(WhatIf!$G:$G,WhatIf!$A:$A,K$1,WhatIf!$B:$B,K397)&lt;=price_limit,IF(K397="Yes",1,2),"")),""))</f>
        <v/>
      </c>
      <c r="AU397" s="75" t="str">
        <f ca="1">IF(OR(L397="",VLOOKUP(L$1,Services!$A$1:$B$19,2,0)="Exclude"),"",IF($D397=1,IF(OR(price_limit="",price_limit="No Limit"),IF(L397="Yes",1,2),IF(SUMIFS(WhatIf!$G:$G,WhatIf!$A:$A,L$1,WhatIf!$B:$B,L397)&lt;=price_limit,IF(L397="Yes",1,2),"")),""))</f>
        <v/>
      </c>
      <c r="AV397" s="75" t="str">
        <f ca="1">IF(OR(M397="",VLOOKUP(M$1,Services!$A$1:$B$19,2,0)="Exclude"),"",IF($D397=1,IF(OR(price_limit="",price_limit="No Limit"),IF(M397="Yes",1,2),IF(SUMIFS(WhatIf!$G:$G,WhatIf!$A:$A,M$1,WhatIf!$B:$B,M397)&lt;=price_limit,IF(M397="Yes",1,2),"")),""))</f>
        <v/>
      </c>
      <c r="AW397" s="75" t="str">
        <f ca="1">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29"/>
        <v>0</v>
      </c>
      <c r="BF397" s="3">
        <f t="shared" si="30"/>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
      </c>
      <c r="BM397" s="3" t="str">
        <f>IF($A397&lt;&gt;"",IF(ISNUMBER(MATCH(ROW($A397),#REF!,0)),IF($G397="","Err1",""),IF($G397="","","Err2")),"")</f>
        <v/>
      </c>
      <c r="BN397" s="3" t="str">
        <f>IF($A397&lt;&gt;"",IF(OR(ISNUMBER(MATCH(ROW($A397),#REF!,0)),ISNUMBER(MATCH(ROW($A397),#REF!,0))),IF(H397="","Err1",""),IF(H397="","","Err2")),"")</f>
        <v>Err2</v>
      </c>
      <c r="BO397" s="3" t="str">
        <f>IF($A397&lt;&gt;"",IF(OR(ISNUMBER(MATCH(ROW($A397),#REF!,0)),ISNUMBER(MATCH(ROW($A397),#REF!,0))),IF(I397="","Err1",""),IF(I397="","","Err2")),"")</f>
        <v>Err2</v>
      </c>
      <c r="BP397" s="3" t="str">
        <f>IF($A397&lt;&gt;"",IF(OR(ISNUMBER(MATCH(ROW($A397),#REF!,0)),ISNUMBER(MATCH(ROW($A397),#REF!,0))),IF(J397="","Err1",""),IF(J397="","","Err2")),"")</f>
        <v>Err2</v>
      </c>
      <c r="BQ397" s="3" t="str">
        <f>IF($A397&lt;&gt;"",IF(OR(ISNUMBER(MATCH(ROW($A397),#REF!,0)),ISNUMBER(MATCH(ROW($A397),#REF!,0))),IF(K397="","Err1",""),IF(K397="","","Err2")),"")</f>
        <v>Err2</v>
      </c>
      <c r="BR397" s="3" t="str">
        <f>IF($A397&lt;&gt;"",IF(OR(ISNUMBER(MATCH(ROW($A397),#REF!,0)),ISNUMBER(MATCH(ROW($A397),#REF!,0))),IF(L397="","Err1",""),IF(L397="","","Err2")),"")</f>
        <v>Err2</v>
      </c>
      <c r="BS397" s="3" t="str">
        <f>IF($A397&lt;&gt;"",IF(OR(ISNUMBER(MATCH(ROW($A397),#REF!,0)),ISNUMBER(MATCH(ROW($A397),#REF!,0))),IF(M397="","Err1",""),IF(M397="","","Err2")),"")</f>
        <v>Err2</v>
      </c>
      <c r="BT397" s="3" t="str">
        <f>IF($A397&lt;&gt;"",IF(OR(ISNUMBER(MATCH(ROW($A397),#REF!,0)),ISNUMBER(MATCH(ROW($A397),#REF!,0))),IF(N397="","Err1",""),IF(N397="","","Err2")),"")</f>
        <v>Err2</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x14ac:dyDescent="0.3">
      <c r="A398" s="19" t="s">
        <v>284</v>
      </c>
      <c r="B398" s="4" t="s">
        <v>248</v>
      </c>
      <c r="C398" s="4" t="s">
        <v>215</v>
      </c>
      <c r="D398" s="3" t="str">
        <f t="shared" ca="1" si="27"/>
        <v/>
      </c>
      <c r="F398" s="5" t="s">
        <v>557</v>
      </c>
      <c r="G398" s="5" t="s">
        <v>557</v>
      </c>
      <c r="H398" s="5" t="s">
        <v>295</v>
      </c>
      <c r="I398" s="5" t="s">
        <v>295</v>
      </c>
      <c r="J398" s="5" t="s">
        <v>295</v>
      </c>
      <c r="K398" s="5" t="s">
        <v>295</v>
      </c>
      <c r="L398" s="5" t="s">
        <v>295</v>
      </c>
      <c r="M398" s="5" t="s">
        <v>295</v>
      </c>
      <c r="N398" s="5" t="s">
        <v>1</v>
      </c>
      <c r="R398" s="5" t="s">
        <v>879</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 ca="1">IF(OR(H398="",VLOOKUP(H$1,Services!$A$1:$B$19,2,0)="Exclude"),"",IF($D398=1,IF(OR(price_limit="",price_limit="No Limit"),IF(H398="Yes",1,2),IF(SUMIFS(WhatIf!$G:$G,WhatIf!$A:$A,H$1,WhatIf!$B:$B,H398)&lt;=price_limit,IF(H398="Yes",1,2),"")),""))</f>
        <v/>
      </c>
      <c r="AR398" s="75" t="str">
        <f ca="1">IF(OR(I398="",VLOOKUP(I$1,Services!$A$1:$B$19,2,0)="Exclude"),"",IF($D398=1,IF(OR(price_limit="",price_limit="No Limit"),IF(I398="Yes",1,2),IF(SUMIFS(WhatIf!$G:$G,WhatIf!$A:$A,I$1,WhatIf!$B:$B,I398)&lt;=price_limit,IF(I398="Yes",1,2),"")),""))</f>
        <v/>
      </c>
      <c r="AS398" s="75" t="str">
        <f ca="1">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 ca="1">IF(OR(N398="",VLOOKUP(N$1,Services!$A$1:$B$19,2,0)="Exclude"),"",IF($D398=1,IF(OR(price_limit="",price_limit="No Limit"),IF(N398="Yes",1,2),IF(SUMIFS(WhatIf!$G:$G,WhatIf!$A:$A,N$1,WhatIf!$B:$B,N398)&lt;=price_limit,IF(N398="Yes",1,2),"")),""))</f>
        <v/>
      </c>
      <c r="AX398" s="75" t="str">
        <f>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29"/>
        <v>0</v>
      </c>
      <c r="BF398" s="3">
        <f t="shared" si="30"/>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Err2</v>
      </c>
      <c r="BO398" s="3" t="str">
        <f>IF($A398&lt;&gt;"",IF(OR(ISNUMBER(MATCH(ROW($A398),#REF!,0)),ISNUMBER(MATCH(ROW($A398),#REF!,0))),IF(I398="","Err1",""),IF(I398="","","Err2")),"")</f>
        <v>Err2</v>
      </c>
      <c r="BP398" s="3" t="str">
        <f>IF($A398&lt;&gt;"",IF(OR(ISNUMBER(MATCH(ROW($A398),#REF!,0)),ISNUMBER(MATCH(ROW($A398),#REF!,0))),IF(J398="","Err1",""),IF(J398="","","Err2")),"")</f>
        <v>Err2</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Err2</v>
      </c>
      <c r="BU398" s="3" t="str">
        <f>IF($A398&lt;&gt;"",IF(ISNUMBER(MATCH(ROW($A398),#REF!,0)),IF(O398="","Err1",""),IF(O398="","","Err2")),"")</f>
        <v/>
      </c>
      <c r="BV398" s="3" t="str">
        <f>IF($A398&lt;&gt;"",IF(ISNUMBER(MATCH(ROW($A398),#REF!,0)),IF(P398="","Err1",""),IF(P398="","","Err2")),"")</f>
        <v/>
      </c>
      <c r="BW398" s="3" t="str">
        <f>IF($A398&lt;&gt;"",IF(OR(ISNUMBER(MATCH(ROW($A398),#REF!,0)),ISNUMBER(MATCH(ROW($A398),#REF!,0)),ISNUMBER(MATCH(ROW($A398),#REF!,0))),IF($Q398="","Err1",""),IF($Q398="","","Err2")),"")</f>
        <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636</v>
      </c>
      <c r="C399" s="4" t="s">
        <v>215</v>
      </c>
      <c r="D399" s="3" t="str">
        <f t="shared" ca="1" si="27"/>
        <v/>
      </c>
      <c r="F399" s="5" t="s">
        <v>556</v>
      </c>
      <c r="G399" s="5" t="s">
        <v>556</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29"/>
        <v>0</v>
      </c>
      <c r="BF399" s="3">
        <f t="shared" si="30"/>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
      </c>
      <c r="CA399" s="3" t="str">
        <f>IF($A399&lt;&gt;"",IF(ISNUMBER(MATCH(ROW($A399),#REF!,0)),IF(U399="","Err1",""),IF(U399="","","Err2")),"")</f>
        <v/>
      </c>
    </row>
    <row r="400" spans="1:79" x14ac:dyDescent="0.3">
      <c r="A400" s="19" t="s">
        <v>601</v>
      </c>
      <c r="C400" s="4" t="s">
        <v>485</v>
      </c>
      <c r="D400" s="3" t="str">
        <f t="shared" ca="1" si="27"/>
        <v/>
      </c>
      <c r="F400" s="5" t="s">
        <v>559</v>
      </c>
      <c r="G400" s="5" t="s">
        <v>559</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29"/>
        <v>0</v>
      </c>
      <c r="BF400" s="3">
        <f t="shared" si="30"/>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x14ac:dyDescent="0.3">
      <c r="A401" s="19" t="s">
        <v>71</v>
      </c>
      <c r="B401" s="4" t="s">
        <v>248</v>
      </c>
      <c r="C401" s="4" t="s">
        <v>215</v>
      </c>
      <c r="D401" s="3" t="str">
        <f t="shared" ca="1" si="27"/>
        <v/>
      </c>
      <c r="H401" s="5" t="s">
        <v>1</v>
      </c>
      <c r="I401" s="5" t="s">
        <v>1</v>
      </c>
      <c r="J401" s="5" t="s">
        <v>1</v>
      </c>
      <c r="K401" s="5" t="s">
        <v>1</v>
      </c>
      <c r="L401" s="5" t="s">
        <v>1</v>
      </c>
      <c r="M401" s="5" t="s">
        <v>1</v>
      </c>
      <c r="N401" s="5" t="s">
        <v>1</v>
      </c>
      <c r="O401" s="6" t="s">
        <v>1</v>
      </c>
      <c r="P401" s="6" t="s">
        <v>1</v>
      </c>
      <c r="Q401" s="6" t="s">
        <v>1</v>
      </c>
      <c r="R401" s="6"/>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8"/>
        <v/>
      </c>
      <c r="AN401" s="75" t="str">
        <f>IF(OR(E401="",VLOOKUP(E$1,Services!$A$1:$B$19,2,0)="Exclude"),"",IF($D401=1,IF(OR(price_limit="",price_limit="No Limit"),IF(E401="Yes",1,2),IF(SUMIFS(WhatIf!$G:$G,WhatIf!$A:$A,E$1,WhatIf!$B:$B,E401)&lt;=price_limit,IF(E401="Yes",1,2),"")),""))</f>
        <v/>
      </c>
      <c r="AO401" s="75" t="str">
        <f>IF(OR(F401="",VLOOKUP(F$1,Services!$A$1:$B$19,2,0)="Exclude"),"",IF($D401=1,IF(OR(price_limit="",price_limit="No Limit"),IF(F401="Yes",1,2),IF(SUMIFS(WhatIf!$G:$G,WhatIf!$A:$A,F$1,WhatIf!$B:$B,F401)&lt;=price_limit,IF(F401="Yes",1,2),"")),""))</f>
        <v/>
      </c>
      <c r="AP401" s="75" t="str">
        <f>IF(OR(G401="",VLOOKUP(G$1,Services!$A$1:$B$19,2,0)="Exclude"),"",IF($D401=1,IF(OR(price_limit="",price_limit="No Limit"),IF(G401="Yes",1,2),IF(SUMIFS(WhatIf!$G:$G,WhatIf!$A:$A,G$1,WhatIf!$B:$B,G401)&lt;=price_limit,IF(G401="Yes",1,2),"")),""))</f>
        <v/>
      </c>
      <c r="AQ401" s="75" t="str">
        <f ca="1">IF(OR(H401="",VLOOKUP(H$1,Services!$A$1:$B$19,2,0)="Exclude"),"",IF($D401=1,IF(OR(price_limit="",price_limit="No Limit"),IF(H401="Yes",1,2),IF(SUMIFS(WhatIf!$G:$G,WhatIf!$A:$A,H$1,WhatIf!$B:$B,H401)&lt;=price_limit,IF(H401="Yes",1,2),"")),""))</f>
        <v/>
      </c>
      <c r="AR401" s="75" t="str">
        <f ca="1">IF(OR(I401="",VLOOKUP(I$1,Services!$A$1:$B$19,2,0)="Exclude"),"",IF($D401=1,IF(OR(price_limit="",price_limit="No Limit"),IF(I401="Yes",1,2),IF(SUMIFS(WhatIf!$G:$G,WhatIf!$A:$A,I$1,WhatIf!$B:$B,I401)&lt;=price_limit,IF(I401="Yes",1,2),"")),""))</f>
        <v/>
      </c>
      <c r="AS401" s="75" t="str">
        <f ca="1">IF(OR(J401="",VLOOKUP(J$1,Services!$A$1:$B$19,2,0)="Exclude"),"",IF($D401=1,IF(OR(price_limit="",price_limit="No Limit"),IF(J401="Yes",1,2),IF(SUMIFS(WhatIf!$G:$G,WhatIf!$A:$A,J$1,WhatIf!$B:$B,J401)&lt;=price_limit,IF(J401="Yes",1,2),"")),""))</f>
        <v/>
      </c>
      <c r="AT401" s="75" t="str">
        <f ca="1">IF(OR(K401="",VLOOKUP(K$1,Services!$A$1:$B$19,2,0)="Exclude"),"",IF($D401=1,IF(OR(price_limit="",price_limit="No Limit"),IF(K401="Yes",1,2),IF(SUMIFS(WhatIf!$G:$G,WhatIf!$A:$A,K$1,WhatIf!$B:$B,K401)&lt;=price_limit,IF(K401="Yes",1,2),"")),""))</f>
        <v/>
      </c>
      <c r="AU401" s="75" t="str">
        <f ca="1">IF(OR(L401="",VLOOKUP(L$1,Services!$A$1:$B$19,2,0)="Exclude"),"",IF($D401=1,IF(OR(price_limit="",price_limit="No Limit"),IF(L401="Yes",1,2),IF(SUMIFS(WhatIf!$G:$G,WhatIf!$A:$A,L$1,WhatIf!$B:$B,L401)&lt;=price_limit,IF(L401="Yes",1,2),"")),""))</f>
        <v/>
      </c>
      <c r="AV401" s="75" t="str">
        <f ca="1">IF(OR(M401="",VLOOKUP(M$1,Services!$A$1:$B$19,2,0)="Exclude"),"",IF($D401=1,IF(OR(price_limit="",price_limit="No Limit"),IF(M401="Yes",1,2),IF(SUMIFS(WhatIf!$G:$G,WhatIf!$A:$A,M$1,WhatIf!$B:$B,M401)&lt;=price_limit,IF(M401="Yes",1,2),"")),""))</f>
        <v/>
      </c>
      <c r="AW401" s="75" t="str">
        <f ca="1">IF(OR(N401="",VLOOKUP(N$1,Services!$A$1:$B$19,2,0)="Exclude"),"",IF($D401=1,IF(OR(price_limit="",price_limit="No Limit"),IF(N401="Yes",1,2),IF(SUMIFS(WhatIf!$G:$G,WhatIf!$A:$A,N$1,WhatIf!$B:$B,N401)&lt;=price_limit,IF(N401="Yes",1,2),"")),""))</f>
        <v/>
      </c>
      <c r="AX401" s="75" t="str">
        <f ca="1">IF(OR(O401="",VLOOKUP(O$1,Services!$A$1:$B$19,2,0)="Exclude"),"",IF($D401=1,IF(OR(price_limit="",price_limit="No Limit"),IF(O401="Yes",1,2),IF(SUMIFS(WhatIf!$G:$G,WhatIf!$A:$A,O$1,WhatIf!$B:$B,O401)&lt;=price_limit,IF(O401="Yes",1,2),"")),""))</f>
        <v/>
      </c>
      <c r="AY401" s="75" t="str">
        <f ca="1">IF(OR(P401="",VLOOKUP(P$1,Services!$A$1:$B$19,2,0)="Exclude"),"",IF($D401=1,IF(OR(price_limit="",price_limit="No Limit"),IF(P401="Yes",1,2),IF(SUMIFS(WhatIf!$G:$G,WhatIf!$A:$A,P$1,WhatIf!$B:$B,P401)&lt;=price_limit,IF(P401="Yes",1,2),"")),""))</f>
        <v/>
      </c>
      <c r="AZ401" s="75" t="str">
        <f ca="1">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 ca="1">IF(OR(U401="",VLOOKUP(U$1,Services!$A$1:$B$19,2,0)="Exclude"),"",IF($D401=1,IF(OR(price_limit="",price_limit="No Limit"),IF(U401="Yes",1,2),IF(SUMIFS(WhatIf!$G:$G,WhatIf!$A:$A,U$1,WhatIf!$B:$B,U401)&lt;=price_limit,IF(U401="Yes",1,2),"")),""))</f>
        <v/>
      </c>
      <c r="BE401" s="3">
        <f t="shared" si="29"/>
        <v>0</v>
      </c>
      <c r="BF401" s="3">
        <f t="shared" si="30"/>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
      </c>
      <c r="BM401" s="3" t="str">
        <f>IF($A401&lt;&gt;"",IF(ISNUMBER(MATCH(ROW($A401),#REF!,0)),IF($G401="","Err1",""),IF($G401="","","Err2")),"")</f>
        <v/>
      </c>
      <c r="BN401" s="3" t="str">
        <f>IF($A401&lt;&gt;"",IF(OR(ISNUMBER(MATCH(ROW($A401),#REF!,0)),ISNUMBER(MATCH(ROW($A401),#REF!,0))),IF(H401="","Err1",""),IF(H401="","","Err2")),"")</f>
        <v>Err2</v>
      </c>
      <c r="BO401" s="3" t="str">
        <f>IF($A401&lt;&gt;"",IF(OR(ISNUMBER(MATCH(ROW($A401),#REF!,0)),ISNUMBER(MATCH(ROW($A401),#REF!,0))),IF(I401="","Err1",""),IF(I401="","","Err2")),"")</f>
        <v>Err2</v>
      </c>
      <c r="BP401" s="3" t="str">
        <f>IF($A401&lt;&gt;"",IF(OR(ISNUMBER(MATCH(ROW($A401),#REF!,0)),ISNUMBER(MATCH(ROW($A401),#REF!,0))),IF(J401="","Err1",""),IF(J401="","","Err2")),"")</f>
        <v>Err2</v>
      </c>
      <c r="BQ401" s="3" t="str">
        <f>IF($A401&lt;&gt;"",IF(OR(ISNUMBER(MATCH(ROW($A401),#REF!,0)),ISNUMBER(MATCH(ROW($A401),#REF!,0))),IF(K401="","Err1",""),IF(K401="","","Err2")),"")</f>
        <v>Err2</v>
      </c>
      <c r="BR401" s="3" t="str">
        <f>IF($A401&lt;&gt;"",IF(OR(ISNUMBER(MATCH(ROW($A401),#REF!,0)),ISNUMBER(MATCH(ROW($A401),#REF!,0))),IF(L401="","Err1",""),IF(L401="","","Err2")),"")</f>
        <v>Err2</v>
      </c>
      <c r="BS401" s="3" t="str">
        <f>IF($A401&lt;&gt;"",IF(OR(ISNUMBER(MATCH(ROW($A401),#REF!,0)),ISNUMBER(MATCH(ROW($A401),#REF!,0))),IF(M401="","Err1",""),IF(M401="","","Err2")),"")</f>
        <v>Err2</v>
      </c>
      <c r="BT401" s="3" t="str">
        <f>IF($A401&lt;&gt;"",IF(OR(ISNUMBER(MATCH(ROW($A401),#REF!,0)),ISNUMBER(MATCH(ROW($A401),#REF!,0))),IF(N401="","Err1",""),IF(N401="","","Err2")),"")</f>
        <v>Err2</v>
      </c>
      <c r="BU401" s="3" t="str">
        <f>IF($A401&lt;&gt;"",IF(ISNUMBER(MATCH(ROW($A401),#REF!,0)),IF(O401="","Err1",""),IF(O401="","","Err2")),"")</f>
        <v>Err2</v>
      </c>
      <c r="BV401" s="3" t="str">
        <f>IF($A401&lt;&gt;"",IF(ISNUMBER(MATCH(ROW($A401),#REF!,0)),IF(P401="","Err1",""),IF(P401="","","Err2")),"")</f>
        <v>Err2</v>
      </c>
      <c r="BW401" s="3" t="str">
        <f>IF($A401&lt;&gt;"",IF(OR(ISNUMBER(MATCH(ROW($A401),#REF!,0)),ISNUMBER(MATCH(ROW($A401),#REF!,0)),ISNUMBER(MATCH(ROW($A401),#REF!,0))),IF($Q401="","Err1",""),IF($Q401="","","Err2")),"")</f>
        <v>Err2</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Err2</v>
      </c>
    </row>
    <row r="402" spans="1:79" x14ac:dyDescent="0.3">
      <c r="A402" s="19" t="s">
        <v>605</v>
      </c>
      <c r="C402" s="4" t="s">
        <v>485</v>
      </c>
      <c r="D402" s="3" t="str">
        <f t="shared" ca="1" si="27"/>
        <v/>
      </c>
      <c r="F402" s="5" t="s">
        <v>559</v>
      </c>
      <c r="G402" s="5" t="s">
        <v>559</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29"/>
        <v>0</v>
      </c>
      <c r="BF402" s="3">
        <f t="shared" si="30"/>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ht="24.9" x14ac:dyDescent="0.3">
      <c r="A403" s="19" t="s">
        <v>72</v>
      </c>
      <c r="B403" s="4" t="s">
        <v>681</v>
      </c>
      <c r="C403" s="4" t="s">
        <v>216</v>
      </c>
      <c r="D403" s="3" t="str">
        <f t="shared" ca="1" si="27"/>
        <v/>
      </c>
      <c r="F403" s="5" t="s">
        <v>534</v>
      </c>
      <c r="G403" s="5" t="s">
        <v>534</v>
      </c>
      <c r="K403" s="5" t="s">
        <v>1</v>
      </c>
      <c r="L403" s="5" t="s">
        <v>1</v>
      </c>
      <c r="M403" s="5" t="s">
        <v>1</v>
      </c>
      <c r="O403" s="6" t="s">
        <v>1</v>
      </c>
      <c r="P403" s="6"/>
      <c r="Q403" s="6" t="s">
        <v>319</v>
      </c>
      <c r="R403" s="6" t="s">
        <v>874</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8"/>
        <v/>
      </c>
      <c r="AN403" s="75" t="str">
        <f>IF(OR(E403="",VLOOKUP(E$1,Services!$A$1:$B$19,2,0)="Exclude"),"",IF($D403=1,IF(OR(price_limit="",price_limit="No Limit"),IF(E403="Yes",1,2),IF(SUMIFS(WhatIf!$G:$G,WhatIf!$A:$A,E$1,WhatIf!$B:$B,E403)&lt;=price_limit,IF(E403="Yes",1,2),"")),""))</f>
        <v/>
      </c>
      <c r="AO403" s="75" t="str">
        <f ca="1">IF(OR(F403="",VLOOKUP(F$1,Services!$A$1:$B$19,2,0)="Exclude"),"",IF($D403=1,IF(OR(price_limit="",price_limit="No Limit"),IF(F403="Yes",1,2),IF(SUMIFS(WhatIf!$G:$G,WhatIf!$A:$A,F$1,WhatIf!$B:$B,F403)&lt;=price_limit,IF(F403="Yes",1,2),"")),""))</f>
        <v/>
      </c>
      <c r="AP403" s="75" t="str">
        <f ca="1">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 ca="1">IF(OR(K403="",VLOOKUP(K$1,Services!$A$1:$B$19,2,0)="Exclude"),"",IF($D403=1,IF(OR(price_limit="",price_limit="No Limit"),IF(K403="Yes",1,2),IF(SUMIFS(WhatIf!$G:$G,WhatIf!$A:$A,K$1,WhatIf!$B:$B,K403)&lt;=price_limit,IF(K403="Yes",1,2),"")),""))</f>
        <v/>
      </c>
      <c r="AU403" s="75" t="str">
        <f ca="1">IF(OR(L403="",VLOOKUP(L$1,Services!$A$1:$B$19,2,0)="Exclude"),"",IF($D403=1,IF(OR(price_limit="",price_limit="No Limit"),IF(L403="Yes",1,2),IF(SUMIFS(WhatIf!$G:$G,WhatIf!$A:$A,L$1,WhatIf!$B:$B,L403)&lt;=price_limit,IF(L403="Yes",1,2),"")),""))</f>
        <v/>
      </c>
      <c r="AV403" s="75" t="str">
        <f ca="1">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 ca="1">IF(OR(Q403="",VLOOKUP(Q$1,Services!$A$1:$B$19,2,0)="Exclude"),"",IF($D403=1,IF(OR(price_limit="",price_limit="No Limit"),IF(Q403="Yes",1,2),IF(SUMIFS(WhatIf!$G:$G,WhatIf!$A:$A,Q$1,WhatIf!$B:$B,Q403)&lt;=price_limit,IF(Q403="Yes",1,2),"")),""))</f>
        <v/>
      </c>
      <c r="BA403" s="75" t="str">
        <f ca="1">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29"/>
        <v>0</v>
      </c>
      <c r="BF403" s="3">
        <f t="shared" si="30"/>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Err2</v>
      </c>
      <c r="BM403" s="3" t="str">
        <f>IF($A403&lt;&gt;"",IF(ISNUMBER(MATCH(ROW($A403),#REF!,0)),IF($G403="","Err1",""),IF($G403="","","Err2")),"")</f>
        <v>Err2</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Err2</v>
      </c>
      <c r="BR403" s="3" t="str">
        <f>IF($A403&lt;&gt;"",IF(OR(ISNUMBER(MATCH(ROW($A403),#REF!,0)),ISNUMBER(MATCH(ROW($A403),#REF!,0))),IF(L403="","Err1",""),IF(L403="","","Err2")),"")</f>
        <v>Err2</v>
      </c>
      <c r="BS403" s="3" t="str">
        <f>IF($A403&lt;&gt;"",IF(OR(ISNUMBER(MATCH(ROW($A403),#REF!,0)),ISNUMBER(MATCH(ROW($A403),#REF!,0))),IF(M403="","Err1",""),IF(M403="","","Err2")),"")</f>
        <v>Err2</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Err2</v>
      </c>
      <c r="BX403" s="3" t="str">
        <f>IF($A403&lt;&gt;"",IF(ISNUMBER(MATCH(ROW($A403),#REF!,0)),IF(R403="","Err1",""),IF(R403="","","Err2")),"")</f>
        <v>Err2</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148</v>
      </c>
      <c r="B404" s="4" t="s">
        <v>223</v>
      </c>
      <c r="C404" s="4" t="s">
        <v>224</v>
      </c>
      <c r="D404" s="3" t="str">
        <f t="shared" ca="1" si="27"/>
        <v/>
      </c>
      <c r="F404" s="5" t="s">
        <v>537</v>
      </c>
      <c r="G404" s="5" t="s">
        <v>537</v>
      </c>
      <c r="T404" s="5" t="s">
        <v>256</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 ca="1">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29"/>
        <v>0</v>
      </c>
      <c r="BF404" s="3">
        <f t="shared" si="30"/>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Err2</v>
      </c>
      <c r="CA404" s="3" t="str">
        <f>IF($A404&lt;&gt;"",IF(ISNUMBER(MATCH(ROW($A404),#REF!,0)),IF(U404="","Err1",""),IF(U404="","","Err2")),"")</f>
        <v/>
      </c>
    </row>
    <row r="405" spans="1:79" ht="37.299999999999997" x14ac:dyDescent="0.3">
      <c r="A405" s="19" t="s">
        <v>573</v>
      </c>
      <c r="C405" s="4" t="s">
        <v>482</v>
      </c>
      <c r="D405" s="3" t="str">
        <f t="shared" ca="1" si="27"/>
        <v/>
      </c>
      <c r="F405" s="5" t="s">
        <v>573</v>
      </c>
      <c r="G405" s="5" t="s">
        <v>573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29"/>
        <v>0</v>
      </c>
      <c r="BF405" s="3">
        <f t="shared" si="30"/>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225</v>
      </c>
      <c r="B406" s="4" t="s">
        <v>248</v>
      </c>
      <c r="C406" s="4" t="s">
        <v>216</v>
      </c>
      <c r="D406" s="3" t="str">
        <f t="shared" ca="1" si="27"/>
        <v/>
      </c>
      <c r="F406" s="5" t="s">
        <v>540</v>
      </c>
      <c r="G406" s="5" t="s">
        <v>540</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8"/>
        <v/>
      </c>
      <c r="AN406" s="75" t="str">
        <f>IF(OR(E406="",VLOOKUP(E$1,Services!$A$1:$B$19,2,0)="Exclude"),"",IF($D406=1,IF(OR(price_limit="",price_limit="No Limit"),IF(E406="Yes",1,2),IF(SUMIFS(WhatIf!$G:$G,WhatIf!$A:$A,E$1,WhatIf!$B:$B,E406)&lt;=price_limit,IF(E406="Yes",1,2),"")),""))</f>
        <v/>
      </c>
      <c r="AO406" s="75" t="str">
        <f ca="1">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IF(OR(J406="",VLOOKUP(J$1,Services!$A$1:$B$19,2,0)="Exclude"),"",IF($D406=1,IF(OR(price_limit="",price_limit="No Limit"),IF(J406="Yes",1,2),IF(SUMIFS(WhatIf!$G:$G,WhatIf!$A:$A,J$1,WhatIf!$B:$B,J406)&lt;=price_limit,IF(J406="Yes",1,2),"")),""))</f>
        <v/>
      </c>
      <c r="AT406" s="75" t="str">
        <f>IF(OR(K406="",VLOOKUP(K$1,Services!$A$1:$B$19,2,0)="Exclude"),"",IF($D406=1,IF(OR(price_limit="",price_limit="No Limit"),IF(K406="Yes",1,2),IF(SUMIFS(WhatIf!$G:$G,WhatIf!$A:$A,K$1,WhatIf!$B:$B,K406)&lt;=price_limit,IF(K406="Yes",1,2),"")),""))</f>
        <v/>
      </c>
      <c r="AU406" s="75" t="str">
        <f>IF(OR(L406="",VLOOKUP(L$1,Services!$A$1:$B$19,2,0)="Exclude"),"",IF($D406=1,IF(OR(price_limit="",price_limit="No Limit"),IF(L406="Yes",1,2),IF(SUMIFS(WhatIf!$G:$G,WhatIf!$A:$A,L$1,WhatIf!$B:$B,L406)&lt;=price_limit,IF(L406="Yes",1,2),"")),""))</f>
        <v/>
      </c>
      <c r="AV406" s="75" t="str">
        <f>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IF(OR(O406="",VLOOKUP(O$1,Services!$A$1:$B$19,2,0)="Exclude"),"",IF($D406=1,IF(OR(price_limit="",price_limit="No Limit"),IF(O406="Yes",1,2),IF(SUMIFS(WhatIf!$G:$G,WhatIf!$A:$A,O$1,WhatIf!$B:$B,O406)&lt;=price_limit,IF(O406="Yes",1,2),"")),""))</f>
        <v/>
      </c>
      <c r="AY406" s="75" t="str">
        <f>IF(OR(P406="",VLOOKUP(P$1,Services!$A$1:$B$19,2,0)="Exclude"),"",IF($D406=1,IF(OR(price_limit="",price_limit="No Limit"),IF(P406="Yes",1,2),IF(SUMIFS(WhatIf!$G:$G,WhatIf!$A:$A,P$1,WhatIf!$B:$B,P406)&lt;=price_limit,IF(P406="Yes",1,2),"")),""))</f>
        <v/>
      </c>
      <c r="AZ406" s="75" t="str">
        <f>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29"/>
        <v>0</v>
      </c>
      <c r="BF406" s="3">
        <f t="shared" si="30"/>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
      </c>
      <c r="BL406" s="3" t="str">
        <f>IF($A406&lt;&gt;"",IF(ISNUMBER(MATCH(ROW($A406),#REF!,0)),IF($F406="","Err1",""),IF($F406="","","Err2")),"")</f>
        <v>Err2</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
      </c>
      <c r="BQ406" s="3" t="str">
        <f>IF($A406&lt;&gt;"",IF(OR(ISNUMBER(MATCH(ROW($A406),#REF!,0)),ISNUMBER(MATCH(ROW($A406),#REF!,0))),IF(K406="","Err1",""),IF(K406="","","Err2")),"")</f>
        <v/>
      </c>
      <c r="BR406" s="3" t="str">
        <f>IF($A406&lt;&gt;"",IF(OR(ISNUMBER(MATCH(ROW($A406),#REF!,0)),ISNUMBER(MATCH(ROW($A406),#REF!,0))),IF(L406="","Err1",""),IF(L406="","","Err2")),"")</f>
        <v/>
      </c>
      <c r="BS406" s="3" t="str">
        <f>IF($A406&lt;&gt;"",IF(OR(ISNUMBER(MATCH(ROW($A406),#REF!,0)),ISNUMBER(MATCH(ROW($A406),#REF!,0))),IF(M406="","Err1",""),IF(M406="","","Err2")),"")</f>
        <v/>
      </c>
      <c r="BT406" s="3" t="str">
        <f>IF($A406&lt;&gt;"",IF(OR(ISNUMBER(MATCH(ROW($A406),#REF!,0)),ISNUMBER(MATCH(ROW($A406),#REF!,0))),IF(N406="","Err1",""),IF(N406="","","Err2")),"")</f>
        <v/>
      </c>
      <c r="BU406" s="3" t="str">
        <f>IF($A406&lt;&gt;"",IF(ISNUMBER(MATCH(ROW($A406),#REF!,0)),IF(O406="","Err1",""),IF(O406="","","Err2")),"")</f>
        <v/>
      </c>
      <c r="BV406" s="3" t="str">
        <f>IF($A406&lt;&gt;"",IF(ISNUMBER(MATCH(ROW($A406),#REF!,0)),IF(P406="","Err1",""),IF(P406="","","Err2")),"")</f>
        <v/>
      </c>
      <c r="BW406" s="3" t="str">
        <f>IF($A406&lt;&gt;"",IF(OR(ISNUMBER(MATCH(ROW($A406),#REF!,0)),ISNUMBER(MATCH(ROW($A406),#REF!,0)),ISNUMBER(MATCH(ROW($A406),#REF!,0))),IF($Q406="","Err1",""),IF($Q406="","","Err2")),"")</f>
        <v/>
      </c>
      <c r="BX406" s="3" t="str">
        <f>IF($A406&lt;&gt;"",IF(ISNUMBER(MATCH(ROW($A406),#REF!,0)),IF(R406="","Err1",""),IF(R406="","","Err2")),"")</f>
        <v/>
      </c>
      <c r="BY406" s="3" t="str">
        <f>IF($A406&lt;&gt;"",IF(ISNUMBER(MATCH(ROW($A406),#REF!,0)),IF(S406="","Err1",""),IF(S406="","","Err2")),"")</f>
        <v/>
      </c>
      <c r="BZ406" s="3" t="str">
        <f>IF($A406&lt;&gt;"",IF(ISNUMBER(MATCH(ROW($A406),#REF!,0)),IF(T406="","Err1",""),IF(T406="","","Err2")),"")</f>
        <v/>
      </c>
      <c r="CA406" s="3" t="str">
        <f>IF($A406&lt;&gt;"",IF(ISNUMBER(MATCH(ROW($A406),#REF!,0)),IF(U406="","Err1",""),IF(U406="","","Err2")),"")</f>
        <v/>
      </c>
    </row>
    <row r="407" spans="1:79" ht="24.9" customHeight="1" x14ac:dyDescent="0.3">
      <c r="A407" s="19" t="s">
        <v>227</v>
      </c>
      <c r="B407" s="4" t="s">
        <v>248</v>
      </c>
      <c r="C407" s="4" t="s">
        <v>480</v>
      </c>
      <c r="D407" s="3" t="str">
        <f t="shared" ca="1" si="27"/>
        <v/>
      </c>
      <c r="F407" s="5" t="s">
        <v>539</v>
      </c>
      <c r="G407" s="5" t="s">
        <v>539</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29"/>
        <v>0</v>
      </c>
      <c r="BF407" s="3">
        <f t="shared" si="30"/>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317</v>
      </c>
      <c r="B408" s="4" t="s">
        <v>248</v>
      </c>
      <c r="C408" s="4" t="s">
        <v>224</v>
      </c>
      <c r="D408" s="3" t="str">
        <f t="shared" ca="1" si="27"/>
        <v/>
      </c>
      <c r="O408" s="5" t="s">
        <v>1</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8"/>
        <v/>
      </c>
      <c r="AN408" s="75" t="str">
        <f>IF(OR(E408="",VLOOKUP(E$1,Services!$A$1:$B$19,2,0)="Exclude"),"",IF($D408=1,IF(OR(price_limit="",price_limit="No Limit"),IF(E408="Yes",1,2),IF(SUMIFS(WhatIf!$G:$G,WhatIf!$A:$A,E$1,WhatIf!$B:$B,E408)&lt;=price_limit,IF(E408="Yes",1,2),"")),""))</f>
        <v/>
      </c>
      <c r="AO408" s="75" t="str">
        <f>IF(OR(F408="",VLOOKUP(F$1,Services!$A$1:$B$19,2,0)="Exclude"),"",IF($D408=1,IF(OR(price_limit="",price_limit="No Limit"),IF(F408="Yes",1,2),IF(SUMIFS(WhatIf!$G:$G,WhatIf!$A:$A,F$1,WhatIf!$B:$B,F408)&lt;=price_limit,IF(F408="Yes",1,2),"")),""))</f>
        <v/>
      </c>
      <c r="AP408" s="75" t="str">
        <f>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 ca="1">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29"/>
        <v>0</v>
      </c>
      <c r="BF408" s="3">
        <f t="shared" si="30"/>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
      </c>
      <c r="BM408" s="3" t="str">
        <f>IF($A408&lt;&gt;"",IF(ISNUMBER(MATCH(ROW($A408),#REF!,0)),IF($G408="","Err1",""),IF($G408="","","Err2")),"")</f>
        <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Err2</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625</v>
      </c>
      <c r="C409" s="4" t="s">
        <v>485</v>
      </c>
      <c r="D409" s="3" t="str">
        <f t="shared" ca="1" si="27"/>
        <v/>
      </c>
      <c r="F409" s="5" t="s">
        <v>562</v>
      </c>
      <c r="G409" s="5" t="s">
        <v>562</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IF(OR(H409="",VLOOKUP(H$1,Services!$A$1:$B$19,2,0)="Exclude"),"",IF($D409=1,IF(OR(price_limit="",price_limit="No Limit"),IF(H409="Yes",1,2),IF(SUMIFS(WhatIf!$G:$G,WhatIf!$A:$A,H$1,WhatIf!$B:$B,H409)&lt;=price_limit,IF(H409="Yes",1,2),"")),""))</f>
        <v/>
      </c>
      <c r="AR409" s="75" t="str">
        <f>IF(OR(I409="",VLOOKUP(I$1,Services!$A$1:$B$19,2,0)="Exclude"),"",IF($D409=1,IF(OR(price_limit="",price_limit="No Limit"),IF(I409="Yes",1,2),IF(SUMIFS(WhatIf!$G:$G,WhatIf!$A:$A,I$1,WhatIf!$B:$B,I409)&lt;=price_limit,IF(I409="Yes",1,2),"")),""))</f>
        <v/>
      </c>
      <c r="AS409" s="75" t="str">
        <f>IF(OR(J409="",VLOOKUP(J$1,Services!$A$1:$B$19,2,0)="Exclude"),"",IF($D409=1,IF(OR(price_limit="",price_limit="No Limit"),IF(J409="Yes",1,2),IF(SUMIFS(WhatIf!$G:$G,WhatIf!$A:$A,J$1,WhatIf!$B:$B,J409)&lt;=price_limit,IF(J409="Yes",1,2),"")),""))</f>
        <v/>
      </c>
      <c r="AT409" s="75" t="str">
        <f>IF(OR(K409="",VLOOKUP(K$1,Services!$A$1:$B$19,2,0)="Exclude"),"",IF($D409=1,IF(OR(price_limit="",price_limit="No Limit"),IF(K409="Yes",1,2),IF(SUMIFS(WhatIf!$G:$G,WhatIf!$A:$A,K$1,WhatIf!$B:$B,K409)&lt;=price_limit,IF(K409="Yes",1,2),"")),""))</f>
        <v/>
      </c>
      <c r="AU409" s="75" t="str">
        <f>IF(OR(L409="",VLOOKUP(L$1,Services!$A$1:$B$19,2,0)="Exclude"),"",IF($D409=1,IF(OR(price_limit="",price_limit="No Limit"),IF(L409="Yes",1,2),IF(SUMIFS(WhatIf!$G:$G,WhatIf!$A:$A,L$1,WhatIf!$B:$B,L409)&lt;=price_limit,IF(L409="Yes",1,2),"")),""))</f>
        <v/>
      </c>
      <c r="AV409" s="75" t="str">
        <f>IF(OR(M409="",VLOOKUP(M$1,Services!$A$1:$B$19,2,0)="Exclude"),"",IF($D409=1,IF(OR(price_limit="",price_limit="No Limit"),IF(M409="Yes",1,2),IF(SUMIFS(WhatIf!$G:$G,WhatIf!$A:$A,M$1,WhatIf!$B:$B,M409)&lt;=price_limit,IF(M409="Yes",1,2),"")),""))</f>
        <v/>
      </c>
      <c r="AW409" s="75" t="str">
        <f>IF(OR(N409="",VLOOKUP(N$1,Services!$A$1:$B$19,2,0)="Exclude"),"",IF($D409=1,IF(OR(price_limit="",price_limit="No Limit"),IF(N409="Yes",1,2),IF(SUMIFS(WhatIf!$G:$G,WhatIf!$A:$A,N$1,WhatIf!$B:$B,N409)&lt;=price_limit,IF(N409="Yes",1,2),"")),""))</f>
        <v/>
      </c>
      <c r="AX409" s="75" t="str">
        <f>IF(OR(O409="",VLOOKUP(O$1,Services!$A$1:$B$19,2,0)="Exclude"),"",IF($D409=1,IF(OR(price_limit="",price_limit="No Limit"),IF(O409="Yes",1,2),IF(SUMIFS(WhatIf!$G:$G,WhatIf!$A:$A,O$1,WhatIf!$B:$B,O409)&lt;=price_limit,IF(O409="Yes",1,2),"")),""))</f>
        <v/>
      </c>
      <c r="AY409" s="75" t="str">
        <f>IF(OR(P409="",VLOOKUP(P$1,Services!$A$1:$B$19,2,0)="Exclude"),"",IF($D409=1,IF(OR(price_limit="",price_limit="No Limit"),IF(P409="Yes",1,2),IF(SUMIFS(WhatIf!$G:$G,WhatIf!$A:$A,P$1,WhatIf!$B:$B,P409)&lt;=price_limit,IF(P409="Yes",1,2),"")),""))</f>
        <v/>
      </c>
      <c r="AZ409" s="75" t="str">
        <f>IF(OR(Q409="",VLOOKUP(Q$1,Services!$A$1:$B$19,2,0)="Exclude"),"",IF($D409=1,IF(OR(price_limit="",price_limit="No Limit"),IF(Q409="Yes",1,2),IF(SUMIFS(WhatIf!$G:$G,WhatIf!$A:$A,Q$1,WhatIf!$B:$B,Q409)&lt;=price_limit,IF(Q409="Yes",1,2),"")),""))</f>
        <v/>
      </c>
      <c r="BA409" s="75" t="str">
        <f>IF(OR(R409="",VLOOKUP(R$1,Services!$A$1:$B$19,2,0)="Exclude"),"",IF($D409=1,IF(OR(price_limit="",price_limit="No Limit"),IF(R409="Yes",1,2),IF(SUMIFS(WhatIf!$G:$G,WhatIf!$A:$A,R$1,WhatIf!$B:$B,R409)&lt;=price_limit,IF(R409="Yes",1,2),"")),""))</f>
        <v/>
      </c>
      <c r="BB409" s="75" t="str">
        <f>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29"/>
        <v>0</v>
      </c>
      <c r="BF409" s="3">
        <f t="shared" si="30"/>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
      </c>
      <c r="BO409" s="3" t="str">
        <f>IF($A409&lt;&gt;"",IF(OR(ISNUMBER(MATCH(ROW($A409),#REF!,0)),ISNUMBER(MATCH(ROW($A409),#REF!,0))),IF(I409="","Err1",""),IF(I409="","","Err2")),"")</f>
        <v/>
      </c>
      <c r="BP409" s="3" t="str">
        <f>IF($A409&lt;&gt;"",IF(OR(ISNUMBER(MATCH(ROW($A409),#REF!,0)),ISNUMBER(MATCH(ROW($A409),#REF!,0))),IF(J409="","Err1",""),IF(J409="","","Err2")),"")</f>
        <v/>
      </c>
      <c r="BQ409" s="3" t="str">
        <f>IF($A409&lt;&gt;"",IF(OR(ISNUMBER(MATCH(ROW($A409),#REF!,0)),ISNUMBER(MATCH(ROW($A409),#REF!,0))),IF(K409="","Err1",""),IF(K409="","","Err2")),"")</f>
        <v/>
      </c>
      <c r="BR409" s="3" t="str">
        <f>IF($A409&lt;&gt;"",IF(OR(ISNUMBER(MATCH(ROW($A409),#REF!,0)),ISNUMBER(MATCH(ROW($A409),#REF!,0))),IF(L409="","Err1",""),IF(L409="","","Err2")),"")</f>
        <v/>
      </c>
      <c r="BS409" s="3" t="str">
        <f>IF($A409&lt;&gt;"",IF(OR(ISNUMBER(MATCH(ROW($A409),#REF!,0)),ISNUMBER(MATCH(ROW($A409),#REF!,0))),IF(M409="","Err1",""),IF(M409="","","Err2")),"")</f>
        <v/>
      </c>
      <c r="BT409" s="3" t="str">
        <f>IF($A409&lt;&gt;"",IF(OR(ISNUMBER(MATCH(ROW($A409),#REF!,0)),ISNUMBER(MATCH(ROW($A409),#REF!,0))),IF(N409="","Err1",""),IF(N409="","","Err2")),"")</f>
        <v/>
      </c>
      <c r="BU409" s="3" t="str">
        <f>IF($A409&lt;&gt;"",IF(ISNUMBER(MATCH(ROW($A409),#REF!,0)),IF(O409="","Err1",""),IF(O409="","","Err2")),"")</f>
        <v/>
      </c>
      <c r="BV409" s="3" t="str">
        <f>IF($A409&lt;&gt;"",IF(ISNUMBER(MATCH(ROW($A409),#REF!,0)),IF(P409="","Err1",""),IF(P409="","","Err2")),"")</f>
        <v/>
      </c>
      <c r="BW409" s="3" t="str">
        <f>IF($A409&lt;&gt;"",IF(OR(ISNUMBER(MATCH(ROW($A409),#REF!,0)),ISNUMBER(MATCH(ROW($A409),#REF!,0)),ISNUMBER(MATCH(ROW($A409),#REF!,0))),IF($Q409="","Err1",""),IF($Q409="","","Err2")),"")</f>
        <v/>
      </c>
      <c r="BX409" s="3" t="str">
        <f>IF($A409&lt;&gt;"",IF(ISNUMBER(MATCH(ROW($A409),#REF!,0)),IF(R409="","Err1",""),IF(R409="","","Err2")),"")</f>
        <v/>
      </c>
      <c r="BY409" s="3" t="str">
        <f>IF($A409&lt;&gt;"",IF(ISNUMBER(MATCH(ROW($A409),#REF!,0)),IF(S409="","Err1",""),IF(S409="","","Err2")),"")</f>
        <v/>
      </c>
      <c r="BZ409" s="3" t="str">
        <f>IF($A409&lt;&gt;"",IF(ISNUMBER(MATCH(ROW($A409),#REF!,0)),IF(T409="","Err1",""),IF(T409="","","Err2")),"")</f>
        <v/>
      </c>
      <c r="CA409" s="3" t="str">
        <f>IF($A409&lt;&gt;"",IF(ISNUMBER(MATCH(ROW($A409),#REF!,0)),IF(U409="","Err1",""),IF(U409="","","Err2")),"")</f>
        <v/>
      </c>
    </row>
    <row r="410" spans="1:79" ht="24.9" x14ac:dyDescent="0.3">
      <c r="A410" s="19" t="s">
        <v>619</v>
      </c>
      <c r="C410" s="4" t="s">
        <v>485</v>
      </c>
      <c r="D410" s="3" t="str">
        <f t="shared" ca="1" si="27"/>
        <v/>
      </c>
      <c r="F410" s="5" t="s">
        <v>566</v>
      </c>
      <c r="G410" s="5" t="s">
        <v>566</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8"/>
        <v/>
      </c>
      <c r="AN410" s="75" t="str">
        <f>IF(OR(E410="",VLOOKUP(E$1,Services!$A$1:$B$19,2,0)="Exclude"),"",IF($D410=1,IF(OR(price_limit="",price_limit="No Limit"),IF(E410="Yes",1,2),IF(SUMIFS(WhatIf!$G:$G,WhatIf!$A:$A,E$1,WhatIf!$B:$B,E410)&lt;=price_limit,IF(E410="Yes",1,2),"")),""))</f>
        <v/>
      </c>
      <c r="AO410" s="75" t="str">
        <f ca="1">IF(OR(F410="",VLOOKUP(F$1,Services!$A$1:$B$19,2,0)="Exclude"),"",IF($D410=1,IF(OR(price_limit="",price_limit="No Limit"),IF(F410="Yes",1,2),IF(SUMIFS(WhatIf!$G:$G,WhatIf!$A:$A,F$1,WhatIf!$B:$B,F410)&lt;=price_limit,IF(F410="Yes",1,2),"")),""))</f>
        <v/>
      </c>
      <c r="AP410" s="75" t="str">
        <f ca="1">IF(OR(G410="",VLOOKUP(G$1,Services!$A$1:$B$19,2,0)="Exclude"),"",IF($D410=1,IF(OR(price_limit="",price_limit="No Limit"),IF(G410="Yes",1,2),IF(SUMIFS(WhatIf!$G:$G,WhatIf!$A:$A,G$1,WhatIf!$B:$B,G410)&lt;=price_limit,IF(G410="Yes",1,2),"")),""))</f>
        <v/>
      </c>
      <c r="AQ410" s="75" t="str">
        <f>IF(OR(H410="",VLOOKUP(H$1,Services!$A$1:$B$19,2,0)="Exclude"),"",IF($D410=1,IF(OR(price_limit="",price_limit="No Limit"),IF(H410="Yes",1,2),IF(SUMIFS(WhatIf!$G:$G,WhatIf!$A:$A,H$1,WhatIf!$B:$B,H410)&lt;=price_limit,IF(H410="Yes",1,2),"")),""))</f>
        <v/>
      </c>
      <c r="AR410" s="75" t="str">
        <f>IF(OR(I410="",VLOOKUP(I$1,Services!$A$1:$B$19,2,0)="Exclude"),"",IF($D410=1,IF(OR(price_limit="",price_limit="No Limit"),IF(I410="Yes",1,2),IF(SUMIFS(WhatIf!$G:$G,WhatIf!$A:$A,I$1,WhatIf!$B:$B,I410)&lt;=price_limit,IF(I410="Yes",1,2),"")),""))</f>
        <v/>
      </c>
      <c r="AS410" s="75" t="str">
        <f>IF(OR(J410="",VLOOKUP(J$1,Services!$A$1:$B$19,2,0)="Exclude"),"",IF($D410=1,IF(OR(price_limit="",price_limit="No Limit"),IF(J410="Yes",1,2),IF(SUMIFS(WhatIf!$G:$G,WhatIf!$A:$A,J$1,WhatIf!$B:$B,J410)&lt;=price_limit,IF(J410="Yes",1,2),"")),""))</f>
        <v/>
      </c>
      <c r="AT410" s="75" t="str">
        <f>IF(OR(K410="",VLOOKUP(K$1,Services!$A$1:$B$19,2,0)="Exclude"),"",IF($D410=1,IF(OR(price_limit="",price_limit="No Limit"),IF(K410="Yes",1,2),IF(SUMIFS(WhatIf!$G:$G,WhatIf!$A:$A,K$1,WhatIf!$B:$B,K410)&lt;=price_limit,IF(K410="Yes",1,2),"")),""))</f>
        <v/>
      </c>
      <c r="AU410" s="75" t="str">
        <f>IF(OR(L410="",VLOOKUP(L$1,Services!$A$1:$B$19,2,0)="Exclude"),"",IF($D410=1,IF(OR(price_limit="",price_limit="No Limit"),IF(L410="Yes",1,2),IF(SUMIFS(WhatIf!$G:$G,WhatIf!$A:$A,L$1,WhatIf!$B:$B,L410)&lt;=price_limit,IF(L410="Yes",1,2),"")),""))</f>
        <v/>
      </c>
      <c r="AV410" s="75" t="str">
        <f>IF(OR(M410="",VLOOKUP(M$1,Services!$A$1:$B$19,2,0)="Exclude"),"",IF($D410=1,IF(OR(price_limit="",price_limit="No Limit"),IF(M410="Yes",1,2),IF(SUMIFS(WhatIf!$G:$G,WhatIf!$A:$A,M$1,WhatIf!$B:$B,M410)&lt;=price_limit,IF(M410="Yes",1,2),"")),""))</f>
        <v/>
      </c>
      <c r="AW410" s="75" t="str">
        <f>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29"/>
        <v>0</v>
      </c>
      <c r="BF410" s="3">
        <f t="shared" si="30"/>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Err2</v>
      </c>
      <c r="BM410" s="3" t="str">
        <f>IF($A410&lt;&gt;"",IF(ISNUMBER(MATCH(ROW($A410),#REF!,0)),IF($G410="","Err1",""),IF($G410="","","Err2")),"")</f>
        <v>Err2</v>
      </c>
      <c r="BN410" s="3" t="str">
        <f>IF($A410&lt;&gt;"",IF(OR(ISNUMBER(MATCH(ROW($A410),#REF!,0)),ISNUMBER(MATCH(ROW($A410),#REF!,0))),IF(H410="","Err1",""),IF(H410="","","Err2")),"")</f>
        <v/>
      </c>
      <c r="BO410" s="3" t="str">
        <f>IF($A410&lt;&gt;"",IF(OR(ISNUMBER(MATCH(ROW($A410),#REF!,0)),ISNUMBER(MATCH(ROW($A410),#REF!,0))),IF(I410="","Err1",""),IF(I410="","","Err2")),"")</f>
        <v/>
      </c>
      <c r="BP410" s="3" t="str">
        <f>IF($A410&lt;&gt;"",IF(OR(ISNUMBER(MATCH(ROW($A410),#REF!,0)),ISNUMBER(MATCH(ROW($A410),#REF!,0))),IF(J410="","Err1",""),IF(J410="","","Err2")),"")</f>
        <v/>
      </c>
      <c r="BQ410" s="3" t="str">
        <f>IF($A410&lt;&gt;"",IF(OR(ISNUMBER(MATCH(ROW($A410),#REF!,0)),ISNUMBER(MATCH(ROW($A410),#REF!,0))),IF(K410="","Err1",""),IF(K410="","","Err2")),"")</f>
        <v/>
      </c>
      <c r="BR410" s="3" t="str">
        <f>IF($A410&lt;&gt;"",IF(OR(ISNUMBER(MATCH(ROW($A410),#REF!,0)),ISNUMBER(MATCH(ROW($A410),#REF!,0))),IF(L410="","Err1",""),IF(L410="","","Err2")),"")</f>
        <v/>
      </c>
      <c r="BS410" s="3" t="str">
        <f>IF($A410&lt;&gt;"",IF(OR(ISNUMBER(MATCH(ROW($A410),#REF!,0)),ISNUMBER(MATCH(ROW($A410),#REF!,0))),IF(M410="","Err1",""),IF(M410="","","Err2")),"")</f>
        <v/>
      </c>
      <c r="BT410" s="3" t="str">
        <f>IF($A410&lt;&gt;"",IF(OR(ISNUMBER(MATCH(ROW($A410),#REF!,0)),ISNUMBER(MATCH(ROW($A410),#REF!,0))),IF(N410="","Err1",""),IF(N410="","","Err2")),"")</f>
        <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x14ac:dyDescent="0.3">
      <c r="A411" s="19" t="s">
        <v>73</v>
      </c>
      <c r="B411" s="4" t="s">
        <v>304</v>
      </c>
      <c r="C411" s="4" t="s">
        <v>206</v>
      </c>
      <c r="D411" s="3" t="str">
        <f t="shared" ca="1" si="27"/>
        <v/>
      </c>
      <c r="E411" s="5" t="s">
        <v>1</v>
      </c>
      <c r="G411" s="5" t="s">
        <v>1</v>
      </c>
      <c r="J411" s="5" t="s">
        <v>1</v>
      </c>
      <c r="K411" s="5" t="s">
        <v>1</v>
      </c>
      <c r="L411" s="5" t="s">
        <v>1</v>
      </c>
      <c r="M411" s="5" t="s">
        <v>1</v>
      </c>
      <c r="O411" s="6" t="s">
        <v>1</v>
      </c>
      <c r="P411" s="6" t="s">
        <v>1</v>
      </c>
      <c r="Q411" s="6" t="s">
        <v>1</v>
      </c>
      <c r="R411" s="6" t="s">
        <v>1</v>
      </c>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8"/>
        <v/>
      </c>
      <c r="AN411" s="75" t="str">
        <f ca="1">IF(OR(E411="",VLOOKUP(E$1,Services!$A$1:$B$19,2,0)="Exclude"),"",IF($D411=1,IF(OR(price_limit="",price_limit="No Limit"),IF(E411="Yes",1,2),IF(SUMIFS(WhatIf!$G:$G,WhatIf!$A:$A,E$1,WhatIf!$B:$B,E411)&lt;=price_limit,IF(E411="Yes",1,2),"")),""))</f>
        <v/>
      </c>
      <c r="AO411" s="75" t="str">
        <f>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 ca="1">IF(OR(J411="",VLOOKUP(J$1,Services!$A$1:$B$19,2,0)="Exclude"),"",IF($D411=1,IF(OR(price_limit="",price_limit="No Limit"),IF(J411="Yes",1,2),IF(SUMIFS(WhatIf!$G:$G,WhatIf!$A:$A,J$1,WhatIf!$B:$B,J411)&lt;=price_limit,IF(J411="Yes",1,2),"")),""))</f>
        <v/>
      </c>
      <c r="AT411" s="75" t="str">
        <f ca="1">IF(OR(K411="",VLOOKUP(K$1,Services!$A$1:$B$19,2,0)="Exclude"),"",IF($D411=1,IF(OR(price_limit="",price_limit="No Limit"),IF(K411="Yes",1,2),IF(SUMIFS(WhatIf!$G:$G,WhatIf!$A:$A,K$1,WhatIf!$B:$B,K411)&lt;=price_limit,IF(K411="Yes",1,2),"")),""))</f>
        <v/>
      </c>
      <c r="AU411" s="75" t="str">
        <f ca="1">IF(OR(L411="",VLOOKUP(L$1,Services!$A$1:$B$19,2,0)="Exclude"),"",IF($D411=1,IF(OR(price_limit="",price_limit="No Limit"),IF(L411="Yes",1,2),IF(SUMIFS(WhatIf!$G:$G,WhatIf!$A:$A,L$1,WhatIf!$B:$B,L411)&lt;=price_limit,IF(L411="Yes",1,2),"")),""))</f>
        <v/>
      </c>
      <c r="AV411" s="75" t="str">
        <f ca="1">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 ca="1">IF(OR(O411="",VLOOKUP(O$1,Services!$A$1:$B$19,2,0)="Exclude"),"",IF($D411=1,IF(OR(price_limit="",price_limit="No Limit"),IF(O411="Yes",1,2),IF(SUMIFS(WhatIf!$G:$G,WhatIf!$A:$A,O$1,WhatIf!$B:$B,O411)&lt;=price_limit,IF(O411="Yes",1,2),"")),""))</f>
        <v/>
      </c>
      <c r="AY411" s="75" t="str">
        <f ca="1">IF(OR(P411="",VLOOKUP(P$1,Services!$A$1:$B$19,2,0)="Exclude"),"",IF($D411=1,IF(OR(price_limit="",price_limit="No Limit"),IF(P411="Yes",1,2),IF(SUMIFS(WhatIf!$G:$G,WhatIf!$A:$A,P$1,WhatIf!$B:$B,P411)&lt;=price_limit,IF(P411="Yes",1,2),"")),""))</f>
        <v/>
      </c>
      <c r="AZ411" s="75" t="str">
        <f ca="1">IF(OR(Q411="",VLOOKUP(Q$1,Services!$A$1:$B$19,2,0)="Exclude"),"",IF($D411=1,IF(OR(price_limit="",price_limit="No Limit"),IF(Q411="Yes",1,2),IF(SUMIFS(WhatIf!$G:$G,WhatIf!$A:$A,Q$1,WhatIf!$B:$B,Q411)&lt;=price_limit,IF(Q411="Yes",1,2),"")),""))</f>
        <v/>
      </c>
      <c r="BA411" s="75" t="str">
        <f ca="1">IF(OR(R411="",VLOOKUP(R$1,Services!$A$1:$B$19,2,0)="Exclude"),"",IF($D411=1,IF(OR(price_limit="",price_limit="No Limit"),IF(R411="Yes",1,2),IF(SUMIFS(WhatIf!$G:$G,WhatIf!$A:$A,R$1,WhatIf!$B:$B,R411)&lt;=price_limit,IF(R411="Yes",1,2),"")),""))</f>
        <v/>
      </c>
      <c r="BB411" s="75" t="str">
        <f ca="1">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 ca="1">IF(OR(U411="",VLOOKUP(U$1,Services!$A$1:$B$19,2,0)="Exclude"),"",IF($D411=1,IF(OR(price_limit="",price_limit="No Limit"),IF(U411="Yes",1,2),IF(SUMIFS(WhatIf!$G:$G,WhatIf!$A:$A,U$1,WhatIf!$B:$B,U411)&lt;=price_limit,IF(U411="Yes",1,2),"")),""))</f>
        <v/>
      </c>
      <c r="BE411" s="3">
        <f t="shared" si="29"/>
        <v>0</v>
      </c>
      <c r="BF411" s="3">
        <f t="shared" si="30"/>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Err2</v>
      </c>
      <c r="BL411" s="3" t="str">
        <f>IF($A411&lt;&gt;"",IF(ISNUMBER(MATCH(ROW($A411),#REF!,0)),IF($F411="","Err1",""),IF($F411="","","Err2")),"")</f>
        <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Err2</v>
      </c>
      <c r="BQ411" s="3" t="str">
        <f>IF($A411&lt;&gt;"",IF(OR(ISNUMBER(MATCH(ROW($A411),#REF!,0)),ISNUMBER(MATCH(ROW($A411),#REF!,0))),IF(K411="","Err1",""),IF(K411="","","Err2")),"")</f>
        <v>Err2</v>
      </c>
      <c r="BR411" s="3" t="str">
        <f>IF($A411&lt;&gt;"",IF(OR(ISNUMBER(MATCH(ROW($A411),#REF!,0)),ISNUMBER(MATCH(ROW($A411),#REF!,0))),IF(L411="","Err1",""),IF(L411="","","Err2")),"")</f>
        <v>Err2</v>
      </c>
      <c r="BS411" s="3" t="str">
        <f>IF($A411&lt;&gt;"",IF(OR(ISNUMBER(MATCH(ROW($A411),#REF!,0)),ISNUMBER(MATCH(ROW($A411),#REF!,0))),IF(M411="","Err1",""),IF(M411="","","Err2")),"")</f>
        <v>Err2</v>
      </c>
      <c r="BT411" s="3" t="str">
        <f>IF($A411&lt;&gt;"",IF(OR(ISNUMBER(MATCH(ROW($A411),#REF!,0)),ISNUMBER(MATCH(ROW($A411),#REF!,0))),IF(N411="","Err1",""),IF(N411="","","Err2")),"")</f>
        <v/>
      </c>
      <c r="BU411" s="3" t="str">
        <f>IF($A411&lt;&gt;"",IF(ISNUMBER(MATCH(ROW($A411),#REF!,0)),IF(O411="","Err1",""),IF(O411="","","Err2")),"")</f>
        <v>Err2</v>
      </c>
      <c r="BV411" s="3" t="str">
        <f>IF($A411&lt;&gt;"",IF(ISNUMBER(MATCH(ROW($A411),#REF!,0)),IF(P411="","Err1",""),IF(P411="","","Err2")),"")</f>
        <v>Err2</v>
      </c>
      <c r="BW411" s="3" t="str">
        <f>IF($A411&lt;&gt;"",IF(OR(ISNUMBER(MATCH(ROW($A411),#REF!,0)),ISNUMBER(MATCH(ROW($A411),#REF!,0)),ISNUMBER(MATCH(ROW($A411),#REF!,0))),IF($Q411="","Err1",""),IF($Q411="","","Err2")),"")</f>
        <v>Err2</v>
      </c>
      <c r="BX411" s="3" t="str">
        <f>IF($A411&lt;&gt;"",IF(ISNUMBER(MATCH(ROW($A411),#REF!,0)),IF(R411="","Err1",""),IF(R411="","","Err2")),"")</f>
        <v>Err2</v>
      </c>
      <c r="BY411" s="3" t="str">
        <f>IF($A411&lt;&gt;"",IF(ISNUMBER(MATCH(ROW($A411),#REF!,0)),IF(S411="","Err1",""),IF(S411="","","Err2")),"")</f>
        <v>Err2</v>
      </c>
      <c r="BZ411" s="3" t="str">
        <f>IF($A411&lt;&gt;"",IF(ISNUMBER(MATCH(ROW($A411),#REF!,0)),IF(T411="","Err1",""),IF(T411="","","Err2")),"")</f>
        <v/>
      </c>
      <c r="CA411" s="3" t="str">
        <f>IF($A411&lt;&gt;"",IF(ISNUMBER(MATCH(ROW($A411),#REF!,0)),IF(U411="","Err1",""),IF(U411="","","Err2")),"")</f>
        <v>Err2</v>
      </c>
    </row>
    <row r="412" spans="1:79" x14ac:dyDescent="0.3">
      <c r="A412" s="19" t="s">
        <v>641</v>
      </c>
      <c r="C412" s="4" t="s">
        <v>215</v>
      </c>
      <c r="D412" s="3" t="str">
        <f t="shared" ca="1" si="27"/>
        <v/>
      </c>
      <c r="F412" s="5" t="s">
        <v>556</v>
      </c>
      <c r="G412" s="5" t="s">
        <v>556</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8"/>
        <v/>
      </c>
      <c r="AN412" s="75" t="str">
        <f>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IF(OR(K412="",VLOOKUP(K$1,Services!$A$1:$B$19,2,0)="Exclude"),"",IF($D412=1,IF(OR(price_limit="",price_limit="No Limit"),IF(K412="Yes",1,2),IF(SUMIFS(WhatIf!$G:$G,WhatIf!$A:$A,K$1,WhatIf!$B:$B,K412)&lt;=price_limit,IF(K412="Yes",1,2),"")),""))</f>
        <v/>
      </c>
      <c r="AU412" s="75" t="str">
        <f>IF(OR(L412="",VLOOKUP(L$1,Services!$A$1:$B$19,2,0)="Exclude"),"",IF($D412=1,IF(OR(price_limit="",price_limit="No Limit"),IF(L412="Yes",1,2),IF(SUMIFS(WhatIf!$G:$G,WhatIf!$A:$A,L$1,WhatIf!$B:$B,L412)&lt;=price_limit,IF(L412="Yes",1,2),"")),""))</f>
        <v/>
      </c>
      <c r="AV412" s="75" t="str">
        <f>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IF(OR(O412="",VLOOKUP(O$1,Services!$A$1:$B$19,2,0)="Exclude"),"",IF($D412=1,IF(OR(price_limit="",price_limit="No Limit"),IF(O412="Yes",1,2),IF(SUMIFS(WhatIf!$G:$G,WhatIf!$A:$A,O$1,WhatIf!$B:$B,O412)&lt;=price_limit,IF(O412="Yes",1,2),"")),""))</f>
        <v/>
      </c>
      <c r="AY412" s="75" t="str">
        <f>IF(OR(P412="",VLOOKUP(P$1,Services!$A$1:$B$19,2,0)="Exclude"),"",IF($D412=1,IF(OR(price_limit="",price_limit="No Limit"),IF(P412="Yes",1,2),IF(SUMIFS(WhatIf!$G:$G,WhatIf!$A:$A,P$1,WhatIf!$B:$B,P412)&lt;=price_limit,IF(P412="Yes",1,2),"")),""))</f>
        <v/>
      </c>
      <c r="AZ412" s="75" t="str">
        <f>IF(OR(Q412="",VLOOKUP(Q$1,Services!$A$1:$B$19,2,0)="Exclude"),"",IF($D412=1,IF(OR(price_limit="",price_limit="No Limit"),IF(Q412="Yes",1,2),IF(SUMIFS(WhatIf!$G:$G,WhatIf!$A:$A,Q$1,WhatIf!$B:$B,Q412)&lt;=price_limit,IF(Q412="Yes",1,2),"")),""))</f>
        <v/>
      </c>
      <c r="BA412" s="75" t="str">
        <f>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29"/>
        <v>0</v>
      </c>
      <c r="BF412" s="3">
        <f t="shared" si="30"/>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
      </c>
      <c r="BR412" s="3" t="str">
        <f>IF($A412&lt;&gt;"",IF(OR(ISNUMBER(MATCH(ROW($A412),#REF!,0)),ISNUMBER(MATCH(ROW($A412),#REF!,0))),IF(L412="","Err1",""),IF(L412="","","Err2")),"")</f>
        <v/>
      </c>
      <c r="BS412" s="3" t="str">
        <f>IF($A412&lt;&gt;"",IF(OR(ISNUMBER(MATCH(ROW($A412),#REF!,0)),ISNUMBER(MATCH(ROW($A412),#REF!,0))),IF(M412="","Err1",""),IF(M412="","","Err2")),"")</f>
        <v/>
      </c>
      <c r="BT412" s="3" t="str">
        <f>IF($A412&lt;&gt;"",IF(OR(ISNUMBER(MATCH(ROW($A412),#REF!,0)),ISNUMBER(MATCH(ROW($A412),#REF!,0))),IF(N412="","Err1",""),IF(N412="","","Err2")),"")</f>
        <v/>
      </c>
      <c r="BU412" s="3" t="str">
        <f>IF($A412&lt;&gt;"",IF(ISNUMBER(MATCH(ROW($A412),#REF!,0)),IF(O412="","Err1",""),IF(O412="","","Err2")),"")</f>
        <v/>
      </c>
      <c r="BV412" s="3" t="str">
        <f>IF($A412&lt;&gt;"",IF(ISNUMBER(MATCH(ROW($A412),#REF!,0)),IF(P412="","Err1",""),IF(P412="","","Err2")),"")</f>
        <v/>
      </c>
      <c r="BW412" s="3" t="str">
        <f>IF($A412&lt;&gt;"",IF(OR(ISNUMBER(MATCH(ROW($A412),#REF!,0)),ISNUMBER(MATCH(ROW($A412),#REF!,0)),ISNUMBER(MATCH(ROW($A412),#REF!,0))),IF($Q412="","Err1",""),IF($Q412="","","Err2")),"")</f>
        <v/>
      </c>
      <c r="BX412" s="3" t="str">
        <f>IF($A412&lt;&gt;"",IF(ISNUMBER(MATCH(ROW($A412),#REF!,0)),IF(R412="","Err1",""),IF(R412="","","Err2")),"")</f>
        <v/>
      </c>
      <c r="BY412" s="3" t="str">
        <f>IF($A412&lt;&gt;"",IF(ISNUMBER(MATCH(ROW($A412),#REF!,0)),IF(S412="","Err1",""),IF(S412="","","Err2")),"")</f>
        <v/>
      </c>
      <c r="BZ412" s="3" t="str">
        <f>IF($A412&lt;&gt;"",IF(ISNUMBER(MATCH(ROW($A412),#REF!,0)),IF(T412="","Err1",""),IF(T412="","","Err2")),"")</f>
        <v/>
      </c>
      <c r="CA412" s="3" t="str">
        <f>IF($A412&lt;&gt;"",IF(ISNUMBER(MATCH(ROW($A412),#REF!,0)),IF(U412="","Err1",""),IF(U412="","","Err2")),"")</f>
        <v/>
      </c>
    </row>
    <row r="413" spans="1:79" x14ac:dyDescent="0.3">
      <c r="A413" s="19" t="s">
        <v>653</v>
      </c>
      <c r="C413" s="4" t="s">
        <v>215</v>
      </c>
      <c r="D413" s="3" t="str">
        <f t="shared" ca="1" si="27"/>
        <v/>
      </c>
      <c r="F413" s="5" t="s">
        <v>557</v>
      </c>
      <c r="G413" s="5" t="s">
        <v>557</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29"/>
        <v>0</v>
      </c>
      <c r="BF413" s="3">
        <f t="shared" si="30"/>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x14ac:dyDescent="0.3">
      <c r="A414" s="19" t="s">
        <v>74</v>
      </c>
      <c r="B414" s="4" t="s">
        <v>248</v>
      </c>
      <c r="C414" s="4" t="s">
        <v>293</v>
      </c>
      <c r="D414" s="3" t="str">
        <f t="shared" ca="1" si="27"/>
        <v/>
      </c>
      <c r="F414" s="5" t="s">
        <v>1</v>
      </c>
      <c r="G414" s="5" t="s">
        <v>1</v>
      </c>
      <c r="H414" s="5" t="s">
        <v>1</v>
      </c>
      <c r="I414" s="5" t="s">
        <v>1</v>
      </c>
      <c r="J414" s="5" t="s">
        <v>1</v>
      </c>
      <c r="K414" s="5" t="s">
        <v>1</v>
      </c>
      <c r="L414" s="5" t="s">
        <v>1</v>
      </c>
      <c r="M414" s="5" t="s">
        <v>1</v>
      </c>
      <c r="N414" s="5" t="s">
        <v>1</v>
      </c>
      <c r="O414" s="6" t="s">
        <v>1</v>
      </c>
      <c r="P414" s="6" t="s">
        <v>1</v>
      </c>
      <c r="Q414" s="6" t="s">
        <v>1</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 ca="1">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 ca="1">IF(OR(U414="",VLOOKUP(U$1,Services!$A$1:$B$19,2,0)="Exclude"),"",IF($D414=1,IF(OR(price_limit="",price_limit="No Limit"),IF(U414="Yes",1,2),IF(SUMIFS(WhatIf!$G:$G,WhatIf!$A:$A,U$1,WhatIf!$B:$B,U414)&lt;=price_limit,IF(U414="Yes",1,2),"")),""))</f>
        <v/>
      </c>
      <c r="BE414" s="3">
        <f t="shared" si="29"/>
        <v>0</v>
      </c>
      <c r="BF414" s="3">
        <f t="shared" si="30"/>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Err2</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Err2</v>
      </c>
    </row>
    <row r="415" spans="1:79" x14ac:dyDescent="0.3">
      <c r="A415" s="19" t="s">
        <v>388</v>
      </c>
      <c r="B415" s="4" t="s">
        <v>248</v>
      </c>
      <c r="C415" s="4" t="s">
        <v>215</v>
      </c>
      <c r="D415" s="3" t="str">
        <f t="shared" ca="1" si="27"/>
        <v/>
      </c>
      <c r="H415" s="5" t="s">
        <v>295</v>
      </c>
      <c r="I415" s="5" t="s">
        <v>295</v>
      </c>
      <c r="J415" s="5" t="s">
        <v>295</v>
      </c>
      <c r="K415" s="5" t="s">
        <v>295</v>
      </c>
      <c r="L415" s="5" t="s">
        <v>295</v>
      </c>
      <c r="M415" s="5" t="s">
        <v>295</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8"/>
        <v/>
      </c>
      <c r="AN415" s="75" t="str">
        <f>IF(OR(E415="",VLOOKUP(E$1,Services!$A$1:$B$19,2,0)="Exclude"),"",IF($D415=1,IF(OR(price_limit="",price_limit="No Limit"),IF(E415="Yes",1,2),IF(SUMIFS(WhatIf!$G:$G,WhatIf!$A:$A,E$1,WhatIf!$B:$B,E415)&lt;=price_limit,IF(E415="Yes",1,2),"")),""))</f>
        <v/>
      </c>
      <c r="AO415" s="75" t="str">
        <f>IF(OR(F415="",VLOOKUP(F$1,Services!$A$1:$B$19,2,0)="Exclude"),"",IF($D415=1,IF(OR(price_limit="",price_limit="No Limit"),IF(F415="Yes",1,2),IF(SUMIFS(WhatIf!$G:$G,WhatIf!$A:$A,F$1,WhatIf!$B:$B,F415)&lt;=price_limit,IF(F415="Yes",1,2),"")),""))</f>
        <v/>
      </c>
      <c r="AP415" s="75" t="str">
        <f>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 ca="1">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29"/>
        <v>0</v>
      </c>
      <c r="BF415" s="3">
        <f t="shared" si="30"/>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
      </c>
      <c r="BM415" s="3" t="str">
        <f>IF($A415&lt;&gt;"",IF(ISNUMBER(MATCH(ROW($A415),#REF!,0)),IF($G415="","Err1",""),IF($G415="","","Err2")),"")</f>
        <v/>
      </c>
      <c r="BN415" s="3" t="str">
        <f>IF($A415&lt;&gt;"",IF(OR(ISNUMBER(MATCH(ROW($A415),#REF!,0)),ISNUMBER(MATCH(ROW($A415),#REF!,0))),IF(H415="","Err1",""),IF(H415="","","Err2")),"")</f>
        <v>Err2</v>
      </c>
      <c r="BO415" s="3" t="str">
        <f>IF($A415&lt;&gt;"",IF(OR(ISNUMBER(MATCH(ROW($A415),#REF!,0)),ISNUMBER(MATCH(ROW($A415),#REF!,0))),IF(I415="","Err1",""),IF(I415="","","Err2")),"")</f>
        <v>Err2</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Err2</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ht="24.9" x14ac:dyDescent="0.3">
      <c r="A416" s="19" t="s">
        <v>620</v>
      </c>
      <c r="C416" s="4" t="s">
        <v>485</v>
      </c>
      <c r="D416" s="3" t="str">
        <f t="shared" ca="1" si="27"/>
        <v/>
      </c>
      <c r="F416" s="5" t="s">
        <v>566</v>
      </c>
      <c r="G416" s="5" t="s">
        <v>566</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8"/>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29"/>
        <v>0</v>
      </c>
      <c r="BF416" s="3">
        <f t="shared" si="30"/>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75</v>
      </c>
      <c r="B417" s="4" t="s">
        <v>305</v>
      </c>
      <c r="C417" s="4" t="s">
        <v>206</v>
      </c>
      <c r="D417" s="3" t="str">
        <f t="shared" ca="1" si="27"/>
        <v/>
      </c>
      <c r="E417" s="5" t="s">
        <v>1</v>
      </c>
      <c r="F417" s="5" t="s">
        <v>1</v>
      </c>
      <c r="G417" s="5" t="s">
        <v>1</v>
      </c>
      <c r="K417" s="5" t="s">
        <v>1</v>
      </c>
      <c r="L417" s="5" t="s">
        <v>1</v>
      </c>
      <c r="M417" s="5" t="s">
        <v>1</v>
      </c>
      <c r="O417" s="6" t="s">
        <v>1</v>
      </c>
      <c r="P417" s="6" t="s">
        <v>1</v>
      </c>
      <c r="Q417" s="6" t="s">
        <v>1</v>
      </c>
      <c r="R417" s="6"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8"/>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IF(OR(I417="",VLOOKUP(I$1,Services!$A$1:$B$19,2,0)="Exclude"),"",IF($D417=1,IF(OR(price_limit="",price_limit="No Limit"),IF(I417="Yes",1,2),IF(SUMIFS(WhatIf!$G:$G,WhatIf!$A:$A,I$1,WhatIf!$B:$B,I417)&lt;=price_limit,IF(I417="Yes",1,2),"")),""))</f>
        <v/>
      </c>
      <c r="AS417" s="75" t="str">
        <f>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 ca="1">IF(OR(O417="",VLOOKUP(O$1,Services!$A$1:$B$19,2,0)="Exclude"),"",IF($D417=1,IF(OR(price_limit="",price_limit="No Limit"),IF(O417="Yes",1,2),IF(SUMIFS(WhatIf!$G:$G,WhatIf!$A:$A,O$1,WhatIf!$B:$B,O417)&lt;=price_limit,IF(O417="Yes",1,2),"")),""))</f>
        <v/>
      </c>
      <c r="AY417" s="75" t="str">
        <f ca="1">IF(OR(P417="",VLOOKUP(P$1,Services!$A$1:$B$19,2,0)="Exclude"),"",IF($D417=1,IF(OR(price_limit="",price_limit="No Limit"),IF(P417="Yes",1,2),IF(SUMIFS(WhatIf!$G:$G,WhatIf!$A:$A,P$1,WhatIf!$B:$B,P417)&lt;=price_limit,IF(P417="Yes",1,2),"")),""))</f>
        <v/>
      </c>
      <c r="AZ417" s="75" t="str">
        <f ca="1">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 ca="1">IF(OR(U417="",VLOOKUP(U$1,Services!$A$1:$B$19,2,0)="Exclude"),"",IF($D417=1,IF(OR(price_limit="",price_limit="No Limit"),IF(U417="Yes",1,2),IF(SUMIFS(WhatIf!$G:$G,WhatIf!$A:$A,U$1,WhatIf!$B:$B,U417)&lt;=price_limit,IF(U417="Yes",1,2),"")),""))</f>
        <v/>
      </c>
      <c r="BE417" s="3">
        <f t="shared" si="29"/>
        <v>0</v>
      </c>
      <c r="BF417" s="3">
        <f t="shared" si="30"/>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
      </c>
      <c r="BP417" s="3" t="str">
        <f>IF($A417&lt;&gt;"",IF(OR(ISNUMBER(MATCH(ROW($A417),#REF!,0)),ISNUMBER(MATCH(ROW($A417),#REF!,0))),IF(J417="","Err1",""),IF(J417="","","Err2")),"")</f>
        <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Err2</v>
      </c>
      <c r="BV417" s="3" t="str">
        <f>IF($A417&lt;&gt;"",IF(ISNUMBER(MATCH(ROW($A417),#REF!,0)),IF(P417="","Err1",""),IF(P417="","","Err2")),"")</f>
        <v>Err2</v>
      </c>
      <c r="BW417" s="3" t="str">
        <f>IF($A417&lt;&gt;"",IF(OR(ISNUMBER(MATCH(ROW($A417),#REF!,0)),ISNUMBER(MATCH(ROW($A417),#REF!,0)),ISNUMBER(MATCH(ROW($A417),#REF!,0))),IF($Q417="","Err1",""),IF($Q417="","","Err2")),"")</f>
        <v>Err2</v>
      </c>
      <c r="BX417" s="3" t="str">
        <f>IF($A417&lt;&gt;"",IF(ISNUMBER(MATCH(ROW($A417),#REF!,0)),IF(R417="","Err1",""),IF(R417="","","Err2")),"")</f>
        <v>Err2</v>
      </c>
      <c r="BY417" s="3" t="str">
        <f>IF($A417&lt;&gt;"",IF(ISNUMBER(MATCH(ROW($A417),#REF!,0)),IF(S417="","Err1",""),IF(S417="","","Err2")),"")</f>
        <v/>
      </c>
      <c r="BZ417" s="3" t="str">
        <f>IF($A417&lt;&gt;"",IF(ISNUMBER(MATCH(ROW($A417),#REF!,0)),IF(T417="","Err1",""),IF(T417="","","Err2")),"")</f>
        <v/>
      </c>
      <c r="CA417" s="3" t="str">
        <f>IF($A417&lt;&gt;"",IF(ISNUMBER(MATCH(ROW($A417),#REF!,0)),IF(U417="","Err1",""),IF(U417="","","Err2")),"")</f>
        <v>Err2</v>
      </c>
    </row>
    <row r="418" spans="1:79" ht="24.9" x14ac:dyDescent="0.3">
      <c r="A418" s="19" t="s">
        <v>76</v>
      </c>
      <c r="B418" s="4" t="s">
        <v>417</v>
      </c>
      <c r="C418" s="4" t="s">
        <v>293</v>
      </c>
      <c r="D418" s="3" t="str">
        <f t="shared" ca="1" si="27"/>
        <v/>
      </c>
      <c r="F418" s="5" t="s">
        <v>535</v>
      </c>
      <c r="G418" s="5" t="s">
        <v>1</v>
      </c>
      <c r="H418" s="5" t="s">
        <v>1</v>
      </c>
      <c r="I418" s="5" t="s">
        <v>1</v>
      </c>
      <c r="J418" s="5" t="s">
        <v>1</v>
      </c>
      <c r="K418" s="5" t="s">
        <v>1</v>
      </c>
      <c r="L418" s="5" t="s">
        <v>1</v>
      </c>
      <c r="M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8"/>
        <v/>
      </c>
      <c r="AN418" s="75" t="str">
        <f>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 ca="1">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 ca="1">IF(OR(O418="",VLOOKUP(O$1,Services!$A$1:$B$19,2,0)="Exclude"),"",IF($D418=1,IF(OR(price_limit="",price_limit="No Limit"),IF(O418="Yes",1,2),IF(SUMIFS(WhatIf!$G:$G,WhatIf!$A:$A,O$1,WhatIf!$B:$B,O418)&lt;=price_limit,IF(O418="Yes",1,2),"")),""))</f>
        <v/>
      </c>
      <c r="AY418" s="75" t="str">
        <f ca="1">IF(OR(P418="",VLOOKUP(P$1,Services!$A$1:$B$19,2,0)="Exclude"),"",IF($D418=1,IF(OR(price_limit="",price_limit="No Limit"),IF(P418="Yes",1,2),IF(SUMIFS(WhatIf!$G:$G,WhatIf!$A:$A,P$1,WhatIf!$B:$B,P418)&lt;=price_limit,IF(P418="Yes",1,2),"")),""))</f>
        <v/>
      </c>
      <c r="AZ418" s="75" t="str">
        <f ca="1">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 ca="1">IF(OR(U418="",VLOOKUP(U$1,Services!$A$1:$B$19,2,0)="Exclude"),"",IF($D418=1,IF(OR(price_limit="",price_limit="No Limit"),IF(U418="Yes",1,2),IF(SUMIFS(WhatIf!$G:$G,WhatIf!$A:$A,U$1,WhatIf!$B:$B,U418)&lt;=price_limit,IF(U418="Yes",1,2),"")),""))</f>
        <v/>
      </c>
      <c r="BE418" s="3">
        <f t="shared" si="29"/>
        <v>0</v>
      </c>
      <c r="BF418" s="3">
        <f t="shared" si="30"/>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Err2</v>
      </c>
      <c r="BM418" s="3" t="str">
        <f>IF($A418&lt;&gt;"",IF(ISNUMBER(MATCH(ROW($A418),#REF!,0)),IF($G418="","Err1",""),IF($G418="","","Err2")),"")</f>
        <v>Err2</v>
      </c>
      <c r="BN418" s="3" t="str">
        <f>IF($A418&lt;&gt;"",IF(OR(ISNUMBER(MATCH(ROW($A418),#REF!,0)),ISNUMBER(MATCH(ROW($A418),#REF!,0))),IF(H418="","Err1",""),IF(H418="","","Err2")),"")</f>
        <v>Err2</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Err2</v>
      </c>
      <c r="BV418" s="3" t="str">
        <f>IF($A418&lt;&gt;"",IF(ISNUMBER(MATCH(ROW($A418),#REF!,0)),IF(P418="","Err1",""),IF(P418="","","Err2")),"")</f>
        <v>Err2</v>
      </c>
      <c r="BW418" s="3" t="str">
        <f>IF($A418&lt;&gt;"",IF(OR(ISNUMBER(MATCH(ROW($A418),#REF!,0)),ISNUMBER(MATCH(ROW($A418),#REF!,0)),ISNUMBER(MATCH(ROW($A418),#REF!,0))),IF($Q418="","Err1",""),IF($Q418="","","Err2")),"")</f>
        <v>Err2</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ht="24.9" x14ac:dyDescent="0.3">
      <c r="A419" s="19" t="s">
        <v>77</v>
      </c>
      <c r="B419" s="4" t="s">
        <v>247</v>
      </c>
      <c r="C419" s="4" t="s">
        <v>480</v>
      </c>
      <c r="D419" s="3" t="str">
        <f t="shared" ca="1" si="27"/>
        <v/>
      </c>
      <c r="F419" s="5" t="s">
        <v>539</v>
      </c>
      <c r="G419" s="5" t="s">
        <v>539</v>
      </c>
      <c r="H419" s="5" t="s">
        <v>1</v>
      </c>
      <c r="I419" s="5" t="s">
        <v>1</v>
      </c>
      <c r="J419" s="5" t="s">
        <v>1</v>
      </c>
      <c r="K419" s="5" t="s">
        <v>1</v>
      </c>
      <c r="L419" s="5" t="s">
        <v>1</v>
      </c>
      <c r="M419" s="5" t="s">
        <v>1</v>
      </c>
      <c r="O419" s="6" t="s">
        <v>1</v>
      </c>
      <c r="P419" s="6" t="s">
        <v>1</v>
      </c>
      <c r="Q419" s="6" t="s">
        <v>319</v>
      </c>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8"/>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 ca="1">IF(OR(H419="",VLOOKUP(H$1,Services!$A$1:$B$19,2,0)="Exclude"),"",IF($D419=1,IF(OR(price_limit="",price_limit="No Limit"),IF(H419="Yes",1,2),IF(SUMIFS(WhatIf!$G:$G,WhatIf!$A:$A,H$1,WhatIf!$B:$B,H419)&lt;=price_limit,IF(H419="Yes",1,2),"")),""))</f>
        <v/>
      </c>
      <c r="AR419" s="75" t="str">
        <f ca="1">IF(OR(I419="",VLOOKUP(I$1,Services!$A$1:$B$19,2,0)="Exclude"),"",IF($D419=1,IF(OR(price_limit="",price_limit="No Limit"),IF(I419="Yes",1,2),IF(SUMIFS(WhatIf!$G:$G,WhatIf!$A:$A,I$1,WhatIf!$B:$B,I419)&lt;=price_limit,IF(I419="Yes",1,2),"")),""))</f>
        <v/>
      </c>
      <c r="AS419" s="75" t="str">
        <f ca="1">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 ca="1">IF(OR(O419="",VLOOKUP(O$1,Services!$A$1:$B$19,2,0)="Exclude"),"",IF($D419=1,IF(OR(price_limit="",price_limit="No Limit"),IF(O419="Yes",1,2),IF(SUMIFS(WhatIf!$G:$G,WhatIf!$A:$A,O$1,WhatIf!$B:$B,O419)&lt;=price_limit,IF(O419="Yes",1,2),"")),""))</f>
        <v/>
      </c>
      <c r="AY419" s="75" t="str">
        <f ca="1">IF(OR(P419="",VLOOKUP(P$1,Services!$A$1:$B$19,2,0)="Exclude"),"",IF($D419=1,IF(OR(price_limit="",price_limit="No Limit"),IF(P419="Yes",1,2),IF(SUMIFS(WhatIf!$G:$G,WhatIf!$A:$A,P$1,WhatIf!$B:$B,P419)&lt;=price_limit,IF(P419="Yes",1,2),"")),""))</f>
        <v/>
      </c>
      <c r="AZ419" s="75" t="str">
        <f ca="1">IF(OR(Q419="",VLOOKUP(Q$1,Services!$A$1:$B$19,2,0)="Exclude"),"",IF($D419=1,IF(OR(price_limit="",price_limit="No Limit"),IF(Q419="Yes",1,2),IF(SUMIFS(WhatIf!$G:$G,WhatIf!$A:$A,Q$1,WhatIf!$B:$B,Q419)&lt;=price_limit,IF(Q419="Yes",1,2),"")),""))</f>
        <v/>
      </c>
      <c r="BA419" s="75" t="str">
        <f ca="1">IF(OR(R419="",VLOOKUP(R$1,Services!$A$1:$B$19,2,0)="Exclude"),"",IF($D419=1,IF(OR(price_limit="",price_limit="No Limit"),IF(R419="Yes",1,2),IF(SUMIFS(WhatIf!$G:$G,WhatIf!$A:$A,R$1,WhatIf!$B:$B,R419)&lt;=price_limit,IF(R419="Yes",1,2),"")),""))</f>
        <v/>
      </c>
      <c r="BB419" s="75" t="str">
        <f ca="1">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 ca="1">IF(OR(U419="",VLOOKUP(U$1,Services!$A$1:$B$19,2,0)="Exclude"),"",IF($D419=1,IF(OR(price_limit="",price_limit="No Limit"),IF(U419="Yes",1,2),IF(SUMIFS(WhatIf!$G:$G,WhatIf!$A:$A,U$1,WhatIf!$B:$B,U419)&lt;=price_limit,IF(U419="Yes",1,2),"")),""))</f>
        <v/>
      </c>
      <c r="BE419" s="3">
        <f t="shared" si="29"/>
        <v>0</v>
      </c>
      <c r="BF419" s="3">
        <f t="shared" si="30"/>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Err2</v>
      </c>
      <c r="BO419" s="3" t="str">
        <f>IF($A419&lt;&gt;"",IF(OR(ISNUMBER(MATCH(ROW($A419),#REF!,0)),ISNUMBER(MATCH(ROW($A419),#REF!,0))),IF(I419="","Err1",""),IF(I419="","","Err2")),"")</f>
        <v>Err2</v>
      </c>
      <c r="BP419" s="3" t="str">
        <f>IF($A419&lt;&gt;"",IF(OR(ISNUMBER(MATCH(ROW($A419),#REF!,0)),ISNUMBER(MATCH(ROW($A419),#REF!,0))),IF(J419="","Err1",""),IF(J419="","","Err2")),"")</f>
        <v>Err2</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
      </c>
      <c r="BU419" s="3" t="str">
        <f>IF($A419&lt;&gt;"",IF(ISNUMBER(MATCH(ROW($A419),#REF!,0)),IF(O419="","Err1",""),IF(O419="","","Err2")),"")</f>
        <v>Err2</v>
      </c>
      <c r="BV419" s="3" t="str">
        <f>IF($A419&lt;&gt;"",IF(ISNUMBER(MATCH(ROW($A419),#REF!,0)),IF(P419="","Err1",""),IF(P419="","","Err2")),"")</f>
        <v>Err2</v>
      </c>
      <c r="BW419" s="3" t="str">
        <f>IF($A419&lt;&gt;"",IF(OR(ISNUMBER(MATCH(ROW($A419),#REF!,0)),ISNUMBER(MATCH(ROW($A419),#REF!,0)),ISNUMBER(MATCH(ROW($A419),#REF!,0))),IF($Q419="","Err1",""),IF($Q419="","","Err2")),"")</f>
        <v>Err2</v>
      </c>
      <c r="BX419" s="3" t="str">
        <f>IF($A419&lt;&gt;"",IF(ISNUMBER(MATCH(ROW($A419),#REF!,0)),IF(R419="","Err1",""),IF(R419="","","Err2")),"")</f>
        <v>Err2</v>
      </c>
      <c r="BY419" s="3" t="str">
        <f>IF($A419&lt;&gt;"",IF(ISNUMBER(MATCH(ROW($A419),#REF!,0)),IF(S419="","Err1",""),IF(S419="","","Err2")),"")</f>
        <v>Err2</v>
      </c>
      <c r="BZ419" s="3" t="str">
        <f>IF($A419&lt;&gt;"",IF(ISNUMBER(MATCH(ROW($A419),#REF!,0)),IF(T419="","Err1",""),IF(T419="","","Err2")),"")</f>
        <v/>
      </c>
      <c r="CA419" s="3" t="str">
        <f>IF($A419&lt;&gt;"",IF(ISNUMBER(MATCH(ROW($A419),#REF!,0)),IF(U419="","Err1",""),IF(U419="","","Err2")),"")</f>
        <v>Err2</v>
      </c>
    </row>
    <row r="420" spans="1:79" x14ac:dyDescent="0.3">
      <c r="A420" s="19" t="s">
        <v>631</v>
      </c>
      <c r="C420" s="4" t="s">
        <v>485</v>
      </c>
      <c r="D420" s="3" t="str">
        <f t="shared" ca="1" si="27"/>
        <v/>
      </c>
      <c r="F420" s="5" t="s">
        <v>569</v>
      </c>
      <c r="G420" s="5" t="s">
        <v>569</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29"/>
        <v>0</v>
      </c>
      <c r="BF420" s="3">
        <f t="shared" si="30"/>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285</v>
      </c>
      <c r="B421" s="4" t="s">
        <v>248</v>
      </c>
      <c r="C421" s="4" t="s">
        <v>215</v>
      </c>
      <c r="D421" s="3" t="str">
        <f t="shared" ca="1" si="27"/>
        <v/>
      </c>
      <c r="H421" s="5" t="s">
        <v>295</v>
      </c>
      <c r="I421" s="5" t="s">
        <v>295</v>
      </c>
      <c r="J421" s="5" t="s">
        <v>295</v>
      </c>
      <c r="K421" s="5" t="s">
        <v>295</v>
      </c>
      <c r="L421" s="5" t="s">
        <v>295</v>
      </c>
      <c r="M421" s="5" t="s">
        <v>295</v>
      </c>
      <c r="N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8"/>
        <v/>
      </c>
      <c r="AN421" s="75" t="str">
        <f>IF(OR(E421="",VLOOKUP(E$1,Services!$A$1:$B$19,2,0)="Exclude"),"",IF($D421=1,IF(OR(price_limit="",price_limit="No Limit"),IF(E421="Yes",1,2),IF(SUMIFS(WhatIf!$G:$G,WhatIf!$A:$A,E$1,WhatIf!$B:$B,E421)&lt;=price_limit,IF(E421="Yes",1,2),"")),""))</f>
        <v/>
      </c>
      <c r="AO421" s="75" t="str">
        <f>IF(OR(F421="",VLOOKUP(F$1,Services!$A$1:$B$19,2,0)="Exclude"),"",IF($D421=1,IF(OR(price_limit="",price_limit="No Limit"),IF(F421="Yes",1,2),IF(SUMIFS(WhatIf!$G:$G,WhatIf!$A:$A,F$1,WhatIf!$B:$B,F421)&lt;=price_limit,IF(F421="Yes",1,2),"")),""))</f>
        <v/>
      </c>
      <c r="AP421" s="75" t="str">
        <f>IF(OR(G421="",VLOOKUP(G$1,Services!$A$1:$B$19,2,0)="Exclude"),"",IF($D421=1,IF(OR(price_limit="",price_limit="No Limit"),IF(G421="Yes",1,2),IF(SUMIFS(WhatIf!$G:$G,WhatIf!$A:$A,G$1,WhatIf!$B:$B,G421)&lt;=price_limit,IF(G421="Yes",1,2),"")),""))</f>
        <v/>
      </c>
      <c r="AQ421" s="75" t="str">
        <f ca="1">IF(OR(H421="",VLOOKUP(H$1,Services!$A$1:$B$19,2,0)="Exclude"),"",IF($D421=1,IF(OR(price_limit="",price_limit="No Limit"),IF(H421="Yes",1,2),IF(SUMIFS(WhatIf!$G:$G,WhatIf!$A:$A,H$1,WhatIf!$B:$B,H421)&lt;=price_limit,IF(H421="Yes",1,2),"")),""))</f>
        <v/>
      </c>
      <c r="AR421" s="75" t="str">
        <f ca="1">IF(OR(I421="",VLOOKUP(I$1,Services!$A$1:$B$19,2,0)="Exclude"),"",IF($D421=1,IF(OR(price_limit="",price_limit="No Limit"),IF(I421="Yes",1,2),IF(SUMIFS(WhatIf!$G:$G,WhatIf!$A:$A,I$1,WhatIf!$B:$B,I421)&lt;=price_limit,IF(I421="Yes",1,2),"")),""))</f>
        <v/>
      </c>
      <c r="AS421" s="75" t="str">
        <f ca="1">IF(OR(J421="",VLOOKUP(J$1,Services!$A$1:$B$19,2,0)="Exclude"),"",IF($D421=1,IF(OR(price_limit="",price_limit="No Limit"),IF(J421="Yes",1,2),IF(SUMIFS(WhatIf!$G:$G,WhatIf!$A:$A,J$1,WhatIf!$B:$B,J421)&lt;=price_limit,IF(J421="Yes",1,2),"")),""))</f>
        <v/>
      </c>
      <c r="AT421" s="75" t="str">
        <f ca="1">IF(OR(K421="",VLOOKUP(K$1,Services!$A$1:$B$19,2,0)="Exclude"),"",IF($D421=1,IF(OR(price_limit="",price_limit="No Limit"),IF(K421="Yes",1,2),IF(SUMIFS(WhatIf!$G:$G,WhatIf!$A:$A,K$1,WhatIf!$B:$B,K421)&lt;=price_limit,IF(K421="Yes",1,2),"")),""))</f>
        <v/>
      </c>
      <c r="AU421" s="75" t="str">
        <f ca="1">IF(OR(L421="",VLOOKUP(L$1,Services!$A$1:$B$19,2,0)="Exclude"),"",IF($D421=1,IF(OR(price_limit="",price_limit="No Limit"),IF(L421="Yes",1,2),IF(SUMIFS(WhatIf!$G:$G,WhatIf!$A:$A,L$1,WhatIf!$B:$B,L421)&lt;=price_limit,IF(L421="Yes",1,2),"")),""))</f>
        <v/>
      </c>
      <c r="AV421" s="75" t="str">
        <f ca="1">IF(OR(M421="",VLOOKUP(M$1,Services!$A$1:$B$19,2,0)="Exclude"),"",IF($D421=1,IF(OR(price_limit="",price_limit="No Limit"),IF(M421="Yes",1,2),IF(SUMIFS(WhatIf!$G:$G,WhatIf!$A:$A,M$1,WhatIf!$B:$B,M421)&lt;=price_limit,IF(M421="Yes",1,2),"")),""))</f>
        <v/>
      </c>
      <c r="AW421" s="75" t="str">
        <f ca="1">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29"/>
        <v>0</v>
      </c>
      <c r="BF421" s="3">
        <f t="shared" si="30"/>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
      </c>
      <c r="BM421" s="3" t="str">
        <f>IF($A421&lt;&gt;"",IF(ISNUMBER(MATCH(ROW($A421),#REF!,0)),IF($G421="","Err1",""),IF($G421="","","Err2")),"")</f>
        <v/>
      </c>
      <c r="BN421" s="3" t="str">
        <f>IF($A421&lt;&gt;"",IF(OR(ISNUMBER(MATCH(ROW($A421),#REF!,0)),ISNUMBER(MATCH(ROW($A421),#REF!,0))),IF(H421="","Err1",""),IF(H421="","","Err2")),"")</f>
        <v>Err2</v>
      </c>
      <c r="BO421" s="3" t="str">
        <f>IF($A421&lt;&gt;"",IF(OR(ISNUMBER(MATCH(ROW($A421),#REF!,0)),ISNUMBER(MATCH(ROW($A421),#REF!,0))),IF(I421="","Err1",""),IF(I421="","","Err2")),"")</f>
        <v>Err2</v>
      </c>
      <c r="BP421" s="3" t="str">
        <f>IF($A421&lt;&gt;"",IF(OR(ISNUMBER(MATCH(ROW($A421),#REF!,0)),ISNUMBER(MATCH(ROW($A421),#REF!,0))),IF(J421="","Err1",""),IF(J421="","","Err2")),"")</f>
        <v>Err2</v>
      </c>
      <c r="BQ421" s="3" t="str">
        <f>IF($A421&lt;&gt;"",IF(OR(ISNUMBER(MATCH(ROW($A421),#REF!,0)),ISNUMBER(MATCH(ROW($A421),#REF!,0))),IF(K421="","Err1",""),IF(K421="","","Err2")),"")</f>
        <v>Err2</v>
      </c>
      <c r="BR421" s="3" t="str">
        <f>IF($A421&lt;&gt;"",IF(OR(ISNUMBER(MATCH(ROW($A421),#REF!,0)),ISNUMBER(MATCH(ROW($A421),#REF!,0))),IF(L421="","Err1",""),IF(L421="","","Err2")),"")</f>
        <v>Err2</v>
      </c>
      <c r="BS421" s="3" t="str">
        <f>IF($A421&lt;&gt;"",IF(OR(ISNUMBER(MATCH(ROW($A421),#REF!,0)),ISNUMBER(MATCH(ROW($A421),#REF!,0))),IF(M421="","Err1",""),IF(M421="","","Err2")),"")</f>
        <v>Err2</v>
      </c>
      <c r="BT421" s="3" t="str">
        <f>IF($A421&lt;&gt;"",IF(OR(ISNUMBER(MATCH(ROW($A421),#REF!,0)),ISNUMBER(MATCH(ROW($A421),#REF!,0))),IF(N421="","Err1",""),IF(N421="","","Err2")),"")</f>
        <v>Err2</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ht="24.9" x14ac:dyDescent="0.3">
      <c r="A422" s="19" t="s">
        <v>78</v>
      </c>
      <c r="B422" s="4" t="s">
        <v>248</v>
      </c>
      <c r="C422" s="4" t="s">
        <v>478</v>
      </c>
      <c r="D422" s="3" t="str">
        <f t="shared" ca="1" si="27"/>
        <v/>
      </c>
      <c r="E422" s="5" t="s">
        <v>1</v>
      </c>
      <c r="F422" s="5" t="s">
        <v>535</v>
      </c>
      <c r="G422" s="5" t="s">
        <v>535</v>
      </c>
      <c r="I422" s="5" t="s">
        <v>1</v>
      </c>
      <c r="J422" s="5" t="s">
        <v>1</v>
      </c>
      <c r="K422" s="5" t="s">
        <v>1</v>
      </c>
      <c r="L422" s="5" t="s">
        <v>1</v>
      </c>
      <c r="M422" s="5" t="s">
        <v>1</v>
      </c>
      <c r="O422" s="6"/>
      <c r="P422" s="6"/>
      <c r="Q422" s="6"/>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8"/>
        <v/>
      </c>
      <c r="AN422" s="75" t="str">
        <f ca="1">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 ca="1">IF(OR(R422="",VLOOKUP(R$1,Services!$A$1:$B$19,2,0)="Exclude"),"",IF($D422=1,IF(OR(price_limit="",price_limit="No Limit"),IF(R422="Yes",1,2),IF(SUMIFS(WhatIf!$G:$G,WhatIf!$A:$A,R$1,WhatIf!$B:$B,R422)&lt;=price_limit,IF(R422="Yes",1,2),"")),""))</f>
        <v/>
      </c>
      <c r="BB422" s="75" t="str">
        <f ca="1">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 ca="1">IF(OR(U422="",VLOOKUP(U$1,Services!$A$1:$B$19,2,0)="Exclude"),"",IF($D422=1,IF(OR(price_limit="",price_limit="No Limit"),IF(U422="Yes",1,2),IF(SUMIFS(WhatIf!$G:$G,WhatIf!$A:$A,U$1,WhatIf!$B:$B,U422)&lt;=price_limit,IF(U422="Yes",1,2),"")),""))</f>
        <v/>
      </c>
      <c r="BE422" s="3">
        <f t="shared" si="29"/>
        <v>0</v>
      </c>
      <c r="BF422" s="3">
        <f t="shared" si="30"/>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Err2</v>
      </c>
      <c r="BL422" s="3" t="str">
        <f>IF($A422&lt;&gt;"",IF(ISNUMBER(MATCH(ROW($A422),#REF!,0)),IF($F422="","Err1",""),IF($F422="","","Err2")),"")</f>
        <v>Err2</v>
      </c>
      <c r="BM422" s="3" t="str">
        <f>IF($A422&lt;&gt;"",IF(ISNUMBER(MATCH(ROW($A422),#REF!,0)),IF($G422="","Err1",""),IF($G422="","","Err2")),"")</f>
        <v>Err2</v>
      </c>
      <c r="BN422" s="3" t="str">
        <f>IF($A422&lt;&gt;"",IF(OR(ISNUMBER(MATCH(ROW($A422),#REF!,0)),ISNUMBER(MATCH(ROW($A422),#REF!,0))),IF(H422="","Err1",""),IF(H422="","","Err2")),"")</f>
        <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Err2</v>
      </c>
      <c r="BY422" s="3" t="str">
        <f>IF($A422&lt;&gt;"",IF(ISNUMBER(MATCH(ROW($A422),#REF!,0)),IF(S422="","Err1",""),IF(S422="","","Err2")),"")</f>
        <v>Err2</v>
      </c>
      <c r="BZ422" s="3" t="str">
        <f>IF($A422&lt;&gt;"",IF(ISNUMBER(MATCH(ROW($A422),#REF!,0)),IF(T422="","Err1",""),IF(T422="","","Err2")),"")</f>
        <v/>
      </c>
      <c r="CA422" s="3" t="str">
        <f>IF($A422&lt;&gt;"",IF(ISNUMBER(MATCH(ROW($A422),#REF!,0)),IF(U422="","Err1",""),IF(U422="","","Err2")),"")</f>
        <v>Err2</v>
      </c>
    </row>
    <row r="423" spans="1:79" x14ac:dyDescent="0.3">
      <c r="A423" s="19" t="s">
        <v>732</v>
      </c>
      <c r="C423" s="4" t="s">
        <v>206</v>
      </c>
      <c r="D423" s="3" t="str">
        <f t="shared" ca="1" si="27"/>
        <v/>
      </c>
      <c r="K423" s="5" t="s">
        <v>1</v>
      </c>
      <c r="L423" s="5" t="s">
        <v>1</v>
      </c>
      <c r="M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8"/>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29"/>
        <v>0</v>
      </c>
      <c r="BF423" s="3">
        <f t="shared" si="30"/>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
      </c>
      <c r="CA423" s="3" t="str">
        <f>IF($A423&lt;&gt;"",IF(ISNUMBER(MATCH(ROW($A423),#REF!,0)),IF(U423="","Err1",""),IF(U423="","","Err2")),"")</f>
        <v/>
      </c>
    </row>
    <row r="424" spans="1:79" x14ac:dyDescent="0.3">
      <c r="A424" s="19" t="s">
        <v>602</v>
      </c>
      <c r="C424" s="4" t="s">
        <v>485</v>
      </c>
      <c r="D424" s="3" t="str">
        <f t="shared" ca="1" si="27"/>
        <v/>
      </c>
      <c r="F424" s="5" t="s">
        <v>559</v>
      </c>
      <c r="G424" s="5" t="s">
        <v>559</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8"/>
        <v/>
      </c>
      <c r="AN424" s="75" t="str">
        <f>IF(OR(E424="",VLOOKUP(E$1,Services!$A$1:$B$19,2,0)="Exclude"),"",IF($D424=1,IF(OR(price_limit="",price_limit="No Limit"),IF(E424="Yes",1,2),IF(SUMIFS(WhatIf!$G:$G,WhatIf!$A:$A,E$1,WhatIf!$B:$B,E424)&lt;=price_limit,IF(E424="Yes",1,2),"")),""))</f>
        <v/>
      </c>
      <c r="AO424" s="75" t="str">
        <f ca="1">IF(OR(F424="",VLOOKUP(F$1,Services!$A$1:$B$19,2,0)="Exclude"),"",IF($D424=1,IF(OR(price_limit="",price_limit="No Limit"),IF(F424="Yes",1,2),IF(SUMIFS(WhatIf!$G:$G,WhatIf!$A:$A,F$1,WhatIf!$B:$B,F424)&lt;=price_limit,IF(F424="Yes",1,2),"")),""))</f>
        <v/>
      </c>
      <c r="AP424" s="75" t="str">
        <f ca="1">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29"/>
        <v>0</v>
      </c>
      <c r="BF424" s="3">
        <f t="shared" si="30"/>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Err2</v>
      </c>
      <c r="BM424" s="3" t="str">
        <f>IF($A424&lt;&gt;"",IF(ISNUMBER(MATCH(ROW($A424),#REF!,0)),IF($G424="","Err1",""),IF($G424="","","Err2")),"")</f>
        <v>Err2</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
      </c>
      <c r="CA424" s="3" t="str">
        <f>IF($A424&lt;&gt;"",IF(ISNUMBER(MATCH(ROW($A424),#REF!,0)),IF(U424="","Err1",""),IF(U424="","","Err2")),"")</f>
        <v/>
      </c>
    </row>
    <row r="425" spans="1:79" ht="24.9" customHeight="1" x14ac:dyDescent="0.3">
      <c r="A425" s="19" t="s">
        <v>618</v>
      </c>
      <c r="C425" s="4" t="s">
        <v>485</v>
      </c>
      <c r="D425" s="3" t="str">
        <f t="shared" ca="1" si="27"/>
        <v/>
      </c>
      <c r="F425" s="5" t="s">
        <v>566</v>
      </c>
      <c r="G425" s="5" t="s">
        <v>566</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8"/>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29"/>
        <v>0</v>
      </c>
      <c r="BF425" s="3">
        <f t="shared" si="30"/>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667</v>
      </c>
      <c r="C426" s="4" t="s">
        <v>485</v>
      </c>
      <c r="D426" s="3" t="str">
        <f t="shared" ca="1" si="27"/>
        <v/>
      </c>
      <c r="F426" s="5" t="s">
        <v>563</v>
      </c>
      <c r="G426" s="5" t="s">
        <v>563</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29"/>
        <v>0</v>
      </c>
      <c r="BF426" s="3">
        <f t="shared" si="30"/>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x14ac:dyDescent="0.3">
      <c r="A427" s="19" t="s">
        <v>409</v>
      </c>
      <c r="B427" s="4" t="s">
        <v>248</v>
      </c>
      <c r="C427" s="4" t="s">
        <v>215</v>
      </c>
      <c r="D427" s="3" t="str">
        <f t="shared" ca="1" si="27"/>
        <v/>
      </c>
      <c r="F427" s="5" t="s">
        <v>560</v>
      </c>
      <c r="G427" s="5" t="s">
        <v>560</v>
      </c>
      <c r="H427" s="5" t="s">
        <v>295</v>
      </c>
      <c r="I427" s="5" t="s">
        <v>295</v>
      </c>
      <c r="J427" s="5" t="s">
        <v>295</v>
      </c>
      <c r="K427" s="5" t="s">
        <v>295</v>
      </c>
      <c r="L427" s="5" t="s">
        <v>295</v>
      </c>
      <c r="M427" s="5" t="s">
        <v>295</v>
      </c>
      <c r="N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29"/>
        <v>0</v>
      </c>
      <c r="BF427" s="3">
        <f t="shared" si="30"/>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733</v>
      </c>
      <c r="C428" s="4" t="s">
        <v>216</v>
      </c>
      <c r="D428" s="3" t="str">
        <f t="shared" ca="1" si="27"/>
        <v/>
      </c>
      <c r="L428" s="5" t="s">
        <v>1</v>
      </c>
      <c r="M428" s="5" t="s">
        <v>1</v>
      </c>
      <c r="T428" s="5" t="s">
        <v>256</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8"/>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IF(OR(H428="",VLOOKUP(H$1,Services!$A$1:$B$19,2,0)="Exclude"),"",IF($D428=1,IF(OR(price_limit="",price_limit="No Limit"),IF(H428="Yes",1,2),IF(SUMIFS(WhatIf!$G:$G,WhatIf!$A:$A,H$1,WhatIf!$B:$B,H428)&lt;=price_limit,IF(H428="Yes",1,2),"")),""))</f>
        <v/>
      </c>
      <c r="AR428" s="75" t="str">
        <f>IF(OR(I428="",VLOOKUP(I$1,Services!$A$1:$B$19,2,0)="Exclude"),"",IF($D428=1,IF(OR(price_limit="",price_limit="No Limit"),IF(I428="Yes",1,2),IF(SUMIFS(WhatIf!$G:$G,WhatIf!$A:$A,I$1,WhatIf!$B:$B,I428)&lt;=price_limit,IF(I428="Yes",1,2),"")),""))</f>
        <v/>
      </c>
      <c r="AS428" s="75" t="str">
        <f>IF(OR(J428="",VLOOKUP(J$1,Services!$A$1:$B$19,2,0)="Exclude"),"",IF($D428=1,IF(OR(price_limit="",price_limit="No Limit"),IF(J428="Yes",1,2),IF(SUMIFS(WhatIf!$G:$G,WhatIf!$A:$A,J$1,WhatIf!$B:$B,J428)&lt;=price_limit,IF(J428="Yes",1,2),"")),""))</f>
        <v/>
      </c>
      <c r="AT428" s="75" t="str">
        <f>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 ca="1">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29"/>
        <v>0</v>
      </c>
      <c r="BF428" s="3">
        <f t="shared" si="30"/>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
      </c>
      <c r="BO428" s="3" t="str">
        <f>IF($A428&lt;&gt;"",IF(OR(ISNUMBER(MATCH(ROW($A428),#REF!,0)),ISNUMBER(MATCH(ROW($A428),#REF!,0))),IF(I428="","Err1",""),IF(I428="","","Err2")),"")</f>
        <v/>
      </c>
      <c r="BP428" s="3" t="str">
        <f>IF($A428&lt;&gt;"",IF(OR(ISNUMBER(MATCH(ROW($A428),#REF!,0)),ISNUMBER(MATCH(ROW($A428),#REF!,0))),IF(J428="","Err1",""),IF(J428="","","Err2")),"")</f>
        <v/>
      </c>
      <c r="BQ428" s="3" t="str">
        <f>IF($A428&lt;&gt;"",IF(OR(ISNUMBER(MATCH(ROW($A428),#REF!,0)),ISNUMBER(MATCH(ROW($A428),#REF!,0))),IF(K428="","Err1",""),IF(K428="","","Err2")),"")</f>
        <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
      </c>
      <c r="BY428" s="3" t="str">
        <f>IF($A428&lt;&gt;"",IF(ISNUMBER(MATCH(ROW($A428),#REF!,0)),IF(S428="","Err1",""),IF(S428="","","Err2")),"")</f>
        <v/>
      </c>
      <c r="BZ428" s="3" t="str">
        <f>IF($A428&lt;&gt;"",IF(ISNUMBER(MATCH(ROW($A428),#REF!,0)),IF(T428="","Err1",""),IF(T428="","","Err2")),"")</f>
        <v>Err2</v>
      </c>
      <c r="CA428" s="3" t="str">
        <f>IF($A428&lt;&gt;"",IF(ISNUMBER(MATCH(ROW($A428),#REF!,0)),IF(U428="","Err1",""),IF(U428="","","Err2")),"")</f>
        <v/>
      </c>
    </row>
    <row r="429" spans="1:79" x14ac:dyDescent="0.3">
      <c r="A429" s="19" t="s">
        <v>797</v>
      </c>
      <c r="C429" s="4" t="s">
        <v>216</v>
      </c>
      <c r="D429" s="3" t="str">
        <f t="shared" ca="1" si="27"/>
        <v/>
      </c>
      <c r="T429" s="5" t="s">
        <v>256</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IF(OR(H429="",VLOOKUP(H$1,Services!$A$1:$B$19,2,0)="Exclude"),"",IF($D429=1,IF(OR(price_limit="",price_limit="No Limit"),IF(H429="Yes",1,2),IF(SUMIFS(WhatIf!$G:$G,WhatIf!$A:$A,H$1,WhatIf!$B:$B,H429)&lt;=price_limit,IF(H429="Yes",1,2),"")),""))</f>
        <v/>
      </c>
      <c r="AR429" s="75" t="str">
        <f>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IF(OR(L429="",VLOOKUP(L$1,Services!$A$1:$B$19,2,0)="Exclude"),"",IF($D429=1,IF(OR(price_limit="",price_limit="No Limit"),IF(L429="Yes",1,2),IF(SUMIFS(WhatIf!$G:$G,WhatIf!$A:$A,L$1,WhatIf!$B:$B,L429)&lt;=price_limit,IF(L429="Yes",1,2),"")),""))</f>
        <v/>
      </c>
      <c r="AV429" s="75" t="str">
        <f>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 ca="1">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29"/>
        <v>0</v>
      </c>
      <c r="BF429" s="3">
        <f t="shared" si="30"/>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
      </c>
      <c r="BO429" s="3" t="str">
        <f>IF($A429&lt;&gt;"",IF(OR(ISNUMBER(MATCH(ROW($A429),#REF!,0)),ISNUMBER(MATCH(ROW($A429),#REF!,0))),IF(I429="","Err1",""),IF(I429="","","Err2")),"")</f>
        <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
      </c>
      <c r="BS429" s="3" t="str">
        <f>IF($A429&lt;&gt;"",IF(OR(ISNUMBER(MATCH(ROW($A429),#REF!,0)),ISNUMBER(MATCH(ROW($A429),#REF!,0))),IF(M429="","Err1",""),IF(M429="","","Err2")),"")</f>
        <v/>
      </c>
      <c r="BT429" s="3" t="str">
        <f>IF($A429&lt;&gt;"",IF(OR(ISNUMBER(MATCH(ROW($A429),#REF!,0)),ISNUMBER(MATCH(ROW($A429),#REF!,0))),IF(N429="","Err1",""),IF(N429="","","Err2")),"")</f>
        <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
      </c>
      <c r="BY429" s="3" t="str">
        <f>IF($A429&lt;&gt;"",IF(ISNUMBER(MATCH(ROW($A429),#REF!,0)),IF(S429="","Err1",""),IF(S429="","","Err2")),"")</f>
        <v/>
      </c>
      <c r="BZ429" s="3" t="str">
        <f>IF($A429&lt;&gt;"",IF(ISNUMBER(MATCH(ROW($A429),#REF!,0)),IF(T429="","Err1",""),IF(T429="","","Err2")),"")</f>
        <v>Err2</v>
      </c>
      <c r="CA429" s="3" t="str">
        <f>IF($A429&lt;&gt;"",IF(ISNUMBER(MATCH(ROW($A429),#REF!,0)),IF(U429="","Err1",""),IF(U429="","","Err2")),"")</f>
        <v/>
      </c>
    </row>
    <row r="430" spans="1:79" x14ac:dyDescent="0.3">
      <c r="A430" s="19" t="s">
        <v>648</v>
      </c>
      <c r="C430" s="4" t="s">
        <v>485</v>
      </c>
      <c r="D430" s="3" t="str">
        <f t="shared" ca="1" si="27"/>
        <v/>
      </c>
      <c r="F430" s="5" t="s">
        <v>570</v>
      </c>
      <c r="G430" s="5" t="s">
        <v>570</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8"/>
        <v/>
      </c>
      <c r="AN430" s="75" t="str">
        <f>IF(OR(E430="",VLOOKUP(E$1,Services!$A$1:$B$19,2,0)="Exclude"),"",IF($D430=1,IF(OR(price_limit="",price_limit="No Limit"),IF(E430="Yes",1,2),IF(SUMIFS(WhatIf!$G:$G,WhatIf!$A:$A,E$1,WhatIf!$B:$B,E430)&lt;=price_limit,IF(E430="Yes",1,2),"")),""))</f>
        <v/>
      </c>
      <c r="AO430" s="75" t="str">
        <f ca="1">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IF(OR(H430="",VLOOKUP(H$1,Services!$A$1:$B$19,2,0)="Exclude"),"",IF($D430=1,IF(OR(price_limit="",price_limit="No Limit"),IF(H430="Yes",1,2),IF(SUMIFS(WhatIf!$G:$G,WhatIf!$A:$A,H$1,WhatIf!$B:$B,H430)&lt;=price_limit,IF(H430="Yes",1,2),"")),""))</f>
        <v/>
      </c>
      <c r="AR430" s="75" t="str">
        <f>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IF(OR(L430="",VLOOKUP(L$1,Services!$A$1:$B$19,2,0)="Exclude"),"",IF($D430=1,IF(OR(price_limit="",price_limit="No Limit"),IF(L430="Yes",1,2),IF(SUMIFS(WhatIf!$G:$G,WhatIf!$A:$A,L$1,WhatIf!$B:$B,L430)&lt;=price_limit,IF(L430="Yes",1,2),"")),""))</f>
        <v/>
      </c>
      <c r="AV430" s="75" t="str">
        <f>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IF(OR(O430="",VLOOKUP(O$1,Services!$A$1:$B$19,2,0)="Exclude"),"",IF($D430=1,IF(OR(price_limit="",price_limit="No Limit"),IF(O430="Yes",1,2),IF(SUMIFS(WhatIf!$G:$G,WhatIf!$A:$A,O$1,WhatIf!$B:$B,O430)&lt;=price_limit,IF(O430="Yes",1,2),"")),""))</f>
        <v/>
      </c>
      <c r="AY430" s="75" t="str">
        <f>IF(OR(P430="",VLOOKUP(P$1,Services!$A$1:$B$19,2,0)="Exclude"),"",IF($D430=1,IF(OR(price_limit="",price_limit="No Limit"),IF(P430="Yes",1,2),IF(SUMIFS(WhatIf!$G:$G,WhatIf!$A:$A,P$1,WhatIf!$B:$B,P430)&lt;=price_limit,IF(P430="Yes",1,2),"")),""))</f>
        <v/>
      </c>
      <c r="AZ430" s="75" t="str">
        <f>IF(OR(Q430="",VLOOKUP(Q$1,Services!$A$1:$B$19,2,0)="Exclude"),"",IF($D430=1,IF(OR(price_limit="",price_limit="No Limit"),IF(Q430="Yes",1,2),IF(SUMIFS(WhatIf!$G:$G,WhatIf!$A:$A,Q$1,WhatIf!$B:$B,Q430)&lt;=price_limit,IF(Q430="Yes",1,2),"")),""))</f>
        <v/>
      </c>
      <c r="BA430" s="75" t="str">
        <f>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29"/>
        <v>0</v>
      </c>
      <c r="BF430" s="3">
        <f t="shared" si="30"/>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Err2</v>
      </c>
      <c r="BM430" s="3" t="str">
        <f>IF($A430&lt;&gt;"",IF(ISNUMBER(MATCH(ROW($A430),#REF!,0)),IF($G430="","Err1",""),IF($G430="","","Err2")),"")</f>
        <v>Err2</v>
      </c>
      <c r="BN430" s="3" t="str">
        <f>IF($A430&lt;&gt;"",IF(OR(ISNUMBER(MATCH(ROW($A430),#REF!,0)),ISNUMBER(MATCH(ROW($A430),#REF!,0))),IF(H430="","Err1",""),IF(H430="","","Err2")),"")</f>
        <v/>
      </c>
      <c r="BO430" s="3" t="str">
        <f>IF($A430&lt;&gt;"",IF(OR(ISNUMBER(MATCH(ROW($A430),#REF!,0)),ISNUMBER(MATCH(ROW($A430),#REF!,0))),IF(I430="","Err1",""),IF(I430="","","Err2")),"")</f>
        <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
      </c>
      <c r="BS430" s="3" t="str">
        <f>IF($A430&lt;&gt;"",IF(OR(ISNUMBER(MATCH(ROW($A430),#REF!,0)),ISNUMBER(MATCH(ROW($A430),#REF!,0))),IF(M430="","Err1",""),IF(M430="","","Err2")),"")</f>
        <v/>
      </c>
      <c r="BT430" s="3" t="str">
        <f>IF($A430&lt;&gt;"",IF(OR(ISNUMBER(MATCH(ROW($A430),#REF!,0)),ISNUMBER(MATCH(ROW($A430),#REF!,0))),IF(N430="","Err1",""),IF(N430="","","Err2")),"")</f>
        <v/>
      </c>
      <c r="BU430" s="3" t="str">
        <f>IF($A430&lt;&gt;"",IF(ISNUMBER(MATCH(ROW($A430),#REF!,0)),IF(O430="","Err1",""),IF(O430="","","Err2")),"")</f>
        <v/>
      </c>
      <c r="BV430" s="3" t="str">
        <f>IF($A430&lt;&gt;"",IF(ISNUMBER(MATCH(ROW($A430),#REF!,0)),IF(P430="","Err1",""),IF(P430="","","Err2")),"")</f>
        <v/>
      </c>
      <c r="BW430" s="3" t="str">
        <f>IF($A430&lt;&gt;"",IF(OR(ISNUMBER(MATCH(ROW($A430),#REF!,0)),ISNUMBER(MATCH(ROW($A430),#REF!,0)),ISNUMBER(MATCH(ROW($A430),#REF!,0))),IF($Q430="","Err1",""),IF($Q430="","","Err2")),"")</f>
        <v/>
      </c>
      <c r="BX430" s="3" t="str">
        <f>IF($A430&lt;&gt;"",IF(ISNUMBER(MATCH(ROW($A430),#REF!,0)),IF(R430="","Err1",""),IF(R430="","","Err2")),"")</f>
        <v/>
      </c>
      <c r="BY430" s="3" t="str">
        <f>IF($A430&lt;&gt;"",IF(ISNUMBER(MATCH(ROW($A430),#REF!,0)),IF(S430="","Err1",""),IF(S430="","","Err2")),"")</f>
        <v/>
      </c>
      <c r="BZ430" s="3" t="str">
        <f>IF($A430&lt;&gt;"",IF(ISNUMBER(MATCH(ROW($A430),#REF!,0)),IF(T430="","Err1",""),IF(T430="","","Err2")),"")</f>
        <v/>
      </c>
      <c r="CA430" s="3" t="str">
        <f>IF($A430&lt;&gt;"",IF(ISNUMBER(MATCH(ROW($A430),#REF!,0)),IF(U430="","Err1",""),IF(U430="","","Err2")),"")</f>
        <v/>
      </c>
    </row>
    <row r="431" spans="1:79" ht="24.9" customHeight="1" x14ac:dyDescent="0.3">
      <c r="A431" s="19" t="s">
        <v>651</v>
      </c>
      <c r="C431" s="4" t="s">
        <v>215</v>
      </c>
      <c r="D431" s="3" t="str">
        <f t="shared" ca="1" si="27"/>
        <v/>
      </c>
      <c r="F431" s="5" t="s">
        <v>557</v>
      </c>
      <c r="G431" s="5" t="s">
        <v>557</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8"/>
        <v/>
      </c>
      <c r="AN431" s="75" t="str">
        <f>IF(OR(E431="",VLOOKUP(E$1,Services!$A$1:$B$19,2,0)="Exclude"),"",IF($D431=1,IF(OR(price_limit="",price_limit="No Limit"),IF(E431="Yes",1,2),IF(SUMIFS(WhatIf!$G:$G,WhatIf!$A:$A,E$1,WhatIf!$B:$B,E431)&lt;=price_limit,IF(E431="Yes",1,2),"")),""))</f>
        <v/>
      </c>
      <c r="AO431" s="75" t="str">
        <f ca="1">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IF(OR(H431="",VLOOKUP(H$1,Services!$A$1:$B$19,2,0)="Exclude"),"",IF($D431=1,IF(OR(price_limit="",price_limit="No Limit"),IF(H431="Yes",1,2),IF(SUMIFS(WhatIf!$G:$G,WhatIf!$A:$A,H$1,WhatIf!$B:$B,H431)&lt;=price_limit,IF(H431="Yes",1,2),"")),""))</f>
        <v/>
      </c>
      <c r="AR431" s="75" t="str">
        <f>IF(OR(I431="",VLOOKUP(I$1,Services!$A$1:$B$19,2,0)="Exclude"),"",IF($D431=1,IF(OR(price_limit="",price_limit="No Limit"),IF(I431="Yes",1,2),IF(SUMIFS(WhatIf!$G:$G,WhatIf!$A:$A,I$1,WhatIf!$B:$B,I431)&lt;=price_limit,IF(I431="Yes",1,2),"")),""))</f>
        <v/>
      </c>
      <c r="AS431" s="75" t="str">
        <f>IF(OR(J431="",VLOOKUP(J$1,Services!$A$1:$B$19,2,0)="Exclude"),"",IF($D431=1,IF(OR(price_limit="",price_limit="No Limit"),IF(J431="Yes",1,2),IF(SUMIFS(WhatIf!$G:$G,WhatIf!$A:$A,J$1,WhatIf!$B:$B,J431)&lt;=price_limit,IF(J431="Yes",1,2),"")),""))</f>
        <v/>
      </c>
      <c r="AT431" s="75" t="str">
        <f>IF(OR(K431="",VLOOKUP(K$1,Services!$A$1:$B$19,2,0)="Exclude"),"",IF($D431=1,IF(OR(price_limit="",price_limit="No Limit"),IF(K431="Yes",1,2),IF(SUMIFS(WhatIf!$G:$G,WhatIf!$A:$A,K$1,WhatIf!$B:$B,K431)&lt;=price_limit,IF(K431="Yes",1,2),"")),""))</f>
        <v/>
      </c>
      <c r="AU431" s="75" t="str">
        <f>IF(OR(L431="",VLOOKUP(L$1,Services!$A$1:$B$19,2,0)="Exclude"),"",IF($D431=1,IF(OR(price_limit="",price_limit="No Limit"),IF(L431="Yes",1,2),IF(SUMIFS(WhatIf!$G:$G,WhatIf!$A:$A,L$1,WhatIf!$B:$B,L431)&lt;=price_limit,IF(L431="Yes",1,2),"")),""))</f>
        <v/>
      </c>
      <c r="AV431" s="75" t="str">
        <f>IF(OR(M431="",VLOOKUP(M$1,Services!$A$1:$B$19,2,0)="Exclude"),"",IF($D431=1,IF(OR(price_limit="",price_limit="No Limit"),IF(M431="Yes",1,2),IF(SUMIFS(WhatIf!$G:$G,WhatIf!$A:$A,M$1,WhatIf!$B:$B,M431)&lt;=price_limit,IF(M431="Yes",1,2),"")),""))</f>
        <v/>
      </c>
      <c r="AW431" s="75" t="str">
        <f>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29"/>
        <v>0</v>
      </c>
      <c r="BF431" s="3">
        <f t="shared" si="30"/>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Err2</v>
      </c>
      <c r="BM431" s="3" t="str">
        <f>IF($A431&lt;&gt;"",IF(ISNUMBER(MATCH(ROW($A431),#REF!,0)),IF($G431="","Err1",""),IF($G431="","","Err2")),"")</f>
        <v>Err2</v>
      </c>
      <c r="BN431" s="3" t="str">
        <f>IF($A431&lt;&gt;"",IF(OR(ISNUMBER(MATCH(ROW($A431),#REF!,0)),ISNUMBER(MATCH(ROW($A431),#REF!,0))),IF(H431="","Err1",""),IF(H431="","","Err2")),"")</f>
        <v/>
      </c>
      <c r="BO431" s="3" t="str">
        <f>IF($A431&lt;&gt;"",IF(OR(ISNUMBER(MATCH(ROW($A431),#REF!,0)),ISNUMBER(MATCH(ROW($A431),#REF!,0))),IF(I431="","Err1",""),IF(I431="","","Err2")),"")</f>
        <v/>
      </c>
      <c r="BP431" s="3" t="str">
        <f>IF($A431&lt;&gt;"",IF(OR(ISNUMBER(MATCH(ROW($A431),#REF!,0)),ISNUMBER(MATCH(ROW($A431),#REF!,0))),IF(J431="","Err1",""),IF(J431="","","Err2")),"")</f>
        <v/>
      </c>
      <c r="BQ431" s="3" t="str">
        <f>IF($A431&lt;&gt;"",IF(OR(ISNUMBER(MATCH(ROW($A431),#REF!,0)),ISNUMBER(MATCH(ROW($A431),#REF!,0))),IF(K431="","Err1",""),IF(K431="","","Err2")),"")</f>
        <v/>
      </c>
      <c r="BR431" s="3" t="str">
        <f>IF($A431&lt;&gt;"",IF(OR(ISNUMBER(MATCH(ROW($A431),#REF!,0)),ISNUMBER(MATCH(ROW($A431),#REF!,0))),IF(L431="","Err1",""),IF(L431="","","Err2")),"")</f>
        <v/>
      </c>
      <c r="BS431" s="3" t="str">
        <f>IF($A431&lt;&gt;"",IF(OR(ISNUMBER(MATCH(ROW($A431),#REF!,0)),ISNUMBER(MATCH(ROW($A431),#REF!,0))),IF(M431="","Err1",""),IF(M431="","","Err2")),"")</f>
        <v/>
      </c>
      <c r="BT431" s="3" t="str">
        <f>IF($A431&lt;&gt;"",IF(OR(ISNUMBER(MATCH(ROW($A431),#REF!,0)),ISNUMBER(MATCH(ROW($A431),#REF!,0))),IF(N431="","Err1",""),IF(N431="","","Err2")),"")</f>
        <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
      </c>
      <c r="BY431" s="3" t="str">
        <f>IF($A431&lt;&gt;"",IF(ISNUMBER(MATCH(ROW($A431),#REF!,0)),IF(S431="","Err1",""),IF(S431="","","Err2")),"")</f>
        <v/>
      </c>
      <c r="BZ431" s="3" t="str">
        <f>IF($A431&lt;&gt;"",IF(ISNUMBER(MATCH(ROW($A431),#REF!,0)),IF(T431="","Err1",""),IF(T431="","","Err2")),"")</f>
        <v/>
      </c>
      <c r="CA431" s="3" t="str">
        <f>IF($A431&lt;&gt;"",IF(ISNUMBER(MATCH(ROW($A431),#REF!,0)),IF(U431="","Err1",""),IF(U431="","","Err2")),"")</f>
        <v/>
      </c>
    </row>
    <row r="432" spans="1:79" ht="24.9" x14ac:dyDescent="0.3">
      <c r="A432" s="19" t="s">
        <v>149</v>
      </c>
      <c r="B432" s="4" t="s">
        <v>389</v>
      </c>
      <c r="C432" s="4" t="s">
        <v>216</v>
      </c>
      <c r="D432" s="3" t="str">
        <f t="shared" ca="1" si="27"/>
        <v/>
      </c>
      <c r="F432" s="5" t="s">
        <v>557</v>
      </c>
      <c r="G432" s="5" t="s">
        <v>557</v>
      </c>
      <c r="H432" s="5" t="s">
        <v>525</v>
      </c>
      <c r="I432" s="5" t="s">
        <v>525</v>
      </c>
      <c r="J432" s="5" t="s">
        <v>525</v>
      </c>
      <c r="K432" s="5" t="s">
        <v>525</v>
      </c>
      <c r="L432" s="5" t="s">
        <v>525</v>
      </c>
      <c r="M432" s="5" t="s">
        <v>525</v>
      </c>
      <c r="N432" s="5" t="s">
        <v>1</v>
      </c>
      <c r="R432" s="5" t="s">
        <v>875</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8"/>
        <v/>
      </c>
      <c r="AN432" s="75" t="str">
        <f>IF(OR(E432="",VLOOKUP(E$1,Services!$A$1:$B$19,2,0)="Exclude"),"",IF($D432=1,IF(OR(price_limit="",price_limit="No Limit"),IF(E432="Yes",1,2),IF(SUMIFS(WhatIf!$G:$G,WhatIf!$A:$A,E$1,WhatIf!$B:$B,E432)&lt;=price_limit,IF(E432="Yes",1,2),"")),""))</f>
        <v/>
      </c>
      <c r="AO432" s="75" t="str">
        <f ca="1">IF(OR(F432="",VLOOKUP(F$1,Services!$A$1:$B$19,2,0)="Exclude"),"",IF($D432=1,IF(OR(price_limit="",price_limit="No Limit"),IF(F432="Yes",1,2),IF(SUMIFS(WhatIf!$G:$G,WhatIf!$A:$A,F$1,WhatIf!$B:$B,F432)&lt;=price_limit,IF(F432="Yes",1,2),"")),""))</f>
        <v/>
      </c>
      <c r="AP432" s="75" t="str">
        <f ca="1">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29"/>
        <v>0</v>
      </c>
      <c r="BF432" s="3">
        <f t="shared" si="30"/>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Err2</v>
      </c>
      <c r="BM432" s="3" t="str">
        <f>IF($A432&lt;&gt;"",IF(ISNUMBER(MATCH(ROW($A432),#REF!,0)),IF($G432="","Err1",""),IF($G432="","","Err2")),"")</f>
        <v>Err2</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150</v>
      </c>
      <c r="B433" s="4" t="s">
        <v>390</v>
      </c>
      <c r="C433" s="4" t="s">
        <v>215</v>
      </c>
      <c r="D433" s="3" t="str">
        <f t="shared" ca="1" si="27"/>
        <v/>
      </c>
      <c r="H433" s="5" t="s">
        <v>295</v>
      </c>
      <c r="I433" s="5" t="s">
        <v>295</v>
      </c>
      <c r="J433" s="5" t="s">
        <v>295</v>
      </c>
      <c r="K433" s="5" t="s">
        <v>1</v>
      </c>
      <c r="L433" s="5" t="s">
        <v>1</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29"/>
        <v>0</v>
      </c>
      <c r="BF433" s="3">
        <f t="shared" si="30"/>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Err2</v>
      </c>
      <c r="BY433" s="3" t="str">
        <f>IF($A433&lt;&gt;"",IF(ISNUMBER(MATCH(ROW($A433),#REF!,0)),IF(S433="","Err1",""),IF(S433="","","Err2")),"")</f>
        <v/>
      </c>
      <c r="BZ433" s="3" t="str">
        <f>IF($A433&lt;&gt;"",IF(ISNUMBER(MATCH(ROW($A433),#REF!,0)),IF(T433="","Err1",""),IF(T433="","","Err2")),"")</f>
        <v/>
      </c>
      <c r="CA433" s="3" t="str">
        <f>IF($A433&lt;&gt;"",IF(ISNUMBER(MATCH(ROW($A433),#REF!,0)),IF(U433="","Err1",""),IF(U433="","","Err2")),"")</f>
        <v/>
      </c>
    </row>
    <row r="434" spans="1:79" x14ac:dyDescent="0.3">
      <c r="A434" s="19" t="s">
        <v>151</v>
      </c>
      <c r="B434" s="4" t="s">
        <v>248</v>
      </c>
      <c r="C434" s="4" t="s">
        <v>478</v>
      </c>
      <c r="D434" s="3" t="str">
        <f t="shared" ca="1" si="27"/>
        <v/>
      </c>
      <c r="H434" s="6" t="s">
        <v>1</v>
      </c>
      <c r="I434" s="6" t="s">
        <v>1</v>
      </c>
      <c r="L434" s="5" t="s">
        <v>1</v>
      </c>
      <c r="M434" s="5" t="s">
        <v>1</v>
      </c>
      <c r="O434" s="5" t="s">
        <v>1</v>
      </c>
      <c r="P434" s="5" t="s">
        <v>1</v>
      </c>
      <c r="Q434" s="5" t="s">
        <v>320</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8"/>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IF(OR(N434="",VLOOKUP(N$1,Services!$A$1:$B$19,2,0)="Exclude"),"",IF($D434=1,IF(OR(price_limit="",price_limit="No Limit"),IF(N434="Yes",1,2),IF(SUMIFS(WhatIf!$G:$G,WhatIf!$A:$A,N$1,WhatIf!$B:$B,N434)&lt;=price_limit,IF(N434="Yes",1,2),"")),""))</f>
        <v/>
      </c>
      <c r="AX434" s="75" t="str">
        <f ca="1">IF(OR(O434="",VLOOKUP(O$1,Services!$A$1:$B$19,2,0)="Exclude"),"",IF($D434=1,IF(OR(price_limit="",price_limit="No Limit"),IF(O434="Yes",1,2),IF(SUMIFS(WhatIf!$G:$G,WhatIf!$A:$A,O$1,WhatIf!$B:$B,O434)&lt;=price_limit,IF(O434="Yes",1,2),"")),""))</f>
        <v/>
      </c>
      <c r="AY434" s="75" t="str">
        <f ca="1">IF(OR(P434="",VLOOKUP(P$1,Services!$A$1:$B$19,2,0)="Exclude"),"",IF($D434=1,IF(OR(price_limit="",price_limit="No Limit"),IF(P434="Yes",1,2),IF(SUMIFS(WhatIf!$G:$G,WhatIf!$A:$A,P$1,WhatIf!$B:$B,P434)&lt;=price_limit,IF(P434="Yes",1,2),"")),""))</f>
        <v/>
      </c>
      <c r="AZ434" s="75" t="str">
        <f ca="1">IF(OR(Q434="",VLOOKUP(Q$1,Services!$A$1:$B$19,2,0)="Exclude"),"",IF($D434=1,IF(OR(price_limit="",price_limit="No Limit"),IF(Q434="Yes",1,2),IF(SUMIFS(WhatIf!$G:$G,WhatIf!$A:$A,Q$1,WhatIf!$B:$B,Q434)&lt;=price_limit,IF(Q434="Yes",1,2),"")),""))</f>
        <v/>
      </c>
      <c r="BA434" s="75" t="str">
        <f ca="1">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 ca="1">IF(OR(U434="",VLOOKUP(U$1,Services!$A$1:$B$19,2,0)="Exclude"),"",IF($D434=1,IF(OR(price_limit="",price_limit="No Limit"),IF(U434="Yes",1,2),IF(SUMIFS(WhatIf!$G:$G,WhatIf!$A:$A,U$1,WhatIf!$B:$B,U434)&lt;=price_limit,IF(U434="Yes",1,2),"")),""))</f>
        <v/>
      </c>
      <c r="BE434" s="3">
        <f t="shared" si="29"/>
        <v>0</v>
      </c>
      <c r="BF434" s="3">
        <f t="shared" si="30"/>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c r="BM434" s="3" t="str">
        <f>IF($A434&lt;&gt;"",IF(ISNUMBER(MATCH(ROW($A434),#REF!,0)),IF($G434="","Err1",""),IF($G434="","","Err2")),"")</f>
        <v/>
      </c>
      <c r="BN434" s="3" t="str">
        <f>IF($A434&lt;&gt;"",IF(OR(ISNUMBER(MATCH(ROW($A434),#REF!,0)),ISNUMBER(MATCH(ROW($A434),#REF!,0))),IF(H434="","Err1",""),IF(H434="","","Err2")),"")</f>
        <v>Err2</v>
      </c>
      <c r="BO434" s="3" t="str">
        <f>IF($A434&lt;&gt;"",IF(OR(ISNUMBER(MATCH(ROW($A434),#REF!,0)),ISNUMBER(MATCH(ROW($A434),#REF!,0))),IF(I434="","Err1",""),IF(I434="","","Err2")),"")</f>
        <v>Err2</v>
      </c>
      <c r="BP434" s="3" t="str">
        <f>IF($A434&lt;&gt;"",IF(OR(ISNUMBER(MATCH(ROW($A434),#REF!,0)),ISNUMBER(MATCH(ROW($A434),#REF!,0))),IF(J434="","Err1",""),IF(J434="","","Err2")),"")</f>
        <v/>
      </c>
      <c r="BQ434" s="3" t="str">
        <f>IF($A434&lt;&gt;"",IF(OR(ISNUMBER(MATCH(ROW($A434),#REF!,0)),ISNUMBER(MATCH(ROW($A434),#REF!,0))),IF(K434="","Err1",""),IF(K434="","","Err2")),"")</f>
        <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
      </c>
      <c r="BU434" s="3" t="str">
        <f>IF($A434&lt;&gt;"",IF(ISNUMBER(MATCH(ROW($A434),#REF!,0)),IF(O434="","Err1",""),IF(O434="","","Err2")),"")</f>
        <v>Err2</v>
      </c>
      <c r="BV434" s="3" t="str">
        <f>IF($A434&lt;&gt;"",IF(ISNUMBER(MATCH(ROW($A434),#REF!,0)),IF(P434="","Err1",""),IF(P434="","","Err2")),"")</f>
        <v>Err2</v>
      </c>
      <c r="BW434" s="3" t="str">
        <f>IF($A434&lt;&gt;"",IF(OR(ISNUMBER(MATCH(ROW($A434),#REF!,0)),ISNUMBER(MATCH(ROW($A434),#REF!,0)),ISNUMBER(MATCH(ROW($A434),#REF!,0))),IF($Q434="","Err1",""),IF($Q434="","","Err2")),"")</f>
        <v>Err2</v>
      </c>
      <c r="BX434" s="3" t="str">
        <f>IF($A434&lt;&gt;"",IF(ISNUMBER(MATCH(ROW($A434),#REF!,0)),IF(R434="","Err1",""),IF(R434="","","Err2")),"")</f>
        <v>Err2</v>
      </c>
      <c r="BY434" s="3" t="str">
        <f>IF($A434&lt;&gt;"",IF(ISNUMBER(MATCH(ROW($A434),#REF!,0)),IF(S434="","Err1",""),IF(S434="","","Err2")),"")</f>
        <v/>
      </c>
      <c r="BZ434" s="3" t="str">
        <f>IF($A434&lt;&gt;"",IF(ISNUMBER(MATCH(ROW($A434),#REF!,0)),IF(T434="","Err1",""),IF(T434="","","Err2")),"")</f>
        <v/>
      </c>
      <c r="CA434" s="3" t="str">
        <f>IF($A434&lt;&gt;"",IF(ISNUMBER(MATCH(ROW($A434),#REF!,0)),IF(U434="","Err1",""),IF(U434="","","Err2")),"")</f>
        <v>Err2</v>
      </c>
    </row>
    <row r="435" spans="1:79" ht="24.9" customHeight="1" x14ac:dyDescent="0.4">
      <c r="A435" s="19" t="s">
        <v>163</v>
      </c>
      <c r="B435" s="4" t="s">
        <v>802</v>
      </c>
      <c r="C435" s="4" t="s">
        <v>215</v>
      </c>
      <c r="D435" s="3" t="str">
        <f t="shared" ca="1" si="27"/>
        <v/>
      </c>
      <c r="G435" s="5" t="s">
        <v>555</v>
      </c>
      <c r="H435" s="5" t="s">
        <v>295</v>
      </c>
      <c r="I435" s="5" t="s">
        <v>295</v>
      </c>
      <c r="J435" s="5" t="s">
        <v>295</v>
      </c>
      <c r="K435" s="5" t="s">
        <v>295</v>
      </c>
      <c r="L435" s="5" t="s">
        <v>1</v>
      </c>
      <c r="M435" s="5" t="s">
        <v>1</v>
      </c>
      <c r="N435" s="5" t="s">
        <v>1</v>
      </c>
      <c r="O435" s="6" t="s">
        <v>1</v>
      </c>
      <c r="P435" s="9" t="s">
        <v>295</v>
      </c>
      <c r="Q435" s="9" t="s">
        <v>295</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8"/>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 ca="1">IF(OR(U435="",VLOOKUP(U$1,Services!$A$1:$B$19,2,0)="Exclude"),"",IF($D435=1,IF(OR(price_limit="",price_limit="No Limit"),IF(U435="Yes",1,2),IF(SUMIFS(WhatIf!$G:$G,WhatIf!$A:$A,U$1,WhatIf!$B:$B,U435)&lt;=price_limit,IF(U435="Yes",1,2),"")),""))</f>
        <v/>
      </c>
      <c r="BE435" s="3">
        <f t="shared" si="29"/>
        <v>0</v>
      </c>
      <c r="BF435" s="3">
        <f t="shared" si="30"/>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Err2</v>
      </c>
    </row>
    <row r="436" spans="1:79" x14ac:dyDescent="0.3">
      <c r="A436" s="19" t="s">
        <v>79</v>
      </c>
      <c r="B436" s="4" t="s">
        <v>248</v>
      </c>
      <c r="C436" s="4" t="s">
        <v>215</v>
      </c>
      <c r="D436" s="3" t="str">
        <f t="shared" ca="1" si="27"/>
        <v/>
      </c>
      <c r="H436" s="5" t="s">
        <v>295</v>
      </c>
      <c r="I436" s="5" t="s">
        <v>295</v>
      </c>
      <c r="J436" s="5" t="s">
        <v>1</v>
      </c>
      <c r="K436" s="5" t="s">
        <v>1</v>
      </c>
      <c r="L436" s="5" t="s">
        <v>1</v>
      </c>
      <c r="M436" s="5" t="s">
        <v>1</v>
      </c>
      <c r="N436" s="5" t="s">
        <v>1</v>
      </c>
      <c r="O436" s="6"/>
      <c r="P436" s="6"/>
      <c r="Q436" s="6"/>
      <c r="R436" s="6" t="s">
        <v>1</v>
      </c>
      <c r="U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 ca="1">IF(OR(U436="",VLOOKUP(U$1,Services!$A$1:$B$19,2,0)="Exclude"),"",IF($D436=1,IF(OR(price_limit="",price_limit="No Limit"),IF(U436="Yes",1,2),IF(SUMIFS(WhatIf!$G:$G,WhatIf!$A:$A,U$1,WhatIf!$B:$B,U436)&lt;=price_limit,IF(U436="Yes",1,2),"")),""))</f>
        <v/>
      </c>
      <c r="BE436" s="3">
        <f t="shared" si="29"/>
        <v>0</v>
      </c>
      <c r="BF436" s="3">
        <f t="shared" si="30"/>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Err2</v>
      </c>
    </row>
    <row r="437" spans="1:79" ht="37.299999999999997" x14ac:dyDescent="0.3">
      <c r="A437" s="19" t="s">
        <v>152</v>
      </c>
      <c r="B437" s="19" t="s">
        <v>286</v>
      </c>
      <c r="C437" s="4" t="s">
        <v>215</v>
      </c>
      <c r="D437" s="3" t="str">
        <f t="shared" ca="1" si="27"/>
        <v/>
      </c>
      <c r="H437" s="5" t="s">
        <v>525</v>
      </c>
      <c r="I437" s="5" t="s">
        <v>525</v>
      </c>
      <c r="J437" s="5" t="s">
        <v>525</v>
      </c>
      <c r="K437" s="5" t="s">
        <v>525</v>
      </c>
      <c r="L437" s="5" t="s">
        <v>525</v>
      </c>
      <c r="M437" s="5" t="s">
        <v>1</v>
      </c>
      <c r="N437" s="5" t="s">
        <v>1</v>
      </c>
      <c r="R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 ca="1">IF(OR(U437="",VLOOKUP(U$1,Services!$A$1:$B$19,2,0)="Exclude"),"",IF($D437=1,IF(OR(price_limit="",price_limit="No Limit"),IF(U437="Yes",1,2),IF(SUMIFS(WhatIf!$G:$G,WhatIf!$A:$A,U$1,WhatIf!$B:$B,U437)&lt;=price_limit,IF(U437="Yes",1,2),"")),""))</f>
        <v/>
      </c>
      <c r="BE437" s="3">
        <f t="shared" si="29"/>
        <v>0</v>
      </c>
      <c r="BF437" s="3">
        <f t="shared" si="30"/>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
      </c>
      <c r="BZ437" s="3" t="str">
        <f>IF($A437&lt;&gt;"",IF(ISNUMBER(MATCH(ROW($A437),#REF!,0)),IF(T437="","Err1",""),IF(T437="","","Err2")),"")</f>
        <v/>
      </c>
      <c r="CA437" s="3" t="str">
        <f>IF($A437&lt;&gt;"",IF(ISNUMBER(MATCH(ROW($A437),#REF!,0)),IF(U437="","Err1",""),IF(U437="","","Err2")),"")</f>
        <v>Err2</v>
      </c>
    </row>
    <row r="438" spans="1:79" x14ac:dyDescent="0.3">
      <c r="A438" s="19" t="s">
        <v>391</v>
      </c>
      <c r="B438" s="4" t="s">
        <v>248</v>
      </c>
      <c r="C438" s="4" t="s">
        <v>215</v>
      </c>
      <c r="D438" s="3" t="str">
        <f t="shared" ca="1" si="27"/>
        <v/>
      </c>
      <c r="H438" s="5" t="s">
        <v>295</v>
      </c>
      <c r="I438" s="5" t="s">
        <v>295</v>
      </c>
      <c r="J438" s="5" t="s">
        <v>295</v>
      </c>
      <c r="K438" s="5" t="s">
        <v>295</v>
      </c>
      <c r="L438" s="5" t="s">
        <v>295</v>
      </c>
      <c r="M438" s="5" t="s">
        <v>295</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8"/>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29"/>
        <v>0</v>
      </c>
      <c r="BF438" s="3">
        <f t="shared" si="30"/>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
      </c>
      <c r="BY438" s="3" t="str">
        <f>IF($A438&lt;&gt;"",IF(ISNUMBER(MATCH(ROW($A438),#REF!,0)),IF(S438="","Err1",""),IF(S438="","","Err2")),"")</f>
        <v/>
      </c>
      <c r="BZ438" s="3" t="str">
        <f>IF($A438&lt;&gt;"",IF(ISNUMBER(MATCH(ROW($A438),#REF!,0)),IF(T438="","Err1",""),IF(T438="","","Err2")),"")</f>
        <v/>
      </c>
      <c r="CA438" s="3" t="str">
        <f>IF($A438&lt;&gt;"",IF(ISNUMBER(MATCH(ROW($A438),#REF!,0)),IF(U438="","Err1",""),IF(U438="","","Err2")),"")</f>
        <v/>
      </c>
    </row>
    <row r="439" spans="1:79" ht="24.9" x14ac:dyDescent="0.3">
      <c r="A439" s="19" t="s">
        <v>153</v>
      </c>
      <c r="B439" s="4" t="s">
        <v>868</v>
      </c>
      <c r="C439" s="4" t="s">
        <v>478</v>
      </c>
      <c r="D439" s="3" t="str">
        <f t="shared" ca="1" si="27"/>
        <v/>
      </c>
      <c r="E439" s="5" t="s">
        <v>1</v>
      </c>
      <c r="F439" s="5" t="s">
        <v>554</v>
      </c>
      <c r="G439" s="5" t="s">
        <v>554</v>
      </c>
      <c r="K439" s="5" t="s">
        <v>1</v>
      </c>
      <c r="L439" s="5" t="s">
        <v>1</v>
      </c>
      <c r="M439" s="5" t="s">
        <v>1</v>
      </c>
      <c r="N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29"/>
        <v>0</v>
      </c>
      <c r="BF439" s="3">
        <f t="shared" si="30"/>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
      </c>
      <c r="BY439" s="3" t="str">
        <f>IF($A439&lt;&gt;"",IF(ISNUMBER(MATCH(ROW($A439),#REF!,0)),IF(S439="","Err1",""),IF(S439="","","Err2")),"")</f>
        <v/>
      </c>
      <c r="BZ439" s="3" t="str">
        <f>IF($A439&lt;&gt;"",IF(ISNUMBER(MATCH(ROW($A439),#REF!,0)),IF(T439="","Err1",""),IF(T439="","","Err2")),"")</f>
        <v/>
      </c>
      <c r="CA439" s="3" t="str">
        <f>IF($A439&lt;&gt;"",IF(ISNUMBER(MATCH(ROW($A439),#REF!,0)),IF(U439="","Err1",""),IF(U439="","","Err2")),"")</f>
        <v/>
      </c>
    </row>
    <row r="440" spans="1:79" x14ac:dyDescent="0.3">
      <c r="A440" s="19" t="s">
        <v>80</v>
      </c>
      <c r="B440" s="4" t="s">
        <v>202</v>
      </c>
      <c r="C440" s="4" t="s">
        <v>293</v>
      </c>
      <c r="D440" s="3" t="str">
        <f t="shared" ca="1" si="27"/>
        <v/>
      </c>
      <c r="G440" s="5" t="s">
        <v>1</v>
      </c>
      <c r="H440" s="5" t="s">
        <v>1</v>
      </c>
      <c r="I440" s="5" t="s">
        <v>1</v>
      </c>
      <c r="J440" s="5" t="s">
        <v>1</v>
      </c>
      <c r="K440" s="5" t="s">
        <v>1</v>
      </c>
      <c r="L440" s="5" t="s">
        <v>1</v>
      </c>
      <c r="M440" s="5" t="s">
        <v>1</v>
      </c>
      <c r="N440" s="5" t="s">
        <v>1</v>
      </c>
      <c r="O440" s="6" t="s">
        <v>1</v>
      </c>
      <c r="P440" s="6" t="s">
        <v>1</v>
      </c>
      <c r="Q440" s="6" t="s">
        <v>1</v>
      </c>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8"/>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 ca="1">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 ca="1">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 ca="1">IF(OR(U440="",VLOOKUP(U$1,Services!$A$1:$B$19,2,0)="Exclude"),"",IF($D440=1,IF(OR(price_limit="",price_limit="No Limit"),IF(U440="Yes",1,2),IF(SUMIFS(WhatIf!$G:$G,WhatIf!$A:$A,U$1,WhatIf!$B:$B,U440)&lt;=price_limit,IF(U440="Yes",1,2),"")),""))</f>
        <v/>
      </c>
      <c r="BE440" s="3">
        <f t="shared" si="29"/>
        <v>0</v>
      </c>
      <c r="BF440" s="3">
        <f t="shared" si="30"/>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Err2</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Err2</v>
      </c>
      <c r="BV440" s="3" t="str">
        <f>IF($A440&lt;&gt;"",IF(ISNUMBER(MATCH(ROW($A440),#REF!,0)),IF(P440="","Err1",""),IF(P440="","","Err2")),"")</f>
        <v>Err2</v>
      </c>
      <c r="BW440" s="3" t="str">
        <f>IF($A440&lt;&gt;"",IF(OR(ISNUMBER(MATCH(ROW($A440),#REF!,0)),ISNUMBER(MATCH(ROW($A440),#REF!,0)),ISNUMBER(MATCH(ROW($A440),#REF!,0))),IF($Q440="","Err1",""),IF($Q440="","","Err2")),"")</f>
        <v>Err2</v>
      </c>
      <c r="BX440" s="3" t="str">
        <f>IF($A440&lt;&gt;"",IF(ISNUMBER(MATCH(ROW($A440),#REF!,0)),IF(R440="","Err1",""),IF(R440="","","Err2")),"")</f>
        <v>Err2</v>
      </c>
      <c r="BY440" s="3" t="str">
        <f>IF($A440&lt;&gt;"",IF(ISNUMBER(MATCH(ROW($A440),#REF!,0)),IF(S440="","Err1",""),IF(S440="","","Err2")),"")</f>
        <v/>
      </c>
      <c r="BZ440" s="3" t="str">
        <f>IF($A440&lt;&gt;"",IF(ISNUMBER(MATCH(ROW($A440),#REF!,0)),IF(T440="","Err1",""),IF(T440="","","Err2")),"")</f>
        <v/>
      </c>
      <c r="CA440" s="3" t="str">
        <f>IF($A440&lt;&gt;"",IF(ISNUMBER(MATCH(ROW($A440),#REF!,0)),IF(U440="","Err1",""),IF(U440="","","Err2")),"")</f>
        <v>Err2</v>
      </c>
    </row>
    <row r="441" spans="1:79" ht="24.9" x14ac:dyDescent="0.3">
      <c r="A441" s="19" t="s">
        <v>888</v>
      </c>
      <c r="B441" s="19" t="s">
        <v>889</v>
      </c>
      <c r="C441" s="4" t="s">
        <v>215</v>
      </c>
      <c r="D441" s="3" t="str">
        <f t="shared" ca="1" si="27"/>
        <v/>
      </c>
      <c r="H441" s="5" t="s">
        <v>295</v>
      </c>
      <c r="I441" s="5" t="s">
        <v>295</v>
      </c>
      <c r="J441" s="5" t="s">
        <v>295</v>
      </c>
      <c r="K441" s="5" t="s">
        <v>295</v>
      </c>
      <c r="L441" s="5" t="s">
        <v>295</v>
      </c>
      <c r="M441" s="5" t="s">
        <v>295</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8"/>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29"/>
        <v>0</v>
      </c>
      <c r="BF441" s="3">
        <f t="shared" si="30"/>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ht="24.9" x14ac:dyDescent="0.3">
      <c r="A442" s="19" t="s">
        <v>81</v>
      </c>
      <c r="B442" s="4" t="s">
        <v>243</v>
      </c>
      <c r="C442" s="4" t="s">
        <v>293</v>
      </c>
      <c r="D442" s="3" t="str">
        <f t="shared" ca="1" si="27"/>
        <v/>
      </c>
      <c r="E442" s="5" t="s">
        <v>1</v>
      </c>
      <c r="F442" s="5" t="s">
        <v>538</v>
      </c>
      <c r="G442" s="5" t="s">
        <v>538</v>
      </c>
      <c r="H442" s="5" t="s">
        <v>1</v>
      </c>
      <c r="I442" s="5" t="s">
        <v>1</v>
      </c>
      <c r="J442" s="5" t="s">
        <v>1</v>
      </c>
      <c r="K442" s="5" t="s">
        <v>1</v>
      </c>
      <c r="L442" s="5" t="s">
        <v>1</v>
      </c>
      <c r="M442" s="5" t="s">
        <v>1</v>
      </c>
      <c r="N442" s="5" t="s">
        <v>1</v>
      </c>
      <c r="O442" s="6"/>
      <c r="P442" s="6"/>
      <c r="Q442" s="6"/>
      <c r="R442" s="6" t="s">
        <v>1</v>
      </c>
      <c r="S442" s="5" t="s">
        <v>1</v>
      </c>
      <c r="U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8"/>
        <v/>
      </c>
      <c r="AN442" s="75" t="str">
        <f ca="1">IF(OR(E442="",VLOOKUP(E$1,Services!$A$1:$B$19,2,0)="Exclude"),"",IF($D442=1,IF(OR(price_limit="",price_limit="No Limit"),IF(E442="Yes",1,2),IF(SUMIFS(WhatIf!$G:$G,WhatIf!$A:$A,E$1,WhatIf!$B:$B,E442)&lt;=price_limit,IF(E442="Yes",1,2),"")),""))</f>
        <v/>
      </c>
      <c r="AO442" s="75" t="str">
        <f ca="1">IF(OR(F442="",VLOOKUP(F$1,Services!$A$1:$B$19,2,0)="Exclude"),"",IF($D442=1,IF(OR(price_limit="",price_limit="No Limit"),IF(F442="Yes",1,2),IF(SUMIFS(WhatIf!$G:$G,WhatIf!$A:$A,F$1,WhatIf!$B:$B,F442)&lt;=price_limit,IF(F442="Yes",1,2),"")),""))</f>
        <v/>
      </c>
      <c r="AP442" s="75" t="str">
        <f ca="1">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 ca="1">IF(OR(R442="",VLOOKUP(R$1,Services!$A$1:$B$19,2,0)="Exclude"),"",IF($D442=1,IF(OR(price_limit="",price_limit="No Limit"),IF(R442="Yes",1,2),IF(SUMIFS(WhatIf!$G:$G,WhatIf!$A:$A,R$1,WhatIf!$B:$B,R442)&lt;=price_limit,IF(R442="Yes",1,2),"")),""))</f>
        <v/>
      </c>
      <c r="BB442" s="75" t="str">
        <f ca="1">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 ca="1">IF(OR(U442="",VLOOKUP(U$1,Services!$A$1:$B$19,2,0)="Exclude"),"",IF($D442=1,IF(OR(price_limit="",price_limit="No Limit"),IF(U442="Yes",1,2),IF(SUMIFS(WhatIf!$G:$G,WhatIf!$A:$A,U$1,WhatIf!$B:$B,U442)&lt;=price_limit,IF(U442="Yes",1,2),"")),""))</f>
        <v/>
      </c>
      <c r="BE442" s="3">
        <f t="shared" si="29"/>
        <v>0</v>
      </c>
      <c r="BF442" s="3">
        <f t="shared" si="30"/>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Err2</v>
      </c>
      <c r="BL442" s="3" t="str">
        <f>IF($A442&lt;&gt;"",IF(ISNUMBER(MATCH(ROW($A442),#REF!,0)),IF($F442="","Err1",""),IF($F442="","","Err2")),"")</f>
        <v>Err2</v>
      </c>
      <c r="BM442" s="3" t="str">
        <f>IF($A442&lt;&gt;"",IF(ISNUMBER(MATCH(ROW($A442),#REF!,0)),IF($G442="","Err1",""),IF($G442="","","Err2")),"")</f>
        <v>Err2</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Err2</v>
      </c>
      <c r="BY442" s="3" t="str">
        <f>IF($A442&lt;&gt;"",IF(ISNUMBER(MATCH(ROW($A442),#REF!,0)),IF(S442="","Err1",""),IF(S442="","","Err2")),"")</f>
        <v>Err2</v>
      </c>
      <c r="BZ442" s="3" t="str">
        <f>IF($A442&lt;&gt;"",IF(ISNUMBER(MATCH(ROW($A442),#REF!,0)),IF(T442="","Err1",""),IF(T442="","","Err2")),"")</f>
        <v/>
      </c>
      <c r="CA442" s="3" t="str">
        <f>IF($A442&lt;&gt;"",IF(ISNUMBER(MATCH(ROW($A442),#REF!,0)),IF(U442="","Err1",""),IF(U442="","","Err2")),"")</f>
        <v>Err2</v>
      </c>
    </row>
    <row r="443" spans="1:79" x14ac:dyDescent="0.3">
      <c r="A443" s="19" t="s">
        <v>82</v>
      </c>
      <c r="B443" s="4" t="s">
        <v>248</v>
      </c>
      <c r="C443" s="4" t="s">
        <v>206</v>
      </c>
      <c r="D443" s="3" t="str">
        <f t="shared" ca="1" si="27"/>
        <v/>
      </c>
      <c r="E443" s="5" t="s">
        <v>1</v>
      </c>
      <c r="F443" s="5" t="s">
        <v>1</v>
      </c>
      <c r="G443" s="5" t="s">
        <v>1</v>
      </c>
      <c r="J443" s="5" t="s">
        <v>1</v>
      </c>
      <c r="K443" s="5" t="s">
        <v>1</v>
      </c>
      <c r="L443" s="5" t="s">
        <v>1</v>
      </c>
      <c r="M443" s="5" t="s">
        <v>1</v>
      </c>
      <c r="N443" s="5" t="s">
        <v>1</v>
      </c>
      <c r="O443" s="6"/>
      <c r="P443" s="6" t="s">
        <v>1</v>
      </c>
      <c r="Q443" s="6"/>
      <c r="R443" s="6" t="s">
        <v>1</v>
      </c>
      <c r="S443" s="5" t="s">
        <v>1</v>
      </c>
      <c r="U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8"/>
        <v/>
      </c>
      <c r="AN443" s="75" t="str">
        <f ca="1">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 ca="1">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 ca="1">IF(OR(R443="",VLOOKUP(R$1,Services!$A$1:$B$19,2,0)="Exclude"),"",IF($D443=1,IF(OR(price_limit="",price_limit="No Limit"),IF(R443="Yes",1,2),IF(SUMIFS(WhatIf!$G:$G,WhatIf!$A:$A,R$1,WhatIf!$B:$B,R443)&lt;=price_limit,IF(R443="Yes",1,2),"")),""))</f>
        <v/>
      </c>
      <c r="BB443" s="75" t="str">
        <f ca="1">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 ca="1">IF(OR(U443="",VLOOKUP(U$1,Services!$A$1:$B$19,2,0)="Exclude"),"",IF($D443=1,IF(OR(price_limit="",price_limit="No Limit"),IF(U443="Yes",1,2),IF(SUMIFS(WhatIf!$G:$G,WhatIf!$A:$A,U$1,WhatIf!$B:$B,U443)&lt;=price_limit,IF(U443="Yes",1,2),"")),""))</f>
        <v/>
      </c>
      <c r="BE443" s="3">
        <f t="shared" si="29"/>
        <v>0</v>
      </c>
      <c r="BF443" s="3">
        <f t="shared" si="30"/>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Err2</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Err2</v>
      </c>
      <c r="BW443" s="3" t="str">
        <f>IF($A443&lt;&gt;"",IF(OR(ISNUMBER(MATCH(ROW($A443),#REF!,0)),ISNUMBER(MATCH(ROW($A443),#REF!,0)),ISNUMBER(MATCH(ROW($A443),#REF!,0))),IF($Q443="","Err1",""),IF($Q443="","","Err2")),"")</f>
        <v/>
      </c>
      <c r="BX443" s="3" t="str">
        <f>IF($A443&lt;&gt;"",IF(ISNUMBER(MATCH(ROW($A443),#REF!,0)),IF(R443="","Err1",""),IF(R443="","","Err2")),"")</f>
        <v>Err2</v>
      </c>
      <c r="BY443" s="3" t="str">
        <f>IF($A443&lt;&gt;"",IF(ISNUMBER(MATCH(ROW($A443),#REF!,0)),IF(S443="","Err1",""),IF(S443="","","Err2")),"")</f>
        <v>Err2</v>
      </c>
      <c r="BZ443" s="3" t="str">
        <f>IF($A443&lt;&gt;"",IF(ISNUMBER(MATCH(ROW($A443),#REF!,0)),IF(T443="","Err1",""),IF(T443="","","Err2")),"")</f>
        <v/>
      </c>
      <c r="CA443" s="3" t="str">
        <f>IF($A443&lt;&gt;"",IF(ISNUMBER(MATCH(ROW($A443),#REF!,0)),IF(U443="","Err1",""),IF(U443="","","Err2")),"")</f>
        <v>Err2</v>
      </c>
    </row>
    <row r="444" spans="1:79" x14ac:dyDescent="0.3">
      <c r="A444" s="19" t="s">
        <v>640</v>
      </c>
      <c r="C444" s="4" t="s">
        <v>215</v>
      </c>
      <c r="D444" s="3" t="str">
        <f t="shared" ca="1" si="27"/>
        <v/>
      </c>
      <c r="F444" s="5" t="s">
        <v>556</v>
      </c>
      <c r="G444" s="5" t="s">
        <v>556</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8"/>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IF(OR(H444="",VLOOKUP(H$1,Services!$A$1:$B$19,2,0)="Exclude"),"",IF($D444=1,IF(OR(price_limit="",price_limit="No Limit"),IF(H444="Yes",1,2),IF(SUMIFS(WhatIf!$G:$G,WhatIf!$A:$A,H$1,WhatIf!$B:$B,H444)&lt;=price_limit,IF(H444="Yes",1,2),"")),""))</f>
        <v/>
      </c>
      <c r="AR444" s="75" t="str">
        <f>IF(OR(I444="",VLOOKUP(I$1,Services!$A$1:$B$19,2,0)="Exclude"),"",IF($D444=1,IF(OR(price_limit="",price_limit="No Limit"),IF(I444="Yes",1,2),IF(SUMIFS(WhatIf!$G:$G,WhatIf!$A:$A,I$1,WhatIf!$B:$B,I444)&lt;=price_limit,IF(I444="Yes",1,2),"")),""))</f>
        <v/>
      </c>
      <c r="AS444" s="75" t="str">
        <f>IF(OR(J444="",VLOOKUP(J$1,Services!$A$1:$B$19,2,0)="Exclude"),"",IF($D444=1,IF(OR(price_limit="",price_limit="No Limit"),IF(J444="Yes",1,2),IF(SUMIFS(WhatIf!$G:$G,WhatIf!$A:$A,J$1,WhatIf!$B:$B,J444)&lt;=price_limit,IF(J444="Yes",1,2),"")),""))</f>
        <v/>
      </c>
      <c r="AT444" s="75" t="str">
        <f>IF(OR(K444="",VLOOKUP(K$1,Services!$A$1:$B$19,2,0)="Exclude"),"",IF($D444=1,IF(OR(price_limit="",price_limit="No Limit"),IF(K444="Yes",1,2),IF(SUMIFS(WhatIf!$G:$G,WhatIf!$A:$A,K$1,WhatIf!$B:$B,K444)&lt;=price_limit,IF(K444="Yes",1,2),"")),""))</f>
        <v/>
      </c>
      <c r="AU444" s="75" t="str">
        <f>IF(OR(L444="",VLOOKUP(L$1,Services!$A$1:$B$19,2,0)="Exclude"),"",IF($D444=1,IF(OR(price_limit="",price_limit="No Limit"),IF(L444="Yes",1,2),IF(SUMIFS(WhatIf!$G:$G,WhatIf!$A:$A,L$1,WhatIf!$B:$B,L444)&lt;=price_limit,IF(L444="Yes",1,2),"")),""))</f>
        <v/>
      </c>
      <c r="AV444" s="75" t="str">
        <f>IF(OR(M444="",VLOOKUP(M$1,Services!$A$1:$B$19,2,0)="Exclude"),"",IF($D444=1,IF(OR(price_limit="",price_limit="No Limit"),IF(M444="Yes",1,2),IF(SUMIFS(WhatIf!$G:$G,WhatIf!$A:$A,M$1,WhatIf!$B:$B,M444)&lt;=price_limit,IF(M444="Yes",1,2),"")),""))</f>
        <v/>
      </c>
      <c r="AW444" s="75" t="str">
        <f>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29"/>
        <v>0</v>
      </c>
      <c r="BF444" s="3">
        <f t="shared" si="30"/>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
      </c>
      <c r="BO444" s="3" t="str">
        <f>IF($A444&lt;&gt;"",IF(OR(ISNUMBER(MATCH(ROW($A444),#REF!,0)),ISNUMBER(MATCH(ROW($A444),#REF!,0))),IF(I444="","Err1",""),IF(I444="","","Err2")),"")</f>
        <v/>
      </c>
      <c r="BP444" s="3" t="str">
        <f>IF($A444&lt;&gt;"",IF(OR(ISNUMBER(MATCH(ROW($A444),#REF!,0)),ISNUMBER(MATCH(ROW($A444),#REF!,0))),IF(J444="","Err1",""),IF(J444="","","Err2")),"")</f>
        <v/>
      </c>
      <c r="BQ444" s="3" t="str">
        <f>IF($A444&lt;&gt;"",IF(OR(ISNUMBER(MATCH(ROW($A444),#REF!,0)),ISNUMBER(MATCH(ROW($A444),#REF!,0))),IF(K444="","Err1",""),IF(K444="","","Err2")),"")</f>
        <v/>
      </c>
      <c r="BR444" s="3" t="str">
        <f>IF($A444&lt;&gt;"",IF(OR(ISNUMBER(MATCH(ROW($A444),#REF!,0)),ISNUMBER(MATCH(ROW($A444),#REF!,0))),IF(L444="","Err1",""),IF(L444="","","Err2")),"")</f>
        <v/>
      </c>
      <c r="BS444" s="3" t="str">
        <f>IF($A444&lt;&gt;"",IF(OR(ISNUMBER(MATCH(ROW($A444),#REF!,0)),ISNUMBER(MATCH(ROW($A444),#REF!,0))),IF(M444="","Err1",""),IF(M444="","","Err2")),"")</f>
        <v/>
      </c>
      <c r="BT444" s="3" t="str">
        <f>IF($A444&lt;&gt;"",IF(OR(ISNUMBER(MATCH(ROW($A444),#REF!,0)),ISNUMBER(MATCH(ROW($A444),#REF!,0))),IF(N444="","Err1",""),IF(N444="","","Err2")),"")</f>
        <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392</v>
      </c>
      <c r="B445" s="4" t="s">
        <v>248</v>
      </c>
      <c r="C445" s="4" t="s">
        <v>215</v>
      </c>
      <c r="D445" s="3" t="str">
        <f t="shared" ca="1" si="27"/>
        <v/>
      </c>
      <c r="H445" s="5" t="s">
        <v>295</v>
      </c>
      <c r="I445" s="5" t="s">
        <v>295</v>
      </c>
      <c r="J445" s="5" t="s">
        <v>295</v>
      </c>
      <c r="K445" s="5" t="s">
        <v>295</v>
      </c>
      <c r="L445" s="5" t="s">
        <v>295</v>
      </c>
      <c r="M445" s="5" t="s">
        <v>295</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28"/>
        <v/>
      </c>
      <c r="AN445" s="75" t="str">
        <f>IF(OR(E445="",VLOOKUP(E$1,Services!$A$1:$B$19,2,0)="Exclude"),"",IF($D445=1,IF(OR(price_limit="",price_limit="No Limit"),IF(E445="Yes",1,2),IF(SUMIFS(WhatIf!$G:$G,WhatIf!$A:$A,E$1,WhatIf!$B:$B,E445)&lt;=price_limit,IF(E445="Yes",1,2),"")),""))</f>
        <v/>
      </c>
      <c r="AO445" s="75" t="str">
        <f>IF(OR(F445="",VLOOKUP(F$1,Services!$A$1:$B$19,2,0)="Exclude"),"",IF($D445=1,IF(OR(price_limit="",price_limit="No Limit"),IF(F445="Yes",1,2),IF(SUMIFS(WhatIf!$G:$G,WhatIf!$A:$A,F$1,WhatIf!$B:$B,F445)&lt;=price_limit,IF(F445="Yes",1,2),"")),""))</f>
        <v/>
      </c>
      <c r="AP445" s="75" t="str">
        <f>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29"/>
        <v>0</v>
      </c>
      <c r="BF445" s="3">
        <f t="shared" si="30"/>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
      </c>
      <c r="BM445" s="3" t="str">
        <f>IF($A445&lt;&gt;"",IF(ISNUMBER(MATCH(ROW($A445),#REF!,0)),IF($G445="","Err1",""),IF($G445="","","Err2")),"")</f>
        <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393</v>
      </c>
      <c r="B446" s="4" t="s">
        <v>248</v>
      </c>
      <c r="C446" s="4" t="s">
        <v>215</v>
      </c>
      <c r="D446" s="3" t="str">
        <f t="shared" ref="D446:D468" ca="1" si="31">IF(BI446=0,"",IF(BI446&lt;=VALUE(MID(marker_pick,1,1)),1,""))</f>
        <v/>
      </c>
      <c r="H446" s="5" t="s">
        <v>295</v>
      </c>
      <c r="I446" s="5" t="s">
        <v>295</v>
      </c>
      <c r="J446" s="5" t="s">
        <v>295</v>
      </c>
      <c r="K446" s="5" t="s">
        <v>295</v>
      </c>
      <c r="L446" s="5" t="s">
        <v>295</v>
      </c>
      <c r="M446" s="5" t="s">
        <v>295</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ref="AM446:AM468" ca="1" si="32">IF(SUM(V446:AL446)&gt;0,1,"")</f>
        <v/>
      </c>
      <c r="AN446" s="75" t="str">
        <f>IF(OR(E446="",VLOOKUP(E$1,Services!$A$1:$B$19,2,0)="Exclude"),"",IF($D446=1,IF(OR(price_limit="",price_limit="No Limit"),IF(E446="Yes",1,2),IF(SUMIFS(WhatIf!$G:$G,WhatIf!$A:$A,E$1,WhatIf!$B:$B,E446)&lt;=price_limit,IF(E446="Yes",1,2),"")),""))</f>
        <v/>
      </c>
      <c r="AO446" s="75" t="str">
        <f>IF(OR(F446="",VLOOKUP(F$1,Services!$A$1:$B$19,2,0)="Exclude"),"",IF($D446=1,IF(OR(price_limit="",price_limit="No Limit"),IF(F446="Yes",1,2),IF(SUMIFS(WhatIf!$G:$G,WhatIf!$A:$A,F$1,WhatIf!$B:$B,F446)&lt;=price_limit,IF(F446="Yes",1,2),"")),""))</f>
        <v/>
      </c>
      <c r="AP446" s="75" t="str">
        <f>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ref="BE446:BE468" si="33">MAX(BF446:BH446)</f>
        <v>0</v>
      </c>
      <c r="BF446" s="3">
        <f t="shared" ref="BF446:BF468" si="34">IF(highlight_pick="Select",0,IF(MID(highlight_pick,1,1)="#",0,IF(INDEX($A446:$BO446,1,MATCH(highlight_pick,$1:$1,0))="",0,IF(INDEX($A446:$BO446,1,MATCH(highlight_pick,$1:$1,0))="Yes",1,2))))</f>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
      </c>
      <c r="BM446" s="3" t="str">
        <f>IF($A446&lt;&gt;"",IF(ISNUMBER(MATCH(ROW($A446),#REF!,0)),IF($G446="","Err1",""),IF($G446="","","Err2")),"")</f>
        <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
      </c>
      <c r="BY446" s="3" t="str">
        <f>IF($A446&lt;&gt;"",IF(ISNUMBER(MATCH(ROW($A446),#REF!,0)),IF(S446="","Err1",""),IF(S446="","","Err2")),"")</f>
        <v/>
      </c>
      <c r="BZ446" s="3" t="str">
        <f>IF($A446&lt;&gt;"",IF(ISNUMBER(MATCH(ROW($A446),#REF!,0)),IF(T446="","Err1",""),IF(T446="","","Err2")),"")</f>
        <v/>
      </c>
      <c r="CA446" s="3" t="str">
        <f>IF($A446&lt;&gt;"",IF(ISNUMBER(MATCH(ROW($A446),#REF!,0)),IF(U446="","Err1",""),IF(U446="","","Err2")),"")</f>
        <v/>
      </c>
    </row>
    <row r="447" spans="1:79" x14ac:dyDescent="0.3">
      <c r="A447" s="19" t="s">
        <v>677</v>
      </c>
      <c r="B447" s="4" t="s">
        <v>248</v>
      </c>
      <c r="C447" s="4" t="s">
        <v>215</v>
      </c>
      <c r="D447" s="3" t="str">
        <f t="shared" ca="1" si="31"/>
        <v/>
      </c>
      <c r="H447" s="5" t="s">
        <v>295</v>
      </c>
      <c r="I447" s="5" t="s">
        <v>295</v>
      </c>
      <c r="J447" s="5" t="s">
        <v>295</v>
      </c>
      <c r="K447" s="5" t="s">
        <v>295</v>
      </c>
      <c r="L447" s="5" t="s">
        <v>295</v>
      </c>
      <c r="M447" s="5" t="s">
        <v>295</v>
      </c>
      <c r="N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2"/>
        <v/>
      </c>
      <c r="AN447" s="75" t="str">
        <f>IF(OR(E447="",VLOOKUP(E$1,Services!$A$1:$B$19,2,0)="Exclude"),"",IF($D447=1,IF(OR(price_limit="",price_limit="No Limit"),IF(E447="Yes",1,2),IF(SUMIFS(WhatIf!$G:$G,WhatIf!$A:$A,E$1,WhatIf!$B:$B,E447)&lt;=price_limit,IF(E447="Yes",1,2),"")),""))</f>
        <v/>
      </c>
      <c r="AO447" s="75" t="str">
        <f>IF(OR(F447="",VLOOKUP(F$1,Services!$A$1:$B$19,2,0)="Exclude"),"",IF($D447=1,IF(OR(price_limit="",price_limit="No Limit"),IF(F447="Yes",1,2),IF(SUMIFS(WhatIf!$G:$G,WhatIf!$A:$A,F$1,WhatIf!$B:$B,F447)&lt;=price_limit,IF(F447="Yes",1,2),"")),""))</f>
        <v/>
      </c>
      <c r="AP447" s="75" t="str">
        <f>IF(OR(G447="",VLOOKUP(G$1,Services!$A$1:$B$19,2,0)="Exclude"),"",IF($D447=1,IF(OR(price_limit="",price_limit="No Limit"),IF(G447="Yes",1,2),IF(SUMIFS(WhatIf!$G:$G,WhatIf!$A:$A,G$1,WhatIf!$B:$B,G447)&lt;=price_limit,IF(G447="Yes",1,2),"")),""))</f>
        <v/>
      </c>
      <c r="AQ447" s="75" t="str">
        <f ca="1">IF(OR(H447="",VLOOKUP(H$1,Services!$A$1:$B$19,2,0)="Exclude"),"",IF($D447=1,IF(OR(price_limit="",price_limit="No Limit"),IF(H447="Yes",1,2),IF(SUMIFS(WhatIf!$G:$G,WhatIf!$A:$A,H$1,WhatIf!$B:$B,H447)&lt;=price_limit,IF(H447="Yes",1,2),"")),""))</f>
        <v/>
      </c>
      <c r="AR447" s="75" t="str">
        <f ca="1">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3"/>
        <v>0</v>
      </c>
      <c r="BF447" s="3">
        <f t="shared" si="34"/>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
      </c>
      <c r="BM447" s="3" t="str">
        <f>IF($A447&lt;&gt;"",IF(ISNUMBER(MATCH(ROW($A447),#REF!,0)),IF($G447="","Err1",""),IF($G447="","","Err2")),"")</f>
        <v/>
      </c>
      <c r="BN447" s="3" t="str">
        <f>IF($A447&lt;&gt;"",IF(OR(ISNUMBER(MATCH(ROW($A447),#REF!,0)),ISNUMBER(MATCH(ROW($A447),#REF!,0))),IF(H447="","Err1",""),IF(H447="","","Err2")),"")</f>
        <v>Err2</v>
      </c>
      <c r="BO447" s="3" t="str">
        <f>IF($A447&lt;&gt;"",IF(OR(ISNUMBER(MATCH(ROW($A447),#REF!,0)),ISNUMBER(MATCH(ROW($A447),#REF!,0))),IF(I447="","Err1",""),IF(I447="","","Err2")),"")</f>
        <v>Err2</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
      </c>
      <c r="BY447" s="3" t="str">
        <f>IF($A447&lt;&gt;"",IF(ISNUMBER(MATCH(ROW($A447),#REF!,0)),IF(S447="","Err1",""),IF(S447="","","Err2")),"")</f>
        <v/>
      </c>
      <c r="BZ447" s="3" t="str">
        <f>IF($A447&lt;&gt;"",IF(ISNUMBER(MATCH(ROW($A447),#REF!,0)),IF(T447="","Err1",""),IF(T447="","","Err2")),"")</f>
        <v/>
      </c>
      <c r="CA447" s="3" t="str">
        <f>IF($A447&lt;&gt;"",IF(ISNUMBER(MATCH(ROW($A447),#REF!,0)),IF(U447="","Err1",""),IF(U447="","","Err2")),"")</f>
        <v/>
      </c>
    </row>
    <row r="448" spans="1:79" x14ac:dyDescent="0.3">
      <c r="A448" s="19" t="s">
        <v>332</v>
      </c>
      <c r="B448" s="4" t="s">
        <v>248</v>
      </c>
      <c r="C448" s="4" t="s">
        <v>216</v>
      </c>
      <c r="D448" s="3" t="str">
        <f t="shared" ca="1" si="31"/>
        <v/>
      </c>
      <c r="F448" s="5" t="s">
        <v>332</v>
      </c>
      <c r="G448" s="5" t="s">
        <v>332</v>
      </c>
      <c r="R448" s="5" t="s">
        <v>876</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2"/>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33"/>
        <v>0</v>
      </c>
      <c r="BF448" s="3">
        <f t="shared" si="34"/>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Err2</v>
      </c>
      <c r="BY448" s="3" t="str">
        <f>IF($A448&lt;&gt;"",IF(ISNUMBER(MATCH(ROW($A448),#REF!,0)),IF(S448="","Err1",""),IF(S448="","","Err2")),"")</f>
        <v/>
      </c>
      <c r="BZ448" s="3" t="str">
        <f>IF($A448&lt;&gt;"",IF(ISNUMBER(MATCH(ROW($A448),#REF!,0)),IF(T448="","Err1",""),IF(T448="","","Err2")),"")</f>
        <v/>
      </c>
      <c r="CA448" s="3" t="str">
        <f>IF($A448&lt;&gt;"",IF(ISNUMBER(MATCH(ROW($A448),#REF!,0)),IF(U448="","Err1",""),IF(U448="","","Err2")),"")</f>
        <v/>
      </c>
    </row>
    <row r="449" spans="1:79" x14ac:dyDescent="0.3">
      <c r="A449" s="19" t="s">
        <v>599</v>
      </c>
      <c r="B449" s="19" t="s">
        <v>394</v>
      </c>
      <c r="C449" s="4" t="s">
        <v>485</v>
      </c>
      <c r="D449" s="3" t="str">
        <f t="shared" ca="1" si="31"/>
        <v/>
      </c>
      <c r="F449" s="5" t="s">
        <v>559</v>
      </c>
      <c r="G449" s="5" t="s">
        <v>559</v>
      </c>
      <c r="H449" s="5" t="s">
        <v>295</v>
      </c>
      <c r="I449" s="5" t="s">
        <v>295</v>
      </c>
      <c r="J449" s="5" t="s">
        <v>295</v>
      </c>
      <c r="K449" s="5" t="s">
        <v>295</v>
      </c>
      <c r="L449" s="5" t="s">
        <v>295</v>
      </c>
      <c r="M449" s="5" t="s">
        <v>295</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2"/>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 ca="1">IF(OR(H449="",VLOOKUP(H$1,Services!$A$1:$B$19,2,0)="Exclude"),"",IF($D449=1,IF(OR(price_limit="",price_limit="No Limit"),IF(H449="Yes",1,2),IF(SUMIFS(WhatIf!$G:$G,WhatIf!$A:$A,H$1,WhatIf!$B:$B,H449)&lt;=price_limit,IF(H449="Yes",1,2),"")),""))</f>
        <v/>
      </c>
      <c r="AR449" s="75" t="str">
        <f ca="1">IF(OR(I449="",VLOOKUP(I$1,Services!$A$1:$B$19,2,0)="Exclude"),"",IF($D449=1,IF(OR(price_limit="",price_limit="No Limit"),IF(I449="Yes",1,2),IF(SUMIFS(WhatIf!$G:$G,WhatIf!$A:$A,I$1,WhatIf!$B:$B,I449)&lt;=price_limit,IF(I449="Yes",1,2),"")),""))</f>
        <v/>
      </c>
      <c r="AS449" s="75" t="str">
        <f ca="1">IF(OR(J449="",VLOOKUP(J$1,Services!$A$1:$B$19,2,0)="Exclude"),"",IF($D449=1,IF(OR(price_limit="",price_limit="No Limit"),IF(J449="Yes",1,2),IF(SUMIFS(WhatIf!$G:$G,WhatIf!$A:$A,J$1,WhatIf!$B:$B,J449)&lt;=price_limit,IF(J449="Yes",1,2),"")),""))</f>
        <v/>
      </c>
      <c r="AT449" s="75" t="str">
        <f ca="1">IF(OR(K449="",VLOOKUP(K$1,Services!$A$1:$B$19,2,0)="Exclude"),"",IF($D449=1,IF(OR(price_limit="",price_limit="No Limit"),IF(K449="Yes",1,2),IF(SUMIFS(WhatIf!$G:$G,WhatIf!$A:$A,K$1,WhatIf!$B:$B,K449)&lt;=price_limit,IF(K449="Yes",1,2),"")),""))</f>
        <v/>
      </c>
      <c r="AU449" s="75" t="str">
        <f ca="1">IF(OR(L449="",VLOOKUP(L$1,Services!$A$1:$B$19,2,0)="Exclude"),"",IF($D449=1,IF(OR(price_limit="",price_limit="No Limit"),IF(L449="Yes",1,2),IF(SUMIFS(WhatIf!$G:$G,WhatIf!$A:$A,L$1,WhatIf!$B:$B,L449)&lt;=price_limit,IF(L449="Yes",1,2),"")),""))</f>
        <v/>
      </c>
      <c r="AV449" s="75" t="str">
        <f ca="1">IF(OR(M449="",VLOOKUP(M$1,Services!$A$1:$B$19,2,0)="Exclude"),"",IF($D449=1,IF(OR(price_limit="",price_limit="No Limit"),IF(M449="Yes",1,2),IF(SUMIFS(WhatIf!$G:$G,WhatIf!$A:$A,M$1,WhatIf!$B:$B,M449)&lt;=price_limit,IF(M449="Yes",1,2),"")),""))</f>
        <v/>
      </c>
      <c r="AW449" s="75" t="str">
        <f ca="1">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33"/>
        <v>0</v>
      </c>
      <c r="BF449" s="3">
        <f t="shared" si="34"/>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Err2</v>
      </c>
      <c r="BO449" s="3" t="str">
        <f>IF($A449&lt;&gt;"",IF(OR(ISNUMBER(MATCH(ROW($A449),#REF!,0)),ISNUMBER(MATCH(ROW($A449),#REF!,0))),IF(I449="","Err1",""),IF(I449="","","Err2")),"")</f>
        <v>Err2</v>
      </c>
      <c r="BP449" s="3" t="str">
        <f>IF($A449&lt;&gt;"",IF(OR(ISNUMBER(MATCH(ROW($A449),#REF!,0)),ISNUMBER(MATCH(ROW($A449),#REF!,0))),IF(J449="","Err1",""),IF(J449="","","Err2")),"")</f>
        <v>Err2</v>
      </c>
      <c r="BQ449" s="3" t="str">
        <f>IF($A449&lt;&gt;"",IF(OR(ISNUMBER(MATCH(ROW($A449),#REF!,0)),ISNUMBER(MATCH(ROW($A449),#REF!,0))),IF(K449="","Err1",""),IF(K449="","","Err2")),"")</f>
        <v>Err2</v>
      </c>
      <c r="BR449" s="3" t="str">
        <f>IF($A449&lt;&gt;"",IF(OR(ISNUMBER(MATCH(ROW($A449),#REF!,0)),ISNUMBER(MATCH(ROW($A449),#REF!,0))),IF(L449="","Err1",""),IF(L449="","","Err2")),"")</f>
        <v>Err2</v>
      </c>
      <c r="BS449" s="3" t="str">
        <f>IF($A449&lt;&gt;"",IF(OR(ISNUMBER(MATCH(ROW($A449),#REF!,0)),ISNUMBER(MATCH(ROW($A449),#REF!,0))),IF(M449="","Err1",""),IF(M449="","","Err2")),"")</f>
        <v>Err2</v>
      </c>
      <c r="BT449" s="3" t="str">
        <f>IF($A449&lt;&gt;"",IF(OR(ISNUMBER(MATCH(ROW($A449),#REF!,0)),ISNUMBER(MATCH(ROW($A449),#REF!,0))),IF(N449="","Err1",""),IF(N449="","","Err2")),"")</f>
        <v>Err2</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x14ac:dyDescent="0.3">
      <c r="A450" s="19" t="s">
        <v>912</v>
      </c>
      <c r="B450" s="19"/>
      <c r="C450" s="4" t="s">
        <v>216</v>
      </c>
      <c r="D450" s="3" t="str">
        <f t="shared" ref="D450" ca="1" si="35">IF(BI450=0,"",IF(BI450&lt;=VALUE(MID(marker_pick,1,1)),1,""))</f>
        <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 ca="1" si="36">IF(SUM(V450:AL450)&gt;0,1,"")</f>
        <v/>
      </c>
      <c r="AN450" s="75" t="str">
        <f>IF(OR(E450="",VLOOKUP(E$1,Services!$A$1:$B$19,2,0)="Exclude"),"",IF($D450=1,IF(OR(price_limit="",price_limit="No Limit"),IF(E450="Yes",1,2),IF(SUMIFS(WhatIf!$G:$G,WhatIf!$A:$A,E$1,WhatIf!$B:$B,E450)&lt;=price_limit,IF(E450="Yes",1,2),"")),""))</f>
        <v/>
      </c>
      <c r="AO450" s="75" t="str">
        <f>IF(OR(F450="",VLOOKUP(F$1,Services!$A$1:$B$19,2,0)="Exclude"),"",IF($D450=1,IF(OR(price_limit="",price_limit="No Limit"),IF(F450="Yes",1,2),IF(SUMIFS(WhatIf!$G:$G,WhatIf!$A:$A,F$1,WhatIf!$B:$B,F450)&lt;=price_limit,IF(F450="Yes",1,2),"")),""))</f>
        <v/>
      </c>
      <c r="AP450" s="75" t="str">
        <f>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 ca="1">IF(OR(U450="",VLOOKUP(U$1,Services!$A$1:$B$19,2,0)="Exclude"),"",IF($D450=1,IF(OR(price_limit="",price_limit="No Limit"),IF(U450="Yes",1,2),IF(SUMIFS(WhatIf!$G:$G,WhatIf!$A:$A,U$1,WhatIf!$B:$B,U450)&lt;=price_limit,IF(U450="Yes",1,2),"")),""))</f>
        <v/>
      </c>
      <c r="BE450" s="3">
        <f t="shared" ref="BE450" si="37">MAX(BF450:BH450)</f>
        <v>0</v>
      </c>
      <c r="BF450" s="3">
        <f t="shared" si="34"/>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
      </c>
      <c r="BM450" s="3" t="str">
        <f>IF($A450&lt;&gt;"",IF(ISNUMBER(MATCH(ROW($A450),#REF!,0)),IF($G450="","Err1",""),IF($G450="","","Err2")),"")</f>
        <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
      </c>
      <c r="BQ450" s="3" t="str">
        <f>IF($A450&lt;&gt;"",IF(OR(ISNUMBER(MATCH(ROW($A450),#REF!,0)),ISNUMBER(MATCH(ROW($A450),#REF!,0))),IF(K450="","Err1",""),IF(K450="","","Err2")),"")</f>
        <v/>
      </c>
      <c r="BR450" s="3" t="str">
        <f>IF($A450&lt;&gt;"",IF(OR(ISNUMBER(MATCH(ROW($A450),#REF!,0)),ISNUMBER(MATCH(ROW($A450),#REF!,0))),IF(L450="","Err1",""),IF(L450="","","Err2")),"")</f>
        <v/>
      </c>
      <c r="BS450" s="3" t="str">
        <f>IF($A450&lt;&gt;"",IF(OR(ISNUMBER(MATCH(ROW($A450),#REF!,0)),ISNUMBER(MATCH(ROW($A450),#REF!,0))),IF(M450="","Err1",""),IF(M450="","","Err2")),"")</f>
        <v/>
      </c>
      <c r="BT450" s="3" t="str">
        <f>IF($A450&lt;&gt;"",IF(OR(ISNUMBER(MATCH(ROW($A450),#REF!,0)),ISNUMBER(MATCH(ROW($A450),#REF!,0))),IF(N450="","Err1",""),IF(N450="","","Err2")),"")</f>
        <v/>
      </c>
      <c r="BU450" s="3" t="str">
        <f>IF($A450&lt;&gt;"",IF(ISNUMBER(MATCH(ROW($A450),#REF!,0)),IF(O450="","Err1",""),IF(O450="","","Err2")),"")</f>
        <v/>
      </c>
      <c r="BV450" s="3" t="str">
        <f>IF($A450&lt;&gt;"",IF(ISNUMBER(MATCH(ROW($A450),#REF!,0)),IF(P450="","Err1",""),IF(P450="","","Err2")),"")</f>
        <v/>
      </c>
      <c r="BW450" s="3" t="str">
        <f>IF($A450&lt;&gt;"",IF(OR(ISNUMBER(MATCH(ROW($A450),#REF!,0)),ISNUMBER(MATCH(ROW($A450),#REF!,0)),ISNUMBER(MATCH(ROW($A450),#REF!,0))),IF($Q450="","Err1",""),IF($Q450="","","Err2")),"")</f>
        <v/>
      </c>
      <c r="BX450" s="3" t="str">
        <f>IF($A450&lt;&gt;"",IF(ISNUMBER(MATCH(ROW($A450),#REF!,0)),IF(R450="","Err1",""),IF(R450="","","Err2")),"")</f>
        <v/>
      </c>
      <c r="BY450" s="3" t="str">
        <f>IF($A450&lt;&gt;"",IF(ISNUMBER(MATCH(ROW($A450),#REF!,0)),IF(S450="","Err1",""),IF(S450="","","Err2")),"")</f>
        <v/>
      </c>
      <c r="BZ450" s="3" t="str">
        <f>IF($A450&lt;&gt;"",IF(ISNUMBER(MATCH(ROW($A450),#REF!,0)),IF(T450="","Err1",""),IF(T450="","","Err2")),"")</f>
        <v/>
      </c>
      <c r="CA450" s="3" t="str">
        <f>IF($A450&lt;&gt;"",IF(ISNUMBER(MATCH(ROW($A450),#REF!,0)),IF(U450="","Err1",""),IF(U450="","","Err2")),"")</f>
        <v>Err2</v>
      </c>
    </row>
    <row r="451" spans="1:79" ht="24.9" x14ac:dyDescent="0.3">
      <c r="A451" s="19" t="s">
        <v>908</v>
      </c>
      <c r="C451" s="4" t="s">
        <v>293</v>
      </c>
      <c r="D451" s="3" t="str">
        <f t="shared" ca="1" si="31"/>
        <v/>
      </c>
      <c r="F451" s="5" t="s">
        <v>908</v>
      </c>
      <c r="G451" s="5" t="s">
        <v>908</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2"/>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33"/>
        <v>0</v>
      </c>
      <c r="BF451" s="3">
        <f t="shared" si="3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c r="BM451" s="3" t="str">
        <f>IF($A451&lt;&gt;"",IF(ISNUMBER(MATCH(ROW($A451),#REF!,0)),IF($G451="","Err1",""),IF($G451="","","Err2")),"")</f>
        <v>Err2</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
      </c>
      <c r="BR451" s="3" t="str">
        <f>IF($A451&lt;&gt;"",IF(OR(ISNUMBER(MATCH(ROW($A451),#REF!,0)),ISNUMBER(MATCH(ROW($A451),#REF!,0))),IF(L451="","Err1",""),IF(L451="","","Err2")),"")</f>
        <v/>
      </c>
      <c r="BS451" s="3" t="str">
        <f>IF($A451&lt;&gt;"",IF(OR(ISNUMBER(MATCH(ROW($A451),#REF!,0)),ISNUMBER(MATCH(ROW($A451),#REF!,0))),IF(M451="","Err1",""),IF(M451="","","Err2")),"")</f>
        <v/>
      </c>
      <c r="BT451" s="3" t="str">
        <f>IF($A451&lt;&gt;"",IF(OR(ISNUMBER(MATCH(ROW($A451),#REF!,0)),ISNUMBER(MATCH(ROW($A451),#REF!,0))),IF(N451="","Err1",""),IF(N451="","","Err2")),"")</f>
        <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
      </c>
      <c r="BY451" s="3" t="str">
        <f>IF($A451&lt;&gt;"",IF(ISNUMBER(MATCH(ROW($A451),#REF!,0)),IF(S451="","Err1",""),IF(S451="","","Err2")),"")</f>
        <v/>
      </c>
      <c r="BZ451" s="3" t="str">
        <f>IF($A451&lt;&gt;"",IF(ISNUMBER(MATCH(ROW($A451),#REF!,0)),IF(T451="","Err1",""),IF(T451="","","Err2")),"")</f>
        <v/>
      </c>
      <c r="CA451" s="3" t="str">
        <f>IF($A451&lt;&gt;"",IF(ISNUMBER(MATCH(ROW($A451),#REF!,0)),IF(U451="","Err1",""),IF(U451="","","Err2")),"")</f>
        <v/>
      </c>
    </row>
    <row r="452" spans="1:79" ht="24.9" x14ac:dyDescent="0.3">
      <c r="A452" s="19" t="s">
        <v>410</v>
      </c>
      <c r="B452" s="4" t="s">
        <v>418</v>
      </c>
      <c r="C452" s="4" t="s">
        <v>206</v>
      </c>
      <c r="D452" s="3" t="str">
        <f t="shared" ca="1" si="31"/>
        <v/>
      </c>
      <c r="E452" s="5" t="s">
        <v>1</v>
      </c>
      <c r="F452" s="5" t="s">
        <v>538</v>
      </c>
      <c r="G452" s="5" t="s">
        <v>538</v>
      </c>
      <c r="J452" s="5" t="s">
        <v>1</v>
      </c>
      <c r="K452" s="5" t="s">
        <v>1</v>
      </c>
      <c r="L452" s="5" t="s">
        <v>1</v>
      </c>
      <c r="M452" s="5" t="s">
        <v>1</v>
      </c>
      <c r="O452" s="6" t="s">
        <v>1</v>
      </c>
      <c r="P452" s="6"/>
      <c r="Q452" s="6" t="s">
        <v>1</v>
      </c>
      <c r="R452" s="6" t="s">
        <v>1</v>
      </c>
      <c r="S452" s="5" t="s">
        <v>1</v>
      </c>
      <c r="U452" s="5" t="s">
        <v>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2"/>
        <v/>
      </c>
      <c r="AN452" s="75" t="str">
        <f ca="1">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 ca="1">IF(OR(J452="",VLOOKUP(J$1,Services!$A$1:$B$19,2,0)="Exclude"),"",IF($D452=1,IF(OR(price_limit="",price_limit="No Limit"),IF(J452="Yes",1,2),IF(SUMIFS(WhatIf!$G:$G,WhatIf!$A:$A,J$1,WhatIf!$B:$B,J452)&lt;=price_limit,IF(J452="Yes",1,2),"")),""))</f>
        <v/>
      </c>
      <c r="AT452" s="75" t="str">
        <f ca="1">IF(OR(K452="",VLOOKUP(K$1,Services!$A$1:$B$19,2,0)="Exclude"),"",IF($D452=1,IF(OR(price_limit="",price_limit="No Limit"),IF(K452="Yes",1,2),IF(SUMIFS(WhatIf!$G:$G,WhatIf!$A:$A,K$1,WhatIf!$B:$B,K452)&lt;=price_limit,IF(K452="Yes",1,2),"")),""))</f>
        <v/>
      </c>
      <c r="AU452" s="75" t="str">
        <f ca="1">IF(OR(L452="",VLOOKUP(L$1,Services!$A$1:$B$19,2,0)="Exclude"),"",IF($D452=1,IF(OR(price_limit="",price_limit="No Limit"),IF(L452="Yes",1,2),IF(SUMIFS(WhatIf!$G:$G,WhatIf!$A:$A,L$1,WhatIf!$B:$B,L452)&lt;=price_limit,IF(L452="Yes",1,2),"")),""))</f>
        <v/>
      </c>
      <c r="AV452" s="75" t="str">
        <f ca="1">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 ca="1">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 ca="1">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 ca="1">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 ca="1">IF(OR(U452="",VLOOKUP(U$1,Services!$A$1:$B$19,2,0)="Exclude"),"",IF($D452=1,IF(OR(price_limit="",price_limit="No Limit"),IF(U452="Yes",1,2),IF(SUMIFS(WhatIf!$G:$G,WhatIf!$A:$A,U$1,WhatIf!$B:$B,U452)&lt;=price_limit,IF(U452="Yes",1,2),"")),""))</f>
        <v/>
      </c>
      <c r="BE452" s="3">
        <f t="shared" si="33"/>
        <v>0</v>
      </c>
      <c r="BF452" s="3">
        <f t="shared" si="3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Err2</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Err2</v>
      </c>
      <c r="BQ452" s="3" t="str">
        <f>IF($A452&lt;&gt;"",IF(OR(ISNUMBER(MATCH(ROW($A452),#REF!,0)),ISNUMBER(MATCH(ROW($A452),#REF!,0))),IF(K452="","Err1",""),IF(K452="","","Err2")),"")</f>
        <v>Err2</v>
      </c>
      <c r="BR452" s="3" t="str">
        <f>IF($A452&lt;&gt;"",IF(OR(ISNUMBER(MATCH(ROW($A452),#REF!,0)),ISNUMBER(MATCH(ROW($A452),#REF!,0))),IF(L452="","Err1",""),IF(L452="","","Err2")),"")</f>
        <v>Err2</v>
      </c>
      <c r="BS452" s="3" t="str">
        <f>IF($A452&lt;&gt;"",IF(OR(ISNUMBER(MATCH(ROW($A452),#REF!,0)),ISNUMBER(MATCH(ROW($A452),#REF!,0))),IF(M452="","Err1",""),IF(M452="","","Err2")),"")</f>
        <v>Err2</v>
      </c>
      <c r="BT452" s="3" t="str">
        <f>IF($A452&lt;&gt;"",IF(OR(ISNUMBER(MATCH(ROW($A452),#REF!,0)),ISNUMBER(MATCH(ROW($A452),#REF!,0))),IF(N452="","Err1",""),IF(N452="","","Err2")),"")</f>
        <v/>
      </c>
      <c r="BU452" s="3" t="str">
        <f>IF($A452&lt;&gt;"",IF(ISNUMBER(MATCH(ROW($A452),#REF!,0)),IF(O452="","Err1",""),IF(O452="","","Err2")),"")</f>
        <v>Err2</v>
      </c>
      <c r="BV452" s="3" t="str">
        <f>IF($A452&lt;&gt;"",IF(ISNUMBER(MATCH(ROW($A452),#REF!,0)),IF(P452="","Err1",""),IF(P452="","","Err2")),"")</f>
        <v/>
      </c>
      <c r="BW452" s="3" t="str">
        <f>IF($A452&lt;&gt;"",IF(OR(ISNUMBER(MATCH(ROW($A452),#REF!,0)),ISNUMBER(MATCH(ROW($A452),#REF!,0)),ISNUMBER(MATCH(ROW($A452),#REF!,0))),IF($Q452="","Err1",""),IF($Q452="","","Err2")),"")</f>
        <v>Err2</v>
      </c>
      <c r="BX452" s="3" t="str">
        <f>IF($A452&lt;&gt;"",IF(ISNUMBER(MATCH(ROW($A452),#REF!,0)),IF(R452="","Err1",""),IF(R452="","","Err2")),"")</f>
        <v>Err2</v>
      </c>
      <c r="BY452" s="3" t="str">
        <f>IF($A452&lt;&gt;"",IF(ISNUMBER(MATCH(ROW($A452),#REF!,0)),IF(S452="","Err1",""),IF(S452="","","Err2")),"")</f>
        <v>Err2</v>
      </c>
      <c r="BZ452" s="3" t="str">
        <f>IF($A452&lt;&gt;"",IF(ISNUMBER(MATCH(ROW($A452),#REF!,0)),IF(T452="","Err1",""),IF(T452="","","Err2")),"")</f>
        <v/>
      </c>
      <c r="CA452" s="3" t="str">
        <f>IF($A452&lt;&gt;"",IF(ISNUMBER(MATCH(ROW($A452),#REF!,0)),IF(U452="","Err1",""),IF(U452="","","Err2")),"")</f>
        <v>Err2</v>
      </c>
    </row>
    <row r="453" spans="1:79" ht="24.9" x14ac:dyDescent="0.3">
      <c r="A453" s="19" t="s">
        <v>83</v>
      </c>
      <c r="B453" s="4" t="s">
        <v>287</v>
      </c>
      <c r="C453" s="4" t="s">
        <v>224</v>
      </c>
      <c r="D453" s="3" t="str">
        <f t="shared" ca="1" si="31"/>
        <v/>
      </c>
      <c r="K453" s="5" t="s">
        <v>1</v>
      </c>
      <c r="L453" s="5" t="s">
        <v>1</v>
      </c>
      <c r="M453" s="5" t="s">
        <v>1</v>
      </c>
      <c r="N453" s="5" t="s">
        <v>1</v>
      </c>
      <c r="O453" s="6"/>
      <c r="P453" s="6"/>
      <c r="Q453" s="6"/>
      <c r="R453" s="6" t="s">
        <v>1</v>
      </c>
      <c r="U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2"/>
        <v/>
      </c>
      <c r="AN453" s="75" t="str">
        <f>IF(OR(E453="",VLOOKUP(E$1,Services!$A$1:$B$19,2,0)="Exclude"),"",IF($D453=1,IF(OR(price_limit="",price_limit="No Limit"),IF(E453="Yes",1,2),IF(SUMIFS(WhatIf!$G:$G,WhatIf!$A:$A,E$1,WhatIf!$B:$B,E453)&lt;=price_limit,IF(E453="Yes",1,2),"")),""))</f>
        <v/>
      </c>
      <c r="AO453" s="75" t="str">
        <f>IF(OR(F453="",VLOOKUP(F$1,Services!$A$1:$B$19,2,0)="Exclude"),"",IF($D453=1,IF(OR(price_limit="",price_limit="No Limit"),IF(F453="Yes",1,2),IF(SUMIFS(WhatIf!$G:$G,WhatIf!$A:$A,F$1,WhatIf!$B:$B,F453)&lt;=price_limit,IF(F453="Yes",1,2),"")),""))</f>
        <v/>
      </c>
      <c r="AP453" s="75" t="str">
        <f>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 ca="1">IF(OR(K453="",VLOOKUP(K$1,Services!$A$1:$B$19,2,0)="Exclude"),"",IF($D453=1,IF(OR(price_limit="",price_limit="No Limit"),IF(K453="Yes",1,2),IF(SUMIFS(WhatIf!$G:$G,WhatIf!$A:$A,K$1,WhatIf!$B:$B,K453)&lt;=price_limit,IF(K453="Yes",1,2),"")),""))</f>
        <v/>
      </c>
      <c r="AU453" s="75" t="str">
        <f ca="1">IF(OR(L453="",VLOOKUP(L$1,Services!$A$1:$B$19,2,0)="Exclude"),"",IF($D453=1,IF(OR(price_limit="",price_limit="No Limit"),IF(L453="Yes",1,2),IF(SUMIFS(WhatIf!$G:$G,WhatIf!$A:$A,L$1,WhatIf!$B:$B,L453)&lt;=price_limit,IF(L453="Yes",1,2),"")),""))</f>
        <v/>
      </c>
      <c r="AV453" s="75" t="str">
        <f ca="1">IF(OR(M453="",VLOOKUP(M$1,Services!$A$1:$B$19,2,0)="Exclude"),"",IF($D453=1,IF(OR(price_limit="",price_limit="No Limit"),IF(M453="Yes",1,2),IF(SUMIFS(WhatIf!$G:$G,WhatIf!$A:$A,M$1,WhatIf!$B:$B,M453)&lt;=price_limit,IF(M453="Yes",1,2),"")),""))</f>
        <v/>
      </c>
      <c r="AW453" s="75" t="str">
        <f ca="1">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 ca="1">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 ca="1">IF(OR(U453="",VLOOKUP(U$1,Services!$A$1:$B$19,2,0)="Exclude"),"",IF($D453=1,IF(OR(price_limit="",price_limit="No Limit"),IF(U453="Yes",1,2),IF(SUMIFS(WhatIf!$G:$G,WhatIf!$A:$A,U$1,WhatIf!$B:$B,U453)&lt;=price_limit,IF(U453="Yes",1,2),"")),""))</f>
        <v/>
      </c>
      <c r="BE453" s="3">
        <f t="shared" si="33"/>
        <v>0</v>
      </c>
      <c r="BF453" s="3">
        <f t="shared" si="3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
      </c>
      <c r="BM453" s="3" t="str">
        <f>IF($A453&lt;&gt;"",IF(ISNUMBER(MATCH(ROW($A453),#REF!,0)),IF($G453="","Err1",""),IF($G453="","","Err2")),"")</f>
        <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Err2</v>
      </c>
      <c r="BR453" s="3" t="str">
        <f>IF($A453&lt;&gt;"",IF(OR(ISNUMBER(MATCH(ROW($A453),#REF!,0)),ISNUMBER(MATCH(ROW($A453),#REF!,0))),IF(L453="","Err1",""),IF(L453="","","Err2")),"")</f>
        <v>Err2</v>
      </c>
      <c r="BS453" s="3" t="str">
        <f>IF($A453&lt;&gt;"",IF(OR(ISNUMBER(MATCH(ROW($A453),#REF!,0)),ISNUMBER(MATCH(ROW($A453),#REF!,0))),IF(M453="","Err1",""),IF(M453="","","Err2")),"")</f>
        <v>Err2</v>
      </c>
      <c r="BT453" s="3" t="str">
        <f>IF($A453&lt;&gt;"",IF(OR(ISNUMBER(MATCH(ROW($A453),#REF!,0)),ISNUMBER(MATCH(ROW($A453),#REF!,0))),IF(N453="","Err1",""),IF(N453="","","Err2")),"")</f>
        <v>Err2</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Err2</v>
      </c>
      <c r="BY453" s="3" t="str">
        <f>IF($A453&lt;&gt;"",IF(ISNUMBER(MATCH(ROW($A453),#REF!,0)),IF(S453="","Err1",""),IF(S453="","","Err2")),"")</f>
        <v/>
      </c>
      <c r="BZ453" s="3" t="str">
        <f>IF($A453&lt;&gt;"",IF(ISNUMBER(MATCH(ROW($A453),#REF!,0)),IF(T453="","Err1",""),IF(T453="","","Err2")),"")</f>
        <v/>
      </c>
      <c r="CA453" s="3" t="str">
        <f>IF($A453&lt;&gt;"",IF(ISNUMBER(MATCH(ROW($A453),#REF!,0)),IF(U453="","Err1",""),IF(U453="","","Err2")),"")</f>
        <v>Err2</v>
      </c>
    </row>
    <row r="454" spans="1:79" ht="24.9" x14ac:dyDescent="0.3">
      <c r="A454" s="19" t="s">
        <v>616</v>
      </c>
      <c r="C454" s="4" t="s">
        <v>485</v>
      </c>
      <c r="D454" s="3" t="str">
        <f t="shared" ca="1" si="31"/>
        <v/>
      </c>
      <c r="F454" s="5" t="s">
        <v>567</v>
      </c>
      <c r="G454" s="5" t="s">
        <v>567</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2"/>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33"/>
        <v>0</v>
      </c>
      <c r="BF454" s="3">
        <f t="shared" si="3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583</v>
      </c>
      <c r="C455" s="4" t="s">
        <v>216</v>
      </c>
      <c r="D455" s="3" t="str">
        <f t="shared" ca="1" si="31"/>
        <v/>
      </c>
      <c r="F455" s="5" t="s">
        <v>561</v>
      </c>
      <c r="G455" s="5" t="s">
        <v>561</v>
      </c>
      <c r="U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2"/>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 ca="1">IF(OR(U455="",VLOOKUP(U$1,Services!$A$1:$B$19,2,0)="Exclude"),"",IF($D455=1,IF(OR(price_limit="",price_limit="No Limit"),IF(U455="Yes",1,2),IF(SUMIFS(WhatIf!$G:$G,WhatIf!$A:$A,U$1,WhatIf!$B:$B,U455)&lt;=price_limit,IF(U455="Yes",1,2),"")),""))</f>
        <v/>
      </c>
      <c r="BE455" s="3">
        <f t="shared" si="33"/>
        <v>0</v>
      </c>
      <c r="BF455" s="3">
        <f t="shared" si="3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
      </c>
      <c r="BY455" s="3" t="str">
        <f>IF($A455&lt;&gt;"",IF(ISNUMBER(MATCH(ROW($A455),#REF!,0)),IF(S455="","Err1",""),IF(S455="","","Err2")),"")</f>
        <v/>
      </c>
      <c r="BZ455" s="3" t="str">
        <f>IF($A455&lt;&gt;"",IF(ISNUMBER(MATCH(ROW($A455),#REF!,0)),IF(T455="","Err1",""),IF(T455="","","Err2")),"")</f>
        <v/>
      </c>
      <c r="CA455" s="3" t="str">
        <f>IF($A455&lt;&gt;"",IF(ISNUMBER(MATCH(ROW($A455),#REF!,0)),IF(U455="","Err1",""),IF(U455="","","Err2")),"")</f>
        <v>Err2</v>
      </c>
    </row>
    <row r="456" spans="1:79" ht="24.9" x14ac:dyDescent="0.3">
      <c r="A456" s="19" t="s">
        <v>584</v>
      </c>
      <c r="C456" s="4" t="s">
        <v>216</v>
      </c>
      <c r="D456" s="3" t="str">
        <f t="shared" ca="1" si="31"/>
        <v/>
      </c>
      <c r="F456" s="5" t="s">
        <v>561</v>
      </c>
      <c r="G456" s="5" t="s">
        <v>561</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33"/>
        <v>0</v>
      </c>
      <c r="BF456" s="3">
        <f t="shared" si="3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ht="24.9" x14ac:dyDescent="0.3">
      <c r="A457" s="19" t="s">
        <v>154</v>
      </c>
      <c r="B457" s="4" t="s">
        <v>333</v>
      </c>
      <c r="C457" s="4" t="s">
        <v>216</v>
      </c>
      <c r="D457" s="3" t="str">
        <f t="shared" ca="1" si="31"/>
        <v/>
      </c>
      <c r="F457" s="5" t="s">
        <v>540</v>
      </c>
      <c r="G457" s="5" t="s">
        <v>540</v>
      </c>
      <c r="R457" s="5" t="s">
        <v>877</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2"/>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 ca="1">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33"/>
        <v>0</v>
      </c>
      <c r="BF457" s="3">
        <f t="shared" si="3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c r="BM457" s="3" t="str">
        <f>IF($A457&lt;&gt;"",IF(ISNUMBER(MATCH(ROW($A457),#REF!,0)),IF($G457="","Err1",""),IF($G457="","","Err2")),"")</f>
        <v>Err2</v>
      </c>
      <c r="BN457" s="3" t="str">
        <f>IF($A457&lt;&gt;"",IF(OR(ISNUMBER(MATCH(ROW($A457),#REF!,0)),ISNUMBER(MATCH(ROW($A457),#REF!,0))),IF(H457="","Err1",""),IF(H457="","","Err2")),"")</f>
        <v/>
      </c>
      <c r="BO457" s="3" t="str">
        <f>IF($A457&lt;&gt;"",IF(OR(ISNUMBER(MATCH(ROW($A457),#REF!,0)),ISNUMBER(MATCH(ROW($A457),#REF!,0))),IF(I457="","Err1",""),IF(I457="","","Err2")),"")</f>
        <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
      </c>
      <c r="BV457" s="3" t="str">
        <f>IF($A457&lt;&gt;"",IF(ISNUMBER(MATCH(ROW($A457),#REF!,0)),IF(P457="","Err1",""),IF(P457="","","Err2")),"")</f>
        <v/>
      </c>
      <c r="BW457" s="3" t="str">
        <f>IF($A457&lt;&gt;"",IF(OR(ISNUMBER(MATCH(ROW($A457),#REF!,0)),ISNUMBER(MATCH(ROW($A457),#REF!,0)),ISNUMBER(MATCH(ROW($A457),#REF!,0))),IF($Q457="","Err1",""),IF($Q457="","","Err2")),"")</f>
        <v/>
      </c>
      <c r="BX457" s="3" t="str">
        <f>IF($A457&lt;&gt;"",IF(ISNUMBER(MATCH(ROW($A457),#REF!,0)),IF(R457="","Err1",""),IF(R457="","","Err2")),"")</f>
        <v>Err2</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643</v>
      </c>
      <c r="C458" s="4" t="s">
        <v>224</v>
      </c>
      <c r="D458" s="3" t="str">
        <f t="shared" ca="1" si="31"/>
        <v/>
      </c>
      <c r="F458" s="5" t="s">
        <v>537</v>
      </c>
      <c r="G458" s="5" t="s">
        <v>537</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2"/>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33"/>
        <v>0</v>
      </c>
      <c r="BF458" s="3">
        <f t="shared" si="3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c r="BM458" s="3" t="str">
        <f>IF($A458&lt;&gt;"",IF(ISNUMBER(MATCH(ROW($A458),#REF!,0)),IF($G458="","Err1",""),IF($G458="","","Err2")),"")</f>
        <v>Err2</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ht="24.9" x14ac:dyDescent="0.3">
      <c r="A459" s="19" t="s">
        <v>395</v>
      </c>
      <c r="B459" s="4" t="s">
        <v>248</v>
      </c>
      <c r="C459" s="4" t="s">
        <v>483</v>
      </c>
      <c r="D459" s="3" t="str">
        <f t="shared" ca="1" si="31"/>
        <v/>
      </c>
      <c r="I459" s="5" t="s">
        <v>1</v>
      </c>
      <c r="O459" s="5" t="s">
        <v>1</v>
      </c>
      <c r="Q459" s="5" t="s">
        <v>216</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2"/>
        <v/>
      </c>
      <c r="AN459" s="75" t="str">
        <f>IF(OR(E459="",VLOOKUP(E$1,Services!$A$1:$B$19,2,0)="Exclude"),"",IF($D459=1,IF(OR(price_limit="",price_limit="No Limit"),IF(E459="Yes",1,2),IF(SUMIFS(WhatIf!$G:$G,WhatIf!$A:$A,E$1,WhatIf!$B:$B,E459)&lt;=price_limit,IF(E459="Yes",1,2),"")),""))</f>
        <v/>
      </c>
      <c r="AO459" s="75" t="str">
        <f>IF(OR(F459="",VLOOKUP(F$1,Services!$A$1:$B$19,2,0)="Exclude"),"",IF($D459=1,IF(OR(price_limit="",price_limit="No Limit"),IF(F459="Yes",1,2),IF(SUMIFS(WhatIf!$G:$G,WhatIf!$A:$A,F$1,WhatIf!$B:$B,F459)&lt;=price_limit,IF(F459="Yes",1,2),"")),""))</f>
        <v/>
      </c>
      <c r="AP459" s="75" t="str">
        <f>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 ca="1">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 ca="1">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 ca="1">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33"/>
        <v>0</v>
      </c>
      <c r="BF459" s="3">
        <f t="shared" si="3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
      </c>
      <c r="BM459" s="3" t="str">
        <f>IF($A459&lt;&gt;"",IF(ISNUMBER(MATCH(ROW($A459),#REF!,0)),IF($G459="","Err1",""),IF($G459="","","Err2")),"")</f>
        <v/>
      </c>
      <c r="BN459" s="3" t="str">
        <f>IF($A459&lt;&gt;"",IF(OR(ISNUMBER(MATCH(ROW($A459),#REF!,0)),ISNUMBER(MATCH(ROW($A459),#REF!,0))),IF(H459="","Err1",""),IF(H459="","","Err2")),"")</f>
        <v/>
      </c>
      <c r="BO459" s="3" t="str">
        <f>IF($A459&lt;&gt;"",IF(OR(ISNUMBER(MATCH(ROW($A459),#REF!,0)),ISNUMBER(MATCH(ROW($A459),#REF!,0))),IF(I459="","Err1",""),IF(I459="","","Err2")),"")</f>
        <v>Err2</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Err2</v>
      </c>
      <c r="BV459" s="3" t="str">
        <f>IF($A459&lt;&gt;"",IF(ISNUMBER(MATCH(ROW($A459),#REF!,0)),IF(P459="","Err1",""),IF(P459="","","Err2")),"")</f>
        <v/>
      </c>
      <c r="BW459" s="3" t="str">
        <f>IF($A459&lt;&gt;"",IF(OR(ISNUMBER(MATCH(ROW($A459),#REF!,0)),ISNUMBER(MATCH(ROW($A459),#REF!,0)),ISNUMBER(MATCH(ROW($A459),#REF!,0))),IF($Q459="","Err1",""),IF($Q459="","","Err2")),"")</f>
        <v>Err2</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164</v>
      </c>
      <c r="B460" s="4" t="s">
        <v>248</v>
      </c>
      <c r="C460" s="4" t="s">
        <v>293</v>
      </c>
      <c r="D460" s="3" t="str">
        <f t="shared" ca="1" si="31"/>
        <v/>
      </c>
      <c r="O460" s="5" t="s">
        <v>1</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2"/>
        <v/>
      </c>
      <c r="AN460" s="75" t="str">
        <f>IF(OR(E460="",VLOOKUP(E$1,Services!$A$1:$B$19,2,0)="Exclude"),"",IF($D460=1,IF(OR(price_limit="",price_limit="No Limit"),IF(E460="Yes",1,2),IF(SUMIFS(WhatIf!$G:$G,WhatIf!$A:$A,E$1,WhatIf!$B:$B,E460)&lt;=price_limit,IF(E460="Yes",1,2),"")),""))</f>
        <v/>
      </c>
      <c r="AO460" s="75" t="str">
        <f>IF(OR(F460="",VLOOKUP(F$1,Services!$A$1:$B$19,2,0)="Exclude"),"",IF($D460=1,IF(OR(price_limit="",price_limit="No Limit"),IF(F460="Yes",1,2),IF(SUMIFS(WhatIf!$G:$G,WhatIf!$A:$A,F$1,WhatIf!$B:$B,F460)&lt;=price_limit,IF(F460="Yes",1,2),"")),""))</f>
        <v/>
      </c>
      <c r="AP460" s="75" t="str">
        <f>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 ca="1">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33"/>
        <v>0</v>
      </c>
      <c r="BF460" s="3">
        <f t="shared" si="3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
      </c>
      <c r="BM460" s="3" t="str">
        <f>IF($A460&lt;&gt;"",IF(ISNUMBER(MATCH(ROW($A460),#REF!,0)),IF($G460="","Err1",""),IF($G460="","","Err2")),"")</f>
        <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Err2</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ht="24.9" x14ac:dyDescent="0.3">
      <c r="A461" s="19" t="s">
        <v>396</v>
      </c>
      <c r="B461" s="4" t="s">
        <v>248</v>
      </c>
      <c r="C461" s="4" t="s">
        <v>206</v>
      </c>
      <c r="D461" s="3" t="str">
        <f t="shared" ca="1" si="31"/>
        <v/>
      </c>
      <c r="F461" s="5" t="s">
        <v>538</v>
      </c>
      <c r="G461" s="5" t="s">
        <v>538</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33"/>
        <v>0</v>
      </c>
      <c r="BF461" s="3">
        <f t="shared" si="3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x14ac:dyDescent="0.3">
      <c r="A462" s="19" t="s">
        <v>622</v>
      </c>
      <c r="C462" s="4" t="s">
        <v>485</v>
      </c>
      <c r="D462" s="3" t="str">
        <f t="shared" ca="1" si="31"/>
        <v/>
      </c>
      <c r="F462" s="5" t="s">
        <v>562</v>
      </c>
      <c r="G462" s="5" t="s">
        <v>562</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2"/>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33"/>
        <v>0</v>
      </c>
      <c r="BF462" s="3">
        <f t="shared" si="34"/>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c r="BM462" s="3" t="str">
        <f>IF($A462&lt;&gt;"",IF(ISNUMBER(MATCH(ROW($A462),#REF!,0)),IF($G462="","Err1",""),IF($G462="","","Err2")),"")</f>
        <v>Err2</v>
      </c>
      <c r="BN462" s="3" t="str">
        <f>IF($A462&lt;&gt;"",IF(OR(ISNUMBER(MATCH(ROW($A462),#REF!,0)),ISNUMBER(MATCH(ROW($A462),#REF!,0))),IF(H462="","Err1",""),IF(H462="","","Err2")),"")</f>
        <v/>
      </c>
      <c r="BO462" s="3" t="str">
        <f>IF($A462&lt;&gt;"",IF(OR(ISNUMBER(MATCH(ROW($A462),#REF!,0)),ISNUMBER(MATCH(ROW($A462),#REF!,0))),IF(I462="","Err1",""),IF(I462="","","Err2")),"")</f>
        <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
      </c>
      <c r="BV462" s="3" t="str">
        <f>IF($A462&lt;&gt;"",IF(ISNUMBER(MATCH(ROW($A462),#REF!,0)),IF(P462="","Err1",""),IF(P462="","","Err2")),"")</f>
        <v/>
      </c>
      <c r="BW462" s="3" t="str">
        <f>IF($A462&lt;&gt;"",IF(OR(ISNUMBER(MATCH(ROW($A462),#REF!,0)),ISNUMBER(MATCH(ROW($A462),#REF!,0)),ISNUMBER(MATCH(ROW($A462),#REF!,0))),IF($Q462="","Err1",""),IF($Q462="","","Err2")),"")</f>
        <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row r="463" spans="1:79" x14ac:dyDescent="0.3">
      <c r="A463" s="19" t="s">
        <v>668</v>
      </c>
      <c r="C463" s="4" t="s">
        <v>485</v>
      </c>
      <c r="D463" s="3" t="str">
        <f t="shared" ca="1" si="31"/>
        <v/>
      </c>
      <c r="F463" s="5" t="s">
        <v>563</v>
      </c>
      <c r="G463" s="5" t="s">
        <v>563</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2"/>
        <v/>
      </c>
      <c r="AN463" s="75" t="str">
        <f>IF(OR(E463="",VLOOKUP(E$1,Services!$A$1:$B$19,2,0)="Exclude"),"",IF($D463=1,IF(OR(price_limit="",price_limit="No Limit"),IF(E463="Yes",1,2),IF(SUMIFS(WhatIf!$G:$G,WhatIf!$A:$A,E$1,WhatIf!$B:$B,E463)&lt;=price_limit,IF(E463="Yes",1,2),"")),""))</f>
        <v/>
      </c>
      <c r="AO463" s="75" t="str">
        <f ca="1">IF(OR(F463="",VLOOKUP(F$1,Services!$A$1:$B$19,2,0)="Exclude"),"",IF($D463=1,IF(OR(price_limit="",price_limit="No Limit"),IF(F463="Yes",1,2),IF(SUMIFS(WhatIf!$G:$G,WhatIf!$A:$A,F$1,WhatIf!$B:$B,F463)&lt;=price_limit,IF(F463="Yes",1,2),"")),""))</f>
        <v/>
      </c>
      <c r="AP463" s="75" t="str">
        <f ca="1">IF(OR(G463="",VLOOKUP(G$1,Services!$A$1:$B$19,2,0)="Exclude"),"",IF($D463=1,IF(OR(price_limit="",price_limit="No Limit"),IF(G463="Yes",1,2),IF(SUMIFS(WhatIf!$G:$G,WhatIf!$A:$A,G$1,WhatIf!$B:$B,G463)&lt;=price_limit,IF(G463="Yes",1,2),"")),""))</f>
        <v/>
      </c>
      <c r="AQ463" s="75" t="str">
        <f>IF(OR(H463="",VLOOKUP(H$1,Services!$A$1:$B$19,2,0)="Exclude"),"",IF($D463=1,IF(OR(price_limit="",price_limit="No Limit"),IF(H463="Yes",1,2),IF(SUMIFS(WhatIf!$G:$G,WhatIf!$A:$A,H$1,WhatIf!$B:$B,H463)&lt;=price_limit,IF(H463="Yes",1,2),"")),""))</f>
        <v/>
      </c>
      <c r="AR463" s="75" t="str">
        <f>IF(OR(I463="",VLOOKUP(I$1,Services!$A$1:$B$19,2,0)="Exclude"),"",IF($D463=1,IF(OR(price_limit="",price_limit="No Limit"),IF(I463="Yes",1,2),IF(SUMIFS(WhatIf!$G:$G,WhatIf!$A:$A,I$1,WhatIf!$B:$B,I463)&lt;=price_limit,IF(I463="Yes",1,2),"")),""))</f>
        <v/>
      </c>
      <c r="AS463" s="75" t="str">
        <f>IF(OR(J463="",VLOOKUP(J$1,Services!$A$1:$B$19,2,0)="Exclude"),"",IF($D463=1,IF(OR(price_limit="",price_limit="No Limit"),IF(J463="Yes",1,2),IF(SUMIFS(WhatIf!$G:$G,WhatIf!$A:$A,J$1,WhatIf!$B:$B,J463)&lt;=price_limit,IF(J463="Yes",1,2),"")),""))</f>
        <v/>
      </c>
      <c r="AT463" s="75" t="str">
        <f>IF(OR(K463="",VLOOKUP(K$1,Services!$A$1:$B$19,2,0)="Exclude"),"",IF($D463=1,IF(OR(price_limit="",price_limit="No Limit"),IF(K463="Yes",1,2),IF(SUMIFS(WhatIf!$G:$G,WhatIf!$A:$A,K$1,WhatIf!$B:$B,K463)&lt;=price_limit,IF(K463="Yes",1,2),"")),""))</f>
        <v/>
      </c>
      <c r="AU463" s="75" t="str">
        <f>IF(OR(L463="",VLOOKUP(L$1,Services!$A$1:$B$19,2,0)="Exclude"),"",IF($D463=1,IF(OR(price_limit="",price_limit="No Limit"),IF(L463="Yes",1,2),IF(SUMIFS(WhatIf!$G:$G,WhatIf!$A:$A,L$1,WhatIf!$B:$B,L463)&lt;=price_limit,IF(L463="Yes",1,2),"")),""))</f>
        <v/>
      </c>
      <c r="AV463" s="75" t="str">
        <f>IF(OR(M463="",VLOOKUP(M$1,Services!$A$1:$B$19,2,0)="Exclude"),"",IF($D463=1,IF(OR(price_limit="",price_limit="No Limit"),IF(M463="Yes",1,2),IF(SUMIFS(WhatIf!$G:$G,WhatIf!$A:$A,M$1,WhatIf!$B:$B,M463)&lt;=price_limit,IF(M463="Yes",1,2),"")),""))</f>
        <v/>
      </c>
      <c r="AW463" s="75" t="str">
        <f>IF(OR(N463="",VLOOKUP(N$1,Services!$A$1:$B$19,2,0)="Exclude"),"",IF($D463=1,IF(OR(price_limit="",price_limit="No Limit"),IF(N463="Yes",1,2),IF(SUMIFS(WhatIf!$G:$G,WhatIf!$A:$A,N$1,WhatIf!$B:$B,N463)&lt;=price_limit,IF(N463="Yes",1,2),"")),""))</f>
        <v/>
      </c>
      <c r="AX463" s="75" t="str">
        <f>IF(OR(O463="",VLOOKUP(O$1,Services!$A$1:$B$19,2,0)="Exclude"),"",IF($D463=1,IF(OR(price_limit="",price_limit="No Limit"),IF(O463="Yes",1,2),IF(SUMIFS(WhatIf!$G:$G,WhatIf!$A:$A,O$1,WhatIf!$B:$B,O463)&lt;=price_limit,IF(O463="Yes",1,2),"")),""))</f>
        <v/>
      </c>
      <c r="AY463" s="75" t="str">
        <f>IF(OR(P463="",VLOOKUP(P$1,Services!$A$1:$B$19,2,0)="Exclude"),"",IF($D463=1,IF(OR(price_limit="",price_limit="No Limit"),IF(P463="Yes",1,2),IF(SUMIFS(WhatIf!$G:$G,WhatIf!$A:$A,P$1,WhatIf!$B:$B,P463)&lt;=price_limit,IF(P463="Yes",1,2),"")),""))</f>
        <v/>
      </c>
      <c r="AZ463" s="75" t="str">
        <f>IF(OR(Q463="",VLOOKUP(Q$1,Services!$A$1:$B$19,2,0)="Exclude"),"",IF($D463=1,IF(OR(price_limit="",price_limit="No Limit"),IF(Q463="Yes",1,2),IF(SUMIFS(WhatIf!$G:$G,WhatIf!$A:$A,Q$1,WhatIf!$B:$B,Q463)&lt;=price_limit,IF(Q463="Yes",1,2),"")),""))</f>
        <v/>
      </c>
      <c r="BA463" s="75" t="str">
        <f>IF(OR(R463="",VLOOKUP(R$1,Services!$A$1:$B$19,2,0)="Exclude"),"",IF($D463=1,IF(OR(price_limit="",price_limit="No Limit"),IF(R463="Yes",1,2),IF(SUMIFS(WhatIf!$G:$G,WhatIf!$A:$A,R$1,WhatIf!$B:$B,R463)&lt;=price_limit,IF(R463="Yes",1,2),"")),""))</f>
        <v/>
      </c>
      <c r="BB463" s="75" t="str">
        <f>IF(OR(S463="",VLOOKUP(S$1,Services!$A$1:$B$19,2,0)="Exclude"),"",IF($D463=1,IF(OR(price_limit="",price_limit="No Limit"),IF(S463="Yes",1,2),IF(SUMIFS(WhatIf!$G:$G,WhatIf!$A:$A,S$1,WhatIf!$B:$B,S463)&lt;=price_limit,IF(S463="Yes",1,2),"")),""))</f>
        <v/>
      </c>
      <c r="BC463" s="75" t="str">
        <f>IF(OR(T463="",VLOOKUP(T$1,Services!$A$1:$B$19,2,0)="Exclude"),"",IF($D463=1,IF(OR(price_limit="",price_limit="No Limit"),IF(T463="Yes",1,2),IF(SUMIFS(WhatIf!$G:$G,WhatIf!$A:$A,T$1,WhatIf!$B:$B,T463)&lt;=price_limit,IF(T463="Yes",1,2),"")),""))</f>
        <v/>
      </c>
      <c r="BD463" s="75" t="str">
        <f>IF(OR(U463="",VLOOKUP(U$1,Services!$A$1:$B$19,2,0)="Exclude"),"",IF($D463=1,IF(OR(price_limit="",price_limit="No Limit"),IF(U463="Yes",1,2),IF(SUMIFS(WhatIf!$G:$G,WhatIf!$A:$A,U$1,WhatIf!$B:$B,U463)&lt;=price_limit,IF(U463="Yes",1,2),"")),""))</f>
        <v/>
      </c>
      <c r="BE463" s="3">
        <f t="shared" si="33"/>
        <v>0</v>
      </c>
      <c r="BF463" s="3">
        <f t="shared" si="34"/>
        <v>0</v>
      </c>
      <c r="BG463" s="3">
        <f>IF(MID(highlight_pick,1,1)="#",IF(INDEX(Analysis!$C$7:$E$7,1,VALUE(MID(highlight_pick,2,1)))&lt;&gt;"",IF(INDEX($A463:$BO463,1,MATCH(INDEX(Analysis!$C$7:$E$7,1,VALUE(MID(highlight_pick,2,1))),$1:$1,0))="",0,IF(INDEX($A463:$BO463,1,MATCH(INDEX(Analysis!$C$7:$E$7,1,VALUE(MID(highlight_pick,2,1))),$1:$1,0))="Yes",1,IF(ISNUMBER(SEARCH(INDEX($A463:$BO463,1,MATCH(INDEX(Analysis!$C$7:$E$7,1,VALUE(MID(highlight_pick,2,1))),$1:$1,0)),INDEX(Analysis!$C$9:$E$9,1,VALUE(MID(highlight_pick,2,1))))),2,0))),0),0)</f>
        <v>0</v>
      </c>
      <c r="BH463" s="3">
        <f>IF(MID(highlight_pick,1,1)="#",IF(INDEX(Analysis!$C$10:$E$10,1,VALUE(MID(highlight_pick,2,1)))&lt;&gt;"",IF(INDEX($A463:$BO463,1,MATCH(INDEX(Analysis!$C$10:$E$10,1,VALUE(MID(highlight_pick,2,1))),$1:$1,0))="",0,IF(INDEX($A463:$BO463,1,MATCH(INDEX(Analysis!$C$10:$E$10,1,VALUE(MID(highlight_pick,2,1))),$1:$1,0))="Yes",1,IF(ISNUMBER(SEARCH(INDEX($A463:$BO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c r="BJ463" s="46" t="str">
        <f ca="1">IF($A463="","",IF(ISNUMBER(MATCH(A463,OFFSET(MyNetworks!$A$3,0,MATCH($C463,MyNetworks!$6:$6,0)-1,200,1),0)),"","Cat1"))</f>
        <v/>
      </c>
      <c r="BK463" s="3" t="str">
        <f>IF($A463&lt;&gt;"",IF(ISNUMBER(MATCH(ROW($A463),#REF!,0)),IF($E463="","Err1",""),IF($E463="","","Err2")),"")</f>
        <v/>
      </c>
      <c r="BL463" s="3" t="str">
        <f>IF($A463&lt;&gt;"",IF(ISNUMBER(MATCH(ROW($A463),#REF!,0)),IF($F463="","Err1",""),IF($F463="","","Err2")),"")</f>
        <v>Err2</v>
      </c>
      <c r="BM463" s="3" t="str">
        <f>IF($A463&lt;&gt;"",IF(ISNUMBER(MATCH(ROW($A463),#REF!,0)),IF($G463="","Err1",""),IF($G463="","","Err2")),"")</f>
        <v>Err2</v>
      </c>
      <c r="BN463" s="3" t="str">
        <f>IF($A463&lt;&gt;"",IF(OR(ISNUMBER(MATCH(ROW($A463),#REF!,0)),ISNUMBER(MATCH(ROW($A463),#REF!,0))),IF(H463="","Err1",""),IF(H463="","","Err2")),"")</f>
        <v/>
      </c>
      <c r="BO463" s="3" t="str">
        <f>IF($A463&lt;&gt;"",IF(OR(ISNUMBER(MATCH(ROW($A463),#REF!,0)),ISNUMBER(MATCH(ROW($A463),#REF!,0))),IF(I463="","Err1",""),IF(I463="","","Err2")),"")</f>
        <v/>
      </c>
      <c r="BP463" s="3" t="str">
        <f>IF($A463&lt;&gt;"",IF(OR(ISNUMBER(MATCH(ROW($A463),#REF!,0)),ISNUMBER(MATCH(ROW($A463),#REF!,0))),IF(J463="","Err1",""),IF(J463="","","Err2")),"")</f>
        <v/>
      </c>
      <c r="BQ463" s="3" t="str">
        <f>IF($A463&lt;&gt;"",IF(OR(ISNUMBER(MATCH(ROW($A463),#REF!,0)),ISNUMBER(MATCH(ROW($A463),#REF!,0))),IF(K463="","Err1",""),IF(K463="","","Err2")),"")</f>
        <v/>
      </c>
      <c r="BR463" s="3" t="str">
        <f>IF($A463&lt;&gt;"",IF(OR(ISNUMBER(MATCH(ROW($A463),#REF!,0)),ISNUMBER(MATCH(ROW($A463),#REF!,0))),IF(L463="","Err1",""),IF(L463="","","Err2")),"")</f>
        <v/>
      </c>
      <c r="BS463" s="3" t="str">
        <f>IF($A463&lt;&gt;"",IF(OR(ISNUMBER(MATCH(ROW($A463),#REF!,0)),ISNUMBER(MATCH(ROW($A463),#REF!,0))),IF(M463="","Err1",""),IF(M463="","","Err2")),"")</f>
        <v/>
      </c>
      <c r="BT463" s="3" t="str">
        <f>IF($A463&lt;&gt;"",IF(OR(ISNUMBER(MATCH(ROW($A463),#REF!,0)),ISNUMBER(MATCH(ROW($A463),#REF!,0))),IF(N463="","Err1",""),IF(N463="","","Err2")),"")</f>
        <v/>
      </c>
      <c r="BU463" s="3" t="str">
        <f>IF($A463&lt;&gt;"",IF(ISNUMBER(MATCH(ROW($A463),#REF!,0)),IF(O463="","Err1",""),IF(O463="","","Err2")),"")</f>
        <v/>
      </c>
      <c r="BV463" s="3" t="str">
        <f>IF($A463&lt;&gt;"",IF(ISNUMBER(MATCH(ROW($A463),#REF!,0)),IF(P463="","Err1",""),IF(P463="","","Err2")),"")</f>
        <v/>
      </c>
      <c r="BW463" s="3" t="str">
        <f>IF($A463&lt;&gt;"",IF(OR(ISNUMBER(MATCH(ROW($A463),#REF!,0)),ISNUMBER(MATCH(ROW($A463),#REF!,0)),ISNUMBER(MATCH(ROW($A463),#REF!,0))),IF($Q463="","Err1",""),IF($Q463="","","Err2")),"")</f>
        <v/>
      </c>
      <c r="BX463" s="3" t="str">
        <f>IF($A463&lt;&gt;"",IF(ISNUMBER(MATCH(ROW($A463),#REF!,0)),IF(R463="","Err1",""),IF(R463="","","Err2")),"")</f>
        <v/>
      </c>
      <c r="BY463" s="3" t="str">
        <f>IF($A463&lt;&gt;"",IF(ISNUMBER(MATCH(ROW($A463),#REF!,0)),IF(S463="","Err1",""),IF(S463="","","Err2")),"")</f>
        <v/>
      </c>
      <c r="BZ463" s="3" t="str">
        <f>IF($A463&lt;&gt;"",IF(ISNUMBER(MATCH(ROW($A463),#REF!,0)),IF(T463="","Err1",""),IF(T463="","","Err2")),"")</f>
        <v/>
      </c>
      <c r="CA463" s="3" t="str">
        <f>IF($A463&lt;&gt;"",IF(ISNUMBER(MATCH(ROW($A463),#REF!,0)),IF(U463="","Err1",""),IF(U463="","","Err2")),"")</f>
        <v/>
      </c>
    </row>
    <row r="464" spans="1:79" ht="24.9" x14ac:dyDescent="0.3">
      <c r="A464" s="19" t="s">
        <v>911</v>
      </c>
      <c r="C464" s="4" t="s">
        <v>215</v>
      </c>
      <c r="D464" s="3" t="str">
        <f t="shared" ref="D464" ca="1" si="38">IF(BI464=0,"",IF(BI464&lt;=VALUE(MID(marker_pick,1,1)),1,""))</f>
        <v/>
      </c>
      <c r="F464" s="5" t="s">
        <v>555</v>
      </c>
      <c r="G464" s="5" t="s">
        <v>555</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ref="AM464" ca="1" si="39">IF(SUM(V464:AL464)&gt;0,1,"")</f>
        <v/>
      </c>
      <c r="AN464" s="75" t="str">
        <f>IF(OR(E464="",VLOOKUP(E$1,Services!$A$1:$B$19,2,0)="Exclude"),"",IF($D464=1,IF(OR(price_limit="",price_limit="No Limit"),IF(E464="Yes",1,2),IF(SUMIFS(WhatIf!$G:$G,WhatIf!$A:$A,E$1,WhatIf!$B:$B,E464)&lt;=price_limit,IF(E464="Yes",1,2),"")),""))</f>
        <v/>
      </c>
      <c r="AO464" s="75" t="str">
        <f ca="1">IF(OR(F464="",VLOOKUP(F$1,Services!$A$1:$B$19,2,0)="Exclude"),"",IF($D464=1,IF(OR(price_limit="",price_limit="No Limit"),IF(F464="Yes",1,2),IF(SUMIFS(WhatIf!$G:$G,WhatIf!$A:$A,F$1,WhatIf!$B:$B,F464)&lt;=price_limit,IF(F464="Yes",1,2),"")),""))</f>
        <v/>
      </c>
      <c r="AP464" s="75" t="str">
        <f ca="1">IF(OR(G464="",VLOOKUP(G$1,Services!$A$1:$B$19,2,0)="Exclude"),"",IF($D464=1,IF(OR(price_limit="",price_limit="No Limit"),IF(G464="Yes",1,2),IF(SUMIFS(WhatIf!$G:$G,WhatIf!$A:$A,G$1,WhatIf!$B:$B,G464)&lt;=price_limit,IF(G464="Yes",1,2),"")),""))</f>
        <v/>
      </c>
      <c r="AQ464" s="75" t="str">
        <f>IF(OR(H464="",VLOOKUP(H$1,Services!$A$1:$B$19,2,0)="Exclude"),"",IF($D464=1,IF(OR(price_limit="",price_limit="No Limit"),IF(H464="Yes",1,2),IF(SUMIFS(WhatIf!$G:$G,WhatIf!$A:$A,H$1,WhatIf!$B:$B,H464)&lt;=price_limit,IF(H464="Yes",1,2),"")),""))</f>
        <v/>
      </c>
      <c r="AR464" s="75" t="str">
        <f>IF(OR(I464="",VLOOKUP(I$1,Services!$A$1:$B$19,2,0)="Exclude"),"",IF($D464=1,IF(OR(price_limit="",price_limit="No Limit"),IF(I464="Yes",1,2),IF(SUMIFS(WhatIf!$G:$G,WhatIf!$A:$A,I$1,WhatIf!$B:$B,I464)&lt;=price_limit,IF(I464="Yes",1,2),"")),""))</f>
        <v/>
      </c>
      <c r="AS464" s="75" t="str">
        <f>IF(OR(J464="",VLOOKUP(J$1,Services!$A$1:$B$19,2,0)="Exclude"),"",IF($D464=1,IF(OR(price_limit="",price_limit="No Limit"),IF(J464="Yes",1,2),IF(SUMIFS(WhatIf!$G:$G,WhatIf!$A:$A,J$1,WhatIf!$B:$B,J464)&lt;=price_limit,IF(J464="Yes",1,2),"")),""))</f>
        <v/>
      </c>
      <c r="AT464" s="75" t="str">
        <f>IF(OR(K464="",VLOOKUP(K$1,Services!$A$1:$B$19,2,0)="Exclude"),"",IF($D464=1,IF(OR(price_limit="",price_limit="No Limit"),IF(K464="Yes",1,2),IF(SUMIFS(WhatIf!$G:$G,WhatIf!$A:$A,K$1,WhatIf!$B:$B,K464)&lt;=price_limit,IF(K464="Yes",1,2),"")),""))</f>
        <v/>
      </c>
      <c r="AU464" s="75" t="str">
        <f>IF(OR(L464="",VLOOKUP(L$1,Services!$A$1:$B$19,2,0)="Exclude"),"",IF($D464=1,IF(OR(price_limit="",price_limit="No Limit"),IF(L464="Yes",1,2),IF(SUMIFS(WhatIf!$G:$G,WhatIf!$A:$A,L$1,WhatIf!$B:$B,L464)&lt;=price_limit,IF(L464="Yes",1,2),"")),""))</f>
        <v/>
      </c>
      <c r="AV464" s="75" t="str">
        <f>IF(OR(M464="",VLOOKUP(M$1,Services!$A$1:$B$19,2,0)="Exclude"),"",IF($D464=1,IF(OR(price_limit="",price_limit="No Limit"),IF(M464="Yes",1,2),IF(SUMIFS(WhatIf!$G:$G,WhatIf!$A:$A,M$1,WhatIf!$B:$B,M464)&lt;=price_limit,IF(M464="Yes",1,2),"")),""))</f>
        <v/>
      </c>
      <c r="AW464" s="75" t="str">
        <f>IF(OR(N464="",VLOOKUP(N$1,Services!$A$1:$B$19,2,0)="Exclude"),"",IF($D464=1,IF(OR(price_limit="",price_limit="No Limit"),IF(N464="Yes",1,2),IF(SUMIFS(WhatIf!$G:$G,WhatIf!$A:$A,N$1,WhatIf!$B:$B,N464)&lt;=price_limit,IF(N464="Yes",1,2),"")),""))</f>
        <v/>
      </c>
      <c r="AX464" s="75" t="str">
        <f>IF(OR(O464="",VLOOKUP(O$1,Services!$A$1:$B$19,2,0)="Exclude"),"",IF($D464=1,IF(OR(price_limit="",price_limit="No Limit"),IF(O464="Yes",1,2),IF(SUMIFS(WhatIf!$G:$G,WhatIf!$A:$A,O$1,WhatIf!$B:$B,O464)&lt;=price_limit,IF(O464="Yes",1,2),"")),""))</f>
        <v/>
      </c>
      <c r="AY464" s="75" t="str">
        <f>IF(OR(P464="",VLOOKUP(P$1,Services!$A$1:$B$19,2,0)="Exclude"),"",IF($D464=1,IF(OR(price_limit="",price_limit="No Limit"),IF(P464="Yes",1,2),IF(SUMIFS(WhatIf!$G:$G,WhatIf!$A:$A,P$1,WhatIf!$B:$B,P464)&lt;=price_limit,IF(P464="Yes",1,2),"")),""))</f>
        <v/>
      </c>
      <c r="AZ464" s="75" t="str">
        <f>IF(OR(Q464="",VLOOKUP(Q$1,Services!$A$1:$B$19,2,0)="Exclude"),"",IF($D464=1,IF(OR(price_limit="",price_limit="No Limit"),IF(Q464="Yes",1,2),IF(SUMIFS(WhatIf!$G:$G,WhatIf!$A:$A,Q$1,WhatIf!$B:$B,Q464)&lt;=price_limit,IF(Q464="Yes",1,2),"")),""))</f>
        <v/>
      </c>
      <c r="BA464" s="75" t="str">
        <f>IF(OR(R464="",VLOOKUP(R$1,Services!$A$1:$B$19,2,0)="Exclude"),"",IF($D464=1,IF(OR(price_limit="",price_limit="No Limit"),IF(R464="Yes",1,2),IF(SUMIFS(WhatIf!$G:$G,WhatIf!$A:$A,R$1,WhatIf!$B:$B,R464)&lt;=price_limit,IF(R464="Yes",1,2),"")),""))</f>
        <v/>
      </c>
      <c r="BB464" s="75" t="str">
        <f>IF(OR(S464="",VLOOKUP(S$1,Services!$A$1:$B$19,2,0)="Exclude"),"",IF($D464=1,IF(OR(price_limit="",price_limit="No Limit"),IF(S464="Yes",1,2),IF(SUMIFS(WhatIf!$G:$G,WhatIf!$A:$A,S$1,WhatIf!$B:$B,S464)&lt;=price_limit,IF(S464="Yes",1,2),"")),""))</f>
        <v/>
      </c>
      <c r="BC464" s="75" t="str">
        <f>IF(OR(T464="",VLOOKUP(T$1,Services!$A$1:$B$19,2,0)="Exclude"),"",IF($D464=1,IF(OR(price_limit="",price_limit="No Limit"),IF(T464="Yes",1,2),IF(SUMIFS(WhatIf!$G:$G,WhatIf!$A:$A,T$1,WhatIf!$B:$B,T464)&lt;=price_limit,IF(T464="Yes",1,2),"")),""))</f>
        <v/>
      </c>
      <c r="BD464" s="75" t="str">
        <f>IF(OR(U464="",VLOOKUP(U$1,Services!$A$1:$B$19,2,0)="Exclude"),"",IF($D464=1,IF(OR(price_limit="",price_limit="No Limit"),IF(U464="Yes",1,2),IF(SUMIFS(WhatIf!$G:$G,WhatIf!$A:$A,U$1,WhatIf!$B:$B,U464)&lt;=price_limit,IF(U464="Yes",1,2),"")),""))</f>
        <v/>
      </c>
      <c r="BE464" s="3">
        <f t="shared" ref="BE464" si="40">MAX(BF464:BH464)</f>
        <v>0</v>
      </c>
      <c r="BF464" s="3">
        <f t="shared" si="34"/>
        <v>0</v>
      </c>
      <c r="BG464" s="3">
        <f>IF(MID(highlight_pick,1,1)="#",IF(INDEX(Analysis!$C$7:$E$7,1,VALUE(MID(highlight_pick,2,1)))&lt;&gt;"",IF(INDEX($A464:$BO464,1,MATCH(INDEX(Analysis!$C$7:$E$7,1,VALUE(MID(highlight_pick,2,1))),$1:$1,0))="",0,IF(INDEX($A464:$BO464,1,MATCH(INDEX(Analysis!$C$7:$E$7,1,VALUE(MID(highlight_pick,2,1))),$1:$1,0))="Yes",1,IF(ISNUMBER(SEARCH(INDEX($A464:$BO464,1,MATCH(INDEX(Analysis!$C$7:$E$7,1,VALUE(MID(highlight_pick,2,1))),$1:$1,0)),INDEX(Analysis!$C$9:$E$9,1,VALUE(MID(highlight_pick,2,1))))),2,0))),0),0)</f>
        <v>0</v>
      </c>
      <c r="BH464" s="3">
        <f>IF(MID(highlight_pick,1,1)="#",IF(INDEX(Analysis!$C$10:$E$10,1,VALUE(MID(highlight_pick,2,1)))&lt;&gt;"",IF(INDEX($A464:$BO464,1,MATCH(INDEX(Analysis!$C$10:$E$10,1,VALUE(MID(highlight_pick,2,1))),$1:$1,0))="",0,IF(INDEX($A464:$BO464,1,MATCH(INDEX(Analysis!$C$10:$E$10,1,VALUE(MID(highlight_pick,2,1))),$1:$1,0))="Yes",1,IF(ISNUMBER(SEARCH(INDEX($A464:$BO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c r="BJ464" s="46" t="str">
        <f ca="1">IF($A464="","",IF(ISNUMBER(MATCH(A464,OFFSET(MyNetworks!$A$3,0,MATCH($C464,MyNetworks!$6:$6,0)-1,200,1),0)),"","Cat1"))</f>
        <v/>
      </c>
      <c r="BK464" s="3" t="str">
        <f>IF($A464&lt;&gt;"",IF(ISNUMBER(MATCH(ROW($A464),#REF!,0)),IF($E464="","Err1",""),IF($E464="","","Err2")),"")</f>
        <v/>
      </c>
      <c r="BL464" s="3" t="str">
        <f>IF($A464&lt;&gt;"",IF(ISNUMBER(MATCH(ROW($A464),#REF!,0)),IF($F464="","Err1",""),IF($F464="","","Err2")),"")</f>
        <v>Err2</v>
      </c>
      <c r="BM464" s="3" t="str">
        <f>IF($A464&lt;&gt;"",IF(ISNUMBER(MATCH(ROW($A464),#REF!,0)),IF($G464="","Err1",""),IF($G464="","","Err2")),"")</f>
        <v>Err2</v>
      </c>
      <c r="BN464" s="3" t="str">
        <f>IF($A464&lt;&gt;"",IF(OR(ISNUMBER(MATCH(ROW($A464),#REF!,0)),ISNUMBER(MATCH(ROW($A464),#REF!,0))),IF(H464="","Err1",""),IF(H464="","","Err2")),"")</f>
        <v/>
      </c>
      <c r="BO464" s="3" t="str">
        <f>IF($A464&lt;&gt;"",IF(OR(ISNUMBER(MATCH(ROW($A464),#REF!,0)),ISNUMBER(MATCH(ROW($A464),#REF!,0))),IF(I464="","Err1",""),IF(I464="","","Err2")),"")</f>
        <v/>
      </c>
      <c r="BP464" s="3" t="str">
        <f>IF($A464&lt;&gt;"",IF(OR(ISNUMBER(MATCH(ROW($A464),#REF!,0)),ISNUMBER(MATCH(ROW($A464),#REF!,0))),IF(J464="","Err1",""),IF(J464="","","Err2")),"")</f>
        <v/>
      </c>
      <c r="BQ464" s="3" t="str">
        <f>IF($A464&lt;&gt;"",IF(OR(ISNUMBER(MATCH(ROW($A464),#REF!,0)),ISNUMBER(MATCH(ROW($A464),#REF!,0))),IF(K464="","Err1",""),IF(K464="","","Err2")),"")</f>
        <v/>
      </c>
      <c r="BR464" s="3" t="str">
        <f>IF($A464&lt;&gt;"",IF(OR(ISNUMBER(MATCH(ROW($A464),#REF!,0)),ISNUMBER(MATCH(ROW($A464),#REF!,0))),IF(L464="","Err1",""),IF(L464="","","Err2")),"")</f>
        <v/>
      </c>
      <c r="BS464" s="3" t="str">
        <f>IF($A464&lt;&gt;"",IF(OR(ISNUMBER(MATCH(ROW($A464),#REF!,0)),ISNUMBER(MATCH(ROW($A464),#REF!,0))),IF(M464="","Err1",""),IF(M464="","","Err2")),"")</f>
        <v/>
      </c>
      <c r="BT464" s="3" t="str">
        <f>IF($A464&lt;&gt;"",IF(OR(ISNUMBER(MATCH(ROW($A464),#REF!,0)),ISNUMBER(MATCH(ROW($A464),#REF!,0))),IF(N464="","Err1",""),IF(N464="","","Err2")),"")</f>
        <v/>
      </c>
      <c r="BU464" s="3" t="str">
        <f>IF($A464&lt;&gt;"",IF(ISNUMBER(MATCH(ROW($A464),#REF!,0)),IF(O464="","Err1",""),IF(O464="","","Err2")),"")</f>
        <v/>
      </c>
      <c r="BV464" s="3" t="str">
        <f>IF($A464&lt;&gt;"",IF(ISNUMBER(MATCH(ROW($A464),#REF!,0)),IF(P464="","Err1",""),IF(P464="","","Err2")),"")</f>
        <v/>
      </c>
      <c r="BW464" s="3" t="str">
        <f>IF($A464&lt;&gt;"",IF(OR(ISNUMBER(MATCH(ROW($A464),#REF!,0)),ISNUMBER(MATCH(ROW($A464),#REF!,0)),ISNUMBER(MATCH(ROW($A464),#REF!,0))),IF($Q464="","Err1",""),IF($Q464="","","Err2")),"")</f>
        <v/>
      </c>
      <c r="BX464" s="3" t="str">
        <f>IF($A464&lt;&gt;"",IF(ISNUMBER(MATCH(ROW($A464),#REF!,0)),IF(R464="","Err1",""),IF(R464="","","Err2")),"")</f>
        <v/>
      </c>
      <c r="BY464" s="3" t="str">
        <f>IF($A464&lt;&gt;"",IF(ISNUMBER(MATCH(ROW($A464),#REF!,0)),IF(S464="","Err1",""),IF(S464="","","Err2")),"")</f>
        <v/>
      </c>
      <c r="BZ464" s="3" t="str">
        <f>IF($A464&lt;&gt;"",IF(ISNUMBER(MATCH(ROW($A464),#REF!,0)),IF(T464="","Err1",""),IF(T464="","","Err2")),"")</f>
        <v/>
      </c>
      <c r="CA464" s="3" t="str">
        <f>IF($A464&lt;&gt;"",IF(ISNUMBER(MATCH(ROW($A464),#REF!,0)),IF(U464="","Err1",""),IF(U464="","","Err2")),"")</f>
        <v/>
      </c>
    </row>
    <row r="465" spans="1:79" x14ac:dyDescent="0.3">
      <c r="A465" s="19" t="s">
        <v>665</v>
      </c>
      <c r="C465" s="4" t="s">
        <v>485</v>
      </c>
      <c r="D465" s="3" t="str">
        <f t="shared" ca="1" si="31"/>
        <v/>
      </c>
      <c r="F465" s="5" t="s">
        <v>564</v>
      </c>
      <c r="G465" s="5" t="s">
        <v>564</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2"/>
        <v/>
      </c>
      <c r="AN465" s="75" t="str">
        <f>IF(OR(E465="",VLOOKUP(E$1,Services!$A$1:$B$19,2,0)="Exclude"),"",IF($D465=1,IF(OR(price_limit="",price_limit="No Limit"),IF(E465="Yes",1,2),IF(SUMIFS(WhatIf!$G:$G,WhatIf!$A:$A,E$1,WhatIf!$B:$B,E465)&lt;=price_limit,IF(E465="Yes",1,2),"")),""))</f>
        <v/>
      </c>
      <c r="AO465" s="75" t="str">
        <f ca="1">IF(OR(F465="",VLOOKUP(F$1,Services!$A$1:$B$19,2,0)="Exclude"),"",IF($D465=1,IF(OR(price_limit="",price_limit="No Limit"),IF(F465="Yes",1,2),IF(SUMIFS(WhatIf!$G:$G,WhatIf!$A:$A,F$1,WhatIf!$B:$B,F465)&lt;=price_limit,IF(F465="Yes",1,2),"")),""))</f>
        <v/>
      </c>
      <c r="AP465" s="75" t="str">
        <f ca="1">IF(OR(G465="",VLOOKUP(G$1,Services!$A$1:$B$19,2,0)="Exclude"),"",IF($D465=1,IF(OR(price_limit="",price_limit="No Limit"),IF(G465="Yes",1,2),IF(SUMIFS(WhatIf!$G:$G,WhatIf!$A:$A,G$1,WhatIf!$B:$B,G465)&lt;=price_limit,IF(G465="Yes",1,2),"")),""))</f>
        <v/>
      </c>
      <c r="AQ465" s="75" t="str">
        <f>IF(OR(H465="",VLOOKUP(H$1,Services!$A$1:$B$19,2,0)="Exclude"),"",IF($D465=1,IF(OR(price_limit="",price_limit="No Limit"),IF(H465="Yes",1,2),IF(SUMIFS(WhatIf!$G:$G,WhatIf!$A:$A,H$1,WhatIf!$B:$B,H465)&lt;=price_limit,IF(H465="Yes",1,2),"")),""))</f>
        <v/>
      </c>
      <c r="AR465" s="75" t="str">
        <f>IF(OR(I465="",VLOOKUP(I$1,Services!$A$1:$B$19,2,0)="Exclude"),"",IF($D465=1,IF(OR(price_limit="",price_limit="No Limit"),IF(I465="Yes",1,2),IF(SUMIFS(WhatIf!$G:$G,WhatIf!$A:$A,I$1,WhatIf!$B:$B,I465)&lt;=price_limit,IF(I465="Yes",1,2),"")),""))</f>
        <v/>
      </c>
      <c r="AS465" s="75" t="str">
        <f>IF(OR(J465="",VLOOKUP(J$1,Services!$A$1:$B$19,2,0)="Exclude"),"",IF($D465=1,IF(OR(price_limit="",price_limit="No Limit"),IF(J465="Yes",1,2),IF(SUMIFS(WhatIf!$G:$G,WhatIf!$A:$A,J$1,WhatIf!$B:$B,J465)&lt;=price_limit,IF(J465="Yes",1,2),"")),""))</f>
        <v/>
      </c>
      <c r="AT465" s="75" t="str">
        <f>IF(OR(K465="",VLOOKUP(K$1,Services!$A$1:$B$19,2,0)="Exclude"),"",IF($D465=1,IF(OR(price_limit="",price_limit="No Limit"),IF(K465="Yes",1,2),IF(SUMIFS(WhatIf!$G:$G,WhatIf!$A:$A,K$1,WhatIf!$B:$B,K465)&lt;=price_limit,IF(K465="Yes",1,2),"")),""))</f>
        <v/>
      </c>
      <c r="AU465" s="75" t="str">
        <f>IF(OR(L465="",VLOOKUP(L$1,Services!$A$1:$B$19,2,0)="Exclude"),"",IF($D465=1,IF(OR(price_limit="",price_limit="No Limit"),IF(L465="Yes",1,2),IF(SUMIFS(WhatIf!$G:$G,WhatIf!$A:$A,L$1,WhatIf!$B:$B,L465)&lt;=price_limit,IF(L465="Yes",1,2),"")),""))</f>
        <v/>
      </c>
      <c r="AV465" s="75" t="str">
        <f>IF(OR(M465="",VLOOKUP(M$1,Services!$A$1:$B$19,2,0)="Exclude"),"",IF($D465=1,IF(OR(price_limit="",price_limit="No Limit"),IF(M465="Yes",1,2),IF(SUMIFS(WhatIf!$G:$G,WhatIf!$A:$A,M$1,WhatIf!$B:$B,M465)&lt;=price_limit,IF(M465="Yes",1,2),"")),""))</f>
        <v/>
      </c>
      <c r="AW465" s="75" t="str">
        <f>IF(OR(N465="",VLOOKUP(N$1,Services!$A$1:$B$19,2,0)="Exclude"),"",IF($D465=1,IF(OR(price_limit="",price_limit="No Limit"),IF(N465="Yes",1,2),IF(SUMIFS(WhatIf!$G:$G,WhatIf!$A:$A,N$1,WhatIf!$B:$B,N465)&lt;=price_limit,IF(N465="Yes",1,2),"")),""))</f>
        <v/>
      </c>
      <c r="AX465" s="75" t="str">
        <f>IF(OR(O465="",VLOOKUP(O$1,Services!$A$1:$B$19,2,0)="Exclude"),"",IF($D465=1,IF(OR(price_limit="",price_limit="No Limit"),IF(O465="Yes",1,2),IF(SUMIFS(WhatIf!$G:$G,WhatIf!$A:$A,O$1,WhatIf!$B:$B,O465)&lt;=price_limit,IF(O465="Yes",1,2),"")),""))</f>
        <v/>
      </c>
      <c r="AY465" s="75" t="str">
        <f>IF(OR(P465="",VLOOKUP(P$1,Services!$A$1:$B$19,2,0)="Exclude"),"",IF($D465=1,IF(OR(price_limit="",price_limit="No Limit"),IF(P465="Yes",1,2),IF(SUMIFS(WhatIf!$G:$G,WhatIf!$A:$A,P$1,WhatIf!$B:$B,P465)&lt;=price_limit,IF(P465="Yes",1,2),"")),""))</f>
        <v/>
      </c>
      <c r="AZ465" s="75" t="str">
        <f>IF(OR(Q465="",VLOOKUP(Q$1,Services!$A$1:$B$19,2,0)="Exclude"),"",IF($D465=1,IF(OR(price_limit="",price_limit="No Limit"),IF(Q465="Yes",1,2),IF(SUMIFS(WhatIf!$G:$G,WhatIf!$A:$A,Q$1,WhatIf!$B:$B,Q465)&lt;=price_limit,IF(Q465="Yes",1,2),"")),""))</f>
        <v/>
      </c>
      <c r="BA465" s="75" t="str">
        <f>IF(OR(R465="",VLOOKUP(R$1,Services!$A$1:$B$19,2,0)="Exclude"),"",IF($D465=1,IF(OR(price_limit="",price_limit="No Limit"),IF(R465="Yes",1,2),IF(SUMIFS(WhatIf!$G:$G,WhatIf!$A:$A,R$1,WhatIf!$B:$B,R465)&lt;=price_limit,IF(R465="Yes",1,2),"")),""))</f>
        <v/>
      </c>
      <c r="BB465" s="75" t="str">
        <f>IF(OR(S465="",VLOOKUP(S$1,Services!$A$1:$B$19,2,0)="Exclude"),"",IF($D465=1,IF(OR(price_limit="",price_limit="No Limit"),IF(S465="Yes",1,2),IF(SUMIFS(WhatIf!$G:$G,WhatIf!$A:$A,S$1,WhatIf!$B:$B,S465)&lt;=price_limit,IF(S465="Yes",1,2),"")),""))</f>
        <v/>
      </c>
      <c r="BC465" s="75" t="str">
        <f>IF(OR(T465="",VLOOKUP(T$1,Services!$A$1:$B$19,2,0)="Exclude"),"",IF($D465=1,IF(OR(price_limit="",price_limit="No Limit"),IF(T465="Yes",1,2),IF(SUMIFS(WhatIf!$G:$G,WhatIf!$A:$A,T$1,WhatIf!$B:$B,T465)&lt;=price_limit,IF(T465="Yes",1,2),"")),""))</f>
        <v/>
      </c>
      <c r="BD465" s="75" t="str">
        <f>IF(OR(U465="",VLOOKUP(U$1,Services!$A$1:$B$19,2,0)="Exclude"),"",IF($D465=1,IF(OR(price_limit="",price_limit="No Limit"),IF(U465="Yes",1,2),IF(SUMIFS(WhatIf!$G:$G,WhatIf!$A:$A,U$1,WhatIf!$B:$B,U465)&lt;=price_limit,IF(U465="Yes",1,2),"")),""))</f>
        <v/>
      </c>
      <c r="BE465" s="3">
        <f t="shared" si="33"/>
        <v>0</v>
      </c>
      <c r="BF465" s="3">
        <f t="shared" si="34"/>
        <v>0</v>
      </c>
      <c r="BG465" s="3">
        <f>IF(MID(highlight_pick,1,1)="#",IF(INDEX(Analysis!$C$7:$E$7,1,VALUE(MID(highlight_pick,2,1)))&lt;&gt;"",IF(INDEX($A465:$BO465,1,MATCH(INDEX(Analysis!$C$7:$E$7,1,VALUE(MID(highlight_pick,2,1))),$1:$1,0))="",0,IF(INDEX($A465:$BO465,1,MATCH(INDEX(Analysis!$C$7:$E$7,1,VALUE(MID(highlight_pick,2,1))),$1:$1,0))="Yes",1,IF(ISNUMBER(SEARCH(INDEX($A465:$BO465,1,MATCH(INDEX(Analysis!$C$7:$E$7,1,VALUE(MID(highlight_pick,2,1))),$1:$1,0)),INDEX(Analysis!$C$9:$E$9,1,VALUE(MID(highlight_pick,2,1))))),2,0))),0),0)</f>
        <v>0</v>
      </c>
      <c r="BH465" s="3">
        <f>IF(MID(highlight_pick,1,1)="#",IF(INDEX(Analysis!$C$10:$E$10,1,VALUE(MID(highlight_pick,2,1)))&lt;&gt;"",IF(INDEX($A465:$BO465,1,MATCH(INDEX(Analysis!$C$10:$E$10,1,VALUE(MID(highlight_pick,2,1))),$1:$1,0))="",0,IF(INDEX($A465:$BO465,1,MATCH(INDEX(Analysis!$C$10:$E$10,1,VALUE(MID(highlight_pick,2,1))),$1:$1,0))="Yes",1,IF(ISNUMBER(SEARCH(INDEX($A465:$BO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c r="BJ465" s="46" t="str">
        <f ca="1">IF($A465="","",IF(ISNUMBER(MATCH(A465,OFFSET(MyNetworks!$A$3,0,MATCH($C465,MyNetworks!$6:$6,0)-1,200,1),0)),"","Cat1"))</f>
        <v/>
      </c>
      <c r="BK465" s="3" t="str">
        <f>IF($A465&lt;&gt;"",IF(ISNUMBER(MATCH(ROW($A465),#REF!,0)),IF($E465="","Err1",""),IF($E465="","","Err2")),"")</f>
        <v/>
      </c>
      <c r="BL465" s="3" t="str">
        <f>IF($A465&lt;&gt;"",IF(ISNUMBER(MATCH(ROW($A465),#REF!,0)),IF($F465="","Err1",""),IF($F465="","","Err2")),"")</f>
        <v>Err2</v>
      </c>
      <c r="BM465" s="3" t="str">
        <f>IF($A465&lt;&gt;"",IF(ISNUMBER(MATCH(ROW($A465),#REF!,0)),IF($G465="","Err1",""),IF($G465="","","Err2")),"")</f>
        <v>Err2</v>
      </c>
      <c r="BN465" s="3" t="str">
        <f>IF($A465&lt;&gt;"",IF(OR(ISNUMBER(MATCH(ROW($A465),#REF!,0)),ISNUMBER(MATCH(ROW($A465),#REF!,0))),IF(H465="","Err1",""),IF(H465="","","Err2")),"")</f>
        <v/>
      </c>
      <c r="BO465" s="3" t="str">
        <f>IF($A465&lt;&gt;"",IF(OR(ISNUMBER(MATCH(ROW($A465),#REF!,0)),ISNUMBER(MATCH(ROW($A465),#REF!,0))),IF(I465="","Err1",""),IF(I465="","","Err2")),"")</f>
        <v/>
      </c>
      <c r="BP465" s="3" t="str">
        <f>IF($A465&lt;&gt;"",IF(OR(ISNUMBER(MATCH(ROW($A465),#REF!,0)),ISNUMBER(MATCH(ROW($A465),#REF!,0))),IF(J465="","Err1",""),IF(J465="","","Err2")),"")</f>
        <v/>
      </c>
      <c r="BQ465" s="3" t="str">
        <f>IF($A465&lt;&gt;"",IF(OR(ISNUMBER(MATCH(ROW($A465),#REF!,0)),ISNUMBER(MATCH(ROW($A465),#REF!,0))),IF(K465="","Err1",""),IF(K465="","","Err2")),"")</f>
        <v/>
      </c>
      <c r="BR465" s="3" t="str">
        <f>IF($A465&lt;&gt;"",IF(OR(ISNUMBER(MATCH(ROW($A465),#REF!,0)),ISNUMBER(MATCH(ROW($A465),#REF!,0))),IF(L465="","Err1",""),IF(L465="","","Err2")),"")</f>
        <v/>
      </c>
      <c r="BS465" s="3" t="str">
        <f>IF($A465&lt;&gt;"",IF(OR(ISNUMBER(MATCH(ROW($A465),#REF!,0)),ISNUMBER(MATCH(ROW($A465),#REF!,0))),IF(M465="","Err1",""),IF(M465="","","Err2")),"")</f>
        <v/>
      </c>
      <c r="BT465" s="3" t="str">
        <f>IF($A465&lt;&gt;"",IF(OR(ISNUMBER(MATCH(ROW($A465),#REF!,0)),ISNUMBER(MATCH(ROW($A465),#REF!,0))),IF(N465="","Err1",""),IF(N465="","","Err2")),"")</f>
        <v/>
      </c>
      <c r="BU465" s="3" t="str">
        <f>IF($A465&lt;&gt;"",IF(ISNUMBER(MATCH(ROW($A465),#REF!,0)),IF(O465="","Err1",""),IF(O465="","","Err2")),"")</f>
        <v/>
      </c>
      <c r="BV465" s="3" t="str">
        <f>IF($A465&lt;&gt;"",IF(ISNUMBER(MATCH(ROW($A465),#REF!,0)),IF(P465="","Err1",""),IF(P465="","","Err2")),"")</f>
        <v/>
      </c>
      <c r="BW465" s="3" t="str">
        <f>IF($A465&lt;&gt;"",IF(OR(ISNUMBER(MATCH(ROW($A465),#REF!,0)),ISNUMBER(MATCH(ROW($A465),#REF!,0)),ISNUMBER(MATCH(ROW($A465),#REF!,0))),IF($Q465="","Err1",""),IF($Q465="","","Err2")),"")</f>
        <v/>
      </c>
      <c r="BX465" s="3" t="str">
        <f>IF($A465&lt;&gt;"",IF(ISNUMBER(MATCH(ROW($A465),#REF!,0)),IF(R465="","Err1",""),IF(R465="","","Err2")),"")</f>
        <v/>
      </c>
      <c r="BY465" s="3" t="str">
        <f>IF($A465&lt;&gt;"",IF(ISNUMBER(MATCH(ROW($A465),#REF!,0)),IF(S465="","Err1",""),IF(S465="","","Err2")),"")</f>
        <v/>
      </c>
      <c r="BZ465" s="3" t="str">
        <f>IF($A465&lt;&gt;"",IF(ISNUMBER(MATCH(ROW($A465),#REF!,0)),IF(T465="","Err1",""),IF(T465="","","Err2")),"")</f>
        <v/>
      </c>
      <c r="CA465" s="3" t="str">
        <f>IF($A465&lt;&gt;"",IF(ISNUMBER(MATCH(ROW($A465),#REF!,0)),IF(U465="","Err1",""),IF(U465="","","Err2")),"")</f>
        <v/>
      </c>
    </row>
    <row r="466" spans="1:79" x14ac:dyDescent="0.3">
      <c r="A466" s="19" t="s">
        <v>666</v>
      </c>
      <c r="C466" s="4" t="s">
        <v>485</v>
      </c>
      <c r="D466" s="3" t="str">
        <f t="shared" ca="1" si="31"/>
        <v/>
      </c>
      <c r="F466" s="5" t="s">
        <v>564</v>
      </c>
      <c r="G466" s="5" t="s">
        <v>564</v>
      </c>
      <c r="V466" s="3" t="str">
        <f ca="1">IF(AND($D466=1,ISNUMBER(MATCH(E$1&amp;E466&amp;"x",WhatIf!$H:$H,0))),1,"")</f>
        <v/>
      </c>
      <c r="W466" s="3" t="str">
        <f ca="1">IF(AND($D466=1,ISNUMBER(MATCH(F$1&amp;F466&amp;"x",WhatIf!$H:$H,0))),1,"")</f>
        <v/>
      </c>
      <c r="X466" s="3" t="str">
        <f ca="1">IF(AND($D466=1,ISNUMBER(MATCH(G$1&amp;G466&amp;"x",WhatIf!$H:$H,0))),1,"")</f>
        <v/>
      </c>
      <c r="Y466" s="3" t="str">
        <f ca="1">IF(AND($D466=1,ISNUMBER(MATCH(H$1&amp;H466&amp;"x",WhatIf!$H:$H,0))),1,"")</f>
        <v/>
      </c>
      <c r="Z466" s="3" t="str">
        <f ca="1">IF(AND($D466=1,ISNUMBER(MATCH(I$1&amp;I466&amp;"x",WhatIf!$H:$H,0))),1,"")</f>
        <v/>
      </c>
      <c r="AA466" s="3" t="str">
        <f ca="1">IF(AND($D466=1,ISNUMBER(MATCH(J$1&amp;J466&amp;"x",WhatIf!$H:$H,0))),1,"")</f>
        <v/>
      </c>
      <c r="AB466" s="3" t="str">
        <f ca="1">IF(AND($D466=1,ISNUMBER(MATCH(K$1&amp;K466&amp;"x",WhatIf!$H:$H,0))),1,"")</f>
        <v/>
      </c>
      <c r="AC466" s="3" t="str">
        <f ca="1">IF(AND($D466=1,ISNUMBER(MATCH(L$1&amp;L466&amp;"x",WhatIf!$H:$H,0))),1,"")</f>
        <v/>
      </c>
      <c r="AD466" s="3" t="str">
        <f ca="1">IF(AND($D466=1,ISNUMBER(MATCH(M$1&amp;M466&amp;"x",WhatIf!$H:$H,0))),1,"")</f>
        <v/>
      </c>
      <c r="AE466" s="3" t="str">
        <f ca="1">IF(AND($D466=1,ISNUMBER(MATCH(N$1&amp;N466&amp;"x",WhatIf!$H:$H,0))),1,"")</f>
        <v/>
      </c>
      <c r="AF466" s="3" t="str">
        <f ca="1">IF(AND($D466=1,ISNUMBER(MATCH(O$1&amp;O466&amp;"x",WhatIf!$H:$H,0))),1,"")</f>
        <v/>
      </c>
      <c r="AG466" s="3" t="str">
        <f ca="1">IF(AND($D466=1,ISNUMBER(MATCH(P$1&amp;P466&amp;"x",WhatIf!$H:$H,0))),1,"")</f>
        <v/>
      </c>
      <c r="AH466" s="3" t="str">
        <f ca="1">IF(AND($D466=1,ISNUMBER(MATCH(Q$1&amp;Q466&amp;"x",WhatIf!$H:$H,0))),1,"")</f>
        <v/>
      </c>
      <c r="AI466" s="3" t="str">
        <f ca="1">IF(AND($D466=1,ISNUMBER(MATCH(R$1&amp;R466&amp;"x",WhatIf!$H:$H,0))),1,"")</f>
        <v/>
      </c>
      <c r="AJ466" s="3" t="str">
        <f ca="1">IF(AND($D466=1,ISNUMBER(MATCH(S$1&amp;S466&amp;"x",WhatIf!$H:$H,0))),1,"")</f>
        <v/>
      </c>
      <c r="AK466" s="3" t="str">
        <f ca="1">IF(AND($D466=1,ISNUMBER(MATCH(T$1&amp;T466&amp;"x",WhatIf!$H:$H,0))),1,"")</f>
        <v/>
      </c>
      <c r="AL466" s="3" t="str">
        <f ca="1">IF(AND($D466=1,ISNUMBER(MATCH(U$1&amp;U466&amp;"x",WhatIf!$H:$H,0))),1,"")</f>
        <v/>
      </c>
      <c r="AM466" s="3" t="str">
        <f t="shared" ca="1" si="32"/>
        <v/>
      </c>
      <c r="AN466" s="75" t="str">
        <f>IF(OR(E466="",VLOOKUP(E$1,Services!$A$1:$B$19,2,0)="Exclude"),"",IF($D466=1,IF(OR(price_limit="",price_limit="No Limit"),IF(E466="Yes",1,2),IF(SUMIFS(WhatIf!$G:$G,WhatIf!$A:$A,E$1,WhatIf!$B:$B,E466)&lt;=price_limit,IF(E466="Yes",1,2),"")),""))</f>
        <v/>
      </c>
      <c r="AO466" s="75" t="str">
        <f ca="1">IF(OR(F466="",VLOOKUP(F$1,Services!$A$1:$B$19,2,0)="Exclude"),"",IF($D466=1,IF(OR(price_limit="",price_limit="No Limit"),IF(F466="Yes",1,2),IF(SUMIFS(WhatIf!$G:$G,WhatIf!$A:$A,F$1,WhatIf!$B:$B,F466)&lt;=price_limit,IF(F466="Yes",1,2),"")),""))</f>
        <v/>
      </c>
      <c r="AP466" s="75" t="str">
        <f ca="1">IF(OR(G466="",VLOOKUP(G$1,Services!$A$1:$B$19,2,0)="Exclude"),"",IF($D466=1,IF(OR(price_limit="",price_limit="No Limit"),IF(G466="Yes",1,2),IF(SUMIFS(WhatIf!$G:$G,WhatIf!$A:$A,G$1,WhatIf!$B:$B,G466)&lt;=price_limit,IF(G466="Yes",1,2),"")),""))</f>
        <v/>
      </c>
      <c r="AQ466" s="75" t="str">
        <f>IF(OR(H466="",VLOOKUP(H$1,Services!$A$1:$B$19,2,0)="Exclude"),"",IF($D466=1,IF(OR(price_limit="",price_limit="No Limit"),IF(H466="Yes",1,2),IF(SUMIFS(WhatIf!$G:$G,WhatIf!$A:$A,H$1,WhatIf!$B:$B,H466)&lt;=price_limit,IF(H466="Yes",1,2),"")),""))</f>
        <v/>
      </c>
      <c r="AR466" s="75" t="str">
        <f>IF(OR(I466="",VLOOKUP(I$1,Services!$A$1:$B$19,2,0)="Exclude"),"",IF($D466=1,IF(OR(price_limit="",price_limit="No Limit"),IF(I466="Yes",1,2),IF(SUMIFS(WhatIf!$G:$G,WhatIf!$A:$A,I$1,WhatIf!$B:$B,I466)&lt;=price_limit,IF(I466="Yes",1,2),"")),""))</f>
        <v/>
      </c>
      <c r="AS466" s="75" t="str">
        <f>IF(OR(J466="",VLOOKUP(J$1,Services!$A$1:$B$19,2,0)="Exclude"),"",IF($D466=1,IF(OR(price_limit="",price_limit="No Limit"),IF(J466="Yes",1,2),IF(SUMIFS(WhatIf!$G:$G,WhatIf!$A:$A,J$1,WhatIf!$B:$B,J466)&lt;=price_limit,IF(J466="Yes",1,2),"")),""))</f>
        <v/>
      </c>
      <c r="AT466" s="75" t="str">
        <f>IF(OR(K466="",VLOOKUP(K$1,Services!$A$1:$B$19,2,0)="Exclude"),"",IF($D466=1,IF(OR(price_limit="",price_limit="No Limit"),IF(K466="Yes",1,2),IF(SUMIFS(WhatIf!$G:$G,WhatIf!$A:$A,K$1,WhatIf!$B:$B,K466)&lt;=price_limit,IF(K466="Yes",1,2),"")),""))</f>
        <v/>
      </c>
      <c r="AU466" s="75" t="str">
        <f>IF(OR(L466="",VLOOKUP(L$1,Services!$A$1:$B$19,2,0)="Exclude"),"",IF($D466=1,IF(OR(price_limit="",price_limit="No Limit"),IF(L466="Yes",1,2),IF(SUMIFS(WhatIf!$G:$G,WhatIf!$A:$A,L$1,WhatIf!$B:$B,L466)&lt;=price_limit,IF(L466="Yes",1,2),"")),""))</f>
        <v/>
      </c>
      <c r="AV466" s="75" t="str">
        <f>IF(OR(M466="",VLOOKUP(M$1,Services!$A$1:$B$19,2,0)="Exclude"),"",IF($D466=1,IF(OR(price_limit="",price_limit="No Limit"),IF(M466="Yes",1,2),IF(SUMIFS(WhatIf!$G:$G,WhatIf!$A:$A,M$1,WhatIf!$B:$B,M466)&lt;=price_limit,IF(M466="Yes",1,2),"")),""))</f>
        <v/>
      </c>
      <c r="AW466" s="75" t="str">
        <f>IF(OR(N466="",VLOOKUP(N$1,Services!$A$1:$B$19,2,0)="Exclude"),"",IF($D466=1,IF(OR(price_limit="",price_limit="No Limit"),IF(N466="Yes",1,2),IF(SUMIFS(WhatIf!$G:$G,WhatIf!$A:$A,N$1,WhatIf!$B:$B,N466)&lt;=price_limit,IF(N466="Yes",1,2),"")),""))</f>
        <v/>
      </c>
      <c r="AX466" s="75" t="str">
        <f>IF(OR(O466="",VLOOKUP(O$1,Services!$A$1:$B$19,2,0)="Exclude"),"",IF($D466=1,IF(OR(price_limit="",price_limit="No Limit"),IF(O466="Yes",1,2),IF(SUMIFS(WhatIf!$G:$G,WhatIf!$A:$A,O$1,WhatIf!$B:$B,O466)&lt;=price_limit,IF(O466="Yes",1,2),"")),""))</f>
        <v/>
      </c>
      <c r="AY466" s="75" t="str">
        <f>IF(OR(P466="",VLOOKUP(P$1,Services!$A$1:$B$19,2,0)="Exclude"),"",IF($D466=1,IF(OR(price_limit="",price_limit="No Limit"),IF(P466="Yes",1,2),IF(SUMIFS(WhatIf!$G:$G,WhatIf!$A:$A,P$1,WhatIf!$B:$B,P466)&lt;=price_limit,IF(P466="Yes",1,2),"")),""))</f>
        <v/>
      </c>
      <c r="AZ466" s="75" t="str">
        <f>IF(OR(Q466="",VLOOKUP(Q$1,Services!$A$1:$B$19,2,0)="Exclude"),"",IF($D466=1,IF(OR(price_limit="",price_limit="No Limit"),IF(Q466="Yes",1,2),IF(SUMIFS(WhatIf!$G:$G,WhatIf!$A:$A,Q$1,WhatIf!$B:$B,Q466)&lt;=price_limit,IF(Q466="Yes",1,2),"")),""))</f>
        <v/>
      </c>
      <c r="BA466" s="75" t="str">
        <f>IF(OR(R466="",VLOOKUP(R$1,Services!$A$1:$B$19,2,0)="Exclude"),"",IF($D466=1,IF(OR(price_limit="",price_limit="No Limit"),IF(R466="Yes",1,2),IF(SUMIFS(WhatIf!$G:$G,WhatIf!$A:$A,R$1,WhatIf!$B:$B,R466)&lt;=price_limit,IF(R466="Yes",1,2),"")),""))</f>
        <v/>
      </c>
      <c r="BB466" s="75" t="str">
        <f>IF(OR(S466="",VLOOKUP(S$1,Services!$A$1:$B$19,2,0)="Exclude"),"",IF($D466=1,IF(OR(price_limit="",price_limit="No Limit"),IF(S466="Yes",1,2),IF(SUMIFS(WhatIf!$G:$G,WhatIf!$A:$A,S$1,WhatIf!$B:$B,S466)&lt;=price_limit,IF(S466="Yes",1,2),"")),""))</f>
        <v/>
      </c>
      <c r="BC466" s="75" t="str">
        <f>IF(OR(T466="",VLOOKUP(T$1,Services!$A$1:$B$19,2,0)="Exclude"),"",IF($D466=1,IF(OR(price_limit="",price_limit="No Limit"),IF(T466="Yes",1,2),IF(SUMIFS(WhatIf!$G:$G,WhatIf!$A:$A,T$1,WhatIf!$B:$B,T466)&lt;=price_limit,IF(T466="Yes",1,2),"")),""))</f>
        <v/>
      </c>
      <c r="BD466" s="75" t="str">
        <f>IF(OR(U466="",VLOOKUP(U$1,Services!$A$1:$B$19,2,0)="Exclude"),"",IF($D466=1,IF(OR(price_limit="",price_limit="No Limit"),IF(U466="Yes",1,2),IF(SUMIFS(WhatIf!$G:$G,WhatIf!$A:$A,U$1,WhatIf!$B:$B,U466)&lt;=price_limit,IF(U466="Yes",1,2),"")),""))</f>
        <v/>
      </c>
      <c r="BE466" s="3">
        <f t="shared" si="33"/>
        <v>0</v>
      </c>
      <c r="BF466" s="3">
        <f t="shared" si="34"/>
        <v>0</v>
      </c>
      <c r="BG466" s="3">
        <f>IF(MID(highlight_pick,1,1)="#",IF(INDEX(Analysis!$C$7:$E$7,1,VALUE(MID(highlight_pick,2,1)))&lt;&gt;"",IF(INDEX($A466:$BO466,1,MATCH(INDEX(Analysis!$C$7:$E$7,1,VALUE(MID(highlight_pick,2,1))),$1:$1,0))="",0,IF(INDEX($A466:$BO466,1,MATCH(INDEX(Analysis!$C$7:$E$7,1,VALUE(MID(highlight_pick,2,1))),$1:$1,0))="Yes",1,IF(ISNUMBER(SEARCH(INDEX($A466:$BO466,1,MATCH(INDEX(Analysis!$C$7:$E$7,1,VALUE(MID(highlight_pick,2,1))),$1:$1,0)),INDEX(Analysis!$C$9:$E$9,1,VALUE(MID(highlight_pick,2,1))))),2,0))),0),0)</f>
        <v>0</v>
      </c>
      <c r="BH466" s="3">
        <f>IF(MID(highlight_pick,1,1)="#",IF(INDEX(Analysis!$C$10:$E$10,1,VALUE(MID(highlight_pick,2,1)))&lt;&gt;"",IF(INDEX($A466:$BO466,1,MATCH(INDEX(Analysis!$C$10:$E$10,1,VALUE(MID(highlight_pick,2,1))),$1:$1,0))="",0,IF(INDEX($A466:$BO466,1,MATCH(INDEX(Analysis!$C$10:$E$10,1,VALUE(MID(highlight_pick,2,1))),$1:$1,0))="Yes",1,IF(ISNUMBER(SEARCH(INDEX($A466:$BO466,1,MATCH(INDEX(Analysis!$C$10:$E$10,1,VALUE(MID(highlight_pick,2,1))),$1:$1,0)),INDEX(Analysis!$C$12:$E$12,1,VALUE(MID(highlight_pick,2,1))))),2,0))),0),0)</f>
        <v>0</v>
      </c>
      <c r="BI466" s="3">
        <f ca="1">IF(profile="",INDEX(MyNetworks!$A$7:$Z$200,MATCH(A466,OFFSET(MyNetworks!$A$7,0,MATCH(C466,MyNetworks!$6:$6,0)-1,200,1),0),MATCH(C466,MyNetworks!$6:$6,0)-1),IFERROR(INDEX(Profiles!$A$7:$U$200,MATCH(A466,OFFSET(Profiles!$A$7,0,MATCH(profile,Profiles!$6:$6,0)-1,200,1),0),MATCH(profile,Profiles!$6:$6,0)-1),0))</f>
        <v>0</v>
      </c>
      <c r="BJ466" s="46" t="str">
        <f ca="1">IF($A466="","",IF(ISNUMBER(MATCH(A466,OFFSET(MyNetworks!$A$3,0,MATCH($C466,MyNetworks!$6:$6,0)-1,200,1),0)),"","Cat1"))</f>
        <v/>
      </c>
      <c r="BK466" s="3" t="str">
        <f>IF($A466&lt;&gt;"",IF(ISNUMBER(MATCH(ROW($A466),#REF!,0)),IF($E466="","Err1",""),IF($E466="","","Err2")),"")</f>
        <v/>
      </c>
      <c r="BL466" s="3" t="str">
        <f>IF($A466&lt;&gt;"",IF(ISNUMBER(MATCH(ROW($A466),#REF!,0)),IF($F466="","Err1",""),IF($F466="","","Err2")),"")</f>
        <v>Err2</v>
      </c>
      <c r="BM466" s="3" t="str">
        <f>IF($A466&lt;&gt;"",IF(ISNUMBER(MATCH(ROW($A466),#REF!,0)),IF($G466="","Err1",""),IF($G466="","","Err2")),"")</f>
        <v>Err2</v>
      </c>
      <c r="BN466" s="3" t="str">
        <f>IF($A466&lt;&gt;"",IF(OR(ISNUMBER(MATCH(ROW($A466),#REF!,0)),ISNUMBER(MATCH(ROW($A466),#REF!,0))),IF(H466="","Err1",""),IF(H466="","","Err2")),"")</f>
        <v/>
      </c>
      <c r="BO466" s="3" t="str">
        <f>IF($A466&lt;&gt;"",IF(OR(ISNUMBER(MATCH(ROW($A466),#REF!,0)),ISNUMBER(MATCH(ROW($A466),#REF!,0))),IF(I466="","Err1",""),IF(I466="","","Err2")),"")</f>
        <v/>
      </c>
      <c r="BP466" s="3" t="str">
        <f>IF($A466&lt;&gt;"",IF(OR(ISNUMBER(MATCH(ROW($A466),#REF!,0)),ISNUMBER(MATCH(ROW($A466),#REF!,0))),IF(J466="","Err1",""),IF(J466="","","Err2")),"")</f>
        <v/>
      </c>
      <c r="BQ466" s="3" t="str">
        <f>IF($A466&lt;&gt;"",IF(OR(ISNUMBER(MATCH(ROW($A466),#REF!,0)),ISNUMBER(MATCH(ROW($A466),#REF!,0))),IF(K466="","Err1",""),IF(K466="","","Err2")),"")</f>
        <v/>
      </c>
      <c r="BR466" s="3" t="str">
        <f>IF($A466&lt;&gt;"",IF(OR(ISNUMBER(MATCH(ROW($A466),#REF!,0)),ISNUMBER(MATCH(ROW($A466),#REF!,0))),IF(L466="","Err1",""),IF(L466="","","Err2")),"")</f>
        <v/>
      </c>
      <c r="BS466" s="3" t="str">
        <f>IF($A466&lt;&gt;"",IF(OR(ISNUMBER(MATCH(ROW($A466),#REF!,0)),ISNUMBER(MATCH(ROW($A466),#REF!,0))),IF(M466="","Err1",""),IF(M466="","","Err2")),"")</f>
        <v/>
      </c>
      <c r="BT466" s="3" t="str">
        <f>IF($A466&lt;&gt;"",IF(OR(ISNUMBER(MATCH(ROW($A466),#REF!,0)),ISNUMBER(MATCH(ROW($A466),#REF!,0))),IF(N466="","Err1",""),IF(N466="","","Err2")),"")</f>
        <v/>
      </c>
      <c r="BU466" s="3" t="str">
        <f>IF($A466&lt;&gt;"",IF(ISNUMBER(MATCH(ROW($A466),#REF!,0)),IF(O466="","Err1",""),IF(O466="","","Err2")),"")</f>
        <v/>
      </c>
      <c r="BV466" s="3" t="str">
        <f>IF($A466&lt;&gt;"",IF(ISNUMBER(MATCH(ROW($A466),#REF!,0)),IF(P466="","Err1",""),IF(P466="","","Err2")),"")</f>
        <v/>
      </c>
      <c r="BW466" s="3" t="str">
        <f>IF($A466&lt;&gt;"",IF(OR(ISNUMBER(MATCH(ROW($A466),#REF!,0)),ISNUMBER(MATCH(ROW($A466),#REF!,0)),ISNUMBER(MATCH(ROW($A466),#REF!,0))),IF($Q466="","Err1",""),IF($Q466="","","Err2")),"")</f>
        <v/>
      </c>
      <c r="BX466" s="3" t="str">
        <f>IF($A466&lt;&gt;"",IF(ISNUMBER(MATCH(ROW($A466),#REF!,0)),IF(R466="","Err1",""),IF(R466="","","Err2")),"")</f>
        <v/>
      </c>
      <c r="BY466" s="3" t="str">
        <f>IF($A466&lt;&gt;"",IF(ISNUMBER(MATCH(ROW($A466),#REF!,0)),IF(S466="","Err1",""),IF(S466="","","Err2")),"")</f>
        <v/>
      </c>
      <c r="BZ466" s="3" t="str">
        <f>IF($A466&lt;&gt;"",IF(ISNUMBER(MATCH(ROW($A466),#REF!,0)),IF(T466="","Err1",""),IF(T466="","","Err2")),"")</f>
        <v/>
      </c>
      <c r="CA466" s="3" t="str">
        <f>IF($A466&lt;&gt;"",IF(ISNUMBER(MATCH(ROW($A466),#REF!,0)),IF(U466="","Err1",""),IF(U466="","","Err2")),"")</f>
        <v/>
      </c>
    </row>
    <row r="467" spans="1:79" ht="24.9" x14ac:dyDescent="0.3">
      <c r="A467" s="19" t="s">
        <v>891</v>
      </c>
      <c r="B467" s="4" t="s">
        <v>890</v>
      </c>
      <c r="C467" s="4" t="s">
        <v>485</v>
      </c>
      <c r="D467" s="3" t="str">
        <f t="shared" ca="1" si="31"/>
        <v/>
      </c>
      <c r="F467" s="5" t="s">
        <v>565</v>
      </c>
      <c r="G467" s="5" t="s">
        <v>565</v>
      </c>
      <c r="V467" s="3" t="str">
        <f ca="1">IF(AND($D467=1,ISNUMBER(MATCH(E$1&amp;E467&amp;"x",WhatIf!$H:$H,0))),1,"")</f>
        <v/>
      </c>
      <c r="W467" s="3" t="str">
        <f ca="1">IF(AND($D467=1,ISNUMBER(MATCH(F$1&amp;F467&amp;"x",WhatIf!$H:$H,0))),1,"")</f>
        <v/>
      </c>
      <c r="X467" s="3" t="str">
        <f ca="1">IF(AND($D467=1,ISNUMBER(MATCH(G$1&amp;G467&amp;"x",WhatIf!$H:$H,0))),1,"")</f>
        <v/>
      </c>
      <c r="Y467" s="3" t="str">
        <f ca="1">IF(AND($D467=1,ISNUMBER(MATCH(H$1&amp;H467&amp;"x",WhatIf!$H:$H,0))),1,"")</f>
        <v/>
      </c>
      <c r="Z467" s="3" t="str">
        <f ca="1">IF(AND($D467=1,ISNUMBER(MATCH(I$1&amp;I467&amp;"x",WhatIf!$H:$H,0))),1,"")</f>
        <v/>
      </c>
      <c r="AA467" s="3" t="str">
        <f ca="1">IF(AND($D467=1,ISNUMBER(MATCH(J$1&amp;J467&amp;"x",WhatIf!$H:$H,0))),1,"")</f>
        <v/>
      </c>
      <c r="AB467" s="3" t="str">
        <f ca="1">IF(AND($D467=1,ISNUMBER(MATCH(K$1&amp;K467&amp;"x",WhatIf!$H:$H,0))),1,"")</f>
        <v/>
      </c>
      <c r="AC467" s="3" t="str">
        <f ca="1">IF(AND($D467=1,ISNUMBER(MATCH(L$1&amp;L467&amp;"x",WhatIf!$H:$H,0))),1,"")</f>
        <v/>
      </c>
      <c r="AD467" s="3" t="str">
        <f ca="1">IF(AND($D467=1,ISNUMBER(MATCH(M$1&amp;M467&amp;"x",WhatIf!$H:$H,0))),1,"")</f>
        <v/>
      </c>
      <c r="AE467" s="3" t="str">
        <f ca="1">IF(AND($D467=1,ISNUMBER(MATCH(N$1&amp;N467&amp;"x",WhatIf!$H:$H,0))),1,"")</f>
        <v/>
      </c>
      <c r="AF467" s="3" t="str">
        <f ca="1">IF(AND($D467=1,ISNUMBER(MATCH(O$1&amp;O467&amp;"x",WhatIf!$H:$H,0))),1,"")</f>
        <v/>
      </c>
      <c r="AG467" s="3" t="str">
        <f ca="1">IF(AND($D467=1,ISNUMBER(MATCH(P$1&amp;P467&amp;"x",WhatIf!$H:$H,0))),1,"")</f>
        <v/>
      </c>
      <c r="AH467" s="3" t="str">
        <f ca="1">IF(AND($D467=1,ISNUMBER(MATCH(Q$1&amp;Q467&amp;"x",WhatIf!$H:$H,0))),1,"")</f>
        <v/>
      </c>
      <c r="AI467" s="3" t="str">
        <f ca="1">IF(AND($D467=1,ISNUMBER(MATCH(R$1&amp;R467&amp;"x",WhatIf!$H:$H,0))),1,"")</f>
        <v/>
      </c>
      <c r="AJ467" s="3" t="str">
        <f ca="1">IF(AND($D467=1,ISNUMBER(MATCH(S$1&amp;S467&amp;"x",WhatIf!$H:$H,0))),1,"")</f>
        <v/>
      </c>
      <c r="AK467" s="3" t="str">
        <f ca="1">IF(AND($D467=1,ISNUMBER(MATCH(T$1&amp;T467&amp;"x",WhatIf!$H:$H,0))),1,"")</f>
        <v/>
      </c>
      <c r="AL467" s="3" t="str">
        <f ca="1">IF(AND($D467=1,ISNUMBER(MATCH(U$1&amp;U467&amp;"x",WhatIf!$H:$H,0))),1,"")</f>
        <v/>
      </c>
      <c r="AM467" s="3" t="str">
        <f t="shared" ca="1" si="32"/>
        <v/>
      </c>
      <c r="AN467" s="75" t="str">
        <f>IF(OR(E467="",VLOOKUP(E$1,Services!$A$1:$B$19,2,0)="Exclude"),"",IF($D467=1,IF(OR(price_limit="",price_limit="No Limit"),IF(E467="Yes",1,2),IF(SUMIFS(WhatIf!$G:$G,WhatIf!$A:$A,E$1,WhatIf!$B:$B,E467)&lt;=price_limit,IF(E467="Yes",1,2),"")),""))</f>
        <v/>
      </c>
      <c r="AO467" s="75" t="str">
        <f ca="1">IF(OR(F467="",VLOOKUP(F$1,Services!$A$1:$B$19,2,0)="Exclude"),"",IF($D467=1,IF(OR(price_limit="",price_limit="No Limit"),IF(F467="Yes",1,2),IF(SUMIFS(WhatIf!$G:$G,WhatIf!$A:$A,F$1,WhatIf!$B:$B,F467)&lt;=price_limit,IF(F467="Yes",1,2),"")),""))</f>
        <v/>
      </c>
      <c r="AP467" s="75" t="str">
        <f ca="1">IF(OR(G467="",VLOOKUP(G$1,Services!$A$1:$B$19,2,0)="Exclude"),"",IF($D467=1,IF(OR(price_limit="",price_limit="No Limit"),IF(G467="Yes",1,2),IF(SUMIFS(WhatIf!$G:$G,WhatIf!$A:$A,G$1,WhatIf!$B:$B,G467)&lt;=price_limit,IF(G467="Yes",1,2),"")),""))</f>
        <v/>
      </c>
      <c r="AQ467" s="75" t="str">
        <f>IF(OR(H467="",VLOOKUP(H$1,Services!$A$1:$B$19,2,0)="Exclude"),"",IF($D467=1,IF(OR(price_limit="",price_limit="No Limit"),IF(H467="Yes",1,2),IF(SUMIFS(WhatIf!$G:$G,WhatIf!$A:$A,H$1,WhatIf!$B:$B,H467)&lt;=price_limit,IF(H467="Yes",1,2),"")),""))</f>
        <v/>
      </c>
      <c r="AR467" s="75" t="str">
        <f>IF(OR(I467="",VLOOKUP(I$1,Services!$A$1:$B$19,2,0)="Exclude"),"",IF($D467=1,IF(OR(price_limit="",price_limit="No Limit"),IF(I467="Yes",1,2),IF(SUMIFS(WhatIf!$G:$G,WhatIf!$A:$A,I$1,WhatIf!$B:$B,I467)&lt;=price_limit,IF(I467="Yes",1,2),"")),""))</f>
        <v/>
      </c>
      <c r="AS467" s="75" t="str">
        <f>IF(OR(J467="",VLOOKUP(J$1,Services!$A$1:$B$19,2,0)="Exclude"),"",IF($D467=1,IF(OR(price_limit="",price_limit="No Limit"),IF(J467="Yes",1,2),IF(SUMIFS(WhatIf!$G:$G,WhatIf!$A:$A,J$1,WhatIf!$B:$B,J467)&lt;=price_limit,IF(J467="Yes",1,2),"")),""))</f>
        <v/>
      </c>
      <c r="AT467" s="75" t="str">
        <f>IF(OR(K467="",VLOOKUP(K$1,Services!$A$1:$B$19,2,0)="Exclude"),"",IF($D467=1,IF(OR(price_limit="",price_limit="No Limit"),IF(K467="Yes",1,2),IF(SUMIFS(WhatIf!$G:$G,WhatIf!$A:$A,K$1,WhatIf!$B:$B,K467)&lt;=price_limit,IF(K467="Yes",1,2),"")),""))</f>
        <v/>
      </c>
      <c r="AU467" s="75" t="str">
        <f>IF(OR(L467="",VLOOKUP(L$1,Services!$A$1:$B$19,2,0)="Exclude"),"",IF($D467=1,IF(OR(price_limit="",price_limit="No Limit"),IF(L467="Yes",1,2),IF(SUMIFS(WhatIf!$G:$G,WhatIf!$A:$A,L$1,WhatIf!$B:$B,L467)&lt;=price_limit,IF(L467="Yes",1,2),"")),""))</f>
        <v/>
      </c>
      <c r="AV467" s="75" t="str">
        <f>IF(OR(M467="",VLOOKUP(M$1,Services!$A$1:$B$19,2,0)="Exclude"),"",IF($D467=1,IF(OR(price_limit="",price_limit="No Limit"),IF(M467="Yes",1,2),IF(SUMIFS(WhatIf!$G:$G,WhatIf!$A:$A,M$1,WhatIf!$B:$B,M467)&lt;=price_limit,IF(M467="Yes",1,2),"")),""))</f>
        <v/>
      </c>
      <c r="AW467" s="75" t="str">
        <f>IF(OR(N467="",VLOOKUP(N$1,Services!$A$1:$B$19,2,0)="Exclude"),"",IF($D467=1,IF(OR(price_limit="",price_limit="No Limit"),IF(N467="Yes",1,2),IF(SUMIFS(WhatIf!$G:$G,WhatIf!$A:$A,N$1,WhatIf!$B:$B,N467)&lt;=price_limit,IF(N467="Yes",1,2),"")),""))</f>
        <v/>
      </c>
      <c r="AX467" s="75" t="str">
        <f>IF(OR(O467="",VLOOKUP(O$1,Services!$A$1:$B$19,2,0)="Exclude"),"",IF($D467=1,IF(OR(price_limit="",price_limit="No Limit"),IF(O467="Yes",1,2),IF(SUMIFS(WhatIf!$G:$G,WhatIf!$A:$A,O$1,WhatIf!$B:$B,O467)&lt;=price_limit,IF(O467="Yes",1,2),"")),""))</f>
        <v/>
      </c>
      <c r="AY467" s="75" t="str">
        <f>IF(OR(P467="",VLOOKUP(P$1,Services!$A$1:$B$19,2,0)="Exclude"),"",IF($D467=1,IF(OR(price_limit="",price_limit="No Limit"),IF(P467="Yes",1,2),IF(SUMIFS(WhatIf!$G:$G,WhatIf!$A:$A,P$1,WhatIf!$B:$B,P467)&lt;=price_limit,IF(P467="Yes",1,2),"")),""))</f>
        <v/>
      </c>
      <c r="AZ467" s="75" t="str">
        <f>IF(OR(Q467="",VLOOKUP(Q$1,Services!$A$1:$B$19,2,0)="Exclude"),"",IF($D467=1,IF(OR(price_limit="",price_limit="No Limit"),IF(Q467="Yes",1,2),IF(SUMIFS(WhatIf!$G:$G,WhatIf!$A:$A,Q$1,WhatIf!$B:$B,Q467)&lt;=price_limit,IF(Q467="Yes",1,2),"")),""))</f>
        <v/>
      </c>
      <c r="BA467" s="75" t="str">
        <f>IF(OR(R467="",VLOOKUP(R$1,Services!$A$1:$B$19,2,0)="Exclude"),"",IF($D467=1,IF(OR(price_limit="",price_limit="No Limit"),IF(R467="Yes",1,2),IF(SUMIFS(WhatIf!$G:$G,WhatIf!$A:$A,R$1,WhatIf!$B:$B,R467)&lt;=price_limit,IF(R467="Yes",1,2),"")),""))</f>
        <v/>
      </c>
      <c r="BB467" s="75" t="str">
        <f>IF(OR(S467="",VLOOKUP(S$1,Services!$A$1:$B$19,2,0)="Exclude"),"",IF($D467=1,IF(OR(price_limit="",price_limit="No Limit"),IF(S467="Yes",1,2),IF(SUMIFS(WhatIf!$G:$G,WhatIf!$A:$A,S$1,WhatIf!$B:$B,S467)&lt;=price_limit,IF(S467="Yes",1,2),"")),""))</f>
        <v/>
      </c>
      <c r="BC467" s="75" t="str">
        <f>IF(OR(T467="",VLOOKUP(T$1,Services!$A$1:$B$19,2,0)="Exclude"),"",IF($D467=1,IF(OR(price_limit="",price_limit="No Limit"),IF(T467="Yes",1,2),IF(SUMIFS(WhatIf!$G:$G,WhatIf!$A:$A,T$1,WhatIf!$B:$B,T467)&lt;=price_limit,IF(T467="Yes",1,2),"")),""))</f>
        <v/>
      </c>
      <c r="BD467" s="75" t="str">
        <f>IF(OR(U467="",VLOOKUP(U$1,Services!$A$1:$B$19,2,0)="Exclude"),"",IF($D467=1,IF(OR(price_limit="",price_limit="No Limit"),IF(U467="Yes",1,2),IF(SUMIFS(WhatIf!$G:$G,WhatIf!$A:$A,U$1,WhatIf!$B:$B,U467)&lt;=price_limit,IF(U467="Yes",1,2),"")),""))</f>
        <v/>
      </c>
      <c r="BE467" s="3">
        <f t="shared" si="33"/>
        <v>0</v>
      </c>
      <c r="BF467" s="3">
        <f t="shared" si="34"/>
        <v>0</v>
      </c>
      <c r="BG467" s="3">
        <f>IF(MID(highlight_pick,1,1)="#",IF(INDEX(Analysis!$C$7:$E$7,1,VALUE(MID(highlight_pick,2,1)))&lt;&gt;"",IF(INDEX($A467:$BO467,1,MATCH(INDEX(Analysis!$C$7:$E$7,1,VALUE(MID(highlight_pick,2,1))),$1:$1,0))="",0,IF(INDEX($A467:$BO467,1,MATCH(INDEX(Analysis!$C$7:$E$7,1,VALUE(MID(highlight_pick,2,1))),$1:$1,0))="Yes",1,IF(ISNUMBER(SEARCH(INDEX($A467:$BO467,1,MATCH(INDEX(Analysis!$C$7:$E$7,1,VALUE(MID(highlight_pick,2,1))),$1:$1,0)),INDEX(Analysis!$C$9:$E$9,1,VALUE(MID(highlight_pick,2,1))))),2,0))),0),0)</f>
        <v>0</v>
      </c>
      <c r="BH467" s="3">
        <f>IF(MID(highlight_pick,1,1)="#",IF(INDEX(Analysis!$C$10:$E$10,1,VALUE(MID(highlight_pick,2,1)))&lt;&gt;"",IF(INDEX($A467:$BO467,1,MATCH(INDEX(Analysis!$C$10:$E$10,1,VALUE(MID(highlight_pick,2,1))),$1:$1,0))="",0,IF(INDEX($A467:$BO467,1,MATCH(INDEX(Analysis!$C$10:$E$10,1,VALUE(MID(highlight_pick,2,1))),$1:$1,0))="Yes",1,IF(ISNUMBER(SEARCH(INDEX($A467:$BO467,1,MATCH(INDEX(Analysis!$C$10:$E$10,1,VALUE(MID(highlight_pick,2,1))),$1:$1,0)),INDEX(Analysis!$C$12:$E$12,1,VALUE(MID(highlight_pick,2,1))))),2,0))),0),0)</f>
        <v>0</v>
      </c>
      <c r="BI467" s="3">
        <f ca="1">IF(profile="",INDEX(MyNetworks!$A$7:$Z$200,MATCH(A467,OFFSET(MyNetworks!$A$7,0,MATCH(C467,MyNetworks!$6:$6,0)-1,200,1),0),MATCH(C467,MyNetworks!$6:$6,0)-1),IFERROR(INDEX(Profiles!$A$7:$U$200,MATCH(A467,OFFSET(Profiles!$A$7,0,MATCH(profile,Profiles!$6:$6,0)-1,200,1),0),MATCH(profile,Profiles!$6:$6,0)-1),0))</f>
        <v>0</v>
      </c>
      <c r="BJ467" s="46" t="str">
        <f ca="1">IF($A467="","",IF(ISNUMBER(MATCH(A467,OFFSET(MyNetworks!$A$3,0,MATCH($C467,MyNetworks!$6:$6,0)-1,200,1),0)),"","Cat1"))</f>
        <v/>
      </c>
      <c r="BK467" s="3" t="str">
        <f>IF($A467&lt;&gt;"",IF(ISNUMBER(MATCH(ROW($A467),#REF!,0)),IF($E467="","Err1",""),IF($E467="","","Err2")),"")</f>
        <v/>
      </c>
      <c r="BL467" s="3" t="str">
        <f>IF($A467&lt;&gt;"",IF(ISNUMBER(MATCH(ROW($A467),#REF!,0)),IF($F467="","Err1",""),IF($F467="","","Err2")),"")</f>
        <v>Err2</v>
      </c>
      <c r="BM467" s="3" t="str">
        <f>IF($A467&lt;&gt;"",IF(ISNUMBER(MATCH(ROW($A467),#REF!,0)),IF($G467="","Err1",""),IF($G467="","","Err2")),"")</f>
        <v>Err2</v>
      </c>
      <c r="BN467" s="3" t="str">
        <f>IF($A467&lt;&gt;"",IF(OR(ISNUMBER(MATCH(ROW($A467),#REF!,0)),ISNUMBER(MATCH(ROW($A467),#REF!,0))),IF(H467="","Err1",""),IF(H467="","","Err2")),"")</f>
        <v/>
      </c>
      <c r="BO467" s="3" t="str">
        <f>IF($A467&lt;&gt;"",IF(OR(ISNUMBER(MATCH(ROW($A467),#REF!,0)),ISNUMBER(MATCH(ROW($A467),#REF!,0))),IF(I467="","Err1",""),IF(I467="","","Err2")),"")</f>
        <v/>
      </c>
      <c r="BP467" s="3" t="str">
        <f>IF($A467&lt;&gt;"",IF(OR(ISNUMBER(MATCH(ROW($A467),#REF!,0)),ISNUMBER(MATCH(ROW($A467),#REF!,0))),IF(J467="","Err1",""),IF(J467="","","Err2")),"")</f>
        <v/>
      </c>
      <c r="BQ467" s="3" t="str">
        <f>IF($A467&lt;&gt;"",IF(OR(ISNUMBER(MATCH(ROW($A467),#REF!,0)),ISNUMBER(MATCH(ROW($A467),#REF!,0))),IF(K467="","Err1",""),IF(K467="","","Err2")),"")</f>
        <v/>
      </c>
      <c r="BR467" s="3" t="str">
        <f>IF($A467&lt;&gt;"",IF(OR(ISNUMBER(MATCH(ROW($A467),#REF!,0)),ISNUMBER(MATCH(ROW($A467),#REF!,0))),IF(L467="","Err1",""),IF(L467="","","Err2")),"")</f>
        <v/>
      </c>
      <c r="BS467" s="3" t="str">
        <f>IF($A467&lt;&gt;"",IF(OR(ISNUMBER(MATCH(ROW($A467),#REF!,0)),ISNUMBER(MATCH(ROW($A467),#REF!,0))),IF(M467="","Err1",""),IF(M467="","","Err2")),"")</f>
        <v/>
      </c>
      <c r="BT467" s="3" t="str">
        <f>IF($A467&lt;&gt;"",IF(OR(ISNUMBER(MATCH(ROW($A467),#REF!,0)),ISNUMBER(MATCH(ROW($A467),#REF!,0))),IF(N467="","Err1",""),IF(N467="","","Err2")),"")</f>
        <v/>
      </c>
      <c r="BU467" s="3" t="str">
        <f>IF($A467&lt;&gt;"",IF(ISNUMBER(MATCH(ROW($A467),#REF!,0)),IF(O467="","Err1",""),IF(O467="","","Err2")),"")</f>
        <v/>
      </c>
      <c r="BV467" s="3" t="str">
        <f>IF($A467&lt;&gt;"",IF(ISNUMBER(MATCH(ROW($A467),#REF!,0)),IF(P467="","Err1",""),IF(P467="","","Err2")),"")</f>
        <v/>
      </c>
      <c r="BW467" s="3" t="str">
        <f>IF($A467&lt;&gt;"",IF(OR(ISNUMBER(MATCH(ROW($A467),#REF!,0)),ISNUMBER(MATCH(ROW($A467),#REF!,0)),ISNUMBER(MATCH(ROW($A467),#REF!,0))),IF($Q467="","Err1",""),IF($Q467="","","Err2")),"")</f>
        <v/>
      </c>
      <c r="BX467" s="3" t="str">
        <f>IF($A467&lt;&gt;"",IF(ISNUMBER(MATCH(ROW($A467),#REF!,0)),IF(R467="","Err1",""),IF(R467="","","Err2")),"")</f>
        <v/>
      </c>
      <c r="BY467" s="3" t="str">
        <f>IF($A467&lt;&gt;"",IF(ISNUMBER(MATCH(ROW($A467),#REF!,0)),IF(S467="","Err1",""),IF(S467="","","Err2")),"")</f>
        <v/>
      </c>
      <c r="BZ467" s="3" t="str">
        <f>IF($A467&lt;&gt;"",IF(ISNUMBER(MATCH(ROW($A467),#REF!,0)),IF(T467="","Err1",""),IF(T467="","","Err2")),"")</f>
        <v/>
      </c>
      <c r="CA467" s="3" t="str">
        <f>IF($A467&lt;&gt;"",IF(ISNUMBER(MATCH(ROW($A467),#REF!,0)),IF(U467="","Err1",""),IF(U467="","","Err2")),"")</f>
        <v/>
      </c>
    </row>
    <row r="468" spans="1:79" x14ac:dyDescent="0.3">
      <c r="A468" s="19" t="s">
        <v>397</v>
      </c>
      <c r="B468" s="4" t="s">
        <v>248</v>
      </c>
      <c r="C468" s="4" t="s">
        <v>215</v>
      </c>
      <c r="D468" s="3" t="str">
        <f t="shared" ca="1" si="31"/>
        <v/>
      </c>
      <c r="F468" s="5" t="s">
        <v>562</v>
      </c>
      <c r="G468" s="5" t="s">
        <v>562</v>
      </c>
      <c r="H468" s="5" t="s">
        <v>295</v>
      </c>
      <c r="I468" s="5" t="s">
        <v>295</v>
      </c>
      <c r="J468" s="5" t="s">
        <v>295</v>
      </c>
      <c r="K468" s="5" t="s">
        <v>295</v>
      </c>
      <c r="L468" s="5" t="s">
        <v>295</v>
      </c>
      <c r="M468" s="5" t="s">
        <v>295</v>
      </c>
      <c r="N468" s="5" t="s">
        <v>1</v>
      </c>
      <c r="V468" s="3" t="str">
        <f ca="1">IF(AND($D468=1,ISNUMBER(MATCH(E$1&amp;E468&amp;"x",WhatIf!$H:$H,0))),1,"")</f>
        <v/>
      </c>
      <c r="W468" s="3" t="str">
        <f ca="1">IF(AND($D468=1,ISNUMBER(MATCH(F$1&amp;F468&amp;"x",WhatIf!$H:$H,0))),1,"")</f>
        <v/>
      </c>
      <c r="X468" s="3" t="str">
        <f ca="1">IF(AND($D468=1,ISNUMBER(MATCH(G$1&amp;G468&amp;"x",WhatIf!$H:$H,0))),1,"")</f>
        <v/>
      </c>
      <c r="Y468" s="3" t="str">
        <f ca="1">IF(AND($D468=1,ISNUMBER(MATCH(H$1&amp;H468&amp;"x",WhatIf!$H:$H,0))),1,"")</f>
        <v/>
      </c>
      <c r="Z468" s="3" t="str">
        <f ca="1">IF(AND($D468=1,ISNUMBER(MATCH(I$1&amp;I468&amp;"x",WhatIf!$H:$H,0))),1,"")</f>
        <v/>
      </c>
      <c r="AA468" s="3" t="str">
        <f ca="1">IF(AND($D468=1,ISNUMBER(MATCH(J$1&amp;J468&amp;"x",WhatIf!$H:$H,0))),1,"")</f>
        <v/>
      </c>
      <c r="AB468" s="3" t="str">
        <f ca="1">IF(AND($D468=1,ISNUMBER(MATCH(K$1&amp;K468&amp;"x",WhatIf!$H:$H,0))),1,"")</f>
        <v/>
      </c>
      <c r="AC468" s="3" t="str">
        <f ca="1">IF(AND($D468=1,ISNUMBER(MATCH(L$1&amp;L468&amp;"x",WhatIf!$H:$H,0))),1,"")</f>
        <v/>
      </c>
      <c r="AD468" s="3" t="str">
        <f ca="1">IF(AND($D468=1,ISNUMBER(MATCH(M$1&amp;M468&amp;"x",WhatIf!$H:$H,0))),1,"")</f>
        <v/>
      </c>
      <c r="AE468" s="3" t="str">
        <f ca="1">IF(AND($D468=1,ISNUMBER(MATCH(N$1&amp;N468&amp;"x",WhatIf!$H:$H,0))),1,"")</f>
        <v/>
      </c>
      <c r="AF468" s="3" t="str">
        <f ca="1">IF(AND($D468=1,ISNUMBER(MATCH(O$1&amp;O468&amp;"x",WhatIf!$H:$H,0))),1,"")</f>
        <v/>
      </c>
      <c r="AG468" s="3" t="str">
        <f ca="1">IF(AND($D468=1,ISNUMBER(MATCH(P$1&amp;P468&amp;"x",WhatIf!$H:$H,0))),1,"")</f>
        <v/>
      </c>
      <c r="AH468" s="3" t="str">
        <f ca="1">IF(AND($D468=1,ISNUMBER(MATCH(Q$1&amp;Q468&amp;"x",WhatIf!$H:$H,0))),1,"")</f>
        <v/>
      </c>
      <c r="AI468" s="3" t="str">
        <f ca="1">IF(AND($D468=1,ISNUMBER(MATCH(R$1&amp;R468&amp;"x",WhatIf!$H:$H,0))),1,"")</f>
        <v/>
      </c>
      <c r="AJ468" s="3" t="str">
        <f ca="1">IF(AND($D468=1,ISNUMBER(MATCH(S$1&amp;S468&amp;"x",WhatIf!$H:$H,0))),1,"")</f>
        <v/>
      </c>
      <c r="AK468" s="3" t="str">
        <f ca="1">IF(AND($D468=1,ISNUMBER(MATCH(T$1&amp;T468&amp;"x",WhatIf!$H:$H,0))),1,"")</f>
        <v/>
      </c>
      <c r="AL468" s="3" t="str">
        <f ca="1">IF(AND($D468=1,ISNUMBER(MATCH(U$1&amp;U468&amp;"x",WhatIf!$H:$H,0))),1,"")</f>
        <v/>
      </c>
      <c r="AM468" s="3" t="str">
        <f t="shared" ca="1" si="32"/>
        <v/>
      </c>
      <c r="AN468" s="75" t="str">
        <f>IF(OR(E468="",VLOOKUP(E$1,Services!$A$1:$B$19,2,0)="Exclude"),"",IF($D468=1,IF(OR(price_limit="",price_limit="No Limit"),IF(E468="Yes",1,2),IF(SUMIFS(WhatIf!$G:$G,WhatIf!$A:$A,E$1,WhatIf!$B:$B,E468)&lt;=price_limit,IF(E468="Yes",1,2),"")),""))</f>
        <v/>
      </c>
      <c r="AO468" s="75" t="str">
        <f ca="1">IF(OR(F468="",VLOOKUP(F$1,Services!$A$1:$B$19,2,0)="Exclude"),"",IF($D468=1,IF(OR(price_limit="",price_limit="No Limit"),IF(F468="Yes",1,2),IF(SUMIFS(WhatIf!$G:$G,WhatIf!$A:$A,F$1,WhatIf!$B:$B,F468)&lt;=price_limit,IF(F468="Yes",1,2),"")),""))</f>
        <v/>
      </c>
      <c r="AP468" s="75" t="str">
        <f ca="1">IF(OR(G468="",VLOOKUP(G$1,Services!$A$1:$B$19,2,0)="Exclude"),"",IF($D468=1,IF(OR(price_limit="",price_limit="No Limit"),IF(G468="Yes",1,2),IF(SUMIFS(WhatIf!$G:$G,WhatIf!$A:$A,G$1,WhatIf!$B:$B,G468)&lt;=price_limit,IF(G468="Yes",1,2),"")),""))</f>
        <v/>
      </c>
      <c r="AQ468" s="75" t="str">
        <f ca="1">IF(OR(H468="",VLOOKUP(H$1,Services!$A$1:$B$19,2,0)="Exclude"),"",IF($D468=1,IF(OR(price_limit="",price_limit="No Limit"),IF(H468="Yes",1,2),IF(SUMIFS(WhatIf!$G:$G,WhatIf!$A:$A,H$1,WhatIf!$B:$B,H468)&lt;=price_limit,IF(H468="Yes",1,2),"")),""))</f>
        <v/>
      </c>
      <c r="AR468" s="75" t="str">
        <f ca="1">IF(OR(I468="",VLOOKUP(I$1,Services!$A$1:$B$19,2,0)="Exclude"),"",IF($D468=1,IF(OR(price_limit="",price_limit="No Limit"),IF(I468="Yes",1,2),IF(SUMIFS(WhatIf!$G:$G,WhatIf!$A:$A,I$1,WhatIf!$B:$B,I468)&lt;=price_limit,IF(I468="Yes",1,2),"")),""))</f>
        <v/>
      </c>
      <c r="AS468" s="75" t="str">
        <f ca="1">IF(OR(J468="",VLOOKUP(J$1,Services!$A$1:$B$19,2,0)="Exclude"),"",IF($D468=1,IF(OR(price_limit="",price_limit="No Limit"),IF(J468="Yes",1,2),IF(SUMIFS(WhatIf!$G:$G,WhatIf!$A:$A,J$1,WhatIf!$B:$B,J468)&lt;=price_limit,IF(J468="Yes",1,2),"")),""))</f>
        <v/>
      </c>
      <c r="AT468" s="75" t="str">
        <f ca="1">IF(OR(K468="",VLOOKUP(K$1,Services!$A$1:$B$19,2,0)="Exclude"),"",IF($D468=1,IF(OR(price_limit="",price_limit="No Limit"),IF(K468="Yes",1,2),IF(SUMIFS(WhatIf!$G:$G,WhatIf!$A:$A,K$1,WhatIf!$B:$B,K468)&lt;=price_limit,IF(K468="Yes",1,2),"")),""))</f>
        <v/>
      </c>
      <c r="AU468" s="75" t="str">
        <f ca="1">IF(OR(L468="",VLOOKUP(L$1,Services!$A$1:$B$19,2,0)="Exclude"),"",IF($D468=1,IF(OR(price_limit="",price_limit="No Limit"),IF(L468="Yes",1,2),IF(SUMIFS(WhatIf!$G:$G,WhatIf!$A:$A,L$1,WhatIf!$B:$B,L468)&lt;=price_limit,IF(L468="Yes",1,2),"")),""))</f>
        <v/>
      </c>
      <c r="AV468" s="75" t="str">
        <f ca="1">IF(OR(M468="",VLOOKUP(M$1,Services!$A$1:$B$19,2,0)="Exclude"),"",IF($D468=1,IF(OR(price_limit="",price_limit="No Limit"),IF(M468="Yes",1,2),IF(SUMIFS(WhatIf!$G:$G,WhatIf!$A:$A,M$1,WhatIf!$B:$B,M468)&lt;=price_limit,IF(M468="Yes",1,2),"")),""))</f>
        <v/>
      </c>
      <c r="AW468" s="75" t="str">
        <f ca="1">IF(OR(N468="",VLOOKUP(N$1,Services!$A$1:$B$19,2,0)="Exclude"),"",IF($D468=1,IF(OR(price_limit="",price_limit="No Limit"),IF(N468="Yes",1,2),IF(SUMIFS(WhatIf!$G:$G,WhatIf!$A:$A,N$1,WhatIf!$B:$B,N468)&lt;=price_limit,IF(N468="Yes",1,2),"")),""))</f>
        <v/>
      </c>
      <c r="AX468" s="75" t="str">
        <f>IF(OR(O468="",VLOOKUP(O$1,Services!$A$1:$B$19,2,0)="Exclude"),"",IF($D468=1,IF(OR(price_limit="",price_limit="No Limit"),IF(O468="Yes",1,2),IF(SUMIFS(WhatIf!$G:$G,WhatIf!$A:$A,O$1,WhatIf!$B:$B,O468)&lt;=price_limit,IF(O468="Yes",1,2),"")),""))</f>
        <v/>
      </c>
      <c r="AY468" s="75" t="str">
        <f>IF(OR(P468="",VLOOKUP(P$1,Services!$A$1:$B$19,2,0)="Exclude"),"",IF($D468=1,IF(OR(price_limit="",price_limit="No Limit"),IF(P468="Yes",1,2),IF(SUMIFS(WhatIf!$G:$G,WhatIf!$A:$A,P$1,WhatIf!$B:$B,P468)&lt;=price_limit,IF(P468="Yes",1,2),"")),""))</f>
        <v/>
      </c>
      <c r="AZ468" s="75" t="str">
        <f>IF(OR(Q468="",VLOOKUP(Q$1,Services!$A$1:$B$19,2,0)="Exclude"),"",IF($D468=1,IF(OR(price_limit="",price_limit="No Limit"),IF(Q468="Yes",1,2),IF(SUMIFS(WhatIf!$G:$G,WhatIf!$A:$A,Q$1,WhatIf!$B:$B,Q468)&lt;=price_limit,IF(Q468="Yes",1,2),"")),""))</f>
        <v/>
      </c>
      <c r="BA468" s="75" t="str">
        <f>IF(OR(R468="",VLOOKUP(R$1,Services!$A$1:$B$19,2,0)="Exclude"),"",IF($D468=1,IF(OR(price_limit="",price_limit="No Limit"),IF(R468="Yes",1,2),IF(SUMIFS(WhatIf!$G:$G,WhatIf!$A:$A,R$1,WhatIf!$B:$B,R468)&lt;=price_limit,IF(R468="Yes",1,2),"")),""))</f>
        <v/>
      </c>
      <c r="BB468" s="75" t="str">
        <f>IF(OR(S468="",VLOOKUP(S$1,Services!$A$1:$B$19,2,0)="Exclude"),"",IF($D468=1,IF(OR(price_limit="",price_limit="No Limit"),IF(S468="Yes",1,2),IF(SUMIFS(WhatIf!$G:$G,WhatIf!$A:$A,S$1,WhatIf!$B:$B,S468)&lt;=price_limit,IF(S468="Yes",1,2),"")),""))</f>
        <v/>
      </c>
      <c r="BC468" s="75" t="str">
        <f>IF(OR(T468="",VLOOKUP(T$1,Services!$A$1:$B$19,2,0)="Exclude"),"",IF($D468=1,IF(OR(price_limit="",price_limit="No Limit"),IF(T468="Yes",1,2),IF(SUMIFS(WhatIf!$G:$G,WhatIf!$A:$A,T$1,WhatIf!$B:$B,T468)&lt;=price_limit,IF(T468="Yes",1,2),"")),""))</f>
        <v/>
      </c>
      <c r="BD468" s="75" t="str">
        <f>IF(OR(U468="",VLOOKUP(U$1,Services!$A$1:$B$19,2,0)="Exclude"),"",IF($D468=1,IF(OR(price_limit="",price_limit="No Limit"),IF(U468="Yes",1,2),IF(SUMIFS(WhatIf!$G:$G,WhatIf!$A:$A,U$1,WhatIf!$B:$B,U468)&lt;=price_limit,IF(U468="Yes",1,2),"")),""))</f>
        <v/>
      </c>
      <c r="BE468" s="3">
        <f t="shared" si="33"/>
        <v>0</v>
      </c>
      <c r="BF468" s="3">
        <f t="shared" si="34"/>
        <v>0</v>
      </c>
      <c r="BG468" s="3">
        <f>IF(MID(highlight_pick,1,1)="#",IF(INDEX(Analysis!$C$7:$E$7,1,VALUE(MID(highlight_pick,2,1)))&lt;&gt;"",IF(INDEX($A468:$BO468,1,MATCH(INDEX(Analysis!$C$7:$E$7,1,VALUE(MID(highlight_pick,2,1))),$1:$1,0))="",0,IF(INDEX($A468:$BO468,1,MATCH(INDEX(Analysis!$C$7:$E$7,1,VALUE(MID(highlight_pick,2,1))),$1:$1,0))="Yes",1,IF(ISNUMBER(SEARCH(INDEX($A468:$BO468,1,MATCH(INDEX(Analysis!$C$7:$E$7,1,VALUE(MID(highlight_pick,2,1))),$1:$1,0)),INDEX(Analysis!$C$9:$E$9,1,VALUE(MID(highlight_pick,2,1))))),2,0))),0),0)</f>
        <v>0</v>
      </c>
      <c r="BH468" s="3">
        <f>IF(MID(highlight_pick,1,1)="#",IF(INDEX(Analysis!$C$10:$E$10,1,VALUE(MID(highlight_pick,2,1)))&lt;&gt;"",IF(INDEX($A468:$BO468,1,MATCH(INDEX(Analysis!$C$10:$E$10,1,VALUE(MID(highlight_pick,2,1))),$1:$1,0))="",0,IF(INDEX($A468:$BO468,1,MATCH(INDEX(Analysis!$C$10:$E$10,1,VALUE(MID(highlight_pick,2,1))),$1:$1,0))="Yes",1,IF(ISNUMBER(SEARCH(INDEX($A468:$BO468,1,MATCH(INDEX(Analysis!$C$10:$E$10,1,VALUE(MID(highlight_pick,2,1))),$1:$1,0)),INDEX(Analysis!$C$12:$E$12,1,VALUE(MID(highlight_pick,2,1))))),2,0))),0),0)</f>
        <v>0</v>
      </c>
      <c r="BI468" s="3">
        <f ca="1">IF(profile="",INDEX(MyNetworks!$A$7:$Z$200,MATCH(A468,OFFSET(MyNetworks!$A$7,0,MATCH(C468,MyNetworks!$6:$6,0)-1,200,1),0),MATCH(C468,MyNetworks!$6:$6,0)-1),IFERROR(INDEX(Profiles!$A$7:$U$200,MATCH(A468,OFFSET(Profiles!$A$7,0,MATCH(profile,Profiles!$6:$6,0)-1,200,1),0),MATCH(profile,Profiles!$6:$6,0)-1),0))</f>
        <v>0</v>
      </c>
      <c r="BJ468" s="46" t="str">
        <f ca="1">IF($A468="","",IF(ISNUMBER(MATCH(A468,OFFSET(MyNetworks!$A$3,0,MATCH($C468,MyNetworks!$6:$6,0)-1,200,1),0)),"","Cat1"))</f>
        <v/>
      </c>
      <c r="BK468" s="3" t="str">
        <f>IF($A468&lt;&gt;"",IF(ISNUMBER(MATCH(ROW($A468),#REF!,0)),IF($E468="","Err1",""),IF($E468="","","Err2")),"")</f>
        <v/>
      </c>
      <c r="BL468" s="3" t="str">
        <f>IF($A468&lt;&gt;"",IF(ISNUMBER(MATCH(ROW($A468),#REF!,0)),IF($F468="","Err1",""),IF($F468="","","Err2")),"")</f>
        <v>Err2</v>
      </c>
      <c r="BM468" s="3" t="str">
        <f>IF($A468&lt;&gt;"",IF(ISNUMBER(MATCH(ROW($A468),#REF!,0)),IF($G468="","Err1",""),IF($G468="","","Err2")),"")</f>
        <v>Err2</v>
      </c>
      <c r="BN468" s="3" t="str">
        <f>IF($A468&lt;&gt;"",IF(OR(ISNUMBER(MATCH(ROW($A468),#REF!,0)),ISNUMBER(MATCH(ROW($A468),#REF!,0))),IF(H468="","Err1",""),IF(H468="","","Err2")),"")</f>
        <v>Err2</v>
      </c>
      <c r="BO468" s="3" t="str">
        <f>IF($A468&lt;&gt;"",IF(OR(ISNUMBER(MATCH(ROW($A468),#REF!,0)),ISNUMBER(MATCH(ROW($A468),#REF!,0))),IF(I468="","Err1",""),IF(I468="","","Err2")),"")</f>
        <v>Err2</v>
      </c>
      <c r="BP468" s="3" t="str">
        <f>IF($A468&lt;&gt;"",IF(OR(ISNUMBER(MATCH(ROW($A468),#REF!,0)),ISNUMBER(MATCH(ROW($A468),#REF!,0))),IF(J468="","Err1",""),IF(J468="","","Err2")),"")</f>
        <v>Err2</v>
      </c>
      <c r="BQ468" s="3" t="str">
        <f>IF($A468&lt;&gt;"",IF(OR(ISNUMBER(MATCH(ROW($A468),#REF!,0)),ISNUMBER(MATCH(ROW($A468),#REF!,0))),IF(K468="","Err1",""),IF(K468="","","Err2")),"")</f>
        <v>Err2</v>
      </c>
      <c r="BR468" s="3" t="str">
        <f>IF($A468&lt;&gt;"",IF(OR(ISNUMBER(MATCH(ROW($A468),#REF!,0)),ISNUMBER(MATCH(ROW($A468),#REF!,0))),IF(L468="","Err1",""),IF(L468="","","Err2")),"")</f>
        <v>Err2</v>
      </c>
      <c r="BS468" s="3" t="str">
        <f>IF($A468&lt;&gt;"",IF(OR(ISNUMBER(MATCH(ROW($A468),#REF!,0)),ISNUMBER(MATCH(ROW($A468),#REF!,0))),IF(M468="","Err1",""),IF(M468="","","Err2")),"")</f>
        <v>Err2</v>
      </c>
      <c r="BT468" s="3" t="str">
        <f>IF($A468&lt;&gt;"",IF(OR(ISNUMBER(MATCH(ROW($A468),#REF!,0)),ISNUMBER(MATCH(ROW($A468),#REF!,0))),IF(N468="","Err1",""),IF(N468="","","Err2")),"")</f>
        <v>Err2</v>
      </c>
      <c r="BU468" s="3" t="str">
        <f>IF($A468&lt;&gt;"",IF(ISNUMBER(MATCH(ROW($A468),#REF!,0)),IF(O468="","Err1",""),IF(O468="","","Err2")),"")</f>
        <v/>
      </c>
      <c r="BV468" s="3" t="str">
        <f>IF($A468&lt;&gt;"",IF(ISNUMBER(MATCH(ROW($A468),#REF!,0)),IF(P468="","Err1",""),IF(P468="","","Err2")),"")</f>
        <v/>
      </c>
      <c r="BW468" s="3" t="str">
        <f>IF($A468&lt;&gt;"",IF(OR(ISNUMBER(MATCH(ROW($A468),#REF!,0)),ISNUMBER(MATCH(ROW($A468),#REF!,0)),ISNUMBER(MATCH(ROW($A468),#REF!,0))),IF($Q468="","Err1",""),IF($Q468="","","Err2")),"")</f>
        <v/>
      </c>
      <c r="BX468" s="3" t="str">
        <f>IF($A468&lt;&gt;"",IF(ISNUMBER(MATCH(ROW($A468),#REF!,0)),IF(R468="","Err1",""),IF(R468="","","Err2")),"")</f>
        <v/>
      </c>
      <c r="BY468" s="3" t="str">
        <f>IF($A468&lt;&gt;"",IF(ISNUMBER(MATCH(ROW($A468),#REF!,0)),IF(S468="","Err1",""),IF(S468="","","Err2")),"")</f>
        <v/>
      </c>
      <c r="BZ468" s="3" t="str">
        <f>IF($A468&lt;&gt;"",IF(ISNUMBER(MATCH(ROW($A468),#REF!,0)),IF(T468="","Err1",""),IF(T468="","","Err2")),"")</f>
        <v/>
      </c>
      <c r="CA468" s="3" t="str">
        <f>IF($A468&lt;&gt;"",IF(ISNUMBER(MATCH(ROW($A468),#REF!,0)),IF(U468="","Err1",""),IF(U468="","","Err2")),"")</f>
        <v/>
      </c>
    </row>
  </sheetData>
  <autoFilter ref="A1:CA468" xr:uid="{21104C06-6E88-460A-9C0E-6361D625DC5B}"/>
  <sortState xmlns:xlrd2="http://schemas.microsoft.com/office/spreadsheetml/2017/richdata2" ref="A2:CA468">
    <sortCondition ref="A2:A468"/>
  </sortState>
  <conditionalFormatting sqref="E113:F115 H113:H115 H102:H104 U99 H6 E6:F6 H15:H16 E14:F17 E125:F127 H126:H127 H175:H177 E176:F176 H117 H80:H83 E29:F30 H29:H30 O234:Q237 E153:F155 H153 H129:H138 O153:S155 O29:S30 O125:S127 O113:S115 O6:S6 O14:S17 H21:H27 E19:F21 O19:S27 E96:F97 H96:H97 O96:S97 O175:S177 E201:F202 H160:H161 E157:F157 H157 O157:S157 H32:H33 E179:F179 H49:H52 H58 H73:H74 H140:H141 H221:I222 H224:I242 E2:F4 H3:H4 O2:S4 H44:H47 E205:F213 E160:F162 E103:F103 O102:S111 H106:H110 E81:F83 H86:H88 H65:H71 E45:F50 E85:F85 E84 E177 E218:F228 E217 E237:F237 E147:F151 E146 E191:E198 E54 E94 E111 E118 E175 E183:E184 E216:F216 E215 F35:G35 E69 E86 E143:F145 E166:F166 E165 E235:E236 E32 E43:E44 E78 E80 E104:E105 E119:F123 E203 F42:G42 E180 E106:F110 E129:F141 O117:S123 H119:H123 H144:H151 O143:S151 O160:S162 H205:I213 O205:S213 E55:F68 BJ2 H60:H63 H164:H166 O164:S166 E164:F164 H168:H173 E168:F173 O168:S173 U205:U213 U2:U4 U96:U97 U19:U27 U14:U17 E200 O200:S203 H200:I202 H191:I198 E23:F27 F22 E52:F53 F51 E230:F232 F229 E234:F234 F233 H77:H78 O191:S198 O129:S141 U159:U162 E33:F42 H35:H40 E181:F182 U215:U237 O215:R233 S215:S237 H215:I219 E70:F77 O32:S78 E8:F12 H8:H12 O8:S12 U6:U12 O179:S184 H180:I184 U29:U78 U101:U115 U117:U127 U129:U141 U143:U157 U164:U173 U175:U184 U191:U198 U200:U203 H90:H93 O80:S94 E87:F93 U80:U94 H186:I188 E186:F188 O186:S188 U186:U188">
    <cfRule type="expression" dxfId="554" priority="1603" stopIfTrue="1">
      <formula>AND(E2="$",OR(#REF!="Yes",#REF!="No"))</formula>
    </cfRule>
    <cfRule type="expression" priority="1604" stopIfTrue="1">
      <formula>E2="$"</formula>
    </cfRule>
    <cfRule type="expression" dxfId="553" priority="1605" stopIfTrue="1">
      <formula>E2&lt;&gt;#REF!</formula>
    </cfRule>
  </conditionalFormatting>
  <conditionalFormatting sqref="E159:F159 E31:F31 E99:F99 E156:F156 E167:F167 E178:F178 E7:F7 E124:F124 E152:F152 F101 H112 H152 H7 H178 H167 H156 H101 H31 G113:G115 O167:Q167 I32:I33 I102:I104 I15:I16 G14:G17 G125:G127 I126:I127 I175:I177 I80:I83 G29:G30 I129:I138 G153:G155 I153 G129:G141 O101:S101 O112:S112 O152:S152 O7:S7 O178:S178 S167 O99:S99 O31:S31 O124:S124 G19:G27 I21:I27 G96:G97 I96:I97 G201:G202 I160:I161 G157 I157 G179 I49:I52 I58 I73:I74 I140:I141 O156:S156 H185:I185 G2:G4 I3:I4 I44:I47 G160:G162 G103 I106:I110 G81:G85 I86:I88 I65:I71 G45:G53 G177 G205:G213 F12:G12 F82:G82 G147:G151 F9:G9 G216:G234 G143:G145 G166 G236:G237 F2:G2 G106:G110 G119:G123 F43:G44 I119:I123 I144:I151 G55:G68 I60:I63 O185:R185 J16:N22 N15 J24:N28 N23 J30:N33 N29 J35:N57 J60:N60 N58:N59 J62:N70 N61 N71 J82:N82 N78:N81 N83 J85:N104 J107:N109 N105:N106 J112:N124 N110:N111 J127:N130 N125:N126 J132:N137 N131 J139:N144 N138 J150:N157 N149 J160:N162 N159:S159 N170 J207:N213 N205:N206 J216:N234 N215 J236:N246 N235 J252:N252 N251 J254:N276 N253 N277:N278 J295:N296 N294 J298:N313 N297 J363:N368 N362 N369:N370 J388:N393 N387 J395:N399 N394 J401:N403 N400 J410:N412 N409 J414:N416 N413 J420:N420 N417:N419 N421 J406:N406 K405:N405 K407:N407 J146:N148 N145 N164 J188:N188 N187 N404 M408:N408 J336:N338 I164:I166 G164 J165:N169 I168:I173 G168:G173 J340:N344 U124 U159 U31 U99 U156 U167 U178 U7 U152 U112 U101 J200:N204 J371:N383 J191:N198 J317:N334 I77:I78 J385:N386 J315:N315 G33:G42 I35:I40 G181:G182 G70:G77 J72:N77 T29:T78 G8:G12 I8:I11 J3:N14 T6:T12 T175:T184 J248:N250 I90:I93 G87:G93 T80:T94 J346:N361 J279:N293 G186:G188 J171:N186 T186:T188">
    <cfRule type="expression" dxfId="552" priority="1595" stopIfTrue="1">
      <formula>AND(E2="$",OR(#REF!="Yes",#REF!="No"))</formula>
    </cfRule>
    <cfRule type="expression" priority="1596" stopIfTrue="1">
      <formula>E2="$"</formula>
    </cfRule>
    <cfRule type="expression" dxfId="551" priority="1597" stopIfTrue="1">
      <formula>E2&lt;&gt;#REF!</formula>
    </cfRule>
  </conditionalFormatting>
  <conditionalFormatting sqref="H124">
    <cfRule type="expression" dxfId="550" priority="1517" stopIfTrue="1">
      <formula>AND(H124="$",OR(#REF!="Yes",#REF!="No"))</formula>
    </cfRule>
    <cfRule type="expression" priority="1518" stopIfTrue="1">
      <formula>H124="$"</formula>
    </cfRule>
    <cfRule type="expression" dxfId="549" priority="1519" stopIfTrue="1">
      <formula>H124&lt;&gt;#REF!</formula>
    </cfRule>
  </conditionalFormatting>
  <conditionalFormatting sqref="E101">
    <cfRule type="expression" dxfId="548" priority="1514" stopIfTrue="1">
      <formula>AND(E101="$",OR(#REF!="Yes",#REF!="No"))</formula>
    </cfRule>
    <cfRule type="expression" priority="1515" stopIfTrue="1">
      <formula>E101="$"</formula>
    </cfRule>
    <cfRule type="expression" dxfId="547" priority="1516" stopIfTrue="1">
      <formula>E101&lt;&gt;#REF!</formula>
    </cfRule>
  </conditionalFormatting>
  <conditionalFormatting sqref="F112">
    <cfRule type="expression" dxfId="546" priority="1511" stopIfTrue="1">
      <formula>AND(F112="$",OR(#REF!="Yes",#REF!="No"))</formula>
    </cfRule>
    <cfRule type="expression" priority="1512" stopIfTrue="1">
      <formula>F112="$"</formula>
    </cfRule>
    <cfRule type="expression" dxfId="545" priority="1513" stopIfTrue="1">
      <formula>F112&lt;&gt;#REF!</formula>
    </cfRule>
  </conditionalFormatting>
  <conditionalFormatting sqref="E142 H142 O142:Q142 S142 U142">
    <cfRule type="expression" dxfId="544" priority="1505" stopIfTrue="1">
      <formula>AND(E142="$",OR(#REF!="Yes",#REF!="No"))</formula>
    </cfRule>
    <cfRule type="expression" priority="1506" stopIfTrue="1">
      <formula>E142="$"</formula>
    </cfRule>
    <cfRule type="expression" dxfId="543" priority="1507" stopIfTrue="1">
      <formula>E142&lt;&gt;#REF!</formula>
    </cfRule>
  </conditionalFormatting>
  <conditionalFormatting sqref="G6">
    <cfRule type="expression" dxfId="542" priority="1502" stopIfTrue="1">
      <formula>AND(G6="$",OR(#REF!="Yes",#REF!="No"))</formula>
    </cfRule>
    <cfRule type="expression" priority="1503" stopIfTrue="1">
      <formula>G6="$"</formula>
    </cfRule>
    <cfRule type="expression" dxfId="541" priority="1504" stopIfTrue="1">
      <formula>G6&lt;&gt;#REF!</formula>
    </cfRule>
  </conditionalFormatting>
  <conditionalFormatting sqref="G159 G156 G167 G178 G7 G124 G152 G99 G101 F31:G31">
    <cfRule type="expression" dxfId="540" priority="1499" stopIfTrue="1">
      <formula>AND(F7="$",OR(#REF!="Yes",#REF!="No"))</formula>
    </cfRule>
    <cfRule type="expression" priority="1500" stopIfTrue="1">
      <formula>F7="$"</formula>
    </cfRule>
    <cfRule type="expression" dxfId="539" priority="1501" stopIfTrue="1">
      <formula>F7&lt;&gt;#REF!</formula>
    </cfRule>
  </conditionalFormatting>
  <conditionalFormatting sqref="G112">
    <cfRule type="expression" dxfId="538" priority="1496" stopIfTrue="1">
      <formula>AND(G112="$",OR(#REF!="Yes",#REF!="No"))</formula>
    </cfRule>
    <cfRule type="expression" priority="1497" stopIfTrue="1">
      <formula>G112="$"</formula>
    </cfRule>
    <cfRule type="expression" dxfId="537" priority="1498" stopIfTrue="1">
      <formula>G112&lt;&gt;#REF!</formula>
    </cfRule>
  </conditionalFormatting>
  <conditionalFormatting sqref="H159">
    <cfRule type="expression" dxfId="536" priority="1490" stopIfTrue="1">
      <formula>AND(H159="$",OR(#REF!="Yes",#REF!="No"))</formula>
    </cfRule>
    <cfRule type="expression" priority="1491" stopIfTrue="1">
      <formula>H159="$"</formula>
    </cfRule>
    <cfRule type="expression" dxfId="535" priority="1492" stopIfTrue="1">
      <formula>H159&lt;&gt;#REF!</formula>
    </cfRule>
  </conditionalFormatting>
  <conditionalFormatting sqref="H99">
    <cfRule type="expression" dxfId="534" priority="1487" stopIfTrue="1">
      <formula>AND(H99="$",OR(#REF!="Yes",#REF!="No"))</formula>
    </cfRule>
    <cfRule type="expression" priority="1488" stopIfTrue="1">
      <formula>H99="$"</formula>
    </cfRule>
    <cfRule type="expression" dxfId="533" priority="1489" stopIfTrue="1">
      <formula>H99&lt;&gt;#REF!</formula>
    </cfRule>
  </conditionalFormatting>
  <conditionalFormatting sqref="I113:I115 I6 I117 I29:I30">
    <cfRule type="expression" dxfId="532" priority="1481" stopIfTrue="1">
      <formula>AND(I6="$",OR(#REF!="Yes",#REF!="No"))</formula>
    </cfRule>
    <cfRule type="expression" priority="1482" stopIfTrue="1">
      <formula>I6="$"</formula>
    </cfRule>
    <cfRule type="expression" dxfId="531" priority="1483" stopIfTrue="1">
      <formula>I6&lt;&gt;#REF!</formula>
    </cfRule>
  </conditionalFormatting>
  <conditionalFormatting sqref="I152 I7 I178 I167 I156 I31">
    <cfRule type="expression" dxfId="530" priority="1478" stopIfTrue="1">
      <formula>AND(I7="$",OR(#REF!="Yes",#REF!="No"))</formula>
    </cfRule>
    <cfRule type="expression" priority="1479" stopIfTrue="1">
      <formula>I7="$"</formula>
    </cfRule>
    <cfRule type="expression" dxfId="529" priority="1480" stopIfTrue="1">
      <formula>I7&lt;&gt;#REF!</formula>
    </cfRule>
  </conditionalFormatting>
  <conditionalFormatting sqref="I124">
    <cfRule type="expression" dxfId="528" priority="1472" stopIfTrue="1">
      <formula>AND(I124="$",OR(#REF!="Yes",#REF!="No"))</formula>
    </cfRule>
    <cfRule type="expression" priority="1473" stopIfTrue="1">
      <formula>I124="$"</formula>
    </cfRule>
    <cfRule type="expression" dxfId="527" priority="1474" stopIfTrue="1">
      <formula>I124&lt;&gt;#REF!</formula>
    </cfRule>
  </conditionalFormatting>
  <conditionalFormatting sqref="I142">
    <cfRule type="expression" dxfId="526" priority="1469" stopIfTrue="1">
      <formula>AND(I142="$",OR(#REF!="Yes",#REF!="No"))</formula>
    </cfRule>
    <cfRule type="expression" priority="1470" stopIfTrue="1">
      <formula>I142="$"</formula>
    </cfRule>
    <cfRule type="expression" dxfId="525" priority="1471" stopIfTrue="1">
      <formula>I142&lt;&gt;#REF!</formula>
    </cfRule>
  </conditionalFormatting>
  <conditionalFormatting sqref="I159">
    <cfRule type="expression" dxfId="524" priority="1466" stopIfTrue="1">
      <formula>AND(I159="$",OR(#REF!="Yes",#REF!="No"))</formula>
    </cfRule>
    <cfRule type="expression" priority="1467" stopIfTrue="1">
      <formula>I159="$"</formula>
    </cfRule>
    <cfRule type="expression" dxfId="523" priority="1468" stopIfTrue="1">
      <formula>I159&lt;&gt;#REF!</formula>
    </cfRule>
  </conditionalFormatting>
  <conditionalFormatting sqref="I99">
    <cfRule type="expression" dxfId="522" priority="1463" stopIfTrue="1">
      <formula>AND(I99="$",OR(#REF!="Yes",#REF!="No"))</formula>
    </cfRule>
    <cfRule type="expression" priority="1464" stopIfTrue="1">
      <formula>I99="$"</formula>
    </cfRule>
    <cfRule type="expression" dxfId="521" priority="1465" stopIfTrue="1">
      <formula>I99&lt;&gt;#REF!</formula>
    </cfRule>
  </conditionalFormatting>
  <conditionalFormatting sqref="I112">
    <cfRule type="expression" dxfId="520" priority="1409" stopIfTrue="1">
      <formula>AND(I112="$",OR(#REF!="Yes",#REF!="No"))</formula>
    </cfRule>
    <cfRule type="expression" priority="1410" stopIfTrue="1">
      <formula>I112="$"</formula>
    </cfRule>
    <cfRule type="expression" dxfId="519" priority="1411" stopIfTrue="1">
      <formula>I112&lt;&gt;#REF!</formula>
    </cfRule>
  </conditionalFormatting>
  <conditionalFormatting sqref="E18:F18 H18 O18:S18 U18">
    <cfRule type="expression" dxfId="518" priority="1364" stopIfTrue="1">
      <formula>AND(E18="$",OR(#REF!="Yes",#REF!="No"))</formula>
    </cfRule>
    <cfRule type="expression" priority="1365" stopIfTrue="1">
      <formula>E18="$"</formula>
    </cfRule>
    <cfRule type="expression" dxfId="517" priority="1366" stopIfTrue="1">
      <formula>E18&lt;&gt;#REF!</formula>
    </cfRule>
  </conditionalFormatting>
  <conditionalFormatting sqref="F192:F195 F200 F197">
    <cfRule type="expression" dxfId="516" priority="1373" stopIfTrue="1">
      <formula>AND(F192="$",OR(#REF!="Yes",#REF!="No"))</formula>
    </cfRule>
    <cfRule type="expression" priority="1374" stopIfTrue="1">
      <formula>F192="$"</formula>
    </cfRule>
    <cfRule type="expression" dxfId="515" priority="1375" stopIfTrue="1">
      <formula>F192&lt;&gt;#REF!</formula>
    </cfRule>
  </conditionalFormatting>
  <conditionalFormatting sqref="G192:G195 G200 G197">
    <cfRule type="expression" dxfId="514" priority="1370" stopIfTrue="1">
      <formula>AND(G192="$",OR(#REF!="Yes",#REF!="No"))</formula>
    </cfRule>
    <cfRule type="expression" priority="1371" stopIfTrue="1">
      <formula>G192="$"</formula>
    </cfRule>
    <cfRule type="expression" dxfId="513" priority="1372" stopIfTrue="1">
      <formula>G192&lt;&gt;#REF!</formula>
    </cfRule>
  </conditionalFormatting>
  <conditionalFormatting sqref="G18">
    <cfRule type="expression" dxfId="512" priority="1361" stopIfTrue="1">
      <formula>AND(G18="$",OR(#REF!="Yes",#REF!="No"))</formula>
    </cfRule>
    <cfRule type="expression" priority="1362" stopIfTrue="1">
      <formula>G18="$"</formula>
    </cfRule>
    <cfRule type="expression" dxfId="511" priority="1363" stopIfTrue="1">
      <formula>G18&lt;&gt;#REF!</formula>
    </cfRule>
  </conditionalFormatting>
  <conditionalFormatting sqref="I18">
    <cfRule type="expression" dxfId="510" priority="1358" stopIfTrue="1">
      <formula>AND(I18="$",OR(#REF!="Yes",#REF!="No"))</formula>
    </cfRule>
    <cfRule type="expression" priority="1359" stopIfTrue="1">
      <formula>I18="$"</formula>
    </cfRule>
    <cfRule type="expression" dxfId="509" priority="1360" stopIfTrue="1">
      <formula>I18&lt;&gt;#REF!</formula>
    </cfRule>
  </conditionalFormatting>
  <conditionalFormatting sqref="E5:F5 H5 O5:S5 U5">
    <cfRule type="expression" dxfId="508" priority="1337" stopIfTrue="1">
      <formula>AND(E5="$",OR(#REF!="Yes",#REF!="No"))</formula>
    </cfRule>
    <cfRule type="expression" priority="1338" stopIfTrue="1">
      <formula>E5="$"</formula>
    </cfRule>
    <cfRule type="expression" dxfId="507" priority="1339" stopIfTrue="1">
      <formula>E5&lt;&gt;#REF!</formula>
    </cfRule>
  </conditionalFormatting>
  <conditionalFormatting sqref="G5">
    <cfRule type="expression" dxfId="506" priority="1334" stopIfTrue="1">
      <formula>AND(G5="$",OR(#REF!="Yes",#REF!="No"))</formula>
    </cfRule>
    <cfRule type="expression" priority="1335" stopIfTrue="1">
      <formula>G5="$"</formula>
    </cfRule>
    <cfRule type="expression" dxfId="505" priority="1336" stopIfTrue="1">
      <formula>G5&lt;&gt;#REF!</formula>
    </cfRule>
  </conditionalFormatting>
  <conditionalFormatting sqref="I5">
    <cfRule type="expression" dxfId="504" priority="1331" stopIfTrue="1">
      <formula>AND(I5="$",OR(#REF!="Yes",#REF!="No"))</formula>
    </cfRule>
    <cfRule type="expression" priority="1332" stopIfTrue="1">
      <formula>I5="$"</formula>
    </cfRule>
    <cfRule type="expression" dxfId="503" priority="1333" stopIfTrue="1">
      <formula>I5&lt;&gt;#REF!</formula>
    </cfRule>
  </conditionalFormatting>
  <conditionalFormatting sqref="E252:F252 H252 O252:S252 U252">
    <cfRule type="expression" dxfId="502" priority="1318" stopIfTrue="1">
      <formula>AND(E252="$",OR(#REF!="Yes",#REF!="No"))</formula>
    </cfRule>
    <cfRule type="expression" priority="1319" stopIfTrue="1">
      <formula>E252="$"</formula>
    </cfRule>
    <cfRule type="expression" dxfId="501" priority="1320" stopIfTrue="1">
      <formula>E252&lt;&gt;#REF!</formula>
    </cfRule>
  </conditionalFormatting>
  <conditionalFormatting sqref="G252">
    <cfRule type="expression" dxfId="500" priority="1315" stopIfTrue="1">
      <formula>AND(G252="$",OR(#REF!="Yes",#REF!="No"))</formula>
    </cfRule>
    <cfRule type="expression" priority="1316" stopIfTrue="1">
      <formula>G252="$"</formula>
    </cfRule>
    <cfRule type="expression" dxfId="499" priority="1317" stopIfTrue="1">
      <formula>G252&lt;&gt;#REF!</formula>
    </cfRule>
  </conditionalFormatting>
  <conditionalFormatting sqref="I252">
    <cfRule type="expression" dxfId="498" priority="1312" stopIfTrue="1">
      <formula>AND(I252="$",OR(#REF!="Yes",#REF!="No"))</formula>
    </cfRule>
    <cfRule type="expression" priority="1313" stopIfTrue="1">
      <formula>I252="$"</formula>
    </cfRule>
    <cfRule type="expression" dxfId="497" priority="1314" stopIfTrue="1">
      <formula>I252&lt;&gt;#REF!</formula>
    </cfRule>
  </conditionalFormatting>
  <conditionalFormatting sqref="E253 H253 O253:Q253 S253">
    <cfRule type="expression" dxfId="496" priority="1299" stopIfTrue="1">
      <formula>AND(E253="$",OR(#REF!="Yes",#REF!="No"))</formula>
    </cfRule>
    <cfRule type="expression" priority="1300" stopIfTrue="1">
      <formula>E253="$"</formula>
    </cfRule>
    <cfRule type="expression" dxfId="495" priority="1301" stopIfTrue="1">
      <formula>E253&lt;&gt;#REF!</formula>
    </cfRule>
  </conditionalFormatting>
  <conditionalFormatting sqref="I253">
    <cfRule type="expression" dxfId="494" priority="1293" stopIfTrue="1">
      <formula>AND(I253="$",OR(#REF!="Yes",#REF!="No"))</formula>
    </cfRule>
    <cfRule type="expression" priority="1294" stopIfTrue="1">
      <formula>I253="$"</formula>
    </cfRule>
    <cfRule type="expression" dxfId="493" priority="1295" stopIfTrue="1">
      <formula>I253&lt;&gt;#REF!</formula>
    </cfRule>
  </conditionalFormatting>
  <conditionalFormatting sqref="H13 E13:F13 O13:S13 U13">
    <cfRule type="expression" dxfId="492" priority="1280" stopIfTrue="1">
      <formula>AND(E13="$",OR(#REF!="Yes",#REF!="No"))</formula>
    </cfRule>
    <cfRule type="expression" priority="1281" stopIfTrue="1">
      <formula>E13="$"</formula>
    </cfRule>
    <cfRule type="expression" dxfId="491" priority="1282" stopIfTrue="1">
      <formula>E13&lt;&gt;#REF!</formula>
    </cfRule>
  </conditionalFormatting>
  <conditionalFormatting sqref="G13 I13">
    <cfRule type="expression" dxfId="490" priority="1277" stopIfTrue="1">
      <formula>AND(G13="$",OR(#REF!="Yes",#REF!="No"))</formula>
    </cfRule>
    <cfRule type="expression" priority="1278" stopIfTrue="1">
      <formula>G13="$"</formula>
    </cfRule>
    <cfRule type="expression" dxfId="489" priority="1279" stopIfTrue="1">
      <formula>G13&lt;&gt;#REF!</formula>
    </cfRule>
  </conditionalFormatting>
  <conditionalFormatting sqref="E185 S185 U185">
    <cfRule type="expression" dxfId="488" priority="1244" stopIfTrue="1">
      <formula>AND(E185="$",OR(#REF!="Yes",#REF!="No"))</formula>
    </cfRule>
    <cfRule type="expression" priority="1245" stopIfTrue="1">
      <formula>E185="$"</formula>
    </cfRule>
    <cfRule type="expression" dxfId="487" priority="1246" stopIfTrue="1">
      <formula>E185&lt;&gt;#REF!</formula>
    </cfRule>
  </conditionalFormatting>
  <conditionalFormatting sqref="U100">
    <cfRule type="expression" dxfId="486" priority="1222" stopIfTrue="1">
      <formula>AND(U100="$",OR(#REF!="Yes",#REF!="No"))</formula>
    </cfRule>
    <cfRule type="expression" priority="1223" stopIfTrue="1">
      <formula>U100="$"</formula>
    </cfRule>
    <cfRule type="expression" dxfId="485" priority="1224" stopIfTrue="1">
      <formula>U100&lt;&gt;#REF!</formula>
    </cfRule>
  </conditionalFormatting>
  <conditionalFormatting sqref="E100:F100 O100:S100 U100">
    <cfRule type="expression" dxfId="484" priority="1219" stopIfTrue="1">
      <formula>AND(E100="$",OR(#REF!="Yes",#REF!="No"))</formula>
    </cfRule>
    <cfRule type="expression" priority="1220" stopIfTrue="1">
      <formula>E100="$"</formula>
    </cfRule>
    <cfRule type="expression" dxfId="483" priority="1221" stopIfTrue="1">
      <formula>E100&lt;&gt;#REF!</formula>
    </cfRule>
  </conditionalFormatting>
  <conditionalFormatting sqref="G100">
    <cfRule type="expression" dxfId="482" priority="1216" stopIfTrue="1">
      <formula>AND(G100="$",OR(#REF!="Yes",#REF!="No"))</formula>
    </cfRule>
    <cfRule type="expression" priority="1217" stopIfTrue="1">
      <formula>G100="$"</formula>
    </cfRule>
    <cfRule type="expression" dxfId="481" priority="1218" stopIfTrue="1">
      <formula>G100&lt;&gt;#REF!</formula>
    </cfRule>
  </conditionalFormatting>
  <conditionalFormatting sqref="H100">
    <cfRule type="expression" dxfId="480" priority="1213" stopIfTrue="1">
      <formula>AND(H100="$",OR(#REF!="Yes",#REF!="No"))</formula>
    </cfRule>
    <cfRule type="expression" priority="1214" stopIfTrue="1">
      <formula>H100="$"</formula>
    </cfRule>
    <cfRule type="expression" dxfId="479" priority="1215" stopIfTrue="1">
      <formula>H100&lt;&gt;#REF!</formula>
    </cfRule>
  </conditionalFormatting>
  <conditionalFormatting sqref="I100">
    <cfRule type="expression" dxfId="478" priority="1210" stopIfTrue="1">
      <formula>AND(I100="$",OR(#REF!="Yes",#REF!="No"))</formula>
    </cfRule>
    <cfRule type="expression" priority="1211" stopIfTrue="1">
      <formula>I100="$"</formula>
    </cfRule>
    <cfRule type="expression" dxfId="477" priority="1212" stopIfTrue="1">
      <formula>I100&lt;&gt;#REF!</formula>
    </cfRule>
  </conditionalFormatting>
  <conditionalFormatting sqref="O174:Q174 E174:F174 H174 S174 U174">
    <cfRule type="expression" dxfId="476" priority="1178" stopIfTrue="1">
      <formula>AND(E174="$",OR(#REF!="Yes",#REF!="No"))</formula>
    </cfRule>
    <cfRule type="expression" priority="1179" stopIfTrue="1">
      <formula>E174="$"</formula>
    </cfRule>
    <cfRule type="expression" dxfId="475" priority="1180" stopIfTrue="1">
      <formula>E174&lt;&gt;#REF!</formula>
    </cfRule>
  </conditionalFormatting>
  <conditionalFormatting sqref="I174 G174">
    <cfRule type="expression" dxfId="474" priority="1175" stopIfTrue="1">
      <formula>AND(G174="$",OR(#REF!="Yes",#REF!="No"))</formula>
    </cfRule>
    <cfRule type="expression" priority="1176" stopIfTrue="1">
      <formula>G174="$"</formula>
    </cfRule>
    <cfRule type="expression" dxfId="473" priority="1177" stopIfTrue="1">
      <formula>G174&lt;&gt;#REF!</formula>
    </cfRule>
  </conditionalFormatting>
  <conditionalFormatting sqref="U98">
    <cfRule type="expression" dxfId="472" priority="1168" stopIfTrue="1">
      <formula>AND(U98="$",OR(#REF!="Yes",#REF!="No"))</formula>
    </cfRule>
    <cfRule type="expression" priority="1169" stopIfTrue="1">
      <formula>U98="$"</formula>
    </cfRule>
    <cfRule type="expression" dxfId="471" priority="1170" stopIfTrue="1">
      <formula>U98&lt;&gt;#REF!</formula>
    </cfRule>
  </conditionalFormatting>
  <conditionalFormatting sqref="E98:F98 O98:S98 U98">
    <cfRule type="expression" dxfId="470" priority="1165" stopIfTrue="1">
      <formula>AND(E98="$",OR(#REF!="Yes",#REF!="No"))</formula>
    </cfRule>
    <cfRule type="expression" priority="1166" stopIfTrue="1">
      <formula>E98="$"</formula>
    </cfRule>
    <cfRule type="expression" dxfId="469" priority="1167" stopIfTrue="1">
      <formula>E98&lt;&gt;#REF!</formula>
    </cfRule>
  </conditionalFormatting>
  <conditionalFormatting sqref="G98">
    <cfRule type="expression" dxfId="468" priority="1162" stopIfTrue="1">
      <formula>AND(G98="$",OR(#REF!="Yes",#REF!="No"))</formula>
    </cfRule>
    <cfRule type="expression" priority="1163" stopIfTrue="1">
      <formula>G98="$"</formula>
    </cfRule>
    <cfRule type="expression" dxfId="467" priority="1164" stopIfTrue="1">
      <formula>G98&lt;&gt;#REF!</formula>
    </cfRule>
  </conditionalFormatting>
  <conditionalFormatting sqref="H98">
    <cfRule type="expression" dxfId="466" priority="1159" stopIfTrue="1">
      <formula>AND(H98="$",OR(#REF!="Yes",#REF!="No"))</formula>
    </cfRule>
    <cfRule type="expression" priority="1160" stopIfTrue="1">
      <formula>H98="$"</formula>
    </cfRule>
    <cfRule type="expression" dxfId="465" priority="1161" stopIfTrue="1">
      <formula>H98&lt;&gt;#REF!</formula>
    </cfRule>
  </conditionalFormatting>
  <conditionalFormatting sqref="I98">
    <cfRule type="expression" dxfId="464" priority="1156" stopIfTrue="1">
      <formula>AND(I98="$",OR(#REF!="Yes",#REF!="No"))</formula>
    </cfRule>
    <cfRule type="expression" priority="1157" stopIfTrue="1">
      <formula>I98="$"</formula>
    </cfRule>
    <cfRule type="expression" dxfId="463" priority="1158" stopIfTrue="1">
      <formula>I98&lt;&gt;#REF!</formula>
    </cfRule>
  </conditionalFormatting>
  <conditionalFormatting sqref="G116">
    <cfRule type="expression" dxfId="462" priority="1115" stopIfTrue="1">
      <formula>AND(G116="$",OR(#REF!="Yes",#REF!="No"))</formula>
    </cfRule>
    <cfRule type="expression" priority="1116" stopIfTrue="1">
      <formula>G116="$"</formula>
    </cfRule>
    <cfRule type="expression" dxfId="461" priority="1117" stopIfTrue="1">
      <formula>G116&lt;&gt;#REF!</formula>
    </cfRule>
  </conditionalFormatting>
  <conditionalFormatting sqref="I116">
    <cfRule type="expression" dxfId="460" priority="1112" stopIfTrue="1">
      <formula>AND(I116="$",OR(#REF!="Yes",#REF!="No"))</formula>
    </cfRule>
    <cfRule type="expression" priority="1113" stopIfTrue="1">
      <formula>I116="$"</formula>
    </cfRule>
    <cfRule type="expression" dxfId="459" priority="1114" stopIfTrue="1">
      <formula>I116&lt;&gt;#REF!</formula>
    </cfRule>
  </conditionalFormatting>
  <conditionalFormatting sqref="F116 H116 R116:R118 O116:S116 U116">
    <cfRule type="expression" dxfId="458" priority="1118" stopIfTrue="1">
      <formula>AND(F116="$",OR(#REF!="Yes",#REF!="No"))</formula>
    </cfRule>
    <cfRule type="expression" priority="1119" stopIfTrue="1">
      <formula>F116="$"</formula>
    </cfRule>
    <cfRule type="expression" dxfId="457" priority="1120" stopIfTrue="1">
      <formula>F116&lt;&gt;#REF!</formula>
    </cfRule>
  </conditionalFormatting>
  <conditionalFormatting sqref="Q128">
    <cfRule type="expression" dxfId="456" priority="1089" stopIfTrue="1">
      <formula>AND(Q128="$",OR(#REF!="Yes",#REF!="No"))</formula>
    </cfRule>
    <cfRule type="expression" priority="1090" stopIfTrue="1">
      <formula>Q128="$"</formula>
    </cfRule>
    <cfRule type="expression" dxfId="455" priority="1091" stopIfTrue="1">
      <formula>Q128&lt;&gt;#REF!</formula>
    </cfRule>
  </conditionalFormatting>
  <conditionalFormatting sqref="G128 I128">
    <cfRule type="expression" dxfId="454" priority="1096" stopIfTrue="1">
      <formula>AND(G128="$",OR(#REF!="Yes",#REF!="No"))</formula>
    </cfRule>
    <cfRule type="expression" priority="1097" stopIfTrue="1">
      <formula>G128="$"</formula>
    </cfRule>
    <cfRule type="expression" dxfId="453" priority="1098" stopIfTrue="1">
      <formula>G128&lt;&gt;#REF!</formula>
    </cfRule>
  </conditionalFormatting>
  <conditionalFormatting sqref="E128:F128 H128 O128:P128 R128:S128">
    <cfRule type="expression" dxfId="452" priority="1099" stopIfTrue="1">
      <formula>AND(E128="$",OR(#REF!="Yes",#REF!="No"))</formula>
    </cfRule>
    <cfRule type="expression" priority="1100" stopIfTrue="1">
      <formula>E128="$"</formula>
    </cfRule>
    <cfRule type="expression" dxfId="451" priority="1101" stopIfTrue="1">
      <formula>E128&lt;&gt;#REF!</formula>
    </cfRule>
  </conditionalFormatting>
  <conditionalFormatting sqref="G79 I79">
    <cfRule type="expression" dxfId="450" priority="1083" stopIfTrue="1">
      <formula>AND(G79="$",OR(#REF!="Yes",#REF!="No"))</formula>
    </cfRule>
    <cfRule type="expression" priority="1084" stopIfTrue="1">
      <formula>G79="$"</formula>
    </cfRule>
    <cfRule type="expression" dxfId="449" priority="1085" stopIfTrue="1">
      <formula>G79&lt;&gt;#REF!</formula>
    </cfRule>
  </conditionalFormatting>
  <conditionalFormatting sqref="E79:F79 H79 O79:S79 U79">
    <cfRule type="expression" dxfId="448" priority="1086" stopIfTrue="1">
      <formula>AND(E79="$",OR(#REF!="Yes",#REF!="No"))</formula>
    </cfRule>
    <cfRule type="expression" priority="1087" stopIfTrue="1">
      <formula>E79="$"</formula>
    </cfRule>
    <cfRule type="expression" dxfId="447" priority="1088" stopIfTrue="1">
      <formula>E79&lt;&gt;#REF!</formula>
    </cfRule>
  </conditionalFormatting>
  <conditionalFormatting sqref="H28 E28 O28:S28 U28">
    <cfRule type="expression" dxfId="446" priority="1076" stopIfTrue="1">
      <formula>AND(E28="$",OR(#REF!="Yes",#REF!="No"))</formula>
    </cfRule>
    <cfRule type="expression" priority="1077" stopIfTrue="1">
      <formula>E28="$"</formula>
    </cfRule>
    <cfRule type="expression" dxfId="445" priority="1078" stopIfTrue="1">
      <formula>E28&lt;&gt;#REF!</formula>
    </cfRule>
  </conditionalFormatting>
  <conditionalFormatting sqref="I28">
    <cfRule type="expression" dxfId="444" priority="1070" stopIfTrue="1">
      <formula>AND(I28="$",OR(#REF!="Yes",#REF!="No"))</formula>
    </cfRule>
    <cfRule type="expression" priority="1071" stopIfTrue="1">
      <formula>I28="$"</formula>
    </cfRule>
    <cfRule type="expression" dxfId="443" priority="1072" stopIfTrue="1">
      <formula>I28&lt;&gt;#REF!</formula>
    </cfRule>
  </conditionalFormatting>
  <conditionalFormatting sqref="R305">
    <cfRule type="expression" dxfId="442" priority="1057" stopIfTrue="1">
      <formula>AND(R305="$",OR(#REF!="Yes",#REF!="No"))</formula>
    </cfRule>
    <cfRule type="expression" priority="1058" stopIfTrue="1">
      <formula>R305="$"</formula>
    </cfRule>
    <cfRule type="expression" dxfId="441" priority="1059" stopIfTrue="1">
      <formula>R305&lt;&gt;#REF!</formula>
    </cfRule>
  </conditionalFormatting>
  <conditionalFormatting sqref="R142">
    <cfRule type="expression" dxfId="440" priority="1051" stopIfTrue="1">
      <formula>AND(R142="$",OR(#REF!="Yes",#REF!="No"))</formula>
    </cfRule>
    <cfRule type="expression" priority="1052" stopIfTrue="1">
      <formula>R142="$"</formula>
    </cfRule>
    <cfRule type="expression" dxfId="439" priority="1053" stopIfTrue="1">
      <formula>R142&lt;&gt;#REF!</formula>
    </cfRule>
  </conditionalFormatting>
  <conditionalFormatting sqref="R280">
    <cfRule type="expression" dxfId="438" priority="1045" stopIfTrue="1">
      <formula>AND(R280="$",OR(#REF!="Yes",#REF!="No"))</formula>
    </cfRule>
    <cfRule type="expression" priority="1046" stopIfTrue="1">
      <formula>R280="$"</formula>
    </cfRule>
    <cfRule type="expression" dxfId="437" priority="1047" stopIfTrue="1">
      <formula>R280&lt;&gt;#REF!</formula>
    </cfRule>
  </conditionalFormatting>
  <conditionalFormatting sqref="R293">
    <cfRule type="expression" dxfId="436" priority="1042" stopIfTrue="1">
      <formula>AND(R293="$",OR(#REF!="Yes",#REF!="No"))</formula>
    </cfRule>
    <cfRule type="expression" priority="1043" stopIfTrue="1">
      <formula>R293="$"</formula>
    </cfRule>
    <cfRule type="expression" dxfId="435" priority="1044" stopIfTrue="1">
      <formula>R293&lt;&gt;#REF!</formula>
    </cfRule>
  </conditionalFormatting>
  <conditionalFormatting sqref="R302">
    <cfRule type="expression" dxfId="434" priority="1039" stopIfTrue="1">
      <formula>AND(R302="$",OR(#REF!="Yes",#REF!="No"))</formula>
    </cfRule>
    <cfRule type="expression" priority="1040" stopIfTrue="1">
      <formula>R302="$"</formula>
    </cfRule>
    <cfRule type="expression" dxfId="433" priority="1041" stopIfTrue="1">
      <formula>R302&lt;&gt;#REF!</formula>
    </cfRule>
  </conditionalFormatting>
  <conditionalFormatting sqref="R234:R236 R238:R243">
    <cfRule type="expression" dxfId="432" priority="1036" stopIfTrue="1">
      <formula>AND(R234="$",OR(#REF!="Yes",#REF!="No"))</formula>
    </cfRule>
    <cfRule type="expression" priority="1037" stopIfTrue="1">
      <formula>R234="$"</formula>
    </cfRule>
    <cfRule type="expression" dxfId="431" priority="1038" stopIfTrue="1">
      <formula>R234&lt;&gt;#REF!</formula>
    </cfRule>
  </conditionalFormatting>
  <conditionalFormatting sqref="S95 E95:F95 H95 O95:Q95 U95">
    <cfRule type="expression" dxfId="430" priority="961" stopIfTrue="1">
      <formula>AND(E95="$",OR(#REF!="Yes",#REF!="No"))</formula>
    </cfRule>
    <cfRule type="expression" priority="962" stopIfTrue="1">
      <formula>E95="$"</formula>
    </cfRule>
    <cfRule type="expression" dxfId="429" priority="963" stopIfTrue="1">
      <formula>E95&lt;&gt;#REF!</formula>
    </cfRule>
  </conditionalFormatting>
  <conditionalFormatting sqref="G95 I95">
    <cfRule type="expression" dxfId="428" priority="958" stopIfTrue="1">
      <formula>AND(G95="$",OR(#REF!="Yes",#REF!="No"))</formula>
    </cfRule>
    <cfRule type="expression" priority="959" stopIfTrue="1">
      <formula>G95="$"</formula>
    </cfRule>
    <cfRule type="expression" dxfId="427" priority="960" stopIfTrue="1">
      <formula>G95&lt;&gt;#REF!</formula>
    </cfRule>
  </conditionalFormatting>
  <conditionalFormatting sqref="S204 O204:Q204 E204:F204 U204">
    <cfRule type="expression" dxfId="426" priority="948" stopIfTrue="1">
      <formula>AND(E204="$",OR(#REF!="Yes",#REF!="No"))</formula>
    </cfRule>
    <cfRule type="expression" priority="949" stopIfTrue="1">
      <formula>E204="$"</formula>
    </cfRule>
    <cfRule type="expression" dxfId="425" priority="950" stopIfTrue="1">
      <formula>E204&lt;&gt;#REF!</formula>
    </cfRule>
  </conditionalFormatting>
  <conditionalFormatting sqref="G204">
    <cfRule type="expression" dxfId="424" priority="945" stopIfTrue="1">
      <formula>AND(G204="$",OR(#REF!="Yes",#REF!="No"))</formula>
    </cfRule>
    <cfRule type="expression" priority="946" stopIfTrue="1">
      <formula>G204="$"</formula>
    </cfRule>
    <cfRule type="expression" dxfId="423" priority="947" stopIfTrue="1">
      <formula>G204&lt;&gt;#REF!</formula>
    </cfRule>
  </conditionalFormatting>
  <conditionalFormatting sqref="R204">
    <cfRule type="expression" dxfId="422" priority="922" stopIfTrue="1">
      <formula>AND(R204="$",OR(#REF!="Yes",#REF!="No"))</formula>
    </cfRule>
    <cfRule type="expression" priority="923" stopIfTrue="1">
      <formula>R204="$"</formula>
    </cfRule>
    <cfRule type="expression" dxfId="421" priority="924" stopIfTrue="1">
      <formula>R204&lt;&gt;#REF!</formula>
    </cfRule>
  </conditionalFormatting>
  <conditionalFormatting sqref="I101">
    <cfRule type="expression" dxfId="420" priority="910" stopIfTrue="1">
      <formula>AND(I101="$",OR(#REF!="Yes",#REF!="No"))</formula>
    </cfRule>
    <cfRule type="expression" priority="911" stopIfTrue="1">
      <formula>I101="$"</formula>
    </cfRule>
    <cfRule type="expression" dxfId="419" priority="912" stopIfTrue="1">
      <formula>I101&lt;&gt;#REF!</formula>
    </cfRule>
  </conditionalFormatting>
  <conditionalFormatting sqref="H118">
    <cfRule type="expression" dxfId="418" priority="907" stopIfTrue="1">
      <formula>AND(H118="$",OR(#REF!="Yes",#REF!="No"))</formula>
    </cfRule>
    <cfRule type="expression" priority="908" stopIfTrue="1">
      <formula>H118="$"</formula>
    </cfRule>
    <cfRule type="expression" dxfId="417" priority="909" stopIfTrue="1">
      <formula>H118&lt;&gt;#REF!</formula>
    </cfRule>
  </conditionalFormatting>
  <conditionalFormatting sqref="I118">
    <cfRule type="expression" dxfId="416" priority="904" stopIfTrue="1">
      <formula>AND(I118="$",OR(#REF!="Yes",#REF!="No"))</formula>
    </cfRule>
    <cfRule type="expression" priority="905" stopIfTrue="1">
      <formula>I118="$"</formula>
    </cfRule>
    <cfRule type="expression" dxfId="415" priority="906" stopIfTrue="1">
      <formula>I118&lt;&gt;#REF!</formula>
    </cfRule>
  </conditionalFormatting>
  <conditionalFormatting sqref="H143">
    <cfRule type="expression" dxfId="414" priority="901" stopIfTrue="1">
      <formula>AND(H143="$",OR(#REF!="Yes",#REF!="No"))</formula>
    </cfRule>
    <cfRule type="expression" priority="902" stopIfTrue="1">
      <formula>H143="$"</formula>
    </cfRule>
    <cfRule type="expression" dxfId="413" priority="903" stopIfTrue="1">
      <formula>H143&lt;&gt;#REF!</formula>
    </cfRule>
  </conditionalFormatting>
  <conditionalFormatting sqref="I143">
    <cfRule type="expression" dxfId="412" priority="898" stopIfTrue="1">
      <formula>AND(I143="$",OR(#REF!="Yes",#REF!="No"))</formula>
    </cfRule>
    <cfRule type="expression" priority="899" stopIfTrue="1">
      <formula>I143="$"</formula>
    </cfRule>
    <cfRule type="expression" dxfId="411" priority="900" stopIfTrue="1">
      <formula>I143&lt;&gt;#REF!</formula>
    </cfRule>
  </conditionalFormatting>
  <conditionalFormatting sqref="H296">
    <cfRule type="expression" dxfId="410" priority="889" stopIfTrue="1">
      <formula>AND(H296="$",OR(#REF!="Yes",#REF!="No"))</formula>
    </cfRule>
    <cfRule type="expression" priority="890" stopIfTrue="1">
      <formula>H296="$"</formula>
    </cfRule>
    <cfRule type="expression" dxfId="409" priority="891" stopIfTrue="1">
      <formula>H296&lt;&gt;#REF!</formula>
    </cfRule>
  </conditionalFormatting>
  <conditionalFormatting sqref="I296">
    <cfRule type="expression" dxfId="408" priority="886" stopIfTrue="1">
      <formula>AND(I296="$",OR(#REF!="Yes",#REF!="No"))</formula>
    </cfRule>
    <cfRule type="expression" priority="887" stopIfTrue="1">
      <formula>I296="$"</formula>
    </cfRule>
    <cfRule type="expression" dxfId="407" priority="888" stopIfTrue="1">
      <formula>I296&lt;&gt;#REF!</formula>
    </cfRule>
  </conditionalFormatting>
  <conditionalFormatting sqref="I12">
    <cfRule type="expression" dxfId="406" priority="883" stopIfTrue="1">
      <formula>AND(I12="$",OR(#REF!="Yes",#REF!="No"))</formula>
    </cfRule>
    <cfRule type="expression" priority="884" stopIfTrue="1">
      <formula>I12="$"</formula>
    </cfRule>
    <cfRule type="expression" dxfId="405" priority="885" stopIfTrue="1">
      <formula>I12&lt;&gt;#REF!</formula>
    </cfRule>
  </conditionalFormatting>
  <conditionalFormatting sqref="H17 H14">
    <cfRule type="expression" dxfId="404" priority="880" stopIfTrue="1">
      <formula>AND(H14="$",OR(#REF!="Yes",#REF!="No"))</formula>
    </cfRule>
    <cfRule type="expression" priority="881" stopIfTrue="1">
      <formula>H14="$"</formula>
    </cfRule>
    <cfRule type="expression" dxfId="403" priority="882" stopIfTrue="1">
      <formula>H14&lt;&gt;#REF!</formula>
    </cfRule>
  </conditionalFormatting>
  <conditionalFormatting sqref="I17 I14">
    <cfRule type="expression" dxfId="402" priority="877" stopIfTrue="1">
      <formula>AND(I14="$",OR(#REF!="Yes",#REF!="No"))</formula>
    </cfRule>
    <cfRule type="expression" priority="878" stopIfTrue="1">
      <formula>I14="$"</formula>
    </cfRule>
    <cfRule type="expression" dxfId="401" priority="879" stopIfTrue="1">
      <formula>I14&lt;&gt;#REF!</formula>
    </cfRule>
  </conditionalFormatting>
  <conditionalFormatting sqref="H19">
    <cfRule type="expression" dxfId="400" priority="874" stopIfTrue="1">
      <formula>AND(H19="$",OR(#REF!="Yes",#REF!="No"))</formula>
    </cfRule>
    <cfRule type="expression" priority="875" stopIfTrue="1">
      <formula>H19="$"</formula>
    </cfRule>
    <cfRule type="expression" dxfId="399" priority="876" stopIfTrue="1">
      <formula>H19&lt;&gt;#REF!</formula>
    </cfRule>
  </conditionalFormatting>
  <conditionalFormatting sqref="I19">
    <cfRule type="expression" dxfId="398" priority="871" stopIfTrue="1">
      <formula>AND(I19="$",OR(#REF!="Yes",#REF!="No"))</formula>
    </cfRule>
    <cfRule type="expression" priority="872" stopIfTrue="1">
      <formula>I19="$"</formula>
    </cfRule>
    <cfRule type="expression" dxfId="397" priority="873" stopIfTrue="1">
      <formula>I19&lt;&gt;#REF!</formula>
    </cfRule>
  </conditionalFormatting>
  <conditionalFormatting sqref="I303">
    <cfRule type="expression" dxfId="396" priority="631" stopIfTrue="1">
      <formula>AND(I303="$",OR(#REF!="Yes",#REF!="No"))</formula>
    </cfRule>
    <cfRule type="expression" priority="632" stopIfTrue="1">
      <formula>I303="$"</formula>
    </cfRule>
    <cfRule type="expression" dxfId="395" priority="633" stopIfTrue="1">
      <formula>I303&lt;&gt;#REF!</formula>
    </cfRule>
  </conditionalFormatting>
  <conditionalFormatting sqref="H20">
    <cfRule type="expression" dxfId="394" priority="868" stopIfTrue="1">
      <formula>AND(H20="$",OR(#REF!="Yes",#REF!="No"))</formula>
    </cfRule>
    <cfRule type="expression" priority="869" stopIfTrue="1">
      <formula>H20="$"</formula>
    </cfRule>
    <cfRule type="expression" dxfId="393" priority="870" stopIfTrue="1">
      <formula>H20&lt;&gt;#REF!</formula>
    </cfRule>
  </conditionalFormatting>
  <conditionalFormatting sqref="I20">
    <cfRule type="expression" dxfId="392" priority="865" stopIfTrue="1">
      <formula>AND(I20="$",OR(#REF!="Yes",#REF!="No"))</formula>
    </cfRule>
    <cfRule type="expression" priority="866" stopIfTrue="1">
      <formula>I20="$"</formula>
    </cfRule>
    <cfRule type="expression" dxfId="391" priority="867" stopIfTrue="1">
      <formula>I20&lt;&gt;#REF!</formula>
    </cfRule>
  </conditionalFormatting>
  <conditionalFormatting sqref="H42">
    <cfRule type="expression" dxfId="390" priority="862" stopIfTrue="1">
      <formula>AND(H42="$",OR(#REF!="Yes",#REF!="No"))</formula>
    </cfRule>
    <cfRule type="expression" priority="863" stopIfTrue="1">
      <formula>H42="$"</formula>
    </cfRule>
    <cfRule type="expression" dxfId="389" priority="864" stopIfTrue="1">
      <formula>H42&lt;&gt;#REF!</formula>
    </cfRule>
  </conditionalFormatting>
  <conditionalFormatting sqref="I42">
    <cfRule type="expression" dxfId="388" priority="859" stopIfTrue="1">
      <formula>AND(I42="$",OR(#REF!="Yes",#REF!="No"))</formula>
    </cfRule>
    <cfRule type="expression" priority="860" stopIfTrue="1">
      <formula>I42="$"</formula>
    </cfRule>
    <cfRule type="expression" dxfId="387" priority="861" stopIfTrue="1">
      <formula>I42&lt;&gt;#REF!</formula>
    </cfRule>
  </conditionalFormatting>
  <conditionalFormatting sqref="H41">
    <cfRule type="expression" dxfId="386" priority="856" stopIfTrue="1">
      <formula>AND(H41="$",OR(#REF!="Yes",#REF!="No"))</formula>
    </cfRule>
    <cfRule type="expression" priority="857" stopIfTrue="1">
      <formula>H41="$"</formula>
    </cfRule>
    <cfRule type="expression" dxfId="385" priority="858" stopIfTrue="1">
      <formula>H41&lt;&gt;#REF!</formula>
    </cfRule>
  </conditionalFormatting>
  <conditionalFormatting sqref="I41">
    <cfRule type="expression" dxfId="384" priority="853" stopIfTrue="1">
      <formula>AND(I41="$",OR(#REF!="Yes",#REF!="No"))</formula>
    </cfRule>
    <cfRule type="expression" priority="854" stopIfTrue="1">
      <formula>I41="$"</formula>
    </cfRule>
    <cfRule type="expression" dxfId="383" priority="855" stopIfTrue="1">
      <formula>I41&lt;&gt;#REF!</formula>
    </cfRule>
  </conditionalFormatting>
  <conditionalFormatting sqref="H48">
    <cfRule type="expression" dxfId="382" priority="850" stopIfTrue="1">
      <formula>AND(H48="$",OR(#REF!="Yes",#REF!="No"))</formula>
    </cfRule>
    <cfRule type="expression" priority="851" stopIfTrue="1">
      <formula>H48="$"</formula>
    </cfRule>
    <cfRule type="expression" dxfId="381" priority="852" stopIfTrue="1">
      <formula>H48&lt;&gt;#REF!</formula>
    </cfRule>
  </conditionalFormatting>
  <conditionalFormatting sqref="I48">
    <cfRule type="expression" dxfId="380" priority="847" stopIfTrue="1">
      <formula>AND(I48="$",OR(#REF!="Yes",#REF!="No"))</formula>
    </cfRule>
    <cfRule type="expression" priority="848" stopIfTrue="1">
      <formula>I48="$"</formula>
    </cfRule>
    <cfRule type="expression" dxfId="379" priority="849" stopIfTrue="1">
      <formula>I48&lt;&gt;#REF!</formula>
    </cfRule>
  </conditionalFormatting>
  <conditionalFormatting sqref="H53">
    <cfRule type="expression" dxfId="378" priority="844" stopIfTrue="1">
      <formula>AND(H53="$",OR(#REF!="Yes",#REF!="No"))</formula>
    </cfRule>
    <cfRule type="expression" priority="845" stopIfTrue="1">
      <formula>H53="$"</formula>
    </cfRule>
    <cfRule type="expression" dxfId="377" priority="846" stopIfTrue="1">
      <formula>H53&lt;&gt;#REF!</formula>
    </cfRule>
  </conditionalFormatting>
  <conditionalFormatting sqref="I53">
    <cfRule type="expression" dxfId="376" priority="841" stopIfTrue="1">
      <formula>AND(I53="$",OR(#REF!="Yes",#REF!="No"))</formula>
    </cfRule>
    <cfRule type="expression" priority="842" stopIfTrue="1">
      <formula>I53="$"</formula>
    </cfRule>
    <cfRule type="expression" dxfId="375" priority="843" stopIfTrue="1">
      <formula>I53&lt;&gt;#REF!</formula>
    </cfRule>
  </conditionalFormatting>
  <conditionalFormatting sqref="H54:H56">
    <cfRule type="expression" dxfId="374" priority="838" stopIfTrue="1">
      <formula>AND(H54="$",OR(#REF!="Yes",#REF!="No"))</formula>
    </cfRule>
    <cfRule type="expression" priority="839" stopIfTrue="1">
      <formula>H54="$"</formula>
    </cfRule>
    <cfRule type="expression" dxfId="373" priority="840" stopIfTrue="1">
      <formula>H54&lt;&gt;#REF!</formula>
    </cfRule>
  </conditionalFormatting>
  <conditionalFormatting sqref="I54:I56">
    <cfRule type="expression" dxfId="372" priority="835" stopIfTrue="1">
      <formula>AND(I54="$",OR(#REF!="Yes",#REF!="No"))</formula>
    </cfRule>
    <cfRule type="expression" priority="836" stopIfTrue="1">
      <formula>I54="$"</formula>
    </cfRule>
    <cfRule type="expression" dxfId="371" priority="837" stopIfTrue="1">
      <formula>I54&lt;&gt;#REF!</formula>
    </cfRule>
  </conditionalFormatting>
  <conditionalFormatting sqref="H64 H57">
    <cfRule type="expression" dxfId="370" priority="832" stopIfTrue="1">
      <formula>AND(H57="$",OR(#REF!="Yes",#REF!="No"))</formula>
    </cfRule>
    <cfRule type="expression" priority="833" stopIfTrue="1">
      <formula>H57="$"</formula>
    </cfRule>
    <cfRule type="expression" dxfId="369" priority="834" stopIfTrue="1">
      <formula>H57&lt;&gt;#REF!</formula>
    </cfRule>
  </conditionalFormatting>
  <conditionalFormatting sqref="I64 I57">
    <cfRule type="expression" dxfId="368" priority="829" stopIfTrue="1">
      <formula>AND(I57="$",OR(#REF!="Yes",#REF!="No"))</formula>
    </cfRule>
    <cfRule type="expression" priority="830" stopIfTrue="1">
      <formula>I57="$"</formula>
    </cfRule>
    <cfRule type="expression" dxfId="367" priority="831" stopIfTrue="1">
      <formula>I57&lt;&gt;#REF!</formula>
    </cfRule>
  </conditionalFormatting>
  <conditionalFormatting sqref="H76 H72">
    <cfRule type="expression" dxfId="366" priority="826" stopIfTrue="1">
      <formula>AND(H72="$",OR(#REF!="Yes",#REF!="No"))</formula>
    </cfRule>
    <cfRule type="expression" priority="827" stopIfTrue="1">
      <formula>H72="$"</formula>
    </cfRule>
    <cfRule type="expression" dxfId="365" priority="828" stopIfTrue="1">
      <formula>H72&lt;&gt;#REF!</formula>
    </cfRule>
  </conditionalFormatting>
  <conditionalFormatting sqref="I76 I72">
    <cfRule type="expression" dxfId="364" priority="823" stopIfTrue="1">
      <formula>AND(I72="$",OR(#REF!="Yes",#REF!="No"))</formula>
    </cfRule>
    <cfRule type="expression" priority="824" stopIfTrue="1">
      <formula>I72="$"</formula>
    </cfRule>
    <cfRule type="expression" dxfId="363" priority="825" stopIfTrue="1">
      <formula>I72&lt;&gt;#REF!</formula>
    </cfRule>
  </conditionalFormatting>
  <conditionalFormatting sqref="H84:H85">
    <cfRule type="expression" dxfId="362" priority="820" stopIfTrue="1">
      <formula>AND(H84="$",OR(#REF!="Yes",#REF!="No"))</formula>
    </cfRule>
    <cfRule type="expression" priority="821" stopIfTrue="1">
      <formula>H84="$"</formula>
    </cfRule>
    <cfRule type="expression" dxfId="361" priority="822" stopIfTrue="1">
      <formula>H84&lt;&gt;#REF!</formula>
    </cfRule>
  </conditionalFormatting>
  <conditionalFormatting sqref="I84:I85">
    <cfRule type="expression" dxfId="360" priority="817" stopIfTrue="1">
      <formula>AND(I84="$",OR(#REF!="Yes",#REF!="No"))</formula>
    </cfRule>
    <cfRule type="expression" priority="818" stopIfTrue="1">
      <formula>I84="$"</formula>
    </cfRule>
    <cfRule type="expression" dxfId="359" priority="819" stopIfTrue="1">
      <formula>I84&lt;&gt;#REF!</formula>
    </cfRule>
  </conditionalFormatting>
  <conditionalFormatting sqref="H89">
    <cfRule type="expression" dxfId="358" priority="814" stopIfTrue="1">
      <formula>AND(H89="$",OR(#REF!="Yes",#REF!="No"))</formula>
    </cfRule>
    <cfRule type="expression" priority="815" stopIfTrue="1">
      <formula>H89="$"</formula>
    </cfRule>
    <cfRule type="expression" dxfId="357" priority="816" stopIfTrue="1">
      <formula>H89&lt;&gt;#REF!</formula>
    </cfRule>
  </conditionalFormatting>
  <conditionalFormatting sqref="I89">
    <cfRule type="expression" dxfId="356" priority="811" stopIfTrue="1">
      <formula>AND(I89="$",OR(#REF!="Yes",#REF!="No"))</formula>
    </cfRule>
    <cfRule type="expression" priority="812" stopIfTrue="1">
      <formula>I89="$"</formula>
    </cfRule>
    <cfRule type="expression" dxfId="355" priority="813" stopIfTrue="1">
      <formula>I89&lt;&gt;#REF!</formula>
    </cfRule>
  </conditionalFormatting>
  <conditionalFormatting sqref="H94">
    <cfRule type="expression" dxfId="354" priority="808" stopIfTrue="1">
      <formula>AND(H94="$",OR(#REF!="Yes",#REF!="No"))</formula>
    </cfRule>
    <cfRule type="expression" priority="809" stopIfTrue="1">
      <formula>H94="$"</formula>
    </cfRule>
    <cfRule type="expression" dxfId="353" priority="810" stopIfTrue="1">
      <formula>H94&lt;&gt;#REF!</formula>
    </cfRule>
  </conditionalFormatting>
  <conditionalFormatting sqref="I94">
    <cfRule type="expression" dxfId="352" priority="805" stopIfTrue="1">
      <formula>AND(I94="$",OR(#REF!="Yes",#REF!="No"))</formula>
    </cfRule>
    <cfRule type="expression" priority="806" stopIfTrue="1">
      <formula>I94="$"</formula>
    </cfRule>
    <cfRule type="expression" dxfId="351" priority="807" stopIfTrue="1">
      <formula>I94&lt;&gt;#REF!</formula>
    </cfRule>
  </conditionalFormatting>
  <conditionalFormatting sqref="H111">
    <cfRule type="expression" dxfId="350" priority="802" stopIfTrue="1">
      <formula>AND(H111="$",OR(#REF!="Yes",#REF!="No"))</formula>
    </cfRule>
    <cfRule type="expression" priority="803" stopIfTrue="1">
      <formula>H111="$"</formula>
    </cfRule>
    <cfRule type="expression" dxfId="349" priority="804" stopIfTrue="1">
      <formula>H111&lt;&gt;#REF!</formula>
    </cfRule>
  </conditionalFormatting>
  <conditionalFormatting sqref="I111">
    <cfRule type="expression" dxfId="348" priority="799" stopIfTrue="1">
      <formula>AND(I111="$",OR(#REF!="Yes",#REF!="No"))</formula>
    </cfRule>
    <cfRule type="expression" priority="800" stopIfTrue="1">
      <formula>I111="$"</formula>
    </cfRule>
    <cfRule type="expression" dxfId="347" priority="801" stopIfTrue="1">
      <formula>I111&lt;&gt;#REF!</formula>
    </cfRule>
  </conditionalFormatting>
  <conditionalFormatting sqref="H125">
    <cfRule type="expression" dxfId="346" priority="796" stopIfTrue="1">
      <formula>AND(H125="$",OR(#REF!="Yes",#REF!="No"))</formula>
    </cfRule>
    <cfRule type="expression" priority="797" stopIfTrue="1">
      <formula>H125="$"</formula>
    </cfRule>
    <cfRule type="expression" dxfId="345" priority="798" stopIfTrue="1">
      <formula>H125&lt;&gt;#REF!</formula>
    </cfRule>
  </conditionalFormatting>
  <conditionalFormatting sqref="I125">
    <cfRule type="expression" dxfId="344" priority="793" stopIfTrue="1">
      <formula>AND(I125="$",OR(#REF!="Yes",#REF!="No"))</formula>
    </cfRule>
    <cfRule type="expression" priority="794" stopIfTrue="1">
      <formula>I125="$"</formula>
    </cfRule>
    <cfRule type="expression" dxfId="343" priority="795" stopIfTrue="1">
      <formula>I125&lt;&gt;#REF!</formula>
    </cfRule>
  </conditionalFormatting>
  <conditionalFormatting sqref="H139">
    <cfRule type="expression" dxfId="342" priority="790" stopIfTrue="1">
      <formula>AND(H139="$",OR(#REF!="Yes",#REF!="No"))</formula>
    </cfRule>
    <cfRule type="expression" priority="791" stopIfTrue="1">
      <formula>H139="$"</formula>
    </cfRule>
    <cfRule type="expression" dxfId="341" priority="792" stopIfTrue="1">
      <formula>H139&lt;&gt;#REF!</formula>
    </cfRule>
  </conditionalFormatting>
  <conditionalFormatting sqref="I139">
    <cfRule type="expression" dxfId="340" priority="787" stopIfTrue="1">
      <formula>AND(I139="$",OR(#REF!="Yes",#REF!="No"))</formula>
    </cfRule>
    <cfRule type="expression" priority="788" stopIfTrue="1">
      <formula>I139="$"</formula>
    </cfRule>
    <cfRule type="expression" dxfId="339" priority="789" stopIfTrue="1">
      <formula>I139&lt;&gt;#REF!</formula>
    </cfRule>
  </conditionalFormatting>
  <conditionalFormatting sqref="H154">
    <cfRule type="expression" dxfId="338" priority="784" stopIfTrue="1">
      <formula>AND(H154="$",OR(#REF!="Yes",#REF!="No"))</formula>
    </cfRule>
    <cfRule type="expression" priority="785" stopIfTrue="1">
      <formula>H154="$"</formula>
    </cfRule>
    <cfRule type="expression" dxfId="337" priority="786" stopIfTrue="1">
      <formula>H154&lt;&gt;#REF!</formula>
    </cfRule>
  </conditionalFormatting>
  <conditionalFormatting sqref="I154">
    <cfRule type="expression" dxfId="336" priority="781" stopIfTrue="1">
      <formula>AND(I154="$",OR(#REF!="Yes",#REF!="No"))</formula>
    </cfRule>
    <cfRule type="expression" priority="782" stopIfTrue="1">
      <formula>I154="$"</formula>
    </cfRule>
    <cfRule type="expression" dxfId="335" priority="783" stopIfTrue="1">
      <formula>I154&lt;&gt;#REF!</formula>
    </cfRule>
  </conditionalFormatting>
  <conditionalFormatting sqref="H155">
    <cfRule type="expression" dxfId="334" priority="778" stopIfTrue="1">
      <formula>AND(H155="$",OR(#REF!="Yes",#REF!="No"))</formula>
    </cfRule>
    <cfRule type="expression" priority="779" stopIfTrue="1">
      <formula>H155="$"</formula>
    </cfRule>
    <cfRule type="expression" dxfId="333" priority="780" stopIfTrue="1">
      <formula>H155&lt;&gt;#REF!</formula>
    </cfRule>
  </conditionalFormatting>
  <conditionalFormatting sqref="I155">
    <cfRule type="expression" dxfId="332" priority="775" stopIfTrue="1">
      <formula>AND(I155="$",OR(#REF!="Yes",#REF!="No"))</formula>
    </cfRule>
    <cfRule type="expression" priority="776" stopIfTrue="1">
      <formula>I155="$"</formula>
    </cfRule>
    <cfRule type="expression" dxfId="331" priority="777" stopIfTrue="1">
      <formula>I155&lt;&gt;#REF!</formula>
    </cfRule>
  </conditionalFormatting>
  <conditionalFormatting sqref="H162">
    <cfRule type="expression" dxfId="330" priority="772" stopIfTrue="1">
      <formula>AND(H162="$",OR(#REF!="Yes",#REF!="No"))</formula>
    </cfRule>
    <cfRule type="expression" priority="773" stopIfTrue="1">
      <formula>H162="$"</formula>
    </cfRule>
    <cfRule type="expression" dxfId="329" priority="774" stopIfTrue="1">
      <formula>H162&lt;&gt;#REF!</formula>
    </cfRule>
  </conditionalFormatting>
  <conditionalFormatting sqref="I162">
    <cfRule type="expression" dxfId="328" priority="769" stopIfTrue="1">
      <formula>AND(I162="$",OR(#REF!="Yes",#REF!="No"))</formula>
    </cfRule>
    <cfRule type="expression" priority="770" stopIfTrue="1">
      <formula>I162="$"</formula>
    </cfRule>
    <cfRule type="expression" dxfId="327" priority="771" stopIfTrue="1">
      <formula>I162&lt;&gt;#REF!</formula>
    </cfRule>
  </conditionalFormatting>
  <conditionalFormatting sqref="H2">
    <cfRule type="expression" dxfId="326" priority="766" stopIfTrue="1">
      <formula>AND(H2="$",OR(#REF!="Yes",#REF!="No"))</formula>
    </cfRule>
    <cfRule type="expression" priority="767" stopIfTrue="1">
      <formula>H2="$"</formula>
    </cfRule>
    <cfRule type="expression" dxfId="325" priority="768" stopIfTrue="1">
      <formula>H2&lt;&gt;#REF!</formula>
    </cfRule>
  </conditionalFormatting>
  <conditionalFormatting sqref="I2">
    <cfRule type="expression" dxfId="324" priority="763" stopIfTrue="1">
      <formula>AND(I2="$",OR(#REF!="Yes",#REF!="No"))</formula>
    </cfRule>
    <cfRule type="expression" priority="764" stopIfTrue="1">
      <formula>I2="$"</formula>
    </cfRule>
    <cfRule type="expression" dxfId="323" priority="765" stopIfTrue="1">
      <formula>I2&lt;&gt;#REF!</formula>
    </cfRule>
  </conditionalFormatting>
  <conditionalFormatting sqref="H179">
    <cfRule type="expression" dxfId="322" priority="760" stopIfTrue="1">
      <formula>AND(H179="$",OR(#REF!="Yes",#REF!="No"))</formula>
    </cfRule>
    <cfRule type="expression" priority="761" stopIfTrue="1">
      <formula>H179="$"</formula>
    </cfRule>
    <cfRule type="expression" dxfId="321" priority="762" stopIfTrue="1">
      <formula>H179&lt;&gt;#REF!</formula>
    </cfRule>
  </conditionalFormatting>
  <conditionalFormatting sqref="I179">
    <cfRule type="expression" dxfId="320" priority="757" stopIfTrue="1">
      <formula>AND(I179="$",OR(#REF!="Yes",#REF!="No"))</formula>
    </cfRule>
    <cfRule type="expression" priority="758" stopIfTrue="1">
      <formula>I179="$"</formula>
    </cfRule>
    <cfRule type="expression" dxfId="319" priority="759" stopIfTrue="1">
      <formula>I179&lt;&gt;#REF!</formula>
    </cfRule>
  </conditionalFormatting>
  <conditionalFormatting sqref="H220 H203:H204">
    <cfRule type="expression" dxfId="318" priority="754" stopIfTrue="1">
      <formula>AND(H203="$",OR(#REF!="Yes",#REF!="No"))</formula>
    </cfRule>
    <cfRule type="expression" priority="755" stopIfTrue="1">
      <formula>H203="$"</formula>
    </cfRule>
    <cfRule type="expression" dxfId="317" priority="756" stopIfTrue="1">
      <formula>H203&lt;&gt;#REF!</formula>
    </cfRule>
  </conditionalFormatting>
  <conditionalFormatting sqref="I220 I203:I204">
    <cfRule type="expression" dxfId="316" priority="751" stopIfTrue="1">
      <formula>AND(I203="$",OR(#REF!="Yes",#REF!="No"))</formula>
    </cfRule>
    <cfRule type="expression" priority="752" stopIfTrue="1">
      <formula>I203="$"</formula>
    </cfRule>
    <cfRule type="expression" dxfId="315" priority="753" stopIfTrue="1">
      <formula>I203&lt;&gt;#REF!</formula>
    </cfRule>
  </conditionalFormatting>
  <conditionalFormatting sqref="H223">
    <cfRule type="expression" dxfId="314" priority="748" stopIfTrue="1">
      <formula>AND(H223="$",OR(#REF!="Yes",#REF!="No"))</formula>
    </cfRule>
    <cfRule type="expression" priority="749" stopIfTrue="1">
      <formula>H223="$"</formula>
    </cfRule>
    <cfRule type="expression" dxfId="313" priority="750" stopIfTrue="1">
      <formula>H223&lt;&gt;#REF!</formula>
    </cfRule>
  </conditionalFormatting>
  <conditionalFormatting sqref="I223">
    <cfRule type="expression" dxfId="312" priority="745" stopIfTrue="1">
      <formula>AND(I223="$",OR(#REF!="Yes",#REF!="No"))</formula>
    </cfRule>
    <cfRule type="expression" priority="746" stopIfTrue="1">
      <formula>I223="$"</formula>
    </cfRule>
    <cfRule type="expression" dxfId="311" priority="747" stopIfTrue="1">
      <formula>I223&lt;&gt;#REF!</formula>
    </cfRule>
  </conditionalFormatting>
  <conditionalFormatting sqref="H277">
    <cfRule type="expression" dxfId="310" priority="736" stopIfTrue="1">
      <formula>AND(H277="$",OR(#REF!="Yes",#REF!="No"))</formula>
    </cfRule>
    <cfRule type="expression" priority="737" stopIfTrue="1">
      <formula>H277="$"</formula>
    </cfRule>
    <cfRule type="expression" dxfId="309" priority="738" stopIfTrue="1">
      <formula>H277&lt;&gt;#REF!</formula>
    </cfRule>
  </conditionalFormatting>
  <conditionalFormatting sqref="I277">
    <cfRule type="expression" dxfId="308" priority="733" stopIfTrue="1">
      <formula>AND(I277="$",OR(#REF!="Yes",#REF!="No"))</formula>
    </cfRule>
    <cfRule type="expression" priority="734" stopIfTrue="1">
      <formula>I277="$"</formula>
    </cfRule>
    <cfRule type="expression" dxfId="307" priority="735" stopIfTrue="1">
      <formula>I277&lt;&gt;#REF!</formula>
    </cfRule>
  </conditionalFormatting>
  <conditionalFormatting sqref="H278">
    <cfRule type="expression" dxfId="306" priority="730" stopIfTrue="1">
      <formula>AND(H278="$",OR(#REF!="Yes",#REF!="No"))</formula>
    </cfRule>
    <cfRule type="expression" priority="731" stopIfTrue="1">
      <formula>H278="$"</formula>
    </cfRule>
    <cfRule type="expression" dxfId="305" priority="732" stopIfTrue="1">
      <formula>H278&lt;&gt;#REF!</formula>
    </cfRule>
  </conditionalFormatting>
  <conditionalFormatting sqref="I278">
    <cfRule type="expression" dxfId="304" priority="727" stopIfTrue="1">
      <formula>AND(I278="$",OR(#REF!="Yes",#REF!="No"))</formula>
    </cfRule>
    <cfRule type="expression" priority="728" stopIfTrue="1">
      <formula>I278="$"</formula>
    </cfRule>
    <cfRule type="expression" dxfId="303" priority="729" stopIfTrue="1">
      <formula>I278&lt;&gt;#REF!</formula>
    </cfRule>
  </conditionalFormatting>
  <conditionalFormatting sqref="H287">
    <cfRule type="expression" dxfId="302" priority="724" stopIfTrue="1">
      <formula>AND(H287="$",OR(#REF!="Yes",#REF!="No"))</formula>
    </cfRule>
    <cfRule type="expression" priority="725" stopIfTrue="1">
      <formula>H287="$"</formula>
    </cfRule>
    <cfRule type="expression" dxfId="301" priority="726" stopIfTrue="1">
      <formula>H287&lt;&gt;#REF!</formula>
    </cfRule>
  </conditionalFormatting>
  <conditionalFormatting sqref="I287">
    <cfRule type="expression" dxfId="300" priority="721" stopIfTrue="1">
      <formula>AND(I287="$",OR(#REF!="Yes",#REF!="No"))</formula>
    </cfRule>
    <cfRule type="expression" priority="722" stopIfTrue="1">
      <formula>I287="$"</formula>
    </cfRule>
    <cfRule type="expression" dxfId="299" priority="723" stopIfTrue="1">
      <formula>I287&lt;&gt;#REF!</formula>
    </cfRule>
  </conditionalFormatting>
  <conditionalFormatting sqref="H290">
    <cfRule type="expression" dxfId="298" priority="718" stopIfTrue="1">
      <formula>AND(H290="$",OR(#REF!="Yes",#REF!="No"))</formula>
    </cfRule>
    <cfRule type="expression" priority="719" stopIfTrue="1">
      <formula>H290="$"</formula>
    </cfRule>
    <cfRule type="expression" dxfId="297" priority="720" stopIfTrue="1">
      <formula>H290&lt;&gt;#REF!</formula>
    </cfRule>
  </conditionalFormatting>
  <conditionalFormatting sqref="I290">
    <cfRule type="expression" dxfId="296" priority="715" stopIfTrue="1">
      <formula>AND(I290="$",OR(#REF!="Yes",#REF!="No"))</formula>
    </cfRule>
    <cfRule type="expression" priority="716" stopIfTrue="1">
      <formula>I290="$"</formula>
    </cfRule>
    <cfRule type="expression" dxfId="295" priority="717" stopIfTrue="1">
      <formula>I290&lt;&gt;#REF!</formula>
    </cfRule>
  </conditionalFormatting>
  <conditionalFormatting sqref="H292">
    <cfRule type="expression" dxfId="294" priority="712" stopIfTrue="1">
      <formula>AND(H292="$",OR(#REF!="Yes",#REF!="No"))</formula>
    </cfRule>
    <cfRule type="expression" priority="713" stopIfTrue="1">
      <formula>H292="$"</formula>
    </cfRule>
    <cfRule type="expression" dxfId="293" priority="714" stopIfTrue="1">
      <formula>H292&lt;&gt;#REF!</formula>
    </cfRule>
  </conditionalFormatting>
  <conditionalFormatting sqref="I292">
    <cfRule type="expression" dxfId="292" priority="709" stopIfTrue="1">
      <formula>AND(I292="$",OR(#REF!="Yes",#REF!="No"))</formula>
    </cfRule>
    <cfRule type="expression" priority="710" stopIfTrue="1">
      <formula>I292="$"</formula>
    </cfRule>
    <cfRule type="expression" dxfId="291" priority="711" stopIfTrue="1">
      <formula>I292&lt;&gt;#REF!</formula>
    </cfRule>
  </conditionalFormatting>
  <conditionalFormatting sqref="H294">
    <cfRule type="expression" dxfId="290" priority="706" stopIfTrue="1">
      <formula>AND(H294="$",OR(#REF!="Yes",#REF!="No"))</formula>
    </cfRule>
    <cfRule type="expression" priority="707" stopIfTrue="1">
      <formula>H294="$"</formula>
    </cfRule>
    <cfRule type="expression" dxfId="289" priority="708" stopIfTrue="1">
      <formula>H294&lt;&gt;#REF!</formula>
    </cfRule>
  </conditionalFormatting>
  <conditionalFormatting sqref="I294">
    <cfRule type="expression" dxfId="288" priority="703" stopIfTrue="1">
      <formula>AND(I294="$",OR(#REF!="Yes",#REF!="No"))</formula>
    </cfRule>
    <cfRule type="expression" priority="704" stopIfTrue="1">
      <formula>I294="$"</formula>
    </cfRule>
    <cfRule type="expression" dxfId="287" priority="705" stopIfTrue="1">
      <formula>I294&lt;&gt;#REF!</formula>
    </cfRule>
  </conditionalFormatting>
  <conditionalFormatting sqref="H300 H297">
    <cfRule type="expression" dxfId="286" priority="700" stopIfTrue="1">
      <formula>AND(H297="$",OR(#REF!="Yes",#REF!="No"))</formula>
    </cfRule>
    <cfRule type="expression" priority="701" stopIfTrue="1">
      <formula>H297="$"</formula>
    </cfRule>
    <cfRule type="expression" dxfId="285" priority="702" stopIfTrue="1">
      <formula>H297&lt;&gt;#REF!</formula>
    </cfRule>
  </conditionalFormatting>
  <conditionalFormatting sqref="I300 I297">
    <cfRule type="expression" dxfId="284" priority="697" stopIfTrue="1">
      <formula>AND(I297="$",OR(#REF!="Yes",#REF!="No"))</formula>
    </cfRule>
    <cfRule type="expression" priority="698" stopIfTrue="1">
      <formula>I297="$"</formula>
    </cfRule>
    <cfRule type="expression" dxfId="283" priority="699" stopIfTrue="1">
      <formula>I297&lt;&gt;#REF!</formula>
    </cfRule>
  </conditionalFormatting>
  <conditionalFormatting sqref="H304">
    <cfRule type="expression" dxfId="282" priority="688" stopIfTrue="1">
      <formula>AND(H304="$",OR(#REF!="Yes",#REF!="No"))</formula>
    </cfRule>
    <cfRule type="expression" priority="689" stopIfTrue="1">
      <formula>H304="$"</formula>
    </cfRule>
    <cfRule type="expression" dxfId="281" priority="690" stopIfTrue="1">
      <formula>H304&lt;&gt;#REF!</formula>
    </cfRule>
  </conditionalFormatting>
  <conditionalFormatting sqref="I304">
    <cfRule type="expression" dxfId="280" priority="685" stopIfTrue="1">
      <formula>AND(I304="$",OR(#REF!="Yes",#REF!="No"))</formula>
    </cfRule>
    <cfRule type="expression" priority="686" stopIfTrue="1">
      <formula>I304="$"</formula>
    </cfRule>
    <cfRule type="expression" dxfId="279" priority="687" stopIfTrue="1">
      <formula>I304&lt;&gt;#REF!</formula>
    </cfRule>
  </conditionalFormatting>
  <conditionalFormatting sqref="H305">
    <cfRule type="expression" dxfId="278" priority="682" stopIfTrue="1">
      <formula>AND(H305="$",OR(#REF!="Yes",#REF!="No"))</formula>
    </cfRule>
    <cfRule type="expression" priority="683" stopIfTrue="1">
      <formula>H305="$"</formula>
    </cfRule>
    <cfRule type="expression" dxfId="277" priority="684" stopIfTrue="1">
      <formula>H305&lt;&gt;#REF!</formula>
    </cfRule>
  </conditionalFormatting>
  <conditionalFormatting sqref="I305">
    <cfRule type="expression" dxfId="276" priority="679" stopIfTrue="1">
      <formula>AND(I305="$",OR(#REF!="Yes",#REF!="No"))</formula>
    </cfRule>
    <cfRule type="expression" priority="680" stopIfTrue="1">
      <formula>I305="$"</formula>
    </cfRule>
    <cfRule type="expression" dxfId="275" priority="681" stopIfTrue="1">
      <formula>I305&lt;&gt;#REF!</formula>
    </cfRule>
  </conditionalFormatting>
  <conditionalFormatting sqref="H308">
    <cfRule type="expression" dxfId="274" priority="676" stopIfTrue="1">
      <formula>AND(H308="$",OR(#REF!="Yes",#REF!="No"))</formula>
    </cfRule>
    <cfRule type="expression" priority="677" stopIfTrue="1">
      <formula>H308="$"</formula>
    </cfRule>
    <cfRule type="expression" dxfId="273" priority="678" stopIfTrue="1">
      <formula>H308&lt;&gt;#REF!</formula>
    </cfRule>
  </conditionalFormatting>
  <conditionalFormatting sqref="I308">
    <cfRule type="expression" dxfId="272" priority="673" stopIfTrue="1">
      <formula>AND(I308="$",OR(#REF!="Yes",#REF!="No"))</formula>
    </cfRule>
    <cfRule type="expression" priority="674" stopIfTrue="1">
      <formula>I308="$"</formula>
    </cfRule>
    <cfRule type="expression" dxfId="271" priority="675" stopIfTrue="1">
      <formula>I308&lt;&gt;#REF!</formula>
    </cfRule>
  </conditionalFormatting>
  <conditionalFormatting sqref="H321">
    <cfRule type="expression" dxfId="270" priority="670" stopIfTrue="1">
      <formula>AND(H321="$",OR(#REF!="Yes",#REF!="No"))</formula>
    </cfRule>
    <cfRule type="expression" priority="671" stopIfTrue="1">
      <formula>H321="$"</formula>
    </cfRule>
    <cfRule type="expression" dxfId="269" priority="672" stopIfTrue="1">
      <formula>H321&lt;&gt;#REF!</formula>
    </cfRule>
  </conditionalFormatting>
  <conditionalFormatting sqref="I321">
    <cfRule type="expression" dxfId="268" priority="667" stopIfTrue="1">
      <formula>AND(I321="$",OR(#REF!="Yes",#REF!="No"))</formula>
    </cfRule>
    <cfRule type="expression" priority="668" stopIfTrue="1">
      <formula>I321="$"</formula>
    </cfRule>
    <cfRule type="expression" dxfId="267" priority="669" stopIfTrue="1">
      <formula>I321&lt;&gt;#REF!</formula>
    </cfRule>
  </conditionalFormatting>
  <conditionalFormatting sqref="H43">
    <cfRule type="expression" dxfId="266" priority="664" stopIfTrue="1">
      <formula>AND(H43="$",OR(#REF!="Yes",#REF!="No"))</formula>
    </cfRule>
    <cfRule type="expression" priority="665" stopIfTrue="1">
      <formula>H43="$"</formula>
    </cfRule>
    <cfRule type="expression" dxfId="265" priority="666" stopIfTrue="1">
      <formula>H43&lt;&gt;#REF!</formula>
    </cfRule>
  </conditionalFormatting>
  <conditionalFormatting sqref="I43">
    <cfRule type="expression" dxfId="264" priority="661" stopIfTrue="1">
      <formula>AND(I43="$",OR(#REF!="Yes",#REF!="No"))</formula>
    </cfRule>
    <cfRule type="expression" priority="662" stopIfTrue="1">
      <formula>I43="$"</formula>
    </cfRule>
    <cfRule type="expression" dxfId="263" priority="663" stopIfTrue="1">
      <formula>I43&lt;&gt;#REF!</formula>
    </cfRule>
  </conditionalFormatting>
  <conditionalFormatting sqref="H75">
    <cfRule type="expression" dxfId="262" priority="658" stopIfTrue="1">
      <formula>AND(H75="$",OR(#REF!="Yes",#REF!="No"))</formula>
    </cfRule>
    <cfRule type="expression" priority="659" stopIfTrue="1">
      <formula>H75="$"</formula>
    </cfRule>
    <cfRule type="expression" dxfId="261" priority="660" stopIfTrue="1">
      <formula>H75&lt;&gt;#REF!</formula>
    </cfRule>
  </conditionalFormatting>
  <conditionalFormatting sqref="I75">
    <cfRule type="expression" dxfId="260" priority="655" stopIfTrue="1">
      <formula>AND(I75="$",OR(#REF!="Yes",#REF!="No"))</formula>
    </cfRule>
    <cfRule type="expression" priority="656" stopIfTrue="1">
      <formula>I75="$"</formula>
    </cfRule>
    <cfRule type="expression" dxfId="259" priority="657" stopIfTrue="1">
      <formula>I75&lt;&gt;#REF!</formula>
    </cfRule>
  </conditionalFormatting>
  <conditionalFormatting sqref="H105">
    <cfRule type="expression" dxfId="258" priority="652" stopIfTrue="1">
      <formula>AND(H105="$",OR(#REF!="Yes",#REF!="No"))</formula>
    </cfRule>
    <cfRule type="expression" priority="653" stopIfTrue="1">
      <formula>H105="$"</formula>
    </cfRule>
    <cfRule type="expression" dxfId="257" priority="654" stopIfTrue="1">
      <formula>H105&lt;&gt;#REF!</formula>
    </cfRule>
  </conditionalFormatting>
  <conditionalFormatting sqref="I105">
    <cfRule type="expression" dxfId="256" priority="649" stopIfTrue="1">
      <formula>AND(I105="$",OR(#REF!="Yes",#REF!="No"))</formula>
    </cfRule>
    <cfRule type="expression" priority="650" stopIfTrue="1">
      <formula>I105="$"</formula>
    </cfRule>
    <cfRule type="expression" dxfId="255" priority="651" stopIfTrue="1">
      <formula>I105&lt;&gt;#REF!</formula>
    </cfRule>
  </conditionalFormatting>
  <conditionalFormatting sqref="H279">
    <cfRule type="expression" dxfId="254" priority="646" stopIfTrue="1">
      <formula>AND(H279="$",OR(#REF!="Yes",#REF!="No"))</formula>
    </cfRule>
    <cfRule type="expression" priority="647" stopIfTrue="1">
      <formula>H279="$"</formula>
    </cfRule>
    <cfRule type="expression" dxfId="253" priority="648" stopIfTrue="1">
      <formula>H279&lt;&gt;#REF!</formula>
    </cfRule>
  </conditionalFormatting>
  <conditionalFormatting sqref="I279">
    <cfRule type="expression" dxfId="252" priority="643" stopIfTrue="1">
      <formula>AND(I279="$",OR(#REF!="Yes",#REF!="No"))</formula>
    </cfRule>
    <cfRule type="expression" priority="644" stopIfTrue="1">
      <formula>I279="$"</formula>
    </cfRule>
    <cfRule type="expression" dxfId="251" priority="645" stopIfTrue="1">
      <formula>I279&lt;&gt;#REF!</formula>
    </cfRule>
  </conditionalFormatting>
  <conditionalFormatting sqref="H295">
    <cfRule type="expression" dxfId="250" priority="640" stopIfTrue="1">
      <formula>AND(H295="$",OR(#REF!="Yes",#REF!="No"))</formula>
    </cfRule>
    <cfRule type="expression" priority="641" stopIfTrue="1">
      <formula>H295="$"</formula>
    </cfRule>
    <cfRule type="expression" dxfId="249" priority="642" stopIfTrue="1">
      <formula>H295&lt;&gt;#REF!</formula>
    </cfRule>
  </conditionalFormatting>
  <conditionalFormatting sqref="I295">
    <cfRule type="expression" dxfId="248" priority="637" stopIfTrue="1">
      <formula>AND(I295="$",OR(#REF!="Yes",#REF!="No"))</formula>
    </cfRule>
    <cfRule type="expression" priority="638" stopIfTrue="1">
      <formula>I295="$"</formula>
    </cfRule>
    <cfRule type="expression" dxfId="247" priority="639" stopIfTrue="1">
      <formula>I295&lt;&gt;#REF!</formula>
    </cfRule>
  </conditionalFormatting>
  <conditionalFormatting sqref="H303">
    <cfRule type="expression" dxfId="246" priority="634" stopIfTrue="1">
      <formula>AND(H303="$",OR(#REF!="Yes",#REF!="No"))</formula>
    </cfRule>
    <cfRule type="expression" priority="635" stopIfTrue="1">
      <formula>H303="$"</formula>
    </cfRule>
    <cfRule type="expression" dxfId="245" priority="636" stopIfTrue="1">
      <formula>H303&lt;&gt;#REF!</formula>
    </cfRule>
  </conditionalFormatting>
  <conditionalFormatting sqref="F377 F296 F286 F239 F236 F217 F177 F84">
    <cfRule type="expression" dxfId="244" priority="622" stopIfTrue="1">
      <formula>AND(F84="$",OR(#REF!="Yes",#REF!="No"))</formula>
    </cfRule>
    <cfRule type="expression" priority="623" stopIfTrue="1">
      <formula>F84="$"</formula>
    </cfRule>
    <cfRule type="expression" dxfId="243" priority="624" stopIfTrue="1">
      <formula>F84&lt;&gt;#REF!</formula>
    </cfRule>
  </conditionalFormatting>
  <conditionalFormatting sqref="G377 G296 G286 G239">
    <cfRule type="expression" dxfId="242" priority="619" stopIfTrue="1">
      <formula>AND(G239="$",OR(#REF!="Yes",#REF!="No"))</formula>
    </cfRule>
    <cfRule type="expression" priority="620" stopIfTrue="1">
      <formula>G239="$"</formula>
    </cfRule>
    <cfRule type="expression" dxfId="241" priority="621" stopIfTrue="1">
      <formula>G239&lt;&gt;#REF!</formula>
    </cfRule>
  </conditionalFormatting>
  <conditionalFormatting sqref="F409:G409 F360:G360 F327:G327 F297:G298 F289:G289 F272:G272 F102:G102">
    <cfRule type="expression" dxfId="240" priority="616" stopIfTrue="1">
      <formula>AND(F102="$",OR(#REF!="Yes",#REF!="No"))</formula>
    </cfRule>
    <cfRule type="expression" priority="617" stopIfTrue="1">
      <formula>F102="$"</formula>
    </cfRule>
    <cfRule type="expression" dxfId="239" priority="618" stopIfTrue="1">
      <formula>F102&lt;&gt;#REF!</formula>
    </cfRule>
  </conditionalFormatting>
  <conditionalFormatting sqref="F374:G374 F361:G361 F344:G344 F295:G295 F191:G191 F146:G146">
    <cfRule type="expression" dxfId="238" priority="613" stopIfTrue="1">
      <formula>AND(F146="$",OR(#REF!="Yes",#REF!="No"))</formula>
    </cfRule>
    <cfRule type="expression" priority="614" stopIfTrue="1">
      <formula>F146="$"</formula>
    </cfRule>
    <cfRule type="expression" dxfId="237" priority="615" stopIfTrue="1">
      <formula>F146&lt;&gt;#REF!</formula>
    </cfRule>
  </conditionalFormatting>
  <conditionalFormatting sqref="F267:G267 F117:G117 F54:G54">
    <cfRule type="expression" dxfId="236" priority="610" stopIfTrue="1">
      <formula>AND(F54="$",OR(#REF!="Yes",#REF!="No"))</formula>
    </cfRule>
    <cfRule type="expression" priority="611" stopIfTrue="1">
      <formula>F54="$"</formula>
    </cfRule>
    <cfRule type="expression" dxfId="235" priority="612" stopIfTrue="1">
      <formula>F54&lt;&gt;#REF!</formula>
    </cfRule>
  </conditionalFormatting>
  <conditionalFormatting sqref="F416:G416 F404:G404 F395:G395 F277:G277 F215:G215 F183:G185 F175:G175 F118:G118 F111:G111 F94:G94">
    <cfRule type="expression" dxfId="234" priority="607" stopIfTrue="1">
      <formula>AND(F94="$",OR(#REF!="Yes",#REF!="No"))</formula>
    </cfRule>
    <cfRule type="expression" priority="608" stopIfTrue="1">
      <formula>F94="$"</formula>
    </cfRule>
    <cfRule type="expression" dxfId="233" priority="609" stopIfTrue="1">
      <formula>F94&lt;&gt;#REF!</formula>
    </cfRule>
  </conditionalFormatting>
  <conditionalFormatting sqref="F406:G406 F302:G302 F258:G258 F256:G256 F253:G253 F235:G235 F198:G198 F165:G165 F86:G86 F69:G69">
    <cfRule type="expression" dxfId="232" priority="604" stopIfTrue="1">
      <formula>AND(F69="$",OR(#REF!="Yes",#REF!="No"))</formula>
    </cfRule>
    <cfRule type="expression" priority="605" stopIfTrue="1">
      <formula>F69="$"</formula>
    </cfRule>
    <cfRule type="expression" dxfId="231" priority="606" stopIfTrue="1">
      <formula>F69&lt;&gt;#REF!</formula>
    </cfRule>
  </conditionalFormatting>
  <conditionalFormatting sqref="F401:G401 F387:G387 F287:G287 F269:G269 F203:G203 F196:G196 F142:G142 F104:G105 F80:G80 F78:G78 F32:G32 F28:G28">
    <cfRule type="expression" dxfId="230" priority="601" stopIfTrue="1">
      <formula>AND(F28="$",OR(#REF!="Yes",#REF!="No"))</formula>
    </cfRule>
    <cfRule type="expression" priority="602" stopIfTrue="1">
      <formula>F28="$"</formula>
    </cfRule>
    <cfRule type="expression" dxfId="229" priority="603" stopIfTrue="1">
      <formula>F28&lt;&gt;#REF!</formula>
    </cfRule>
  </conditionalFormatting>
  <conditionalFormatting sqref="F358:G358 F284:G284 F271:G271 F261:G262 F249:G249 F180:G180 F273:G273">
    <cfRule type="expression" dxfId="228" priority="598" stopIfTrue="1">
      <formula>AND(F180="$",OR(#REF!="Yes",#REF!="No"))</formula>
    </cfRule>
    <cfRule type="expression" priority="599" stopIfTrue="1">
      <formula>F180="$"</formula>
    </cfRule>
    <cfRule type="expression" dxfId="227" priority="600" stopIfTrue="1">
      <formula>F180&lt;&gt;#REF!</formula>
    </cfRule>
  </conditionalFormatting>
  <conditionalFormatting sqref="A274">
    <cfRule type="expression" dxfId="226" priority="589">
      <formula>BE274=1</formula>
    </cfRule>
  </conditionalFormatting>
  <conditionalFormatting sqref="F274:G274">
    <cfRule type="expression" dxfId="225" priority="586" stopIfTrue="1">
      <formula>AND(F274="$",OR(#REF!="Yes",#REF!="No"))</formula>
    </cfRule>
    <cfRule type="expression" priority="587" stopIfTrue="1">
      <formula>F274="$"</formula>
    </cfRule>
    <cfRule type="expression" dxfId="224" priority="588" stopIfTrue="1">
      <formula>F274&lt;&gt;#REF!</formula>
    </cfRule>
  </conditionalFormatting>
  <conditionalFormatting sqref="F264">
    <cfRule type="expression" dxfId="223" priority="583" stopIfTrue="1">
      <formula>AND(F264="$",OR(#REF!="Yes",#REF!="No"))</formula>
    </cfRule>
    <cfRule type="expression" priority="584" stopIfTrue="1">
      <formula>F264="$"</formula>
    </cfRule>
    <cfRule type="expression" dxfId="222" priority="585" stopIfTrue="1">
      <formula>F264&lt;&gt;#REF!</formula>
    </cfRule>
  </conditionalFormatting>
  <conditionalFormatting sqref="F304:F305">
    <cfRule type="expression" dxfId="221" priority="580" stopIfTrue="1">
      <formula>AND(F304="$",OR(#REF!="Yes",#REF!="No"))</formula>
    </cfRule>
    <cfRule type="expression" priority="581" stopIfTrue="1">
      <formula>F304="$"</formula>
    </cfRule>
    <cfRule type="expression" dxfId="220" priority="582" stopIfTrue="1">
      <formula>F304&lt;&gt;#REF!</formula>
    </cfRule>
  </conditionalFormatting>
  <conditionalFormatting sqref="H59">
    <cfRule type="expression" dxfId="219" priority="577" stopIfTrue="1">
      <formula>AND(H59="$",OR(#REF!="Yes",#REF!="No"))</formula>
    </cfRule>
    <cfRule type="expression" priority="578" stopIfTrue="1">
      <formula>H59="$"</formula>
    </cfRule>
    <cfRule type="expression" dxfId="218" priority="579" stopIfTrue="1">
      <formula>H59&lt;&gt;#REF!</formula>
    </cfRule>
  </conditionalFormatting>
  <conditionalFormatting sqref="I59">
    <cfRule type="expression" dxfId="217" priority="574" stopIfTrue="1">
      <formula>AND(I59="$",OR(#REF!="Yes",#REF!="No"))</formula>
    </cfRule>
    <cfRule type="expression" priority="575" stopIfTrue="1">
      <formula>I59="$"</formula>
    </cfRule>
    <cfRule type="expression" dxfId="216" priority="576" stopIfTrue="1">
      <formula>I59&lt;&gt;#REF!</formula>
    </cfRule>
  </conditionalFormatting>
  <conditionalFormatting sqref="A263">
    <cfRule type="expression" dxfId="215" priority="565">
      <formula>BE263=1</formula>
    </cfRule>
  </conditionalFormatting>
  <conditionalFormatting sqref="F263">
    <cfRule type="expression" dxfId="214" priority="562" stopIfTrue="1">
      <formula>AND(F263="$",OR(#REF!="Yes",#REF!="No"))</formula>
    </cfRule>
    <cfRule type="expression" priority="563" stopIfTrue="1">
      <formula>F263="$"</formula>
    </cfRule>
    <cfRule type="expression" dxfId="213" priority="564" stopIfTrue="1">
      <formula>F263&lt;&gt;#REF!</formula>
    </cfRule>
  </conditionalFormatting>
  <conditionalFormatting sqref="N2">
    <cfRule type="expression" dxfId="212" priority="421" stopIfTrue="1">
      <formula>AND(N2="$",OR(#REF!="Yes",#REF!="No"))</formula>
    </cfRule>
    <cfRule type="expression" priority="422" stopIfTrue="1">
      <formula>N2="$"</formula>
    </cfRule>
    <cfRule type="expression" dxfId="211" priority="423" stopIfTrue="1">
      <formula>N2&lt;&gt;#REF!</formula>
    </cfRule>
  </conditionalFormatting>
  <conditionalFormatting sqref="J2:M2">
    <cfRule type="expression" dxfId="210" priority="343" stopIfTrue="1">
      <formula>AND(J2="$",OR(#REF!="Yes",#REF!="No"))</formula>
    </cfRule>
    <cfRule type="expression" priority="344" stopIfTrue="1">
      <formula>J2="$"</formula>
    </cfRule>
    <cfRule type="expression" dxfId="209" priority="345" stopIfTrue="1">
      <formula>J2&lt;&gt;#REF!</formula>
    </cfRule>
  </conditionalFormatting>
  <conditionalFormatting sqref="J170:M170 J159:M159 J149:M149 J138:M138 J131:M131 J125:M126 J110:M111 J105:M106 J83:M83 J78:M81 J71:M71 J61:M61 J58:M59 J29:M29 J23:M23 J15:M15">
    <cfRule type="expression" dxfId="208" priority="340" stopIfTrue="1">
      <formula>AND(J15="$",OR(#REF!="Yes",#REF!="No"))</formula>
    </cfRule>
    <cfRule type="expression" priority="341" stopIfTrue="1">
      <formula>J15="$"</formula>
    </cfRule>
    <cfRule type="expression" dxfId="207" priority="342" stopIfTrue="1">
      <formula>J15&lt;&gt;#REF!</formula>
    </cfRule>
  </conditionalFormatting>
  <conditionalFormatting sqref="J369:M370 J362:M362 J297:M297 J294:M294 J277:M278 J253:M253 J251:M251 J235:M235 J215:M215 J205:M206">
    <cfRule type="expression" dxfId="206" priority="337" stopIfTrue="1">
      <formula>AND(J205="$",OR(#REF!="Yes",#REF!="No"))</formula>
    </cfRule>
    <cfRule type="expression" priority="338" stopIfTrue="1">
      <formula>J205="$"</formula>
    </cfRule>
    <cfRule type="expression" dxfId="205" priority="339" stopIfTrue="1">
      <formula>J205&lt;&gt;#REF!</formula>
    </cfRule>
  </conditionalFormatting>
  <conditionalFormatting sqref="J400:M400 J394:M394 J387:M387">
    <cfRule type="expression" dxfId="204" priority="334" stopIfTrue="1">
      <formula>AND(J387="$",OR(#REF!="Yes",#REF!="No"))</formula>
    </cfRule>
    <cfRule type="expression" priority="335" stopIfTrue="1">
      <formula>J387="$"</formula>
    </cfRule>
    <cfRule type="expression" dxfId="203" priority="336" stopIfTrue="1">
      <formula>J387&lt;&gt;#REF!</formula>
    </cfRule>
  </conditionalFormatting>
  <conditionalFormatting sqref="J438:M438 J421:M421 J417:M419 J413:M413 J409:M409">
    <cfRule type="expression" dxfId="202" priority="331" stopIfTrue="1">
      <formula>AND(J409="$",OR(#REF!="Yes",#REF!="No"))</formula>
    </cfRule>
    <cfRule type="expression" priority="332" stopIfTrue="1">
      <formula>J409="$"</formula>
    </cfRule>
    <cfRule type="expression" dxfId="201" priority="333" stopIfTrue="1">
      <formula>J409&lt;&gt;#REF!</formula>
    </cfRule>
  </conditionalFormatting>
  <conditionalFormatting sqref="J407 J405">
    <cfRule type="expression" dxfId="200" priority="328" stopIfTrue="1">
      <formula>AND(J405="$",OR(#REF!="Yes",#REF!="No"))</formula>
    </cfRule>
    <cfRule type="expression" priority="329" stopIfTrue="1">
      <formula>J405="$"</formula>
    </cfRule>
    <cfRule type="expression" dxfId="199" priority="330" stopIfTrue="1">
      <formula>J405&lt;&gt;#REF!</formula>
    </cfRule>
  </conditionalFormatting>
  <conditionalFormatting sqref="J84:N84">
    <cfRule type="expression" dxfId="198" priority="316" stopIfTrue="1">
      <formula>AND(J84="$",OR(#REF!="Yes",#REF!="No"))</formula>
    </cfRule>
    <cfRule type="expression" priority="317" stopIfTrue="1">
      <formula>J84="$"</formula>
    </cfRule>
    <cfRule type="expression" dxfId="197" priority="318" stopIfTrue="1">
      <formula>J84&lt;&gt;#REF!</formula>
    </cfRule>
  </conditionalFormatting>
  <conditionalFormatting sqref="J404:M404 J187:M187 J164:M164 J145:M145">
    <cfRule type="expression" dxfId="196" priority="322" stopIfTrue="1">
      <formula>AND(J145="$",OR(#REF!="Yes",#REF!="No"))</formula>
    </cfRule>
    <cfRule type="expression" priority="323" stopIfTrue="1">
      <formula>J145="$"</formula>
    </cfRule>
    <cfRule type="expression" dxfId="195" priority="324" stopIfTrue="1">
      <formula>J145&lt;&gt;#REF!</formula>
    </cfRule>
  </conditionalFormatting>
  <conditionalFormatting sqref="J408:L408">
    <cfRule type="expression" dxfId="194" priority="319" stopIfTrue="1">
      <formula>AND(J408="$",OR(#REF!="Yes",#REF!="No"))</formula>
    </cfRule>
    <cfRule type="expression" priority="320" stopIfTrue="1">
      <formula>J408="$"</formula>
    </cfRule>
    <cfRule type="expression" dxfId="193" priority="321" stopIfTrue="1">
      <formula>J408&lt;&gt;#REF!</formula>
    </cfRule>
  </conditionalFormatting>
  <conditionalFormatting sqref="J335:N335">
    <cfRule type="expression" dxfId="192" priority="306" stopIfTrue="1">
      <formula>AND(J335="$",OR(#REF!="Yes",#REF!="No"))</formula>
    </cfRule>
    <cfRule type="expression" priority="307" stopIfTrue="1">
      <formula>J335="$"</formula>
    </cfRule>
    <cfRule type="expression" dxfId="191" priority="308" stopIfTrue="1">
      <formula>J335&lt;&gt;#REF!</formula>
    </cfRule>
  </conditionalFormatting>
  <conditionalFormatting sqref="E163:F163 O163:S163 U163">
    <cfRule type="expression" dxfId="190" priority="300" stopIfTrue="1">
      <formula>AND(E163="$",OR(#REF!="Yes",#REF!="No"))</formula>
    </cfRule>
    <cfRule type="expression" priority="301" stopIfTrue="1">
      <formula>E163="$"</formula>
    </cfRule>
    <cfRule type="expression" dxfId="189" priority="302" stopIfTrue="1">
      <formula>E163&lt;&gt;#REF!</formula>
    </cfRule>
  </conditionalFormatting>
  <conditionalFormatting sqref="G163 J163:N163">
    <cfRule type="expression" dxfId="188" priority="297" stopIfTrue="1">
      <formula>AND(G163="$",OR(#REF!="Yes",#REF!="No"))</formula>
    </cfRule>
    <cfRule type="expression" priority="298" stopIfTrue="1">
      <formula>G163="$"</formula>
    </cfRule>
    <cfRule type="expression" dxfId="187" priority="299" stopIfTrue="1">
      <formula>G163&lt;&gt;#REF!</formula>
    </cfRule>
  </conditionalFormatting>
  <conditionalFormatting sqref="H163">
    <cfRule type="expression" dxfId="186" priority="294" stopIfTrue="1">
      <formula>AND(H163="$",OR(#REF!="Yes",#REF!="No"))</formula>
    </cfRule>
    <cfRule type="expression" priority="295" stopIfTrue="1">
      <formula>H163="$"</formula>
    </cfRule>
    <cfRule type="expression" dxfId="185" priority="296" stopIfTrue="1">
      <formula>H163&lt;&gt;#REF!</formula>
    </cfRule>
  </conditionalFormatting>
  <conditionalFormatting sqref="I163">
    <cfRule type="expression" dxfId="184" priority="291" stopIfTrue="1">
      <formula>AND(I163="$",OR(#REF!="Yes",#REF!="No"))</formula>
    </cfRule>
    <cfRule type="expression" priority="292" stopIfTrue="1">
      <formula>I163="$"</formula>
    </cfRule>
    <cfRule type="expression" dxfId="183" priority="293" stopIfTrue="1">
      <formula>I163&lt;&gt;#REF!</formula>
    </cfRule>
  </conditionalFormatting>
  <conditionalFormatting sqref="J339:N339">
    <cfRule type="expression" dxfId="182" priority="285" stopIfTrue="1">
      <formula>AND(J339="$",OR(#REF!="Yes",#REF!="No"))</formula>
    </cfRule>
    <cfRule type="expression" priority="286" stopIfTrue="1">
      <formula>J339="$"</formula>
    </cfRule>
    <cfRule type="expression" dxfId="181" priority="287" stopIfTrue="1">
      <formula>J339&lt;&gt;#REF!</formula>
    </cfRule>
  </conditionalFormatting>
  <conditionalFormatting sqref="T99 T164:T173 T2:T4 T96:T97 T19:T27 T14:T17 T101:T115 T129:T141 T117:T127 T143:T157 T205:T213 T200:T203 T191:T198 T159:T162 T215:T237">
    <cfRule type="expression" dxfId="180" priority="282" stopIfTrue="1">
      <formula>AND(T2="$",OR(#REF!="Yes",#REF!="No"))</formula>
    </cfRule>
    <cfRule type="expression" priority="283" stopIfTrue="1">
      <formula>T2="$"</formula>
    </cfRule>
    <cfRule type="expression" dxfId="179" priority="284" stopIfTrue="1">
      <formula>T2&lt;&gt;#REF!</formula>
    </cfRule>
  </conditionalFormatting>
  <conditionalFormatting sqref="T124 T159 T31 T99 T156 T167 T178 T7 T152 T112 T101">
    <cfRule type="expression" dxfId="178" priority="279" stopIfTrue="1">
      <formula>AND(T7="$",OR(#REF!="Yes",#REF!="No"))</formula>
    </cfRule>
    <cfRule type="expression" priority="280" stopIfTrue="1">
      <formula>T7="$"</formula>
    </cfRule>
    <cfRule type="expression" dxfId="177" priority="281" stopIfTrue="1">
      <formula>T7&lt;&gt;#REF!</formula>
    </cfRule>
  </conditionalFormatting>
  <conditionalFormatting sqref="T142">
    <cfRule type="expression" dxfId="176" priority="276" stopIfTrue="1">
      <formula>AND(T142="$",OR(#REF!="Yes",#REF!="No"))</formula>
    </cfRule>
    <cfRule type="expression" priority="277" stopIfTrue="1">
      <formula>T142="$"</formula>
    </cfRule>
    <cfRule type="expression" dxfId="175" priority="278" stopIfTrue="1">
      <formula>T142&lt;&gt;#REF!</formula>
    </cfRule>
  </conditionalFormatting>
  <conditionalFormatting sqref="T18">
    <cfRule type="expression" dxfId="174" priority="273" stopIfTrue="1">
      <formula>AND(T18="$",OR(#REF!="Yes",#REF!="No"))</formula>
    </cfRule>
    <cfRule type="expression" priority="274" stopIfTrue="1">
      <formula>T18="$"</formula>
    </cfRule>
    <cfRule type="expression" dxfId="173" priority="275" stopIfTrue="1">
      <formula>T18&lt;&gt;#REF!</formula>
    </cfRule>
  </conditionalFormatting>
  <conditionalFormatting sqref="T5">
    <cfRule type="expression" dxfId="172" priority="270" stopIfTrue="1">
      <formula>AND(T5="$",OR(#REF!="Yes",#REF!="No"))</formula>
    </cfRule>
    <cfRule type="expression" priority="271" stopIfTrue="1">
      <formula>T5="$"</formula>
    </cfRule>
    <cfRule type="expression" dxfId="171" priority="272" stopIfTrue="1">
      <formula>T5&lt;&gt;#REF!</formula>
    </cfRule>
  </conditionalFormatting>
  <conditionalFormatting sqref="T252">
    <cfRule type="expression" dxfId="170" priority="267" stopIfTrue="1">
      <formula>AND(T252="$",OR(#REF!="Yes",#REF!="No"))</formula>
    </cfRule>
    <cfRule type="expression" priority="268" stopIfTrue="1">
      <formula>T252="$"</formula>
    </cfRule>
    <cfRule type="expression" dxfId="169" priority="269" stopIfTrue="1">
      <formula>T252&lt;&gt;#REF!</formula>
    </cfRule>
  </conditionalFormatting>
  <conditionalFormatting sqref="T253">
    <cfRule type="expression" dxfId="168" priority="264" stopIfTrue="1">
      <formula>AND(T253="$",OR(#REF!="Yes",#REF!="No"))</formula>
    </cfRule>
    <cfRule type="expression" priority="265" stopIfTrue="1">
      <formula>T253="$"</formula>
    </cfRule>
    <cfRule type="expression" dxfId="167" priority="266" stopIfTrue="1">
      <formula>T253&lt;&gt;#REF!</formula>
    </cfRule>
  </conditionalFormatting>
  <conditionalFormatting sqref="T13">
    <cfRule type="expression" dxfId="166" priority="261" stopIfTrue="1">
      <formula>AND(T13="$",OR(#REF!="Yes",#REF!="No"))</formula>
    </cfRule>
    <cfRule type="expression" priority="262" stopIfTrue="1">
      <formula>T13="$"</formula>
    </cfRule>
    <cfRule type="expression" dxfId="165" priority="263" stopIfTrue="1">
      <formula>T13&lt;&gt;#REF!</formula>
    </cfRule>
  </conditionalFormatting>
  <conditionalFormatting sqref="T185">
    <cfRule type="expression" dxfId="164" priority="258" stopIfTrue="1">
      <formula>AND(T185="$",OR(#REF!="Yes",#REF!="No"))</formula>
    </cfRule>
    <cfRule type="expression" priority="259" stopIfTrue="1">
      <formula>T185="$"</formula>
    </cfRule>
    <cfRule type="expression" dxfId="163" priority="260" stopIfTrue="1">
      <formula>T185&lt;&gt;#REF!</formula>
    </cfRule>
  </conditionalFormatting>
  <conditionalFormatting sqref="T100">
    <cfRule type="expression" dxfId="162" priority="255" stopIfTrue="1">
      <formula>AND(T100="$",OR(#REF!="Yes",#REF!="No"))</formula>
    </cfRule>
    <cfRule type="expression" priority="256" stopIfTrue="1">
      <formula>T100="$"</formula>
    </cfRule>
    <cfRule type="expression" dxfId="161" priority="257" stopIfTrue="1">
      <formula>T100&lt;&gt;#REF!</formula>
    </cfRule>
  </conditionalFormatting>
  <conditionalFormatting sqref="T100">
    <cfRule type="expression" dxfId="160" priority="252" stopIfTrue="1">
      <formula>AND(T100="$",OR(#REF!="Yes",#REF!="No"))</formula>
    </cfRule>
    <cfRule type="expression" priority="253" stopIfTrue="1">
      <formula>T100="$"</formula>
    </cfRule>
    <cfRule type="expression" dxfId="159" priority="254" stopIfTrue="1">
      <formula>T100&lt;&gt;#REF!</formula>
    </cfRule>
  </conditionalFormatting>
  <conditionalFormatting sqref="T174">
    <cfRule type="expression" dxfId="158" priority="249" stopIfTrue="1">
      <formula>AND(T174="$",OR(#REF!="Yes",#REF!="No"))</formula>
    </cfRule>
    <cfRule type="expression" priority="250" stopIfTrue="1">
      <formula>T174="$"</formula>
    </cfRule>
    <cfRule type="expression" dxfId="157" priority="251" stopIfTrue="1">
      <formula>T174&lt;&gt;#REF!</formula>
    </cfRule>
  </conditionalFormatting>
  <conditionalFormatting sqref="T98">
    <cfRule type="expression" dxfId="156" priority="246" stopIfTrue="1">
      <formula>AND(T98="$",OR(#REF!="Yes",#REF!="No"))</formula>
    </cfRule>
    <cfRule type="expression" priority="247" stopIfTrue="1">
      <formula>T98="$"</formula>
    </cfRule>
    <cfRule type="expression" dxfId="155" priority="248" stopIfTrue="1">
      <formula>T98&lt;&gt;#REF!</formula>
    </cfRule>
  </conditionalFormatting>
  <conditionalFormatting sqref="T98">
    <cfRule type="expression" dxfId="154" priority="243" stopIfTrue="1">
      <formula>AND(T98="$",OR(#REF!="Yes",#REF!="No"))</formula>
    </cfRule>
    <cfRule type="expression" priority="244" stopIfTrue="1">
      <formula>T98="$"</formula>
    </cfRule>
    <cfRule type="expression" dxfId="153" priority="245" stopIfTrue="1">
      <formula>T98&lt;&gt;#REF!</formula>
    </cfRule>
  </conditionalFormatting>
  <conditionalFormatting sqref="T116">
    <cfRule type="expression" dxfId="152" priority="240" stopIfTrue="1">
      <formula>AND(T116="$",OR(#REF!="Yes",#REF!="No"))</formula>
    </cfRule>
    <cfRule type="expression" priority="241" stopIfTrue="1">
      <formula>T116="$"</formula>
    </cfRule>
    <cfRule type="expression" dxfId="151" priority="242" stopIfTrue="1">
      <formula>T116&lt;&gt;#REF!</formula>
    </cfRule>
  </conditionalFormatting>
  <conditionalFormatting sqref="T128">
    <cfRule type="expression" dxfId="150" priority="237" stopIfTrue="1">
      <formula>AND(T128="$",OR(#REF!="Yes",#REF!="No"))</formula>
    </cfRule>
    <cfRule type="expression" priority="238" stopIfTrue="1">
      <formula>T128="$"</formula>
    </cfRule>
    <cfRule type="expression" dxfId="149" priority="239" stopIfTrue="1">
      <formula>T128&lt;&gt;#REF!</formula>
    </cfRule>
  </conditionalFormatting>
  <conditionalFormatting sqref="T79">
    <cfRule type="expression" dxfId="148" priority="234" stopIfTrue="1">
      <formula>AND(T79="$",OR(#REF!="Yes",#REF!="No"))</formula>
    </cfRule>
    <cfRule type="expression" priority="235" stopIfTrue="1">
      <formula>T79="$"</formula>
    </cfRule>
    <cfRule type="expression" dxfId="147" priority="236" stopIfTrue="1">
      <formula>T79&lt;&gt;#REF!</formula>
    </cfRule>
  </conditionalFormatting>
  <conditionalFormatting sqref="T28">
    <cfRule type="expression" dxfId="146" priority="231" stopIfTrue="1">
      <formula>AND(T28="$",OR(#REF!="Yes",#REF!="No"))</formula>
    </cfRule>
    <cfRule type="expression" priority="232" stopIfTrue="1">
      <formula>T28="$"</formula>
    </cfRule>
    <cfRule type="expression" dxfId="145" priority="233" stopIfTrue="1">
      <formula>T28&lt;&gt;#REF!</formula>
    </cfRule>
  </conditionalFormatting>
  <conditionalFormatting sqref="T95">
    <cfRule type="expression" dxfId="144" priority="228" stopIfTrue="1">
      <formula>AND(T95="$",OR(#REF!="Yes",#REF!="No"))</formula>
    </cfRule>
    <cfRule type="expression" priority="229" stopIfTrue="1">
      <formula>T95="$"</formula>
    </cfRule>
    <cfRule type="expression" dxfId="143" priority="230" stopIfTrue="1">
      <formula>T95&lt;&gt;#REF!</formula>
    </cfRule>
  </conditionalFormatting>
  <conditionalFormatting sqref="T204">
    <cfRule type="expression" dxfId="142" priority="225" stopIfTrue="1">
      <formula>AND(T204="$",OR(#REF!="Yes",#REF!="No"))</formula>
    </cfRule>
    <cfRule type="expression" priority="226" stopIfTrue="1">
      <formula>T204="$"</formula>
    </cfRule>
    <cfRule type="expression" dxfId="141" priority="227" stopIfTrue="1">
      <formula>T204&lt;&gt;#REF!</formula>
    </cfRule>
  </conditionalFormatting>
  <conditionalFormatting sqref="T163">
    <cfRule type="expression" dxfId="140" priority="221" stopIfTrue="1">
      <formula>AND(T163="$",OR(#REF!="Yes",#REF!="No"))</formula>
    </cfRule>
    <cfRule type="expression" priority="222" stopIfTrue="1">
      <formula>T163="$"</formula>
    </cfRule>
    <cfRule type="expression" dxfId="139" priority="223" stopIfTrue="1">
      <formula>T163&lt;&gt;#REF!</formula>
    </cfRule>
  </conditionalFormatting>
  <conditionalFormatting sqref="T418:T419 T394 T374 T348 T312:T313 T276 T265 T260 T317 T315">
    <cfRule type="expression" dxfId="138" priority="208" stopIfTrue="1">
      <formula>AND(T260="$",OR(#REF!="Yes",#REF!="No"))</formula>
    </cfRule>
    <cfRule type="expression" priority="209" stopIfTrue="1">
      <formula>T260="$"</formula>
    </cfRule>
    <cfRule type="expression" dxfId="137" priority="210" stopIfTrue="1">
      <formula>T260&lt;&gt;#REF!</formula>
    </cfRule>
  </conditionalFormatting>
  <conditionalFormatting sqref="T325:T327">
    <cfRule type="expression" dxfId="136" priority="205" stopIfTrue="1">
      <formula>AND(T325="$",OR(#REF!="Yes",#REF!="No"))</formula>
    </cfRule>
    <cfRule type="expression" priority="206" stopIfTrue="1">
      <formula>T325="$"</formula>
    </cfRule>
    <cfRule type="expression" dxfId="135" priority="207" stopIfTrue="1">
      <formula>T325&lt;&gt;#REF!</formula>
    </cfRule>
  </conditionalFormatting>
  <conditionalFormatting sqref="A191:A198 A200:A213 A315 A451:A456 A385:A448 A215:A246 A2:A157 A317:A383 A248:A313 A159:A188">
    <cfRule type="expression" dxfId="134" priority="2068">
      <formula>COUNTA(E2:U2)=0</formula>
    </cfRule>
  </conditionalFormatting>
  <conditionalFormatting sqref="BJ191:BJ198 BJ200:BJ213 BJ315 BJ451:BJ456 BJ385:BJ448 BJ215:BJ246 BJ3:BJ157 BJ317:BJ383 BJ248:BJ313 BJ159:BJ188">
    <cfRule type="expression" dxfId="133" priority="201" stopIfTrue="1">
      <formula>AND(BJ3="$",OR(#REF!="Yes",#REF!="No"))</formula>
    </cfRule>
    <cfRule type="expression" priority="202" stopIfTrue="1">
      <formula>BJ3="$"</formula>
    </cfRule>
    <cfRule type="expression" dxfId="132" priority="203" stopIfTrue="1">
      <formula>BJ3&lt;&gt;#REF!</formula>
    </cfRule>
  </conditionalFormatting>
  <conditionalFormatting sqref="U199 E199 O199:S199 H199:I199">
    <cfRule type="expression" dxfId="131" priority="197" stopIfTrue="1">
      <formula>AND(E199="$",OR(#REF!="Yes",#REF!="No"))</formula>
    </cfRule>
    <cfRule type="expression" priority="198" stopIfTrue="1">
      <formula>E199="$"</formula>
    </cfRule>
    <cfRule type="expression" dxfId="130" priority="199" stopIfTrue="1">
      <formula>E199&lt;&gt;#REF!</formula>
    </cfRule>
  </conditionalFormatting>
  <conditionalFormatting sqref="J199:N199">
    <cfRule type="expression" dxfId="129" priority="194" stopIfTrue="1">
      <formula>AND(J199="$",OR(#REF!="Yes",#REF!="No"))</formula>
    </cfRule>
    <cfRule type="expression" priority="195" stopIfTrue="1">
      <formula>J199="$"</formula>
    </cfRule>
    <cfRule type="expression" dxfId="128" priority="196" stopIfTrue="1">
      <formula>J199&lt;&gt;#REF!</formula>
    </cfRule>
  </conditionalFormatting>
  <conditionalFormatting sqref="F199">
    <cfRule type="expression" dxfId="127" priority="191" stopIfTrue="1">
      <formula>AND(F199="$",OR(#REF!="Yes",#REF!="No"))</formula>
    </cfRule>
    <cfRule type="expression" priority="192" stopIfTrue="1">
      <formula>F199="$"</formula>
    </cfRule>
    <cfRule type="expression" dxfId="126" priority="193" stopIfTrue="1">
      <formula>F199&lt;&gt;#REF!</formula>
    </cfRule>
  </conditionalFormatting>
  <conditionalFormatting sqref="T199">
    <cfRule type="expression" dxfId="125" priority="182" stopIfTrue="1">
      <formula>AND(T199="$",OR(#REF!="Yes",#REF!="No"))</formula>
    </cfRule>
    <cfRule type="expression" priority="183" stopIfTrue="1">
      <formula>T199="$"</formula>
    </cfRule>
    <cfRule type="expression" dxfId="124" priority="184" stopIfTrue="1">
      <formula>T199&lt;&gt;#REF!</formula>
    </cfRule>
  </conditionalFormatting>
  <conditionalFormatting sqref="A199">
    <cfRule type="expression" dxfId="123" priority="200">
      <formula>COUNTA(E199:U199)=0</formula>
    </cfRule>
  </conditionalFormatting>
  <conditionalFormatting sqref="BJ199">
    <cfRule type="expression" dxfId="122" priority="178" stopIfTrue="1">
      <formula>AND(BJ199="$",OR(#REF!="Yes",#REF!="No"))</formula>
    </cfRule>
    <cfRule type="expression" priority="179" stopIfTrue="1">
      <formula>BJ199="$"</formula>
    </cfRule>
    <cfRule type="expression" dxfId="121" priority="180" stopIfTrue="1">
      <formula>BJ199&lt;&gt;#REF!</formula>
    </cfRule>
  </conditionalFormatting>
  <conditionalFormatting sqref="G199">
    <cfRule type="expression" dxfId="120" priority="175" stopIfTrue="1">
      <formula>AND(G199="$",OR(#REF!="Yes",#REF!="No"))</formula>
    </cfRule>
    <cfRule type="expression" priority="176" stopIfTrue="1">
      <formula>G199="$"</formula>
    </cfRule>
    <cfRule type="expression" dxfId="119" priority="177" stopIfTrue="1">
      <formula>G199&lt;&gt;#REF!</formula>
    </cfRule>
  </conditionalFormatting>
  <conditionalFormatting sqref="H189:I189 E189:F189 O189:S189 U189">
    <cfRule type="expression" dxfId="118" priority="171" stopIfTrue="1">
      <formula>AND(E189="$",OR(#REF!="Yes",#REF!="No"))</formula>
    </cfRule>
    <cfRule type="expression" priority="172" stopIfTrue="1">
      <formula>E189="$"</formula>
    </cfRule>
    <cfRule type="expression" dxfId="117" priority="173" stopIfTrue="1">
      <formula>E189&lt;&gt;#REF!</formula>
    </cfRule>
  </conditionalFormatting>
  <conditionalFormatting sqref="G189 J189:N189">
    <cfRule type="expression" dxfId="116" priority="168" stopIfTrue="1">
      <formula>AND(G189="$",OR(#REF!="Yes",#REF!="No"))</formula>
    </cfRule>
    <cfRule type="expression" priority="169" stopIfTrue="1">
      <formula>G189="$"</formula>
    </cfRule>
    <cfRule type="expression" dxfId="115" priority="170" stopIfTrue="1">
      <formula>G189&lt;&gt;#REF!</formula>
    </cfRule>
  </conditionalFormatting>
  <conditionalFormatting sqref="T189">
    <cfRule type="expression" dxfId="114" priority="162" stopIfTrue="1">
      <formula>AND(T189="$",OR(#REF!="Yes",#REF!="No"))</formula>
    </cfRule>
    <cfRule type="expression" priority="163" stopIfTrue="1">
      <formula>T189="$"</formula>
    </cfRule>
    <cfRule type="expression" dxfId="113" priority="164" stopIfTrue="1">
      <formula>T189&lt;&gt;#REF!</formula>
    </cfRule>
  </conditionalFormatting>
  <conditionalFormatting sqref="A189">
    <cfRule type="expression" dxfId="112" priority="174">
      <formula>COUNTA(E189:U189)=0</formula>
    </cfRule>
  </conditionalFormatting>
  <conditionalFormatting sqref="BJ189">
    <cfRule type="expression" dxfId="111" priority="158" stopIfTrue="1">
      <formula>AND(BJ189="$",OR(#REF!="Yes",#REF!="No"))</formula>
    </cfRule>
    <cfRule type="expression" priority="159" stopIfTrue="1">
      <formula>BJ189="$"</formula>
    </cfRule>
    <cfRule type="expression" dxfId="110" priority="160" stopIfTrue="1">
      <formula>BJ189&lt;&gt;#REF!</formula>
    </cfRule>
  </conditionalFormatting>
  <conditionalFormatting sqref="T316">
    <cfRule type="expression" dxfId="109" priority="154" stopIfTrue="1">
      <formula>AND(T316="$",OR(#REF!="Yes",#REF!="No"))</formula>
    </cfRule>
    <cfRule type="expression" priority="155" stopIfTrue="1">
      <formula>T316="$"</formula>
    </cfRule>
    <cfRule type="expression" dxfId="108" priority="156" stopIfTrue="1">
      <formula>T316&lt;&gt;#REF!</formula>
    </cfRule>
  </conditionalFormatting>
  <conditionalFormatting sqref="A316">
    <cfRule type="expression" dxfId="107" priority="157">
      <formula>COUNTA(E316:U316)=0</formula>
    </cfRule>
  </conditionalFormatting>
  <conditionalFormatting sqref="BJ316">
    <cfRule type="expression" dxfId="106" priority="150" stopIfTrue="1">
      <formula>AND(BJ316="$",OR(#REF!="Yes",#REF!="No"))</formula>
    </cfRule>
    <cfRule type="expression" priority="151" stopIfTrue="1">
      <formula>BJ316="$"</formula>
    </cfRule>
    <cfRule type="expression" dxfId="105" priority="152" stopIfTrue="1">
      <formula>BJ316&lt;&gt;#REF!</formula>
    </cfRule>
  </conditionalFormatting>
  <conditionalFormatting sqref="E429 E322 E284 E255 E233 E229 E116:E117 E112 E102 E51 E22">
    <cfRule type="expression" dxfId="104" priority="147" stopIfTrue="1">
      <formula>AND(E22="$",OR(#REF!="Yes",#REF!="No"))</formula>
    </cfRule>
    <cfRule type="expression" priority="148" stopIfTrue="1">
      <formula>E22="$"</formula>
    </cfRule>
    <cfRule type="expression" dxfId="103" priority="149" stopIfTrue="1">
      <formula>E22&lt;&gt;#REF!</formula>
    </cfRule>
  </conditionalFormatting>
  <conditionalFormatting sqref="B289">
    <cfRule type="expression" dxfId="102" priority="146">
      <formula>COUNTA(F289:V289)=0</formula>
    </cfRule>
  </conditionalFormatting>
  <conditionalFormatting sqref="J384:N384">
    <cfRule type="expression" dxfId="101" priority="142" stopIfTrue="1">
      <formula>AND(J384="$",OR(#REF!="Yes",#REF!="No"))</formula>
    </cfRule>
    <cfRule type="expression" priority="143" stopIfTrue="1">
      <formula>J384="$"</formula>
    </cfRule>
    <cfRule type="expression" dxfId="100" priority="144" stopIfTrue="1">
      <formula>J384&lt;&gt;#REF!</formula>
    </cfRule>
  </conditionalFormatting>
  <conditionalFormatting sqref="A384">
    <cfRule type="expression" dxfId="99" priority="145">
      <formula>COUNTA(E384:U384)=0</formula>
    </cfRule>
  </conditionalFormatting>
  <conditionalFormatting sqref="BJ384">
    <cfRule type="expression" dxfId="98" priority="138" stopIfTrue="1">
      <formula>AND(BJ384="$",OR(#REF!="Yes",#REF!="No"))</formula>
    </cfRule>
    <cfRule type="expression" priority="139" stopIfTrue="1">
      <formula>BJ384="$"</formula>
    </cfRule>
    <cfRule type="expression" dxfId="97" priority="140" stopIfTrue="1">
      <formula>BJ384&lt;&gt;#REF!</formula>
    </cfRule>
  </conditionalFormatting>
  <conditionalFormatting sqref="R438 R352 R296:R301 R279 R167">
    <cfRule type="expression" dxfId="96" priority="135" stopIfTrue="1">
      <formula>AND(R167="$",OR(#REF!="Yes",#REF!="No"))</formula>
    </cfRule>
    <cfRule type="expression" priority="136" stopIfTrue="1">
      <formula>R167="$"</formula>
    </cfRule>
    <cfRule type="expression" dxfId="95" priority="137" stopIfTrue="1">
      <formula>R167&lt;&gt;#REF!</formula>
    </cfRule>
  </conditionalFormatting>
  <conditionalFormatting sqref="R287 R261 R237 R174 R95">
    <cfRule type="expression" dxfId="94" priority="132" stopIfTrue="1">
      <formula>AND(R95="$",OR(#REF!="Yes",#REF!="No"))</formula>
    </cfRule>
    <cfRule type="expression" priority="133" stopIfTrue="1">
      <formula>R95="$"</formula>
    </cfRule>
    <cfRule type="expression" dxfId="93" priority="134" stopIfTrue="1">
      <formula>R95&lt;&gt;#REF!</formula>
    </cfRule>
  </conditionalFormatting>
  <conditionalFormatting sqref="A274 A263">
    <cfRule type="expression" dxfId="92" priority="2336">
      <formula>BE263=2</formula>
    </cfRule>
    <cfRule type="expression" dxfId="91" priority="2337">
      <formula>COUNTA(E263:U263)=0</formula>
    </cfRule>
  </conditionalFormatting>
  <conditionalFormatting sqref="A335 A163 A339">
    <cfRule type="expression" dxfId="90" priority="2340">
      <formula>BE163=1</formula>
    </cfRule>
    <cfRule type="expression" dxfId="89" priority="2341">
      <formula>BE163=2</formula>
    </cfRule>
    <cfRule type="expression" dxfId="88" priority="2342">
      <formula>COUNTA(E163:U163)=0</formula>
    </cfRule>
  </conditionalFormatting>
  <conditionalFormatting sqref="R445 R353 R291:R292">
    <cfRule type="expression" dxfId="87" priority="129" stopIfTrue="1">
      <formula>AND(R291="$",OR(#REF!="Yes",#REF!="No"))</formula>
    </cfRule>
    <cfRule type="expression" priority="130" stopIfTrue="1">
      <formula>R291="$"</formula>
    </cfRule>
    <cfRule type="expression" dxfId="86" priority="131" stopIfTrue="1">
      <formula>R291&lt;&gt;#REF!</formula>
    </cfRule>
  </conditionalFormatting>
  <conditionalFormatting sqref="J314:N314">
    <cfRule type="expression" dxfId="85" priority="125" stopIfTrue="1">
      <formula>AND(J314="$",OR(#REF!="Yes",#REF!="No"))</formula>
    </cfRule>
    <cfRule type="expression" priority="126" stopIfTrue="1">
      <formula>J314="$"</formula>
    </cfRule>
    <cfRule type="expression" dxfId="84" priority="127" stopIfTrue="1">
      <formula>J314&lt;&gt;#REF!</formula>
    </cfRule>
  </conditionalFormatting>
  <conditionalFormatting sqref="T314">
    <cfRule type="expression" dxfId="83" priority="122" stopIfTrue="1">
      <formula>AND(T314="$",OR(#REF!="Yes",#REF!="No"))</formula>
    </cfRule>
    <cfRule type="expression" priority="123" stopIfTrue="1">
      <formula>T314="$"</formula>
    </cfRule>
    <cfRule type="expression" dxfId="82" priority="124" stopIfTrue="1">
      <formula>T314&lt;&gt;#REF!</formula>
    </cfRule>
  </conditionalFormatting>
  <conditionalFormatting sqref="A314">
    <cfRule type="expression" dxfId="81" priority="128">
      <formula>COUNTA(E314:U314)=0</formula>
    </cfRule>
  </conditionalFormatting>
  <conditionalFormatting sqref="BJ314">
    <cfRule type="expression" dxfId="80" priority="118" stopIfTrue="1">
      <formula>AND(BJ314="$",OR(#REF!="Yes",#REF!="No"))</formula>
    </cfRule>
    <cfRule type="expression" priority="119" stopIfTrue="1">
      <formula>BJ314="$"</formula>
    </cfRule>
    <cfRule type="expression" dxfId="79" priority="120" stopIfTrue="1">
      <formula>BJ314&lt;&gt;#REF!</formula>
    </cfRule>
  </conditionalFormatting>
  <conditionalFormatting sqref="E190 U190 H190:I190 O190:S190">
    <cfRule type="expression" dxfId="78" priority="114" stopIfTrue="1">
      <formula>AND(E190="$",OR(#REF!="Yes",#REF!="No"))</formula>
    </cfRule>
    <cfRule type="expression" priority="115" stopIfTrue="1">
      <formula>E190="$"</formula>
    </cfRule>
    <cfRule type="expression" dxfId="77" priority="116" stopIfTrue="1">
      <formula>E190&lt;&gt;#REF!</formula>
    </cfRule>
  </conditionalFormatting>
  <conditionalFormatting sqref="J190:N190">
    <cfRule type="expression" dxfId="76" priority="111" stopIfTrue="1">
      <formula>AND(J190="$",OR(#REF!="Yes",#REF!="No"))</formula>
    </cfRule>
    <cfRule type="expression" priority="112" stopIfTrue="1">
      <formula>J190="$"</formula>
    </cfRule>
    <cfRule type="expression" dxfId="75" priority="113" stopIfTrue="1">
      <formula>J190&lt;&gt;#REF!</formula>
    </cfRule>
  </conditionalFormatting>
  <conditionalFormatting sqref="F190">
    <cfRule type="expression" dxfId="74" priority="108" stopIfTrue="1">
      <formula>AND(F190="$",OR(#REF!="Yes",#REF!="No"))</formula>
    </cfRule>
    <cfRule type="expression" priority="109" stopIfTrue="1">
      <formula>F190="$"</formula>
    </cfRule>
    <cfRule type="expression" dxfId="73" priority="110" stopIfTrue="1">
      <formula>F190&lt;&gt;#REF!</formula>
    </cfRule>
  </conditionalFormatting>
  <conditionalFormatting sqref="T190">
    <cfRule type="expression" dxfId="72" priority="102" stopIfTrue="1">
      <formula>AND(T190="$",OR(#REF!="Yes",#REF!="No"))</formula>
    </cfRule>
    <cfRule type="expression" priority="103" stopIfTrue="1">
      <formula>T190="$"</formula>
    </cfRule>
    <cfRule type="expression" dxfId="71" priority="104" stopIfTrue="1">
      <formula>T190&lt;&gt;#REF!</formula>
    </cfRule>
  </conditionalFormatting>
  <conditionalFormatting sqref="A190">
    <cfRule type="expression" dxfId="70" priority="117">
      <formula>COUNTA(E190:U190)=0</formula>
    </cfRule>
  </conditionalFormatting>
  <conditionalFormatting sqref="BJ190">
    <cfRule type="expression" dxfId="69" priority="98" stopIfTrue="1">
      <formula>AND(BJ190="$",OR(#REF!="Yes",#REF!="No"))</formula>
    </cfRule>
    <cfRule type="expression" priority="99" stopIfTrue="1">
      <formula>BJ190="$"</formula>
    </cfRule>
    <cfRule type="expression" dxfId="68" priority="100" stopIfTrue="1">
      <formula>BJ190&lt;&gt;#REF!</formula>
    </cfRule>
  </conditionalFormatting>
  <conditionalFormatting sqref="G190">
    <cfRule type="expression" dxfId="67" priority="95" stopIfTrue="1">
      <formula>AND(G190="$",OR(#REF!="Yes",#REF!="No"))</formula>
    </cfRule>
    <cfRule type="expression" priority="96" stopIfTrue="1">
      <formula>G190="$"</formula>
    </cfRule>
    <cfRule type="expression" dxfId="66" priority="97" stopIfTrue="1">
      <formula>G190&lt;&gt;#REF!</formula>
    </cfRule>
  </conditionalFormatting>
  <conditionalFormatting sqref="E158:F158 H158 O158:S158 U158">
    <cfRule type="expression" dxfId="65" priority="91" stopIfTrue="1">
      <formula>AND(E158="$",OR(#REF!="Yes",#REF!="No"))</formula>
    </cfRule>
    <cfRule type="expression" priority="92" stopIfTrue="1">
      <formula>E158="$"</formula>
    </cfRule>
    <cfRule type="expression" dxfId="64" priority="93" stopIfTrue="1">
      <formula>E158&lt;&gt;#REF!</formula>
    </cfRule>
  </conditionalFormatting>
  <conditionalFormatting sqref="J158:N158">
    <cfRule type="expression" dxfId="63" priority="88" stopIfTrue="1">
      <formula>AND(J158="$",OR(#REF!="Yes",#REF!="No"))</formula>
    </cfRule>
    <cfRule type="expression" priority="89" stopIfTrue="1">
      <formula>J158="$"</formula>
    </cfRule>
    <cfRule type="expression" dxfId="62" priority="90" stopIfTrue="1">
      <formula>J158&lt;&gt;#REF!</formula>
    </cfRule>
  </conditionalFormatting>
  <conditionalFormatting sqref="G158">
    <cfRule type="expression" dxfId="61" priority="85" stopIfTrue="1">
      <formula>AND(G158="$",OR(#REF!="Yes",#REF!="No"))</formula>
    </cfRule>
    <cfRule type="expression" priority="86" stopIfTrue="1">
      <formula>G158="$"</formula>
    </cfRule>
    <cfRule type="expression" dxfId="60" priority="87" stopIfTrue="1">
      <formula>G158&lt;&gt;#REF!</formula>
    </cfRule>
  </conditionalFormatting>
  <conditionalFormatting sqref="I158">
    <cfRule type="expression" dxfId="59" priority="82" stopIfTrue="1">
      <formula>AND(I158="$",OR(#REF!="Yes",#REF!="No"))</formula>
    </cfRule>
    <cfRule type="expression" priority="83" stopIfTrue="1">
      <formula>I158="$"</formula>
    </cfRule>
    <cfRule type="expression" dxfId="58" priority="84" stopIfTrue="1">
      <formula>I158&lt;&gt;#REF!</formula>
    </cfRule>
  </conditionalFormatting>
  <conditionalFormatting sqref="T158">
    <cfRule type="expression" dxfId="57" priority="79" stopIfTrue="1">
      <formula>AND(T158="$",OR(#REF!="Yes",#REF!="No"))</formula>
    </cfRule>
    <cfRule type="expression" priority="80" stopIfTrue="1">
      <formula>T158="$"</formula>
    </cfRule>
    <cfRule type="expression" dxfId="56" priority="81" stopIfTrue="1">
      <formula>T158&lt;&gt;#REF!</formula>
    </cfRule>
  </conditionalFormatting>
  <conditionalFormatting sqref="A158">
    <cfRule type="expression" dxfId="55" priority="94">
      <formula>COUNTA(E158:U158)=0</formula>
    </cfRule>
  </conditionalFormatting>
  <conditionalFormatting sqref="BJ158">
    <cfRule type="expression" dxfId="54" priority="75" stopIfTrue="1">
      <formula>AND(BJ158="$",OR(#REF!="Yes",#REF!="No"))</formula>
    </cfRule>
    <cfRule type="expression" priority="76" stopIfTrue="1">
      <formula>BJ158="$"</formula>
    </cfRule>
    <cfRule type="expression" dxfId="53" priority="77" stopIfTrue="1">
      <formula>BJ158&lt;&gt;#REF!</formula>
    </cfRule>
  </conditionalFormatting>
  <conditionalFormatting sqref="B431">
    <cfRule type="expression" dxfId="52" priority="74">
      <formula>COUNTA(F431:V431)=0</formula>
    </cfRule>
  </conditionalFormatting>
  <conditionalFormatting sqref="H34">
    <cfRule type="expression" dxfId="51" priority="71" stopIfTrue="1">
      <formula>AND(H34="$",OR(#REF!="Yes",#REF!="No"))</formula>
    </cfRule>
    <cfRule type="expression" priority="72" stopIfTrue="1">
      <formula>H34="$"</formula>
    </cfRule>
    <cfRule type="expression" dxfId="50" priority="73" stopIfTrue="1">
      <formula>H34&lt;&gt;#REF!</formula>
    </cfRule>
  </conditionalFormatting>
  <conditionalFormatting sqref="N34 I34">
    <cfRule type="expression" dxfId="49" priority="68" stopIfTrue="1">
      <formula>AND(I34="$",OR(#REF!="Yes",#REF!="No"))</formula>
    </cfRule>
    <cfRule type="expression" priority="69" stopIfTrue="1">
      <formula>I34="$"</formula>
    </cfRule>
    <cfRule type="expression" dxfId="48" priority="70" stopIfTrue="1">
      <formula>I34&lt;&gt;#REF!</formula>
    </cfRule>
  </conditionalFormatting>
  <conditionalFormatting sqref="J34:M34">
    <cfRule type="expression" dxfId="47" priority="65" stopIfTrue="1">
      <formula>AND(J34="$",OR(#REF!="Yes",#REF!="No"))</formula>
    </cfRule>
    <cfRule type="expression" priority="66" stopIfTrue="1">
      <formula>J34="$"</formula>
    </cfRule>
    <cfRule type="expression" dxfId="46" priority="67" stopIfTrue="1">
      <formula>J34&lt;&gt;#REF!</formula>
    </cfRule>
  </conditionalFormatting>
  <conditionalFormatting sqref="A449">
    <cfRule type="expression" dxfId="45" priority="64">
      <formula>COUNTA(E449:U449)=0</formula>
    </cfRule>
  </conditionalFormatting>
  <conditionalFormatting sqref="BJ449">
    <cfRule type="expression" dxfId="44" priority="60" stopIfTrue="1">
      <formula>AND(BJ449="$",OR(#REF!="Yes",#REF!="No"))</formula>
    </cfRule>
    <cfRule type="expression" priority="61" stopIfTrue="1">
      <formula>BJ449="$"</formula>
    </cfRule>
    <cfRule type="expression" dxfId="43" priority="62" stopIfTrue="1">
      <formula>BJ449&lt;&gt;#REF!</formula>
    </cfRule>
  </conditionalFormatting>
  <conditionalFormatting sqref="E214:F214 H214:I214 O214:S214 U214">
    <cfRule type="expression" dxfId="42" priority="56" stopIfTrue="1">
      <formula>AND(E214="$",OR(#REF!="Yes",#REF!="No"))</formula>
    </cfRule>
    <cfRule type="expression" priority="57" stopIfTrue="1">
      <formula>E214="$"</formula>
    </cfRule>
    <cfRule type="expression" dxfId="41" priority="58" stopIfTrue="1">
      <formula>E214&lt;&gt;#REF!</formula>
    </cfRule>
  </conditionalFormatting>
  <conditionalFormatting sqref="G214 J214:N214">
    <cfRule type="expression" dxfId="40" priority="53" stopIfTrue="1">
      <formula>AND(G214="$",OR(#REF!="Yes",#REF!="No"))</formula>
    </cfRule>
    <cfRule type="expression" priority="54" stopIfTrue="1">
      <formula>G214="$"</formula>
    </cfRule>
    <cfRule type="expression" dxfId="39" priority="55" stopIfTrue="1">
      <formula>G214&lt;&gt;#REF!</formula>
    </cfRule>
  </conditionalFormatting>
  <conditionalFormatting sqref="T214">
    <cfRule type="expression" dxfId="38" priority="50" stopIfTrue="1">
      <formula>AND(T214="$",OR(#REF!="Yes",#REF!="No"))</formula>
    </cfRule>
    <cfRule type="expression" priority="51" stopIfTrue="1">
      <formula>T214="$"</formula>
    </cfRule>
    <cfRule type="expression" dxfId="37" priority="52" stopIfTrue="1">
      <formula>T214&lt;&gt;#REF!</formula>
    </cfRule>
  </conditionalFormatting>
  <conditionalFormatting sqref="A214">
    <cfRule type="expression" dxfId="36" priority="59">
      <formula>COUNTA(E214:U214)=0</formula>
    </cfRule>
  </conditionalFormatting>
  <conditionalFormatting sqref="BJ214">
    <cfRule type="expression" dxfId="35" priority="46" stopIfTrue="1">
      <formula>AND(BJ214="$",OR(#REF!="Yes",#REF!="No"))</formula>
    </cfRule>
    <cfRule type="expression" priority="47" stopIfTrue="1">
      <formula>BJ214="$"</formula>
    </cfRule>
    <cfRule type="expression" dxfId="34" priority="48" stopIfTrue="1">
      <formula>BJ214&lt;&gt;#REF!</formula>
    </cfRule>
  </conditionalFormatting>
  <conditionalFormatting sqref="BJ457:BJ462">
    <cfRule type="expression" dxfId="33" priority="29" stopIfTrue="1">
      <formula>AND(BJ457="$",OR(#REF!="Yes",#REF!="No"))</formula>
    </cfRule>
    <cfRule type="expression" priority="30" stopIfTrue="1">
      <formula>BJ457="$"</formula>
    </cfRule>
    <cfRule type="expression" dxfId="32" priority="31" stopIfTrue="1">
      <formula>BJ457&lt;&gt;#REF!</formula>
    </cfRule>
  </conditionalFormatting>
  <conditionalFormatting sqref="U449 U436 U430:U433 U414:U415 U410 U397 U389 U386 U365 U348 U337 U315 U305 U298 U281:U282 U270:U271 U268 U265 U253 U251 U128">
    <cfRule type="expression" dxfId="31" priority="26" stopIfTrue="1">
      <formula>AND(U128="$",OR(#REF!="Yes",#REF!="No"))</formula>
    </cfRule>
    <cfRule type="expression" priority="27" stopIfTrue="1">
      <formula>U128="$"</formula>
    </cfRule>
    <cfRule type="expression" dxfId="30" priority="28" stopIfTrue="1">
      <formula>U128&lt;&gt;#REF!</formula>
    </cfRule>
  </conditionalFormatting>
  <conditionalFormatting sqref="J247:N247">
    <cfRule type="expression" dxfId="29" priority="22" stopIfTrue="1">
      <formula>AND(J247="$",OR(#REF!="Yes",#REF!="No"))</formula>
    </cfRule>
    <cfRule type="expression" priority="23" stopIfTrue="1">
      <formula>J247="$"</formula>
    </cfRule>
    <cfRule type="expression" dxfId="28" priority="24" stopIfTrue="1">
      <formula>J247&lt;&gt;#REF!</formula>
    </cfRule>
  </conditionalFormatting>
  <conditionalFormatting sqref="A247">
    <cfRule type="expression" dxfId="27" priority="25">
      <formula>COUNTA(E247:U247)=0</formula>
    </cfRule>
  </conditionalFormatting>
  <conditionalFormatting sqref="BJ247">
    <cfRule type="expression" dxfId="26" priority="18" stopIfTrue="1">
      <formula>AND(BJ247="$",OR(#REF!="Yes",#REF!="No"))</formula>
    </cfRule>
    <cfRule type="expression" priority="19" stopIfTrue="1">
      <formula>BJ247="$"</formula>
    </cfRule>
    <cfRule type="expression" dxfId="25" priority="20" stopIfTrue="1">
      <formula>BJ247&lt;&gt;#REF!</formula>
    </cfRule>
  </conditionalFormatting>
  <conditionalFormatting sqref="BJ463 BJ465:BJ468">
    <cfRule type="expression" dxfId="24" priority="15" stopIfTrue="1">
      <formula>AND(BJ463="$",OR(#REF!="Yes",#REF!="No"))</formula>
    </cfRule>
    <cfRule type="expression" priority="16" stopIfTrue="1">
      <formula>BJ463="$"</formula>
    </cfRule>
    <cfRule type="expression" dxfId="23" priority="17" stopIfTrue="1">
      <formula>BJ463&lt;&gt;#REF!</formula>
    </cfRule>
  </conditionalFormatting>
  <conditionalFormatting sqref="BJ464">
    <cfRule type="expression" dxfId="22" priority="12" stopIfTrue="1">
      <formula>AND(BJ464="$",OR(#REF!="Yes",#REF!="No"))</formula>
    </cfRule>
    <cfRule type="expression" priority="13" stopIfTrue="1">
      <formula>BJ464="$"</formula>
    </cfRule>
    <cfRule type="expression" dxfId="21" priority="14" stopIfTrue="1">
      <formula>BJ464&lt;&gt;#REF!</formula>
    </cfRule>
  </conditionalFormatting>
  <conditionalFormatting sqref="G176">
    <cfRule type="expression" dxfId="20" priority="9" stopIfTrue="1">
      <formula>AND(G176="$",OR(#REF!="Yes",#REF!="No"))</formula>
    </cfRule>
    <cfRule type="expression" priority="10" stopIfTrue="1">
      <formula>G176="$"</formula>
    </cfRule>
    <cfRule type="expression" dxfId="19" priority="11" stopIfTrue="1">
      <formula>G176&lt;&gt;#REF!</formula>
    </cfRule>
  </conditionalFormatting>
  <conditionalFormatting sqref="A450">
    <cfRule type="expression" dxfId="18" priority="8">
      <formula>COUNTA(E450:U450)=0</formula>
    </cfRule>
  </conditionalFormatting>
  <conditionalFormatting sqref="BJ450">
    <cfRule type="expression" dxfId="17" priority="4" stopIfTrue="1">
      <formula>AND(BJ450="$",OR(#REF!="Yes",#REF!="No"))</formula>
    </cfRule>
    <cfRule type="expression" priority="5" stopIfTrue="1">
      <formula>BJ450="$"</formula>
    </cfRule>
    <cfRule type="expression" dxfId="16" priority="6" stopIfTrue="1">
      <formula>BJ450&lt;&gt;#REF!</formula>
    </cfRule>
  </conditionalFormatting>
  <conditionalFormatting sqref="U450">
    <cfRule type="expression" dxfId="15" priority="1" stopIfTrue="1">
      <formula>AND(U450="$",OR(#REF!="Yes",#REF!="No"))</formula>
    </cfRule>
    <cfRule type="expression" priority="2" stopIfTrue="1">
      <formula>U450="$"</formula>
    </cfRule>
    <cfRule type="expression" dxfId="14" priority="3" stopIfTrue="1">
      <formula>U450&lt;&gt;#REF!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2"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20"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204" id="{5C739AB1-7971-4375-AF18-B8D003FCE991}">
            <xm:f>NOT(ISNUMBER(MATCH(C2,MyNetworks!$6:$6,0)))</xm:f>
            <x14:dxf>
              <fill>
                <patternFill>
                  <bgColor rgb="FFFF0000"/>
                </patternFill>
              </fill>
            </x14:dxf>
          </x14:cfRule>
          <xm:sqref>C191:C198 C200:C213 C315 C451:C456 C385:C448 C215:C246 C2:C157 C317:C383 C248:C313 C159:C188</xm:sqref>
        </x14:conditionalFormatting>
        <x14:conditionalFormatting xmlns:xm="http://schemas.microsoft.com/office/excel/2006/main">
          <x14:cfRule type="expression" priority="181" id="{EE4D69F9-8812-4E29-B8EB-32750DA3A076}">
            <xm:f>NOT(ISNUMBER(MATCH(C199,MyNetworks!$6:$6,0)))</xm:f>
            <x14:dxf>
              <fill>
                <patternFill>
                  <bgColor rgb="FFFF0000"/>
                </patternFill>
              </fill>
            </x14:dxf>
          </x14:cfRule>
          <xm:sqref>C199</xm:sqref>
        </x14:conditionalFormatting>
        <x14:conditionalFormatting xmlns:xm="http://schemas.microsoft.com/office/excel/2006/main">
          <x14:cfRule type="expression" priority="161" id="{5ADE026C-63BE-4612-89C6-0E242DAB816C}">
            <xm:f>NOT(ISNUMBER(MATCH(C189,MyNetworks!$6:$6,0)))</xm:f>
            <x14:dxf>
              <fill>
                <patternFill>
                  <bgColor rgb="FFFF0000"/>
                </patternFill>
              </fill>
            </x14:dxf>
          </x14:cfRule>
          <xm:sqref>C189</xm:sqref>
        </x14:conditionalFormatting>
        <x14:conditionalFormatting xmlns:xm="http://schemas.microsoft.com/office/excel/2006/main">
          <x14:cfRule type="expression" priority="153" id="{56143EDE-7838-4AC9-8AA5-4426EF756F98}">
            <xm:f>NOT(ISNUMBER(MATCH(C316,MyNetworks!$6:$6,0)))</xm:f>
            <x14:dxf>
              <fill>
                <patternFill>
                  <bgColor rgb="FFFF0000"/>
                </patternFill>
              </fill>
            </x14:dxf>
          </x14:cfRule>
          <xm:sqref>C316</xm:sqref>
        </x14:conditionalFormatting>
        <x14:conditionalFormatting xmlns:xm="http://schemas.microsoft.com/office/excel/2006/main">
          <x14:cfRule type="expression" priority="141" id="{DCD99D36-8056-49C3-81F0-3EE34F54F962}">
            <xm:f>NOT(ISNUMBER(MATCH(C384,MyNetworks!$6:$6,0)))</xm:f>
            <x14:dxf>
              <fill>
                <patternFill>
                  <bgColor rgb="FFFF0000"/>
                </patternFill>
              </fill>
            </x14:dxf>
          </x14:cfRule>
          <xm:sqref>C384</xm:sqref>
        </x14:conditionalFormatting>
        <x14:conditionalFormatting xmlns:xm="http://schemas.microsoft.com/office/excel/2006/main">
          <x14:cfRule type="expression" priority="121" id="{DB166694-0AB4-4376-8B39-86BFFE0694D5}">
            <xm:f>NOT(ISNUMBER(MATCH(C314,MyNetworks!$6:$6,0)))</xm:f>
            <x14:dxf>
              <fill>
                <patternFill>
                  <bgColor rgb="FFFF0000"/>
                </patternFill>
              </fill>
            </x14:dxf>
          </x14:cfRule>
          <xm:sqref>C314</xm:sqref>
        </x14:conditionalFormatting>
        <x14:conditionalFormatting xmlns:xm="http://schemas.microsoft.com/office/excel/2006/main">
          <x14:cfRule type="expression" priority="101" id="{17290809-7658-4B16-89DA-46741EB70091}">
            <xm:f>NOT(ISNUMBER(MATCH(C190,MyNetworks!$6:$6,0)))</xm:f>
            <x14:dxf>
              <fill>
                <patternFill>
                  <bgColor rgb="FFFF0000"/>
                </patternFill>
              </fill>
            </x14:dxf>
          </x14:cfRule>
          <xm:sqref>C190</xm:sqref>
        </x14:conditionalFormatting>
        <x14:conditionalFormatting xmlns:xm="http://schemas.microsoft.com/office/excel/2006/main">
          <x14:cfRule type="expression" priority="78" id="{2E5881AD-17DB-45C6-B5D4-91E234D89D6A}">
            <xm:f>NOT(ISNUMBER(MATCH(C158,MyNetworks!$6:$6,0)))</xm:f>
            <x14:dxf>
              <fill>
                <patternFill>
                  <bgColor rgb="FFFF0000"/>
                </patternFill>
              </fill>
            </x14:dxf>
          </x14:cfRule>
          <xm:sqref>C158</xm:sqref>
        </x14:conditionalFormatting>
        <x14:conditionalFormatting xmlns:xm="http://schemas.microsoft.com/office/excel/2006/main">
          <x14:cfRule type="expression" priority="63" id="{544D4965-A39D-4D5D-99B8-0D305FB9DB24}">
            <xm:f>NOT(ISNUMBER(MATCH(C449,MyNetworks!$6:$6,0)))</xm:f>
            <x14:dxf>
              <fill>
                <patternFill>
                  <bgColor rgb="FFFF0000"/>
                </patternFill>
              </fill>
            </x14:dxf>
          </x14:cfRule>
          <xm:sqref>C449</xm:sqref>
        </x14:conditionalFormatting>
        <x14:conditionalFormatting xmlns:xm="http://schemas.microsoft.com/office/excel/2006/main">
          <x14:cfRule type="expression" priority="49" id="{69E164F8-DF8C-4094-81CB-1183B601FC5E}">
            <xm:f>NOT(ISNUMBER(MATCH(C214,MyNetworks!$6:$6,0)))</xm:f>
            <x14:dxf>
              <fill>
                <patternFill>
                  <bgColor rgb="FFFF0000"/>
                </patternFill>
              </fill>
            </x14:dxf>
          </x14:cfRule>
          <xm:sqref>C214</xm:sqref>
        </x14:conditionalFormatting>
        <x14:conditionalFormatting xmlns:xm="http://schemas.microsoft.com/office/excel/2006/main">
          <x14:cfRule type="expression" priority="21" id="{94EC2F71-0708-41D0-AE38-2DA7E6F2E0E9}">
            <xm:f>NOT(ISNUMBER(MATCH(C247,MyNetworks!$6:$6,0)))</xm:f>
            <x14:dxf>
              <fill>
                <patternFill>
                  <bgColor rgb="FFFF0000"/>
                </patternFill>
              </fill>
            </x14:dxf>
          </x14:cfRule>
          <xm:sqref>C247</xm:sqref>
        </x14:conditionalFormatting>
        <x14:conditionalFormatting xmlns:xm="http://schemas.microsoft.com/office/excel/2006/main">
          <x14:cfRule type="expression" priority="7" id="{7AEE64AD-59A5-4564-BF43-069A1360BC72}">
            <xm:f>NOT(ISNUMBER(MATCH(C450,MyNetworks!$6:$6,0)))</xm:f>
            <x14:dxf>
              <fill>
                <patternFill>
                  <bgColor rgb="FFFF0000"/>
                </patternFill>
              </fill>
            </x14:dxf>
          </x14:cfRule>
          <xm:sqref>C450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445</v>
      </c>
      <c r="I1">
        <f>COUNTIF(B6:B200,0)+COUNTIF(E6:E200,0)</f>
        <v>117</v>
      </c>
    </row>
    <row r="2" spans="1:9" x14ac:dyDescent="0.4">
      <c r="A2" s="10" t="s">
        <v>176</v>
      </c>
      <c r="B2" t="s">
        <v>1</v>
      </c>
      <c r="D2" s="10" t="s">
        <v>190</v>
      </c>
      <c r="E2" t="s">
        <v>1</v>
      </c>
    </row>
    <row r="4" spans="1:9" x14ac:dyDescent="0.4">
      <c r="A4" s="10" t="s">
        <v>447</v>
      </c>
      <c r="D4" s="10" t="s">
        <v>447</v>
      </c>
    </row>
    <row r="5" spans="1:9" x14ac:dyDescent="0.4">
      <c r="A5" s="10" t="s">
        <v>337</v>
      </c>
      <c r="B5" t="s">
        <v>86</v>
      </c>
      <c r="D5" s="10" t="s">
        <v>337</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0</v>
      </c>
      <c r="D8" t="s">
        <v>307</v>
      </c>
      <c r="E8" s="181">
        <v>1</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0</v>
      </c>
      <c r="D12" t="s">
        <v>401</v>
      </c>
      <c r="E12" s="181">
        <v>0</v>
      </c>
    </row>
    <row r="13" spans="1:9" x14ac:dyDescent="0.4">
      <c r="A13" t="s">
        <v>177</v>
      </c>
      <c r="B13" s="181">
        <v>1</v>
      </c>
      <c r="D13" t="s">
        <v>18</v>
      </c>
      <c r="E13" s="181">
        <v>0</v>
      </c>
    </row>
    <row r="14" spans="1:9" x14ac:dyDescent="0.4">
      <c r="A14" t="s">
        <v>2</v>
      </c>
      <c r="B14" s="181">
        <v>1</v>
      </c>
      <c r="D14" t="s">
        <v>21</v>
      </c>
      <c r="E14" s="181">
        <v>0</v>
      </c>
    </row>
    <row r="15" spans="1:9" x14ac:dyDescent="0.4">
      <c r="A15" t="s">
        <v>15</v>
      </c>
      <c r="B15" s="181">
        <v>0</v>
      </c>
      <c r="D15" t="s">
        <v>22</v>
      </c>
      <c r="E15" s="181">
        <v>1</v>
      </c>
    </row>
    <row r="16" spans="1:9" x14ac:dyDescent="0.4">
      <c r="A16" t="s">
        <v>16</v>
      </c>
      <c r="B16" s="181">
        <v>0</v>
      </c>
      <c r="D16" t="s">
        <v>24</v>
      </c>
      <c r="E16" s="181">
        <v>0</v>
      </c>
    </row>
    <row r="17" spans="1:5" x14ac:dyDescent="0.4">
      <c r="A17" t="s">
        <v>157</v>
      </c>
      <c r="B17" s="181">
        <v>0</v>
      </c>
      <c r="D17" t="s">
        <v>26</v>
      </c>
      <c r="E17" s="181">
        <v>0</v>
      </c>
    </row>
    <row r="18" spans="1:5" x14ac:dyDescent="0.4">
      <c r="A18" t="s">
        <v>19</v>
      </c>
      <c r="B18" s="181">
        <v>0</v>
      </c>
      <c r="D18" t="s">
        <v>27</v>
      </c>
      <c r="E18" s="181">
        <v>0</v>
      </c>
    </row>
    <row r="19" spans="1:5" x14ac:dyDescent="0.4">
      <c r="A19" t="s">
        <v>96</v>
      </c>
      <c r="B19" s="181">
        <v>0</v>
      </c>
      <c r="D19" t="s">
        <v>178</v>
      </c>
      <c r="E19" s="181">
        <v>0</v>
      </c>
    </row>
    <row r="20" spans="1:5" x14ac:dyDescent="0.4">
      <c r="A20" t="s">
        <v>20</v>
      </c>
      <c r="B20" s="181">
        <v>0</v>
      </c>
      <c r="D20" t="s">
        <v>116</v>
      </c>
      <c r="E20" s="181">
        <v>0</v>
      </c>
    </row>
    <row r="21" spans="1:5" x14ac:dyDescent="0.4">
      <c r="A21" t="s">
        <v>160</v>
      </c>
      <c r="B21" s="181">
        <v>0</v>
      </c>
      <c r="D21" t="s">
        <v>173</v>
      </c>
      <c r="E21" s="181">
        <v>0</v>
      </c>
    </row>
    <row r="22" spans="1:5" x14ac:dyDescent="0.4">
      <c r="A22" t="s">
        <v>676</v>
      </c>
      <c r="B22" s="181">
        <v>0</v>
      </c>
      <c r="D22" t="s">
        <v>183</v>
      </c>
      <c r="E22" s="181">
        <v>0</v>
      </c>
    </row>
    <row r="23" spans="1:5" x14ac:dyDescent="0.4">
      <c r="A23" t="s">
        <v>23</v>
      </c>
      <c r="B23" s="181">
        <v>0</v>
      </c>
      <c r="D23" t="s">
        <v>120</v>
      </c>
      <c r="E23" s="181">
        <v>0</v>
      </c>
    </row>
    <row r="24" spans="1:5" x14ac:dyDescent="0.4">
      <c r="A24" t="s">
        <v>25</v>
      </c>
      <c r="B24" s="181">
        <v>0</v>
      </c>
      <c r="D24" t="s">
        <v>121</v>
      </c>
      <c r="E24" s="181">
        <v>0</v>
      </c>
    </row>
    <row r="25" spans="1:5" x14ac:dyDescent="0.4">
      <c r="A25" t="s">
        <v>28</v>
      </c>
      <c r="B25" s="181">
        <v>0</v>
      </c>
      <c r="D25" t="s">
        <v>43</v>
      </c>
      <c r="E25" s="181">
        <v>0</v>
      </c>
    </row>
    <row r="26" spans="1:5" x14ac:dyDescent="0.4">
      <c r="A26" t="s">
        <v>29</v>
      </c>
      <c r="B26" s="181">
        <v>0</v>
      </c>
      <c r="D26" t="s">
        <v>358</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123</v>
      </c>
      <c r="E29" s="181">
        <v>0</v>
      </c>
    </row>
    <row r="30" spans="1:5" x14ac:dyDescent="0.4">
      <c r="A30" t="s">
        <v>179</v>
      </c>
      <c r="B30" s="181">
        <v>0</v>
      </c>
      <c r="D30" t="s">
        <v>51</v>
      </c>
      <c r="E30" s="181">
        <v>0</v>
      </c>
    </row>
    <row r="31" spans="1:5" x14ac:dyDescent="0.4">
      <c r="A31" t="s">
        <v>419</v>
      </c>
      <c r="B31" s="181">
        <v>0</v>
      </c>
      <c r="D31" t="s">
        <v>126</v>
      </c>
      <c r="E31" s="181">
        <v>0</v>
      </c>
    </row>
    <row r="32" spans="1:5" x14ac:dyDescent="0.4">
      <c r="A32" t="s">
        <v>420</v>
      </c>
      <c r="B32" s="181">
        <v>0</v>
      </c>
      <c r="D32" t="s">
        <v>127</v>
      </c>
      <c r="E32" s="181">
        <v>0</v>
      </c>
    </row>
    <row r="33" spans="1:5" x14ac:dyDescent="0.4">
      <c r="A33" t="s">
        <v>34</v>
      </c>
      <c r="B33" s="181">
        <v>0</v>
      </c>
      <c r="D33" t="s">
        <v>52</v>
      </c>
      <c r="E33" s="181">
        <v>0</v>
      </c>
    </row>
    <row r="34" spans="1:5" x14ac:dyDescent="0.4">
      <c r="A34" t="s">
        <v>200</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180</v>
      </c>
      <c r="B37" s="181">
        <v>0</v>
      </c>
      <c r="D37" t="s">
        <v>363</v>
      </c>
      <c r="E37" s="181">
        <v>0</v>
      </c>
    </row>
    <row r="38" spans="1:5" x14ac:dyDescent="0.4">
      <c r="A38" t="s">
        <v>181</v>
      </c>
      <c r="B38" s="181">
        <v>0</v>
      </c>
      <c r="D38" t="s">
        <v>62</v>
      </c>
      <c r="E38" s="181">
        <v>0</v>
      </c>
    </row>
    <row r="39" spans="1:5" x14ac:dyDescent="0.4">
      <c r="A39" t="s">
        <v>235</v>
      </c>
      <c r="B39" s="181">
        <v>1</v>
      </c>
      <c r="D39" t="s">
        <v>137</v>
      </c>
      <c r="E39" s="181">
        <v>0</v>
      </c>
    </row>
    <row r="40" spans="1:5" x14ac:dyDescent="0.4">
      <c r="A40" t="s">
        <v>37</v>
      </c>
      <c r="B40" s="181">
        <v>0</v>
      </c>
      <c r="D40" t="s">
        <v>141</v>
      </c>
      <c r="E40" s="181">
        <v>0</v>
      </c>
    </row>
    <row r="41" spans="1:5" x14ac:dyDescent="0.4">
      <c r="A41" t="s">
        <v>38</v>
      </c>
      <c r="B41" s="181">
        <v>0</v>
      </c>
      <c r="D41" t="s">
        <v>64</v>
      </c>
      <c r="E41" s="181">
        <v>0</v>
      </c>
    </row>
    <row r="42" spans="1:5" x14ac:dyDescent="0.4">
      <c r="A42" t="s">
        <v>182</v>
      </c>
      <c r="B42" s="181">
        <v>0</v>
      </c>
      <c r="D42" t="s">
        <v>147</v>
      </c>
      <c r="E42" s="181">
        <v>0</v>
      </c>
    </row>
    <row r="43" spans="1:5" x14ac:dyDescent="0.4">
      <c r="A43" t="s">
        <v>39</v>
      </c>
      <c r="B43" s="181">
        <v>0</v>
      </c>
      <c r="D43" t="s">
        <v>78</v>
      </c>
      <c r="E43" s="181">
        <v>0</v>
      </c>
    </row>
    <row r="44" spans="1:5" x14ac:dyDescent="0.4">
      <c r="A44" t="s">
        <v>40</v>
      </c>
      <c r="B44" s="181">
        <v>0</v>
      </c>
      <c r="D44" t="s">
        <v>153</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122</v>
      </c>
      <c r="B49" s="181">
        <v>0</v>
      </c>
    </row>
    <row r="50" spans="1:2" x14ac:dyDescent="0.4">
      <c r="A50" t="s">
        <v>313</v>
      </c>
      <c r="B50" s="181">
        <v>0</v>
      </c>
    </row>
    <row r="51" spans="1:2" x14ac:dyDescent="0.4">
      <c r="A51" t="s">
        <v>905</v>
      </c>
      <c r="B51" s="181">
        <v>0</v>
      </c>
    </row>
    <row r="52" spans="1:2" x14ac:dyDescent="0.4">
      <c r="A52" t="s">
        <v>49</v>
      </c>
      <c r="B52" s="181">
        <v>0</v>
      </c>
    </row>
    <row r="53" spans="1:2" x14ac:dyDescent="0.4">
      <c r="A53" t="s">
        <v>158</v>
      </c>
      <c r="B53" s="181">
        <v>0</v>
      </c>
    </row>
    <row r="54" spans="1:2" x14ac:dyDescent="0.4">
      <c r="A54" t="s">
        <v>50</v>
      </c>
      <c r="B54" s="181">
        <v>0</v>
      </c>
    </row>
    <row r="55" spans="1:2" x14ac:dyDescent="0.4">
      <c r="A55" t="s">
        <v>407</v>
      </c>
      <c r="B55" s="181">
        <v>0</v>
      </c>
    </row>
    <row r="56" spans="1:2" x14ac:dyDescent="0.4">
      <c r="A56" t="s">
        <v>53</v>
      </c>
      <c r="B56" s="181">
        <v>0</v>
      </c>
    </row>
    <row r="57" spans="1:2" x14ac:dyDescent="0.4">
      <c r="A57" t="s">
        <v>54</v>
      </c>
      <c r="B57" s="181">
        <v>0</v>
      </c>
    </row>
    <row r="58" spans="1:2" x14ac:dyDescent="0.4">
      <c r="A58" t="s">
        <v>55</v>
      </c>
      <c r="B58" s="181">
        <v>0</v>
      </c>
    </row>
    <row r="59" spans="1:2" x14ac:dyDescent="0.4">
      <c r="A59" t="s">
        <v>4</v>
      </c>
      <c r="B59" s="181">
        <v>1</v>
      </c>
    </row>
    <row r="60" spans="1:2" x14ac:dyDescent="0.4">
      <c r="A60" t="s">
        <v>184</v>
      </c>
      <c r="B60" s="181">
        <v>0</v>
      </c>
    </row>
    <row r="61" spans="1:2" x14ac:dyDescent="0.4">
      <c r="A61" t="s">
        <v>128</v>
      </c>
      <c r="B61" s="181">
        <v>0</v>
      </c>
    </row>
    <row r="62" spans="1:2" x14ac:dyDescent="0.4">
      <c r="A62" t="s">
        <v>129</v>
      </c>
      <c r="B62" s="181">
        <v>0</v>
      </c>
    </row>
    <row r="63" spans="1:2" x14ac:dyDescent="0.4">
      <c r="A63" t="s">
        <v>56</v>
      </c>
      <c r="B63" s="181">
        <v>0</v>
      </c>
    </row>
    <row r="64" spans="1:2" x14ac:dyDescent="0.4">
      <c r="A64" t="s">
        <v>133</v>
      </c>
      <c r="B64" s="181">
        <v>0</v>
      </c>
    </row>
    <row r="65" spans="1:2" x14ac:dyDescent="0.4">
      <c r="A65" t="s">
        <v>362</v>
      </c>
      <c r="B65" s="181">
        <v>0</v>
      </c>
    </row>
    <row r="66" spans="1:2" x14ac:dyDescent="0.4">
      <c r="A66" t="s">
        <v>186</v>
      </c>
      <c r="B66" s="181">
        <v>0</v>
      </c>
    </row>
    <row r="67" spans="1:2" x14ac:dyDescent="0.4">
      <c r="A67" t="s">
        <v>139</v>
      </c>
      <c r="B67" s="181">
        <v>0</v>
      </c>
    </row>
    <row r="68" spans="1:2" x14ac:dyDescent="0.4">
      <c r="A68" t="s">
        <v>316</v>
      </c>
      <c r="B68" s="181">
        <v>0</v>
      </c>
    </row>
    <row r="69" spans="1:2" x14ac:dyDescent="0.4">
      <c r="A69" t="s">
        <v>65</v>
      </c>
      <c r="B69" s="181">
        <v>0</v>
      </c>
    </row>
    <row r="70" spans="1:2" x14ac:dyDescent="0.4">
      <c r="A70" t="s">
        <v>187</v>
      </c>
      <c r="B70" s="181">
        <v>0</v>
      </c>
    </row>
    <row r="71" spans="1:2" x14ac:dyDescent="0.4">
      <c r="A71" t="s">
        <v>315</v>
      </c>
      <c r="B71" s="181">
        <v>0</v>
      </c>
    </row>
    <row r="72" spans="1:2" x14ac:dyDescent="0.4">
      <c r="A72" t="s">
        <v>162</v>
      </c>
      <c r="B72" s="181">
        <v>0</v>
      </c>
    </row>
    <row r="73" spans="1:2" x14ac:dyDescent="0.4">
      <c r="A73" t="s">
        <v>68</v>
      </c>
      <c r="B73" s="181">
        <v>0</v>
      </c>
    </row>
    <row r="74" spans="1:2" x14ac:dyDescent="0.4">
      <c r="A74" t="s">
        <v>69</v>
      </c>
      <c r="B74" s="181">
        <v>0</v>
      </c>
    </row>
    <row r="75" spans="1:2" x14ac:dyDescent="0.4">
      <c r="A75" t="s">
        <v>159</v>
      </c>
      <c r="B75" s="181">
        <v>0</v>
      </c>
    </row>
    <row r="76" spans="1:2" x14ac:dyDescent="0.4">
      <c r="A76" t="s">
        <v>70</v>
      </c>
      <c r="B76" s="181">
        <v>0</v>
      </c>
    </row>
    <row r="77" spans="1:2" x14ac:dyDescent="0.4">
      <c r="A77" t="s">
        <v>71</v>
      </c>
      <c r="B77" s="181">
        <v>0</v>
      </c>
    </row>
    <row r="78" spans="1:2" x14ac:dyDescent="0.4">
      <c r="A78" t="s">
        <v>72</v>
      </c>
      <c r="B78" s="181">
        <v>0</v>
      </c>
    </row>
    <row r="79" spans="1:2" x14ac:dyDescent="0.4">
      <c r="A79" t="s">
        <v>317</v>
      </c>
      <c r="B79" s="181">
        <v>0</v>
      </c>
    </row>
    <row r="80" spans="1:2" x14ac:dyDescent="0.4">
      <c r="A80" t="s">
        <v>73</v>
      </c>
      <c r="B80" s="181">
        <v>0</v>
      </c>
    </row>
    <row r="81" spans="1:2" x14ac:dyDescent="0.4">
      <c r="A81" t="s">
        <v>74</v>
      </c>
      <c r="B81" s="181">
        <v>0</v>
      </c>
    </row>
    <row r="82" spans="1:2" x14ac:dyDescent="0.4">
      <c r="A82" t="s">
        <v>75</v>
      </c>
      <c r="B82" s="181">
        <v>0</v>
      </c>
    </row>
    <row r="83" spans="1:2" x14ac:dyDescent="0.4">
      <c r="A83" t="s">
        <v>76</v>
      </c>
      <c r="B83" s="181">
        <v>0</v>
      </c>
    </row>
    <row r="84" spans="1:2" x14ac:dyDescent="0.4">
      <c r="A84" t="s">
        <v>77</v>
      </c>
      <c r="B84" s="181">
        <v>0</v>
      </c>
    </row>
    <row r="85" spans="1:2" x14ac:dyDescent="0.4">
      <c r="A85" t="s">
        <v>151</v>
      </c>
      <c r="B85" s="181">
        <v>0</v>
      </c>
    </row>
    <row r="86" spans="1:2" x14ac:dyDescent="0.4">
      <c r="A86" t="s">
        <v>163</v>
      </c>
      <c r="B86" s="181">
        <v>0</v>
      </c>
    </row>
    <row r="87" spans="1:2" x14ac:dyDescent="0.4">
      <c r="A87" t="s">
        <v>80</v>
      </c>
      <c r="B87" s="181">
        <v>0</v>
      </c>
    </row>
    <row r="88" spans="1:2" x14ac:dyDescent="0.4">
      <c r="A88" t="s">
        <v>410</v>
      </c>
      <c r="B88" s="181">
        <v>0</v>
      </c>
    </row>
    <row r="89" spans="1:2" x14ac:dyDescent="0.4">
      <c r="A89" t="s">
        <v>395</v>
      </c>
      <c r="B89" s="181">
        <v>0</v>
      </c>
    </row>
    <row r="90" spans="1:2" x14ac:dyDescent="0.4">
      <c r="A90" t="s">
        <v>164</v>
      </c>
      <c r="B90"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2019-07-16T13:10:59Z</dcterms:modified>
</cp:coreProperties>
</file>