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1D79D5F-F147-4F28-B6CF-DC00BFA27A63}"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Data!$A$1:$BR$463</definedName>
    <definedName name="_xlnm._FilterDatabase" localSheetId="7" hidden="1">WhatIf!$A$1:$I$287</definedName>
    <definedName name="AddOn_DB">WhatIf!$A$22:$K$274</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WhatIf!$A$1:$H$274</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74" i="1" l="1"/>
  <c r="BP174" i="1"/>
  <c r="BO174" i="1"/>
  <c r="BN174" i="1" l="1"/>
  <c r="BQ263" i="1"/>
  <c r="BP263" i="1"/>
  <c r="BO263" i="1"/>
  <c r="BQ170" i="1"/>
  <c r="BP170" i="1"/>
  <c r="BO170" i="1"/>
  <c r="BQ76" i="1"/>
  <c r="BP76" i="1"/>
  <c r="BO76" i="1"/>
  <c r="BN263" i="1" l="1"/>
  <c r="BN170" i="1"/>
  <c r="BN76" i="1"/>
  <c r="BQ329" i="1"/>
  <c r="BP329" i="1"/>
  <c r="BO329" i="1"/>
  <c r="BQ279" i="1"/>
  <c r="BP279" i="1"/>
  <c r="BO279" i="1"/>
  <c r="BQ332" i="1"/>
  <c r="BP332" i="1"/>
  <c r="BO332" i="1"/>
  <c r="BQ434" i="1"/>
  <c r="BP434" i="1"/>
  <c r="BO434" i="1"/>
  <c r="BN329" i="1" l="1"/>
  <c r="BN279" i="1"/>
  <c r="BN332"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3" i="1"/>
  <c r="BP463" i="1"/>
  <c r="BO463" i="1"/>
  <c r="BQ462" i="1"/>
  <c r="BP462" i="1"/>
  <c r="BO462" i="1"/>
  <c r="BQ461" i="1"/>
  <c r="BP461" i="1"/>
  <c r="BO461" i="1"/>
  <c r="BQ460" i="1"/>
  <c r="BP460" i="1"/>
  <c r="BO460" i="1"/>
  <c r="BQ459" i="1"/>
  <c r="BP459" i="1"/>
  <c r="BO459"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1" i="1"/>
  <c r="BP331" i="1"/>
  <c r="BO331" i="1"/>
  <c r="BQ330" i="1"/>
  <c r="BP330" i="1"/>
  <c r="BO330"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3" i="1"/>
  <c r="BP173" i="1"/>
  <c r="BO173" i="1"/>
  <c r="BQ172" i="1"/>
  <c r="BP172" i="1"/>
  <c r="BO172" i="1"/>
  <c r="BQ171" i="1"/>
  <c r="BP171" i="1"/>
  <c r="BO171"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X1" i="1"/>
  <c r="W1" i="1"/>
  <c r="V1" i="1"/>
  <c r="U1" i="1"/>
  <c r="T1" i="1"/>
  <c r="S1" i="1"/>
  <c r="R1" i="1"/>
  <c r="BG174" i="1" s="1"/>
  <c r="Q1" i="1"/>
  <c r="BF174" i="1" s="1"/>
  <c r="P1" i="1"/>
  <c r="BE174" i="1" s="1"/>
  <c r="O1" i="1"/>
  <c r="N1" i="1"/>
  <c r="M1" i="1"/>
  <c r="L1" i="1"/>
  <c r="K1" i="1"/>
  <c r="AZ174" i="1" s="1"/>
  <c r="J1" i="1"/>
  <c r="AY174" i="1" s="1"/>
  <c r="I1" i="1"/>
  <c r="AX174" i="1" s="1"/>
  <c r="H1" i="1"/>
  <c r="G1" i="1"/>
  <c r="F1" i="1"/>
  <c r="H21" i="31"/>
  <c r="H19" i="31"/>
  <c r="H17" i="31"/>
  <c r="H14" i="31"/>
  <c r="H13" i="31"/>
  <c r="H11" i="31"/>
  <c r="H10" i="31"/>
  <c r="H9" i="31"/>
  <c r="H6" i="31"/>
  <c r="H3" i="31"/>
  <c r="C21" i="31"/>
  <c r="C20" i="31"/>
  <c r="C19" i="31"/>
  <c r="C18" i="31"/>
  <c r="C17" i="31"/>
  <c r="C16" i="31"/>
  <c r="C15" i="31"/>
  <c r="C14" i="31"/>
  <c r="C13" i="31"/>
  <c r="C12" i="31"/>
  <c r="C11" i="31"/>
  <c r="C10" i="31"/>
  <c r="C9" i="31"/>
  <c r="C8" i="31"/>
  <c r="C7" i="31"/>
  <c r="C6" i="31"/>
  <c r="C5" i="31"/>
  <c r="C4" i="31"/>
  <c r="C3" i="31"/>
  <c r="A21" i="31"/>
  <c r="A20" i="31"/>
  <c r="H20" i="31" s="1"/>
  <c r="A19" i="31"/>
  <c r="A18" i="31"/>
  <c r="H18" i="31" s="1"/>
  <c r="A17" i="31"/>
  <c r="A16" i="31"/>
  <c r="H16" i="31" s="1"/>
  <c r="A15" i="31"/>
  <c r="H15" i="31" s="1"/>
  <c r="A14" i="31"/>
  <c r="A13" i="31"/>
  <c r="A12" i="31"/>
  <c r="H12" i="31" s="1"/>
  <c r="A11" i="31"/>
  <c r="A10" i="31"/>
  <c r="A9" i="31"/>
  <c r="A8" i="31"/>
  <c r="H8" i="31" s="1"/>
  <c r="A7" i="31"/>
  <c r="H7" i="31" s="1"/>
  <c r="A6" i="31"/>
  <c r="A5" i="31"/>
  <c r="H5" i="31" s="1"/>
  <c r="A4" i="31"/>
  <c r="H4" i="31" s="1"/>
  <c r="A3" i="31"/>
  <c r="K74" i="31"/>
  <c r="H74" i="31"/>
  <c r="K73" i="31"/>
  <c r="H73" i="31"/>
  <c r="K72" i="31"/>
  <c r="H72" i="31"/>
  <c r="K71" i="31"/>
  <c r="H71" i="31"/>
  <c r="K70" i="31"/>
  <c r="H70" i="31"/>
  <c r="K69" i="31"/>
  <c r="H69" i="31"/>
  <c r="K68" i="31"/>
  <c r="H68" i="31"/>
  <c r="K67" i="31"/>
  <c r="H67" i="31"/>
  <c r="K66" i="31"/>
  <c r="H66" i="31"/>
  <c r="BI263" i="1" l="1"/>
  <c r="BI174" i="1"/>
  <c r="BJ263" i="1"/>
  <c r="BJ174" i="1"/>
  <c r="AU263" i="1"/>
  <c r="BK263" i="1"/>
  <c r="BL263" i="1"/>
  <c r="BL174" i="1"/>
  <c r="BM263" i="1"/>
  <c r="BM174" i="1"/>
  <c r="AX329" i="1"/>
  <c r="AX170" i="1"/>
  <c r="AX76" i="1"/>
  <c r="BF329" i="1"/>
  <c r="BF170" i="1"/>
  <c r="BF76" i="1"/>
  <c r="AY329" i="1"/>
  <c r="AY170" i="1"/>
  <c r="AY76" i="1"/>
  <c r="BG329" i="1"/>
  <c r="BG170" i="1"/>
  <c r="BG76" i="1"/>
  <c r="AZ329" i="1"/>
  <c r="AZ76" i="1"/>
  <c r="AZ170" i="1"/>
  <c r="BH76" i="1"/>
  <c r="BA329" i="1"/>
  <c r="BA76" i="1"/>
  <c r="BA170" i="1"/>
  <c r="BI76" i="1"/>
  <c r="BI170" i="1"/>
  <c r="BB329" i="1"/>
  <c r="BB170" i="1"/>
  <c r="BB76" i="1"/>
  <c r="BJ170" i="1"/>
  <c r="BJ76" i="1"/>
  <c r="AU170" i="1"/>
  <c r="BC329" i="1"/>
  <c r="BC170" i="1"/>
  <c r="BC76" i="1"/>
  <c r="BK329" i="1"/>
  <c r="BK170" i="1"/>
  <c r="BK76" i="1"/>
  <c r="AV170" i="1"/>
  <c r="BD170" i="1"/>
  <c r="BD76" i="1"/>
  <c r="BL329" i="1"/>
  <c r="BL170" i="1"/>
  <c r="BL76" i="1"/>
  <c r="AW170" i="1"/>
  <c r="BE329" i="1"/>
  <c r="BE170" i="1"/>
  <c r="BE76" i="1"/>
  <c r="BM329" i="1"/>
  <c r="BM170" i="1"/>
  <c r="BM76" i="1"/>
  <c r="BI279" i="1"/>
  <c r="BI329" i="1"/>
  <c r="BJ279" i="1"/>
  <c r="BJ329" i="1"/>
  <c r="AU279" i="1"/>
  <c r="AV279" i="1"/>
  <c r="AW279" i="1"/>
  <c r="AZ332" i="1"/>
  <c r="AY332" i="1"/>
  <c r="BB332" i="1"/>
  <c r="BF332" i="1"/>
  <c r="BG332" i="1"/>
  <c r="BG279" i="1"/>
  <c r="AQ1" i="1"/>
  <c r="BL279" i="1"/>
  <c r="AI1" i="1"/>
  <c r="BA1" i="1"/>
  <c r="BA332" i="1"/>
  <c r="BI8" i="1"/>
  <c r="BI332" i="1"/>
  <c r="BJ8" i="1"/>
  <c r="BJ332" i="1"/>
  <c r="BB1" i="1"/>
  <c r="BC7" i="1"/>
  <c r="BC332" i="1"/>
  <c r="BK3" i="1"/>
  <c r="BK332" i="1"/>
  <c r="BC1" i="1"/>
  <c r="BD7" i="1"/>
  <c r="AV11" i="1"/>
  <c r="BL7" i="1"/>
  <c r="BL332" i="1"/>
  <c r="BK1" i="1"/>
  <c r="AW434" i="1"/>
  <c r="AJ1" i="1"/>
  <c r="BE332" i="1"/>
  <c r="BM434" i="1"/>
  <c r="BM332" i="1"/>
  <c r="AX5" i="1"/>
  <c r="AX332" i="1"/>
  <c r="Z1" i="1"/>
  <c r="BL2" i="1"/>
  <c r="AH1" i="1"/>
  <c r="AZ53" i="1"/>
  <c r="BH58" i="1"/>
  <c r="AB1" i="1"/>
  <c r="BL6" i="1"/>
  <c r="BA53" i="1"/>
  <c r="BI49" i="1"/>
  <c r="BI434" i="1"/>
  <c r="BM6" i="1"/>
  <c r="AW12" i="1"/>
  <c r="BB53" i="1"/>
  <c r="BJ49" i="1"/>
  <c r="BJ434" i="1"/>
  <c r="BE7" i="1"/>
  <c r="BE12" i="1"/>
  <c r="AU63" i="1"/>
  <c r="AU434" i="1"/>
  <c r="BC64" i="1"/>
  <c r="BK57" i="1"/>
  <c r="BK434" i="1"/>
  <c r="BI1" i="1"/>
  <c r="BI2" i="1"/>
  <c r="BC10" i="1"/>
  <c r="AW11" i="1"/>
  <c r="AV63" i="1"/>
  <c r="AV434" i="1"/>
  <c r="BD64" i="1"/>
  <c r="BL59" i="1"/>
  <c r="BL434" i="1"/>
  <c r="AP1" i="1"/>
  <c r="BJ1" i="1"/>
  <c r="BK2" i="1"/>
  <c r="AU4" i="1"/>
  <c r="BM7" i="1"/>
  <c r="BD10" i="1"/>
  <c r="BL11" i="1"/>
  <c r="AV4" i="1"/>
  <c r="AU7" i="1"/>
  <c r="AV9" i="1"/>
  <c r="BK10" i="1"/>
  <c r="BM11" i="1"/>
  <c r="AX44" i="1"/>
  <c r="BF44" i="1"/>
  <c r="BF434" i="1"/>
  <c r="AR1" i="1"/>
  <c r="BI3" i="1"/>
  <c r="AW4" i="1"/>
  <c r="AV7" i="1"/>
  <c r="BL10" i="1"/>
  <c r="AY44" i="1"/>
  <c r="BG58" i="1"/>
  <c r="BG434" i="1"/>
  <c r="AA1" i="1"/>
  <c r="AU1" i="1"/>
  <c r="BJ3" i="1"/>
  <c r="BJ4" i="1"/>
  <c r="BJ6" i="1"/>
  <c r="AW7" i="1"/>
  <c r="BE9" i="1"/>
  <c r="BN315" i="1"/>
  <c r="BN44" i="1"/>
  <c r="AW400" i="1"/>
  <c r="AW383" i="1"/>
  <c r="AW435" i="1"/>
  <c r="AW424" i="1"/>
  <c r="AW418" i="1"/>
  <c r="AW413" i="1"/>
  <c r="AW409" i="1"/>
  <c r="AW405" i="1"/>
  <c r="AW462" i="1"/>
  <c r="AW450" i="1"/>
  <c r="AW443" i="1"/>
  <c r="AW427" i="1"/>
  <c r="AW378" i="1"/>
  <c r="AW454" i="1"/>
  <c r="AW444" i="1"/>
  <c r="AW425" i="1"/>
  <c r="AW414" i="1"/>
  <c r="AW410" i="1"/>
  <c r="AW406" i="1"/>
  <c r="AW392" i="1"/>
  <c r="AW463" i="1"/>
  <c r="AW457" i="1"/>
  <c r="AW426" i="1"/>
  <c r="AW417" i="1"/>
  <c r="AW397" i="1"/>
  <c r="AW455" i="1"/>
  <c r="AW430" i="1"/>
  <c r="AW428" i="1"/>
  <c r="AW415" i="1"/>
  <c r="AW411" i="1"/>
  <c r="AW407" i="1"/>
  <c r="AW388" i="1"/>
  <c r="AW385" i="1"/>
  <c r="AW381" i="1"/>
  <c r="AW458" i="1"/>
  <c r="AW452" i="1"/>
  <c r="AW439" i="1"/>
  <c r="AW437" i="1"/>
  <c r="AW421" i="1"/>
  <c r="AW395" i="1"/>
  <c r="AW364" i="1"/>
  <c r="AW353" i="1"/>
  <c r="AW330" i="1"/>
  <c r="AW323" i="1"/>
  <c r="AW433" i="1"/>
  <c r="AW371" i="1"/>
  <c r="AW359" i="1"/>
  <c r="AW431" i="1"/>
  <c r="AW412" i="1"/>
  <c r="AW362" i="1"/>
  <c r="AW350" i="1"/>
  <c r="AW344" i="1"/>
  <c r="AW340" i="1"/>
  <c r="AW306" i="1"/>
  <c r="AW305" i="1"/>
  <c r="AW404" i="1"/>
  <c r="AW386" i="1"/>
  <c r="AW374" i="1"/>
  <c r="AW369" i="1"/>
  <c r="AW365" i="1"/>
  <c r="AW360" i="1"/>
  <c r="AW351" i="1"/>
  <c r="AW345" i="1"/>
  <c r="AW342" i="1"/>
  <c r="AW339" i="1"/>
  <c r="AW321" i="1"/>
  <c r="AW311" i="1"/>
  <c r="AW363" i="1"/>
  <c r="AW347" i="1"/>
  <c r="AW343" i="1"/>
  <c r="AW358" i="1"/>
  <c r="AW352" i="1"/>
  <c r="AW322" i="1"/>
  <c r="AW319" i="1"/>
  <c r="AW313" i="1"/>
  <c r="AW312" i="1"/>
  <c r="AW308" i="1"/>
  <c r="AW361" i="1"/>
  <c r="AW297" i="1"/>
  <c r="AW278" i="1"/>
  <c r="AW273" i="1"/>
  <c r="AW376" i="1"/>
  <c r="AW286" i="1"/>
  <c r="AW259" i="1"/>
  <c r="AW251" i="1"/>
  <c r="AW249" i="1"/>
  <c r="AW248" i="1"/>
  <c r="AW239" i="1"/>
  <c r="AW234" i="1"/>
  <c r="AW408" i="1"/>
  <c r="AW341" i="1"/>
  <c r="AW295" i="1"/>
  <c r="AW268" i="1"/>
  <c r="AW346" i="1"/>
  <c r="AW298" i="1"/>
  <c r="AW274" i="1"/>
  <c r="AW260" i="1"/>
  <c r="AW293" i="1"/>
  <c r="AW291" i="1"/>
  <c r="AW269" i="1"/>
  <c r="AW266" i="1"/>
  <c r="AW254" i="1"/>
  <c r="AW235" i="1"/>
  <c r="AW303" i="1"/>
  <c r="AW296" i="1"/>
  <c r="AW284" i="1"/>
  <c r="AW283" i="1"/>
  <c r="AW277" i="1"/>
  <c r="AW244" i="1"/>
  <c r="AW232" i="1"/>
  <c r="AW304" i="1"/>
  <c r="AW290" i="1"/>
  <c r="AW218" i="1"/>
  <c r="AW195" i="1"/>
  <c r="AW156" i="1"/>
  <c r="AW294" i="1"/>
  <c r="AW219" i="1"/>
  <c r="AW214" i="1"/>
  <c r="AW196" i="1"/>
  <c r="AW169" i="1"/>
  <c r="AW166" i="1"/>
  <c r="AW162" i="1"/>
  <c r="AW255" i="1"/>
  <c r="AW245" i="1"/>
  <c r="AW221" i="1"/>
  <c r="AW210" i="1"/>
  <c r="AW197" i="1"/>
  <c r="AW179" i="1"/>
  <c r="AW158" i="1"/>
  <c r="AW153" i="1"/>
  <c r="AW151" i="1"/>
  <c r="AW215" i="1"/>
  <c r="AW186" i="1"/>
  <c r="AW212" i="1"/>
  <c r="AW198" i="1"/>
  <c r="AW182" i="1"/>
  <c r="AW180" i="1"/>
  <c r="AW172" i="1"/>
  <c r="AW233" i="1"/>
  <c r="AW230" i="1"/>
  <c r="AW225" i="1"/>
  <c r="AW194" i="1"/>
  <c r="AW187" i="1"/>
  <c r="AW183" i="1"/>
  <c r="AW216" i="1"/>
  <c r="AW209" i="1"/>
  <c r="AW208" i="1"/>
  <c r="AW167" i="1"/>
  <c r="AW70" i="1"/>
  <c r="AW211" i="1"/>
  <c r="AW139" i="1"/>
  <c r="AW129" i="1"/>
  <c r="AW105" i="1"/>
  <c r="AW88" i="1"/>
  <c r="AW71" i="1"/>
  <c r="AW204" i="1"/>
  <c r="AW171" i="1"/>
  <c r="AW110" i="1"/>
  <c r="AW97" i="1"/>
  <c r="AW77" i="1"/>
  <c r="AW72" i="1"/>
  <c r="AW65" i="1"/>
  <c r="AW150" i="1"/>
  <c r="AW130" i="1"/>
  <c r="AW124" i="1"/>
  <c r="AW111" i="1"/>
  <c r="AW89" i="1"/>
  <c r="AW184" i="1"/>
  <c r="AW161" i="1"/>
  <c r="AW102" i="1"/>
  <c r="AW99" i="1"/>
  <c r="AW80" i="1"/>
  <c r="AW127" i="1"/>
  <c r="AW103" i="1"/>
  <c r="AW98" i="1"/>
  <c r="AW92" i="1"/>
  <c r="AW78" i="1"/>
  <c r="AW168" i="1"/>
  <c r="AW148" i="1"/>
  <c r="AW140" i="1"/>
  <c r="AW81" i="1"/>
  <c r="AW138" i="1"/>
  <c r="AW104" i="1"/>
  <c r="AW96" i="1"/>
  <c r="AW87" i="1"/>
  <c r="AW85" i="1"/>
  <c r="AW83" i="1"/>
  <c r="AW64" i="1"/>
  <c r="BE423" i="1"/>
  <c r="BE420" i="1"/>
  <c r="BE396" i="1"/>
  <c r="BE393" i="1"/>
  <c r="BE391" i="1"/>
  <c r="BE383" i="1"/>
  <c r="BE461" i="1"/>
  <c r="BE456" i="1"/>
  <c r="BE449" i="1"/>
  <c r="BE424" i="1"/>
  <c r="BE418" i="1"/>
  <c r="BE416" i="1"/>
  <c r="BE413" i="1"/>
  <c r="BE409" i="1"/>
  <c r="BE405" i="1"/>
  <c r="BE402" i="1"/>
  <c r="BE462" i="1"/>
  <c r="BE453" i="1"/>
  <c r="BE450" i="1"/>
  <c r="BE427" i="1"/>
  <c r="BE421" i="1"/>
  <c r="BE401" i="1"/>
  <c r="BE378" i="1"/>
  <c r="BE375" i="1"/>
  <c r="BE459" i="1"/>
  <c r="BE446" i="1"/>
  <c r="BE414" i="1"/>
  <c r="BE410" i="1"/>
  <c r="BE406" i="1"/>
  <c r="BE392" i="1"/>
  <c r="BE389" i="1"/>
  <c r="BE376" i="1"/>
  <c r="BE451" i="1"/>
  <c r="BE431" i="1"/>
  <c r="BE422" i="1"/>
  <c r="BE403" i="1"/>
  <c r="BE397" i="1"/>
  <c r="BE387" i="1"/>
  <c r="BE384" i="1"/>
  <c r="BE380" i="1"/>
  <c r="BE460" i="1"/>
  <c r="BE457" i="1"/>
  <c r="BE455" i="1"/>
  <c r="BE448" i="1"/>
  <c r="BE419" i="1"/>
  <c r="BE415" i="1"/>
  <c r="BE411" i="1"/>
  <c r="BE407" i="1"/>
  <c r="BE394" i="1"/>
  <c r="BE385" i="1"/>
  <c r="BE379" i="1"/>
  <c r="BE458" i="1"/>
  <c r="BE437" i="1"/>
  <c r="BE395" i="1"/>
  <c r="BE370" i="1"/>
  <c r="BE358" i="1"/>
  <c r="BE356" i="1"/>
  <c r="BE353" i="1"/>
  <c r="BE343" i="1"/>
  <c r="BE336" i="1"/>
  <c r="BE330" i="1"/>
  <c r="BE323" i="1"/>
  <c r="BE309" i="1"/>
  <c r="BE445" i="1"/>
  <c r="BE412" i="1"/>
  <c r="BE399" i="1"/>
  <c r="BE371" i="1"/>
  <c r="BE361" i="1"/>
  <c r="BE348" i="1"/>
  <c r="BE333" i="1"/>
  <c r="BE317" i="1"/>
  <c r="BE426" i="1"/>
  <c r="BE386" i="1"/>
  <c r="BE373" i="1"/>
  <c r="BE368" i="1"/>
  <c r="BE366" i="1"/>
  <c r="BE364" i="1"/>
  <c r="BE350" i="1"/>
  <c r="BE347" i="1"/>
  <c r="BE344" i="1"/>
  <c r="BE340" i="1"/>
  <c r="BE338" i="1"/>
  <c r="BE324" i="1"/>
  <c r="BE320" i="1"/>
  <c r="BE308" i="1"/>
  <c r="BE305" i="1"/>
  <c r="BE372" i="1"/>
  <c r="BE369" i="1"/>
  <c r="BE359" i="1"/>
  <c r="BE335" i="1"/>
  <c r="BE326" i="1"/>
  <c r="BE318" i="1"/>
  <c r="BE314" i="1"/>
  <c r="BE310" i="1"/>
  <c r="BE362" i="1"/>
  <c r="BE355" i="1"/>
  <c r="BE351" i="1"/>
  <c r="BE346" i="1"/>
  <c r="BE345" i="1"/>
  <c r="BE342" i="1"/>
  <c r="BE339" i="1"/>
  <c r="BE325" i="1"/>
  <c r="BE321" i="1"/>
  <c r="BE365" i="1"/>
  <c r="BE357" i="1"/>
  <c r="BE337" i="1"/>
  <c r="BE331" i="1"/>
  <c r="BE315" i="1"/>
  <c r="BE408" i="1"/>
  <c r="BE390" i="1"/>
  <c r="BE367" i="1"/>
  <c r="BE360" i="1"/>
  <c r="BE352" i="1"/>
  <c r="BE334" i="1"/>
  <c r="BE328" i="1"/>
  <c r="BE322" i="1"/>
  <c r="BE319" i="1"/>
  <c r="BE313" i="1"/>
  <c r="BE307" i="1"/>
  <c r="BE304" i="1"/>
  <c r="BE297" i="1"/>
  <c r="BE291" i="1"/>
  <c r="BE288" i="1"/>
  <c r="BE273" i="1"/>
  <c r="BE257" i="1"/>
  <c r="BE245" i="1"/>
  <c r="BE241" i="1"/>
  <c r="BE238" i="1"/>
  <c r="BE236" i="1"/>
  <c r="BE341" i="1"/>
  <c r="BE299" i="1"/>
  <c r="BE270" i="1"/>
  <c r="BE267" i="1"/>
  <c r="BE259" i="1"/>
  <c r="BE251" i="1"/>
  <c r="BE249" i="1"/>
  <c r="BE239" i="1"/>
  <c r="BE234" i="1"/>
  <c r="BE228" i="1"/>
  <c r="BE295" i="1"/>
  <c r="BE292" i="1"/>
  <c r="BE268" i="1"/>
  <c r="BE240" i="1"/>
  <c r="BE298" i="1"/>
  <c r="BE287" i="1"/>
  <c r="BE274" i="1"/>
  <c r="BE265" i="1"/>
  <c r="BE261" i="1"/>
  <c r="BE253" i="1"/>
  <c r="BE349" i="1"/>
  <c r="BE316" i="1"/>
  <c r="BE293" i="1"/>
  <c r="BE290" i="1"/>
  <c r="BE275" i="1"/>
  <c r="BE272" i="1"/>
  <c r="BE269" i="1"/>
  <c r="BE266" i="1"/>
  <c r="BE248" i="1"/>
  <c r="BE237" i="1"/>
  <c r="BE231" i="1"/>
  <c r="BE363" i="1"/>
  <c r="BE303" i="1"/>
  <c r="BE296" i="1"/>
  <c r="BE289" i="1"/>
  <c r="BE285" i="1"/>
  <c r="BE284" i="1"/>
  <c r="BE283" i="1"/>
  <c r="BE280" i="1"/>
  <c r="BE277" i="1"/>
  <c r="BE271" i="1"/>
  <c r="BE250" i="1"/>
  <c r="BE242" i="1"/>
  <c r="BE229" i="1"/>
  <c r="BE286" i="1"/>
  <c r="BE254" i="1"/>
  <c r="BE244" i="1"/>
  <c r="BE294" i="1"/>
  <c r="BE224" i="1"/>
  <c r="BE222" i="1"/>
  <c r="BE199" i="1"/>
  <c r="BE300" i="1"/>
  <c r="BE255" i="1"/>
  <c r="BE220" i="1"/>
  <c r="BE214" i="1"/>
  <c r="BE190" i="1"/>
  <c r="BE169" i="1"/>
  <c r="BE166" i="1"/>
  <c r="BE226" i="1"/>
  <c r="BE221" i="1"/>
  <c r="BE210" i="1"/>
  <c r="BE191" i="1"/>
  <c r="BE160" i="1"/>
  <c r="BE158" i="1"/>
  <c r="BE151" i="1"/>
  <c r="BE217" i="1"/>
  <c r="BE215" i="1"/>
  <c r="BE205" i="1"/>
  <c r="BE155" i="1"/>
  <c r="BE233" i="1"/>
  <c r="BE230" i="1"/>
  <c r="BE212" i="1"/>
  <c r="BE193" i="1"/>
  <c r="BE192" i="1"/>
  <c r="BE180" i="1"/>
  <c r="BE176" i="1"/>
  <c r="BE173" i="1"/>
  <c r="BE172" i="1"/>
  <c r="BE164" i="1"/>
  <c r="BE225" i="1"/>
  <c r="BE219" i="1"/>
  <c r="BE213" i="1"/>
  <c r="BE207" i="1"/>
  <c r="BE201" i="1"/>
  <c r="BE200" i="1"/>
  <c r="BE189" i="1"/>
  <c r="BE187" i="1"/>
  <c r="BE183" i="1"/>
  <c r="BE157" i="1"/>
  <c r="BE149" i="1"/>
  <c r="BE227" i="1"/>
  <c r="BE216" i="1"/>
  <c r="BE208" i="1"/>
  <c r="BE181" i="1"/>
  <c r="BE167" i="1"/>
  <c r="BE211" i="1"/>
  <c r="BE128" i="1"/>
  <c r="BE113" i="1"/>
  <c r="BE89" i="1"/>
  <c r="BE171" i="1"/>
  <c r="BE146" i="1"/>
  <c r="BE135" i="1"/>
  <c r="BE129" i="1"/>
  <c r="BE121" i="1"/>
  <c r="BE116" i="1"/>
  <c r="BE106" i="1"/>
  <c r="BE92" i="1"/>
  <c r="BE88" i="1"/>
  <c r="BE150" i="1"/>
  <c r="BE133" i="1"/>
  <c r="BE123" i="1"/>
  <c r="BE101" i="1"/>
  <c r="BE97" i="1"/>
  <c r="BE82" i="1"/>
  <c r="BE79" i="1"/>
  <c r="BE184" i="1"/>
  <c r="BE178" i="1"/>
  <c r="BE163" i="1"/>
  <c r="BE142" i="1"/>
  <c r="BE119" i="1"/>
  <c r="BE115" i="1"/>
  <c r="BE102" i="1"/>
  <c r="BE94" i="1"/>
  <c r="BE84" i="1"/>
  <c r="BE145" i="1"/>
  <c r="BE126" i="1"/>
  <c r="BE95" i="1"/>
  <c r="BE91" i="1"/>
  <c r="BE90" i="1"/>
  <c r="BE80" i="1"/>
  <c r="BE74" i="1"/>
  <c r="BE168" i="1"/>
  <c r="BE147" i="1"/>
  <c r="BE127" i="1"/>
  <c r="BE117" i="1"/>
  <c r="BE110" i="1"/>
  <c r="BE93" i="1"/>
  <c r="BE85" i="1"/>
  <c r="BE148" i="1"/>
  <c r="BE140" i="1"/>
  <c r="BE137" i="1"/>
  <c r="BE132" i="1"/>
  <c r="BE111" i="1"/>
  <c r="BE100" i="1"/>
  <c r="BE81" i="1"/>
  <c r="BE78" i="1"/>
  <c r="BE185" i="1"/>
  <c r="BE144" i="1"/>
  <c r="BE141" i="1"/>
  <c r="BE138" i="1"/>
  <c r="BE136" i="1"/>
  <c r="BE134" i="1"/>
  <c r="BE120" i="1"/>
  <c r="BE118" i="1"/>
  <c r="BE104" i="1"/>
  <c r="BE96" i="1"/>
  <c r="BE83" i="1"/>
  <c r="BE64" i="1"/>
  <c r="BM433" i="1"/>
  <c r="BM423" i="1"/>
  <c r="BM412" i="1"/>
  <c r="BM408" i="1"/>
  <c r="BM404" i="1"/>
  <c r="BM386" i="1"/>
  <c r="BM383" i="1"/>
  <c r="BM461" i="1"/>
  <c r="BM449" i="1"/>
  <c r="BM447" i="1"/>
  <c r="BM442" i="1"/>
  <c r="BM435" i="1"/>
  <c r="BM426" i="1"/>
  <c r="BM418" i="1"/>
  <c r="BM402" i="1"/>
  <c r="BM400" i="1"/>
  <c r="BM393" i="1"/>
  <c r="BM377" i="1"/>
  <c r="BM453" i="1"/>
  <c r="BM450" i="1"/>
  <c r="BM443" i="1"/>
  <c r="BM424" i="1"/>
  <c r="BM421" i="1"/>
  <c r="BM413" i="1"/>
  <c r="BM409" i="1"/>
  <c r="BM405" i="1"/>
  <c r="BM391" i="1"/>
  <c r="BM462" i="1"/>
  <c r="BM459" i="1"/>
  <c r="BM456" i="1"/>
  <c r="BM444" i="1"/>
  <c r="BM425" i="1"/>
  <c r="BM416" i="1"/>
  <c r="BM398" i="1"/>
  <c r="BM389" i="1"/>
  <c r="BM382" i="1"/>
  <c r="BM378" i="1"/>
  <c r="BM463" i="1"/>
  <c r="BM454" i="1"/>
  <c r="BM446" i="1"/>
  <c r="BM429" i="1"/>
  <c r="BM427" i="1"/>
  <c r="BM422" i="1"/>
  <c r="BM417" i="1"/>
  <c r="BM414" i="1"/>
  <c r="BM410" i="1"/>
  <c r="BM406" i="1"/>
  <c r="BM392" i="1"/>
  <c r="BM387" i="1"/>
  <c r="BM384" i="1"/>
  <c r="BM380" i="1"/>
  <c r="BM460" i="1"/>
  <c r="BM457" i="1"/>
  <c r="BM455" i="1"/>
  <c r="BM448" i="1"/>
  <c r="BM438" i="1"/>
  <c r="BM436" i="1"/>
  <c r="BM419" i="1"/>
  <c r="BM397" i="1"/>
  <c r="BM394" i="1"/>
  <c r="BM381" i="1"/>
  <c r="BM376" i="1"/>
  <c r="BM375" i="1"/>
  <c r="BM439" i="1"/>
  <c r="BM432" i="1"/>
  <c r="BM430" i="1"/>
  <c r="BM428" i="1"/>
  <c r="BM415" i="1"/>
  <c r="BM411" i="1"/>
  <c r="BM407" i="1"/>
  <c r="BM403" i="1"/>
  <c r="BM385" i="1"/>
  <c r="BM445" i="1"/>
  <c r="BM399" i="1"/>
  <c r="BM388" i="1"/>
  <c r="BM370" i="1"/>
  <c r="BM358" i="1"/>
  <c r="BM356" i="1"/>
  <c r="BM354" i="1"/>
  <c r="BM325" i="1"/>
  <c r="BM316" i="1"/>
  <c r="BM304" i="1"/>
  <c r="BM431" i="1"/>
  <c r="BM374" i="1"/>
  <c r="BM361" i="1"/>
  <c r="BM353" i="1"/>
  <c r="BM349" i="1"/>
  <c r="BM336" i="1"/>
  <c r="BM330" i="1"/>
  <c r="BM323" i="1"/>
  <c r="BM317" i="1"/>
  <c r="BM309" i="1"/>
  <c r="BM371" i="1"/>
  <c r="BM368" i="1"/>
  <c r="BM366" i="1"/>
  <c r="BM364" i="1"/>
  <c r="BM347" i="1"/>
  <c r="BM340" i="1"/>
  <c r="BM333" i="1"/>
  <c r="BM327" i="1"/>
  <c r="BM306" i="1"/>
  <c r="BM437" i="1"/>
  <c r="BM359" i="1"/>
  <c r="BM350" i="1"/>
  <c r="BM348" i="1"/>
  <c r="BM344" i="1"/>
  <c r="BM343" i="1"/>
  <c r="BM338" i="1"/>
  <c r="BM326" i="1"/>
  <c r="BM320" i="1"/>
  <c r="BM318" i="1"/>
  <c r="BM310" i="1"/>
  <c r="BM395" i="1"/>
  <c r="BM369" i="1"/>
  <c r="BM362" i="1"/>
  <c r="BM355" i="1"/>
  <c r="BM346" i="1"/>
  <c r="BM342" i="1"/>
  <c r="BM335" i="1"/>
  <c r="BM314" i="1"/>
  <c r="BM390" i="1"/>
  <c r="BM372" i="1"/>
  <c r="BM365" i="1"/>
  <c r="BM357" i="1"/>
  <c r="BM351" i="1"/>
  <c r="BM339" i="1"/>
  <c r="BM331" i="1"/>
  <c r="BM321" i="1"/>
  <c r="BM315" i="1"/>
  <c r="BM458" i="1"/>
  <c r="BM367" i="1"/>
  <c r="BM360" i="1"/>
  <c r="BM345" i="1"/>
  <c r="BM337" i="1"/>
  <c r="BM319" i="1"/>
  <c r="BM308" i="1"/>
  <c r="BM341" i="1"/>
  <c r="BM312" i="1"/>
  <c r="BM285" i="1"/>
  <c r="BM264" i="1"/>
  <c r="BM258" i="1"/>
  <c r="BM256" i="1"/>
  <c r="BM245" i="1"/>
  <c r="BM238" i="1"/>
  <c r="BM236" i="1"/>
  <c r="BM233" i="1"/>
  <c r="BM230" i="1"/>
  <c r="BM322" i="1"/>
  <c r="BM307" i="1"/>
  <c r="BM294" i="1"/>
  <c r="BM288" i="1"/>
  <c r="BM270" i="1"/>
  <c r="BM267" i="1"/>
  <c r="BM255" i="1"/>
  <c r="BM241" i="1"/>
  <c r="BM334" i="1"/>
  <c r="BM313" i="1"/>
  <c r="BM297" i="1"/>
  <c r="BM273" i="1"/>
  <c r="BM259" i="1"/>
  <c r="BM239" i="1"/>
  <c r="BM373" i="1"/>
  <c r="BM352" i="1"/>
  <c r="BM299" i="1"/>
  <c r="BM268" i="1"/>
  <c r="BM265" i="1"/>
  <c r="BM262" i="1"/>
  <c r="BM253" i="1"/>
  <c r="BM234" i="1"/>
  <c r="BM363" i="1"/>
  <c r="BM302" i="1"/>
  <c r="BM295" i="1"/>
  <c r="BM290" i="1"/>
  <c r="BM282" i="1"/>
  <c r="BM260" i="1"/>
  <c r="BM257" i="1"/>
  <c r="BM240" i="1"/>
  <c r="BM237" i="1"/>
  <c r="BM235" i="1"/>
  <c r="BM231" i="1"/>
  <c r="BM311" i="1"/>
  <c r="BM298" i="1"/>
  <c r="BM292" i="1"/>
  <c r="BM289" i="1"/>
  <c r="BM275" i="1"/>
  <c r="BM274" i="1"/>
  <c r="BM269" i="1"/>
  <c r="BM261" i="1"/>
  <c r="BM242" i="1"/>
  <c r="BM328" i="1"/>
  <c r="BM303" i="1"/>
  <c r="BM293" i="1"/>
  <c r="BM284" i="1"/>
  <c r="BM283" i="1"/>
  <c r="BM281" i="1"/>
  <c r="BM266" i="1"/>
  <c r="BM246" i="1"/>
  <c r="BM244" i="1"/>
  <c r="BM232" i="1"/>
  <c r="BM229" i="1"/>
  <c r="BM305" i="1"/>
  <c r="BM300" i="1"/>
  <c r="BM227" i="1"/>
  <c r="BM218" i="1"/>
  <c r="BM195" i="1"/>
  <c r="BM184" i="1"/>
  <c r="BM176" i="1"/>
  <c r="BM168" i="1"/>
  <c r="BM163" i="1"/>
  <c r="BM161" i="1"/>
  <c r="BM286" i="1"/>
  <c r="BM252" i="1"/>
  <c r="BM220" i="1"/>
  <c r="BM216" i="1"/>
  <c r="BM206" i="1"/>
  <c r="BM196" i="1"/>
  <c r="BM188" i="1"/>
  <c r="BM166" i="1"/>
  <c r="BM226" i="1"/>
  <c r="BM214" i="1"/>
  <c r="BM210" i="1"/>
  <c r="BM185" i="1"/>
  <c r="BM169" i="1"/>
  <c r="BM154" i="1"/>
  <c r="BM222" i="1"/>
  <c r="BM221" i="1"/>
  <c r="BM205" i="1"/>
  <c r="BM197" i="1"/>
  <c r="BM179" i="1"/>
  <c r="BM159" i="1"/>
  <c r="BM156" i="1"/>
  <c r="BM153" i="1"/>
  <c r="BM151" i="1"/>
  <c r="BM215" i="1"/>
  <c r="BM212" i="1"/>
  <c r="BM198" i="1"/>
  <c r="BM193" i="1"/>
  <c r="BM186" i="1"/>
  <c r="BM175" i="1"/>
  <c r="BM172" i="1"/>
  <c r="BM165" i="1"/>
  <c r="BM162" i="1"/>
  <c r="BM158" i="1"/>
  <c r="BM296" i="1"/>
  <c r="BM219" i="1"/>
  <c r="BM207" i="1"/>
  <c r="BM200" i="1"/>
  <c r="BM189" i="1"/>
  <c r="BM182" i="1"/>
  <c r="BM180" i="1"/>
  <c r="BM173" i="1"/>
  <c r="BM164" i="1"/>
  <c r="BM149" i="1"/>
  <c r="BM254" i="1"/>
  <c r="BM225" i="1"/>
  <c r="BM203" i="1"/>
  <c r="BM187" i="1"/>
  <c r="BM183" i="1"/>
  <c r="BM167" i="1"/>
  <c r="BM160" i="1"/>
  <c r="BM217" i="1"/>
  <c r="BM171" i="1"/>
  <c r="BM157" i="1"/>
  <c r="BM148" i="1"/>
  <c r="BM144" i="1"/>
  <c r="BM138" i="1"/>
  <c r="BM128" i="1"/>
  <c r="BM125" i="1"/>
  <c r="BM122" i="1"/>
  <c r="BM109" i="1"/>
  <c r="BM104" i="1"/>
  <c r="BM89" i="1"/>
  <c r="BM87" i="1"/>
  <c r="BM85" i="1"/>
  <c r="BM73" i="1"/>
  <c r="BM70" i="1"/>
  <c r="BM204" i="1"/>
  <c r="BM146" i="1"/>
  <c r="BM131" i="1"/>
  <c r="BM116" i="1"/>
  <c r="BM108" i="1"/>
  <c r="BM105" i="1"/>
  <c r="BM96" i="1"/>
  <c r="BM92" i="1"/>
  <c r="BM75" i="1"/>
  <c r="BM71" i="1"/>
  <c r="BM155" i="1"/>
  <c r="BM133" i="1"/>
  <c r="BM129" i="1"/>
  <c r="BM123" i="1"/>
  <c r="BM121" i="1"/>
  <c r="BM99" i="1"/>
  <c r="BM88" i="1"/>
  <c r="BM79" i="1"/>
  <c r="BM72" i="1"/>
  <c r="BM67" i="1"/>
  <c r="BM55" i="1"/>
  <c r="BM143" i="1"/>
  <c r="BM141" i="1"/>
  <c r="BM136" i="1"/>
  <c r="BM130" i="1"/>
  <c r="BM124" i="1"/>
  <c r="BM119" i="1"/>
  <c r="BM114" i="1"/>
  <c r="BM98" i="1"/>
  <c r="BM94" i="1"/>
  <c r="BM126" i="1"/>
  <c r="BM113" i="1"/>
  <c r="BM97" i="1"/>
  <c r="BM91" i="1"/>
  <c r="BM77" i="1"/>
  <c r="BM74" i="1"/>
  <c r="BM208" i="1"/>
  <c r="BM194" i="1"/>
  <c r="BM147" i="1"/>
  <c r="BM145" i="1"/>
  <c r="BM139" i="1"/>
  <c r="BM135" i="1"/>
  <c r="BM117" i="1"/>
  <c r="BM102" i="1"/>
  <c r="BM101" i="1"/>
  <c r="BM150" i="1"/>
  <c r="BM137" i="1"/>
  <c r="BM132" i="1"/>
  <c r="BM127" i="1"/>
  <c r="BM112" i="1"/>
  <c r="BM103" i="1"/>
  <c r="BM100" i="1"/>
  <c r="BM86" i="1"/>
  <c r="BM84" i="1"/>
  <c r="BM78" i="1"/>
  <c r="BM211" i="1"/>
  <c r="BM209" i="1"/>
  <c r="BM177" i="1"/>
  <c r="BM142" i="1"/>
  <c r="BM140" i="1"/>
  <c r="BM134" i="1"/>
  <c r="BM120" i="1"/>
  <c r="BM118" i="1"/>
  <c r="BM93" i="1"/>
  <c r="BM81" i="1"/>
  <c r="BM63" i="1"/>
  <c r="BM61" i="1"/>
  <c r="BM57" i="1"/>
  <c r="AG1" i="1"/>
  <c r="AO1" i="1"/>
  <c r="AY1" i="1"/>
  <c r="BG1" i="1"/>
  <c r="BH3" i="1"/>
  <c r="BF4" i="1"/>
  <c r="BI6" i="1"/>
  <c r="BB7" i="1"/>
  <c r="AV8" i="1"/>
  <c r="BD8" i="1"/>
  <c r="BB9" i="1"/>
  <c r="BA10" i="1"/>
  <c r="BI10" i="1"/>
  <c r="BJ11" i="1"/>
  <c r="AU12" i="1"/>
  <c r="BC12" i="1"/>
  <c r="BL12" i="1"/>
  <c r="BA13" i="1"/>
  <c r="BI13" i="1"/>
  <c r="AX14" i="1"/>
  <c r="AZ15" i="1"/>
  <c r="BJ15" i="1"/>
  <c r="AY16" i="1"/>
  <c r="BL16" i="1"/>
  <c r="AY17" i="1"/>
  <c r="AZ19" i="1"/>
  <c r="BL19" i="1"/>
  <c r="AY20" i="1"/>
  <c r="BG20" i="1"/>
  <c r="AV21" i="1"/>
  <c r="BD21" i="1"/>
  <c r="BL21" i="1"/>
  <c r="AW22" i="1"/>
  <c r="BM22" i="1"/>
  <c r="AX23" i="1"/>
  <c r="BF23" i="1"/>
  <c r="AX24" i="1"/>
  <c r="BF24" i="1"/>
  <c r="BH25" i="1"/>
  <c r="BE26" i="1"/>
  <c r="BM26" i="1"/>
  <c r="BA27" i="1"/>
  <c r="BI27" i="1"/>
  <c r="BE28" i="1"/>
  <c r="BM28" i="1"/>
  <c r="BI29" i="1"/>
  <c r="AU30" i="1"/>
  <c r="BI30" i="1"/>
  <c r="AX31" i="1"/>
  <c r="BG31" i="1"/>
  <c r="BG33" i="1"/>
  <c r="BL34" i="1"/>
  <c r="BE35" i="1"/>
  <c r="BA36" i="1"/>
  <c r="BJ36" i="1"/>
  <c r="AU37" i="1"/>
  <c r="BC37" i="1"/>
  <c r="BL37" i="1"/>
  <c r="AW38" i="1"/>
  <c r="BE38" i="1"/>
  <c r="AY39" i="1"/>
  <c r="BG39" i="1"/>
  <c r="BA40" i="1"/>
  <c r="BJ40" i="1"/>
  <c r="AX41" i="1"/>
  <c r="BF41" i="1"/>
  <c r="BD42" i="1"/>
  <c r="BB43" i="1"/>
  <c r="BJ43" i="1"/>
  <c r="BA45" i="1"/>
  <c r="BJ45" i="1"/>
  <c r="BG46" i="1"/>
  <c r="AV47" i="1"/>
  <c r="BG47" i="1"/>
  <c r="BB48" i="1"/>
  <c r="BK48" i="1"/>
  <c r="AW49" i="1"/>
  <c r="BE49" i="1"/>
  <c r="BE50" i="1"/>
  <c r="BK51" i="1"/>
  <c r="AZ52" i="1"/>
  <c r="BH52" i="1"/>
  <c r="BJ53" i="1"/>
  <c r="AU54" i="1"/>
  <c r="BA55" i="1"/>
  <c r="BL55" i="1"/>
  <c r="BG56" i="1"/>
  <c r="BE58" i="1"/>
  <c r="BM60" i="1"/>
  <c r="AY61" i="1"/>
  <c r="BK61" i="1"/>
  <c r="BB62" i="1"/>
  <c r="BL62" i="1"/>
  <c r="BI63" i="1"/>
  <c r="AV64" i="1"/>
  <c r="BI64" i="1"/>
  <c r="AU65" i="1"/>
  <c r="BM65" i="1"/>
  <c r="BB66" i="1"/>
  <c r="BM66" i="1"/>
  <c r="BH68" i="1"/>
  <c r="BJ69" i="1"/>
  <c r="BL70" i="1"/>
  <c r="AX461" i="1"/>
  <c r="AX456" i="1"/>
  <c r="AX449" i="1"/>
  <c r="AX424" i="1"/>
  <c r="AX418" i="1"/>
  <c r="AX413" i="1"/>
  <c r="AX409" i="1"/>
  <c r="AX405" i="1"/>
  <c r="AX402" i="1"/>
  <c r="AX462" i="1"/>
  <c r="AX453" i="1"/>
  <c r="AX450" i="1"/>
  <c r="AX427" i="1"/>
  <c r="AX420" i="1"/>
  <c r="AX378" i="1"/>
  <c r="AX459" i="1"/>
  <c r="AX454" i="1"/>
  <c r="AX446" i="1"/>
  <c r="AX414" i="1"/>
  <c r="AX410" i="1"/>
  <c r="AX406" i="1"/>
  <c r="AX396" i="1"/>
  <c r="AX392" i="1"/>
  <c r="AX391" i="1"/>
  <c r="AX389" i="1"/>
  <c r="AX457" i="1"/>
  <c r="AX441" i="1"/>
  <c r="AX426" i="1"/>
  <c r="AX422" i="1"/>
  <c r="AX397" i="1"/>
  <c r="AX387" i="1"/>
  <c r="AX384" i="1"/>
  <c r="AX380" i="1"/>
  <c r="AX460" i="1"/>
  <c r="AX455" i="1"/>
  <c r="AX448" i="1"/>
  <c r="AX428" i="1"/>
  <c r="AX419" i="1"/>
  <c r="AX415" i="1"/>
  <c r="AX411" i="1"/>
  <c r="AX407" i="1"/>
  <c r="AX394" i="1"/>
  <c r="AX385" i="1"/>
  <c r="AX458" i="1"/>
  <c r="AX452" i="1"/>
  <c r="AX437" i="1"/>
  <c r="AX436" i="1"/>
  <c r="AX421" i="1"/>
  <c r="AX401" i="1"/>
  <c r="AX395" i="1"/>
  <c r="AX451" i="1"/>
  <c r="AX445" i="1"/>
  <c r="AX412" i="1"/>
  <c r="AX408" i="1"/>
  <c r="AX399" i="1"/>
  <c r="AX390" i="1"/>
  <c r="AX386" i="1"/>
  <c r="AX376" i="1"/>
  <c r="AX393" i="1"/>
  <c r="AX379" i="1"/>
  <c r="AX373" i="1"/>
  <c r="AX371" i="1"/>
  <c r="AX359" i="1"/>
  <c r="AX333" i="1"/>
  <c r="AX423" i="1"/>
  <c r="AX368" i="1"/>
  <c r="AX366" i="1"/>
  <c r="AX362" i="1"/>
  <c r="AX350" i="1"/>
  <c r="AX344" i="1"/>
  <c r="AX340" i="1"/>
  <c r="AX338" i="1"/>
  <c r="AX320" i="1"/>
  <c r="AX305" i="1"/>
  <c r="AX369" i="1"/>
  <c r="AX365" i="1"/>
  <c r="AX335" i="1"/>
  <c r="AX326" i="1"/>
  <c r="AX318" i="1"/>
  <c r="AX314" i="1"/>
  <c r="AX310" i="1"/>
  <c r="AX383" i="1"/>
  <c r="AX360" i="1"/>
  <c r="AX355" i="1"/>
  <c r="AX351" i="1"/>
  <c r="AX345" i="1"/>
  <c r="AX342" i="1"/>
  <c r="AX339" i="1"/>
  <c r="AX321" i="1"/>
  <c r="AX317" i="1"/>
  <c r="AX363" i="1"/>
  <c r="AX357" i="1"/>
  <c r="AX347" i="1"/>
  <c r="AX343" i="1"/>
  <c r="AX337" i="1"/>
  <c r="AX331" i="1"/>
  <c r="AX367" i="1"/>
  <c r="AX358" i="1"/>
  <c r="AX352" i="1"/>
  <c r="AX348" i="1"/>
  <c r="AX334" i="1"/>
  <c r="AX328" i="1"/>
  <c r="AX324" i="1"/>
  <c r="AX322" i="1"/>
  <c r="AX319" i="1"/>
  <c r="AX313" i="1"/>
  <c r="AX372" i="1"/>
  <c r="AX361" i="1"/>
  <c r="AX349" i="1"/>
  <c r="AX346" i="1"/>
  <c r="AX341" i="1"/>
  <c r="AX325" i="1"/>
  <c r="AX364" i="1"/>
  <c r="AX307" i="1"/>
  <c r="AX299" i="1"/>
  <c r="AX286" i="1"/>
  <c r="AX285" i="1"/>
  <c r="AX280" i="1"/>
  <c r="AX275" i="1"/>
  <c r="AX270" i="1"/>
  <c r="AX267" i="1"/>
  <c r="AX259" i="1"/>
  <c r="AX251" i="1"/>
  <c r="AX249" i="1"/>
  <c r="AX248" i="1"/>
  <c r="AX243" i="1"/>
  <c r="AX239" i="1"/>
  <c r="AX234" i="1"/>
  <c r="AX336" i="1"/>
  <c r="AX315" i="1"/>
  <c r="AX295" i="1"/>
  <c r="AX268" i="1"/>
  <c r="AX370" i="1"/>
  <c r="AX356" i="1"/>
  <c r="AX330" i="1"/>
  <c r="AX298" i="1"/>
  <c r="AX287" i="1"/>
  <c r="AX274" i="1"/>
  <c r="AX253" i="1"/>
  <c r="AX301" i="1"/>
  <c r="AX293" i="1"/>
  <c r="AX291" i="1"/>
  <c r="AX272" i="1"/>
  <c r="AX269" i="1"/>
  <c r="AX266" i="1"/>
  <c r="AX237" i="1"/>
  <c r="AX231" i="1"/>
  <c r="AX229" i="1"/>
  <c r="AX308" i="1"/>
  <c r="AX303" i="1"/>
  <c r="AX296" i="1"/>
  <c r="AX289" i="1"/>
  <c r="AX284" i="1"/>
  <c r="AX283" i="1"/>
  <c r="AX277" i="1"/>
  <c r="AX271" i="1"/>
  <c r="AX244" i="1"/>
  <c r="AX242" i="1"/>
  <c r="AX232" i="1"/>
  <c r="AX323" i="1"/>
  <c r="AX304" i="1"/>
  <c r="AX240" i="1"/>
  <c r="AX228" i="1"/>
  <c r="AX309" i="1"/>
  <c r="AX300" i="1"/>
  <c r="AX294" i="1"/>
  <c r="AX255" i="1"/>
  <c r="AX245" i="1"/>
  <c r="AX233" i="1"/>
  <c r="AX230" i="1"/>
  <c r="AX353" i="1"/>
  <c r="AX288" i="1"/>
  <c r="AX220" i="1"/>
  <c r="AX219" i="1"/>
  <c r="AX214" i="1"/>
  <c r="AX213" i="1"/>
  <c r="AX169" i="1"/>
  <c r="AX166" i="1"/>
  <c r="AX297" i="1"/>
  <c r="AX261" i="1"/>
  <c r="AX226" i="1"/>
  <c r="AX221" i="1"/>
  <c r="AX210" i="1"/>
  <c r="AX191" i="1"/>
  <c r="AX181" i="1"/>
  <c r="AX215" i="1"/>
  <c r="AX205" i="1"/>
  <c r="AX192" i="1"/>
  <c r="AX188" i="1"/>
  <c r="AX185" i="1"/>
  <c r="AX273" i="1"/>
  <c r="AX250" i="1"/>
  <c r="AX212" i="1"/>
  <c r="AX193" i="1"/>
  <c r="AX182" i="1"/>
  <c r="AX180" i="1"/>
  <c r="AX178" i="1"/>
  <c r="AX172" i="1"/>
  <c r="AX164" i="1"/>
  <c r="AX238" i="1"/>
  <c r="AX225" i="1"/>
  <c r="AX224" i="1"/>
  <c r="AX207" i="1"/>
  <c r="AX202" i="1"/>
  <c r="AX200" i="1"/>
  <c r="AX189" i="1"/>
  <c r="AX187" i="1"/>
  <c r="AX183" i="1"/>
  <c r="AX227" i="1"/>
  <c r="AX217" i="1"/>
  <c r="AX216" i="1"/>
  <c r="AX209" i="1"/>
  <c r="AX208" i="1"/>
  <c r="AX167" i="1"/>
  <c r="AX160" i="1"/>
  <c r="AX150" i="1"/>
  <c r="AX241" i="1"/>
  <c r="AX236" i="1"/>
  <c r="AX211" i="1"/>
  <c r="AX184" i="1"/>
  <c r="AX171" i="1"/>
  <c r="AX168" i="1"/>
  <c r="AX163" i="1"/>
  <c r="AX199" i="1"/>
  <c r="AX146" i="1"/>
  <c r="AX129" i="1"/>
  <c r="AX121" i="1"/>
  <c r="AX116" i="1"/>
  <c r="AX88" i="1"/>
  <c r="AX222" i="1"/>
  <c r="AX152" i="1"/>
  <c r="AX141" i="1"/>
  <c r="AX133" i="1"/>
  <c r="AX123" i="1"/>
  <c r="AX110" i="1"/>
  <c r="AX101" i="1"/>
  <c r="AX97" i="1"/>
  <c r="AX79" i="1"/>
  <c r="AX151" i="1"/>
  <c r="AX119" i="1"/>
  <c r="AX111" i="1"/>
  <c r="AX94" i="1"/>
  <c r="AX89" i="1"/>
  <c r="AX62" i="1"/>
  <c r="AX58" i="1"/>
  <c r="AX149" i="1"/>
  <c r="AX145" i="1"/>
  <c r="AX126" i="1"/>
  <c r="AX99" i="1"/>
  <c r="AX91" i="1"/>
  <c r="AX82" i="1"/>
  <c r="AX80" i="1"/>
  <c r="AX74" i="1"/>
  <c r="AX223" i="1"/>
  <c r="AX173" i="1"/>
  <c r="AX158" i="1"/>
  <c r="AX147" i="1"/>
  <c r="AX127" i="1"/>
  <c r="AX117" i="1"/>
  <c r="AX98" i="1"/>
  <c r="AX93" i="1"/>
  <c r="AX92" i="1"/>
  <c r="AX78" i="1"/>
  <c r="AX148" i="1"/>
  <c r="AX142" i="1"/>
  <c r="AX140" i="1"/>
  <c r="AX137" i="1"/>
  <c r="AX132" i="1"/>
  <c r="AX106" i="1"/>
  <c r="AX100" i="1"/>
  <c r="AX81" i="1"/>
  <c r="AX68" i="1"/>
  <c r="AX201" i="1"/>
  <c r="AX144" i="1"/>
  <c r="AX138" i="1"/>
  <c r="AX134" i="1"/>
  <c r="AX120" i="1"/>
  <c r="AX118" i="1"/>
  <c r="AX107" i="1"/>
  <c r="AX104" i="1"/>
  <c r="AX96" i="1"/>
  <c r="AX83" i="1"/>
  <c r="AX128" i="1"/>
  <c r="AX115" i="1"/>
  <c r="AX95" i="1"/>
  <c r="BF461" i="1"/>
  <c r="BF456" i="1"/>
  <c r="BF449" i="1"/>
  <c r="BF435" i="1"/>
  <c r="BF424" i="1"/>
  <c r="BF418" i="1"/>
  <c r="BF413" i="1"/>
  <c r="BF409" i="1"/>
  <c r="BF405" i="1"/>
  <c r="BF402" i="1"/>
  <c r="BF382" i="1"/>
  <c r="BF462" i="1"/>
  <c r="BF453" i="1"/>
  <c r="BF450" i="1"/>
  <c r="BF443" i="1"/>
  <c r="BF441" i="1"/>
  <c r="BF429" i="1"/>
  <c r="BF427" i="1"/>
  <c r="BF421" i="1"/>
  <c r="BF378" i="1"/>
  <c r="BF459" i="1"/>
  <c r="BF452" i="1"/>
  <c r="BF446" i="1"/>
  <c r="BF444" i="1"/>
  <c r="BF436" i="1"/>
  <c r="BF425" i="1"/>
  <c r="BF414" i="1"/>
  <c r="BF410" i="1"/>
  <c r="BF406" i="1"/>
  <c r="BF392" i="1"/>
  <c r="BF389" i="1"/>
  <c r="BF463" i="1"/>
  <c r="BF454" i="1"/>
  <c r="BF422" i="1"/>
  <c r="BF417" i="1"/>
  <c r="BF397" i="1"/>
  <c r="BF387" i="1"/>
  <c r="BF384" i="1"/>
  <c r="BF380" i="1"/>
  <c r="BF460" i="1"/>
  <c r="BF457" i="1"/>
  <c r="BF455" i="1"/>
  <c r="BF448" i="1"/>
  <c r="BF430" i="1"/>
  <c r="BF419" i="1"/>
  <c r="BF415" i="1"/>
  <c r="BF411" i="1"/>
  <c r="BF407" i="1"/>
  <c r="BF394" i="1"/>
  <c r="BF385" i="1"/>
  <c r="BF381" i="1"/>
  <c r="BF379" i="1"/>
  <c r="BF439" i="1"/>
  <c r="BF428" i="1"/>
  <c r="BF445" i="1"/>
  <c r="BF433" i="1"/>
  <c r="BF426" i="1"/>
  <c r="BF412" i="1"/>
  <c r="BF408" i="1"/>
  <c r="BF404" i="1"/>
  <c r="BF399" i="1"/>
  <c r="BF390" i="1"/>
  <c r="BF386" i="1"/>
  <c r="BF373" i="1"/>
  <c r="BF423" i="1"/>
  <c r="BF361" i="1"/>
  <c r="BF348" i="1"/>
  <c r="BF333" i="1"/>
  <c r="BF317" i="1"/>
  <c r="BF368" i="1"/>
  <c r="BF366" i="1"/>
  <c r="BF364" i="1"/>
  <c r="BF350" i="1"/>
  <c r="BF347" i="1"/>
  <c r="BF340" i="1"/>
  <c r="BF338" i="1"/>
  <c r="BF324" i="1"/>
  <c r="BF320" i="1"/>
  <c r="BF306" i="1"/>
  <c r="BF305" i="1"/>
  <c r="BF383" i="1"/>
  <c r="BF374" i="1"/>
  <c r="BF369" i="1"/>
  <c r="BF359" i="1"/>
  <c r="BF335" i="1"/>
  <c r="BF326" i="1"/>
  <c r="BF318" i="1"/>
  <c r="BF314" i="1"/>
  <c r="BF310" i="1"/>
  <c r="BF362" i="1"/>
  <c r="BF355" i="1"/>
  <c r="BF351" i="1"/>
  <c r="BF346" i="1"/>
  <c r="BF345" i="1"/>
  <c r="BF342" i="1"/>
  <c r="BF321" i="1"/>
  <c r="BF311" i="1"/>
  <c r="BF400" i="1"/>
  <c r="BF365" i="1"/>
  <c r="BF357" i="1"/>
  <c r="BF337" i="1"/>
  <c r="BF331" i="1"/>
  <c r="BF315" i="1"/>
  <c r="BF367" i="1"/>
  <c r="BF360" i="1"/>
  <c r="BF352" i="1"/>
  <c r="BF334" i="1"/>
  <c r="BF328" i="1"/>
  <c r="BF322" i="1"/>
  <c r="BF319" i="1"/>
  <c r="BF313" i="1"/>
  <c r="BF312" i="1"/>
  <c r="BF442" i="1"/>
  <c r="BF363" i="1"/>
  <c r="BF349" i="1"/>
  <c r="BF341" i="1"/>
  <c r="BF316" i="1"/>
  <c r="BF447" i="1"/>
  <c r="BF336" i="1"/>
  <c r="BF299" i="1"/>
  <c r="BF276" i="1"/>
  <c r="BF270" i="1"/>
  <c r="BF267" i="1"/>
  <c r="BF259" i="1"/>
  <c r="BF251" i="1"/>
  <c r="BF249" i="1"/>
  <c r="BF234" i="1"/>
  <c r="BF228" i="1"/>
  <c r="BF370" i="1"/>
  <c r="BF356" i="1"/>
  <c r="BF330" i="1"/>
  <c r="BF295" i="1"/>
  <c r="BF282" i="1"/>
  <c r="BF393" i="1"/>
  <c r="BF302" i="1"/>
  <c r="BF298" i="1"/>
  <c r="BF287" i="1"/>
  <c r="BF274" i="1"/>
  <c r="BF265" i="1"/>
  <c r="BF253" i="1"/>
  <c r="BF293" i="1"/>
  <c r="BF290" i="1"/>
  <c r="BF281" i="1"/>
  <c r="BF275" i="1"/>
  <c r="BF248" i="1"/>
  <c r="BF237" i="1"/>
  <c r="BF235" i="1"/>
  <c r="BF231" i="1"/>
  <c r="BF323" i="1"/>
  <c r="BF309" i="1"/>
  <c r="BF307" i="1"/>
  <c r="BF296" i="1"/>
  <c r="BF289" i="1"/>
  <c r="BF284" i="1"/>
  <c r="BF283" i="1"/>
  <c r="BF280" i="1"/>
  <c r="BF277" i="1"/>
  <c r="BF271" i="1"/>
  <c r="BF256" i="1"/>
  <c r="BF250" i="1"/>
  <c r="BF242" i="1"/>
  <c r="BF286" i="1"/>
  <c r="BF244" i="1"/>
  <c r="BF232" i="1"/>
  <c r="BF300" i="1"/>
  <c r="BF294" i="1"/>
  <c r="BF255" i="1"/>
  <c r="BF252" i="1"/>
  <c r="BF233" i="1"/>
  <c r="BF297" i="1"/>
  <c r="BF220" i="1"/>
  <c r="BF214" i="1"/>
  <c r="BF196" i="1"/>
  <c r="BF190" i="1"/>
  <c r="BF169" i="1"/>
  <c r="BF166" i="1"/>
  <c r="BF162" i="1"/>
  <c r="BF245" i="1"/>
  <c r="BF226" i="1"/>
  <c r="BF221" i="1"/>
  <c r="BF210" i="1"/>
  <c r="BF191" i="1"/>
  <c r="BF179" i="1"/>
  <c r="BF273" i="1"/>
  <c r="BF229" i="1"/>
  <c r="BF215" i="1"/>
  <c r="BF205" i="1"/>
  <c r="BF203" i="1"/>
  <c r="BF202" i="1"/>
  <c r="BF186" i="1"/>
  <c r="BF238" i="1"/>
  <c r="BF212" i="1"/>
  <c r="BF198" i="1"/>
  <c r="BF193" i="1"/>
  <c r="BF192" i="1"/>
  <c r="BF180" i="1"/>
  <c r="BF173" i="1"/>
  <c r="BF172" i="1"/>
  <c r="BF164" i="1"/>
  <c r="BF225" i="1"/>
  <c r="BF219" i="1"/>
  <c r="BF207" i="1"/>
  <c r="BF200" i="1"/>
  <c r="BF189" i="1"/>
  <c r="BF187" i="1"/>
  <c r="BF183" i="1"/>
  <c r="BF182" i="1"/>
  <c r="BF149" i="1"/>
  <c r="BF241" i="1"/>
  <c r="BF236" i="1"/>
  <c r="BF223" i="1"/>
  <c r="BF216" i="1"/>
  <c r="BF208" i="1"/>
  <c r="BF181" i="1"/>
  <c r="BF167" i="1"/>
  <c r="BF211" i="1"/>
  <c r="BF209" i="1"/>
  <c r="BF204" i="1"/>
  <c r="BF188" i="1"/>
  <c r="BF184" i="1"/>
  <c r="BF178" i="1"/>
  <c r="BF171" i="1"/>
  <c r="BF168" i="1"/>
  <c r="BF163" i="1"/>
  <c r="BF224" i="1"/>
  <c r="BF222" i="1"/>
  <c r="BF146" i="1"/>
  <c r="BF139" i="1"/>
  <c r="BF129" i="1"/>
  <c r="BF121" i="1"/>
  <c r="BF116" i="1"/>
  <c r="BF106" i="1"/>
  <c r="BF105" i="1"/>
  <c r="BF92" i="1"/>
  <c r="BF88" i="1"/>
  <c r="BF71" i="1"/>
  <c r="BF195" i="1"/>
  <c r="BF150" i="1"/>
  <c r="BF133" i="1"/>
  <c r="BF123" i="1"/>
  <c r="BF99" i="1"/>
  <c r="BF79" i="1"/>
  <c r="BF72" i="1"/>
  <c r="BF143" i="1"/>
  <c r="BF130" i="1"/>
  <c r="BF124" i="1"/>
  <c r="BF119" i="1"/>
  <c r="BF115" i="1"/>
  <c r="BF98" i="1"/>
  <c r="BF94" i="1"/>
  <c r="BF62" i="1"/>
  <c r="BF58" i="1"/>
  <c r="BF56" i="1"/>
  <c r="BF145" i="1"/>
  <c r="BF126" i="1"/>
  <c r="BF95" i="1"/>
  <c r="BF91" i="1"/>
  <c r="BF80" i="1"/>
  <c r="BF74" i="1"/>
  <c r="BF358" i="1"/>
  <c r="BF288" i="1"/>
  <c r="BF218" i="1"/>
  <c r="BF153" i="1"/>
  <c r="BF147" i="1"/>
  <c r="BF127" i="1"/>
  <c r="BF117" i="1"/>
  <c r="BF110" i="1"/>
  <c r="BF109" i="1"/>
  <c r="BF103" i="1"/>
  <c r="BF156" i="1"/>
  <c r="BF148" i="1"/>
  <c r="BF140" i="1"/>
  <c r="BF137" i="1"/>
  <c r="BF132" i="1"/>
  <c r="BF111" i="1"/>
  <c r="BF108" i="1"/>
  <c r="BF100" i="1"/>
  <c r="BF81" i="1"/>
  <c r="BF78" i="1"/>
  <c r="BF73" i="1"/>
  <c r="BF68" i="1"/>
  <c r="BF144" i="1"/>
  <c r="BF138" i="1"/>
  <c r="BF134" i="1"/>
  <c r="BF125" i="1"/>
  <c r="BF120" i="1"/>
  <c r="BF118" i="1"/>
  <c r="BF104" i="1"/>
  <c r="BF87" i="1"/>
  <c r="BF83" i="1"/>
  <c r="BF199" i="1"/>
  <c r="BF151" i="1"/>
  <c r="BF128" i="1"/>
  <c r="BF89" i="1"/>
  <c r="BF75" i="1"/>
  <c r="BF70" i="1"/>
  <c r="BF59" i="1"/>
  <c r="AZ1" i="1"/>
  <c r="BH1" i="1"/>
  <c r="BG4" i="1"/>
  <c r="AW8" i="1"/>
  <c r="BE8" i="1"/>
  <c r="BC9" i="1"/>
  <c r="BB10" i="1"/>
  <c r="BJ10" i="1"/>
  <c r="AU11" i="1"/>
  <c r="BK11" i="1"/>
  <c r="AV12" i="1"/>
  <c r="BD12" i="1"/>
  <c r="BM12" i="1"/>
  <c r="BB13" i="1"/>
  <c r="BJ13" i="1"/>
  <c r="AY14" i="1"/>
  <c r="BA15" i="1"/>
  <c r="BK15" i="1"/>
  <c r="AZ16" i="1"/>
  <c r="BI17" i="1"/>
  <c r="BA19" i="1"/>
  <c r="BM19" i="1"/>
  <c r="AZ20" i="1"/>
  <c r="BH20" i="1"/>
  <c r="AW21" i="1"/>
  <c r="BE21" i="1"/>
  <c r="BM21" i="1"/>
  <c r="BF22" i="1"/>
  <c r="AY23" i="1"/>
  <c r="BG23" i="1"/>
  <c r="AY24" i="1"/>
  <c r="BG24" i="1"/>
  <c r="BI25" i="1"/>
  <c r="AX26" i="1"/>
  <c r="BF26" i="1"/>
  <c r="BB27" i="1"/>
  <c r="BJ27" i="1"/>
  <c r="AX28" i="1"/>
  <c r="BF28" i="1"/>
  <c r="BJ29" i="1"/>
  <c r="AV30" i="1"/>
  <c r="BK30" i="1"/>
  <c r="AY31" i="1"/>
  <c r="BH31" i="1"/>
  <c r="BI33" i="1"/>
  <c r="AX34" i="1"/>
  <c r="BG35" i="1"/>
  <c r="BB36" i="1"/>
  <c r="BK36" i="1"/>
  <c r="AV37" i="1"/>
  <c r="BD37" i="1"/>
  <c r="BM37" i="1"/>
  <c r="AX38" i="1"/>
  <c r="BF38" i="1"/>
  <c r="AZ39" i="1"/>
  <c r="BI39" i="1"/>
  <c r="BB40" i="1"/>
  <c r="BK40" i="1"/>
  <c r="AY41" i="1"/>
  <c r="BG41" i="1"/>
  <c r="BE42" i="1"/>
  <c r="BC43" i="1"/>
  <c r="BK43" i="1"/>
  <c r="BG44" i="1"/>
  <c r="BB45" i="1"/>
  <c r="BK45" i="1"/>
  <c r="BI46" i="1"/>
  <c r="AW47" i="1"/>
  <c r="BI47" i="1"/>
  <c r="AU48" i="1"/>
  <c r="BC48" i="1"/>
  <c r="BL48" i="1"/>
  <c r="AX49" i="1"/>
  <c r="BF49" i="1"/>
  <c r="BI50" i="1"/>
  <c r="AX51" i="1"/>
  <c r="BL51" i="1"/>
  <c r="BA52" i="1"/>
  <c r="BI52" i="1"/>
  <c r="BK53" i="1"/>
  <c r="BI54" i="1"/>
  <c r="BB55" i="1"/>
  <c r="BH56" i="1"/>
  <c r="BF57" i="1"/>
  <c r="AZ61" i="1"/>
  <c r="BL61" i="1"/>
  <c r="BC62" i="1"/>
  <c r="BM62" i="1"/>
  <c r="BK63" i="1"/>
  <c r="AX64" i="1"/>
  <c r="BJ64" i="1"/>
  <c r="AV65" i="1"/>
  <c r="BD66" i="1"/>
  <c r="BJ68" i="1"/>
  <c r="AY462" i="1"/>
  <c r="AY453" i="1"/>
  <c r="AY450" i="1"/>
  <c r="AY427" i="1"/>
  <c r="AY378" i="1"/>
  <c r="AY459" i="1"/>
  <c r="AY454" i="1"/>
  <c r="AY446" i="1"/>
  <c r="AY414" i="1"/>
  <c r="AY410" i="1"/>
  <c r="AY406" i="1"/>
  <c r="AY396" i="1"/>
  <c r="AY392" i="1"/>
  <c r="AY389" i="1"/>
  <c r="AY441" i="1"/>
  <c r="AY426" i="1"/>
  <c r="AY422" i="1"/>
  <c r="AY397" i="1"/>
  <c r="AY387" i="1"/>
  <c r="AY384" i="1"/>
  <c r="AY380" i="1"/>
  <c r="AY460" i="1"/>
  <c r="AY455" i="1"/>
  <c r="AY448" i="1"/>
  <c r="AY428" i="1"/>
  <c r="AY419" i="1"/>
  <c r="AY415" i="1"/>
  <c r="AY411" i="1"/>
  <c r="AY407" i="1"/>
  <c r="AY394" i="1"/>
  <c r="AY385" i="1"/>
  <c r="AY458" i="1"/>
  <c r="AY452" i="1"/>
  <c r="AY437" i="1"/>
  <c r="AY436" i="1"/>
  <c r="AY421" i="1"/>
  <c r="AY401" i="1"/>
  <c r="AY395" i="1"/>
  <c r="AY451" i="1"/>
  <c r="AY445" i="1"/>
  <c r="AY412" i="1"/>
  <c r="AY408" i="1"/>
  <c r="AY399" i="1"/>
  <c r="AY390" i="1"/>
  <c r="AY386" i="1"/>
  <c r="AY376" i="1"/>
  <c r="AY423" i="1"/>
  <c r="AY393" i="1"/>
  <c r="AY383" i="1"/>
  <c r="AY379" i="1"/>
  <c r="AY368" i="1"/>
  <c r="AY366" i="1"/>
  <c r="AY362" i="1"/>
  <c r="AY350" i="1"/>
  <c r="AY344" i="1"/>
  <c r="AY340" i="1"/>
  <c r="AY338" i="1"/>
  <c r="AY320" i="1"/>
  <c r="AY305" i="1"/>
  <c r="AY418" i="1"/>
  <c r="AY369" i="1"/>
  <c r="AY365" i="1"/>
  <c r="AY335" i="1"/>
  <c r="AY326" i="1"/>
  <c r="AY318" i="1"/>
  <c r="AY314" i="1"/>
  <c r="AY310" i="1"/>
  <c r="AY409" i="1"/>
  <c r="AY360" i="1"/>
  <c r="AY355" i="1"/>
  <c r="AY351" i="1"/>
  <c r="AY345" i="1"/>
  <c r="AY342" i="1"/>
  <c r="AY339" i="1"/>
  <c r="AY321" i="1"/>
  <c r="AY317" i="1"/>
  <c r="AY456" i="1"/>
  <c r="AY363" i="1"/>
  <c r="AY357" i="1"/>
  <c r="AY343" i="1"/>
  <c r="AY337" i="1"/>
  <c r="AY331" i="1"/>
  <c r="AY424" i="1"/>
  <c r="AY402" i="1"/>
  <c r="AY367" i="1"/>
  <c r="AY358" i="1"/>
  <c r="AY352" i="1"/>
  <c r="AY348" i="1"/>
  <c r="AY334" i="1"/>
  <c r="AY328" i="1"/>
  <c r="AY324" i="1"/>
  <c r="AY322" i="1"/>
  <c r="AY319" i="1"/>
  <c r="AY313" i="1"/>
  <c r="AY413" i="1"/>
  <c r="AY372" i="1"/>
  <c r="AY361" i="1"/>
  <c r="AY349" i="1"/>
  <c r="AY341" i="1"/>
  <c r="AY449" i="1"/>
  <c r="AY370" i="1"/>
  <c r="AY364" i="1"/>
  <c r="AY356" i="1"/>
  <c r="AY353" i="1"/>
  <c r="AY336" i="1"/>
  <c r="AY330" i="1"/>
  <c r="AY323" i="1"/>
  <c r="AY315" i="1"/>
  <c r="AY309" i="1"/>
  <c r="AY333" i="1"/>
  <c r="AY295" i="1"/>
  <c r="AY268" i="1"/>
  <c r="AY298" i="1"/>
  <c r="AY287" i="1"/>
  <c r="AY274" i="1"/>
  <c r="AY253" i="1"/>
  <c r="AY461" i="1"/>
  <c r="AY293" i="1"/>
  <c r="AY291" i="1"/>
  <c r="AY272" i="1"/>
  <c r="AY269" i="1"/>
  <c r="AY266" i="1"/>
  <c r="AY237" i="1"/>
  <c r="AY231" i="1"/>
  <c r="AY359" i="1"/>
  <c r="AY308" i="1"/>
  <c r="AY303" i="1"/>
  <c r="AY296" i="1"/>
  <c r="AY289" i="1"/>
  <c r="AY284" i="1"/>
  <c r="AY283" i="1"/>
  <c r="AY277" i="1"/>
  <c r="AY271" i="1"/>
  <c r="AY242" i="1"/>
  <c r="AY232" i="1"/>
  <c r="AY405" i="1"/>
  <c r="AY373" i="1"/>
  <c r="AY304" i="1"/>
  <c r="AY240" i="1"/>
  <c r="AY371" i="1"/>
  <c r="AY300" i="1"/>
  <c r="AY294" i="1"/>
  <c r="AY255" i="1"/>
  <c r="AY233" i="1"/>
  <c r="AY230" i="1"/>
  <c r="AY297" i="1"/>
  <c r="AY288" i="1"/>
  <c r="AY273" i="1"/>
  <c r="AY261" i="1"/>
  <c r="AY250" i="1"/>
  <c r="AY241" i="1"/>
  <c r="AY238" i="1"/>
  <c r="AY236" i="1"/>
  <c r="AY307" i="1"/>
  <c r="AY249" i="1"/>
  <c r="AY234" i="1"/>
  <c r="AY226" i="1"/>
  <c r="AY221" i="1"/>
  <c r="AY210" i="1"/>
  <c r="AY191" i="1"/>
  <c r="AY181" i="1"/>
  <c r="AY158" i="1"/>
  <c r="AY275" i="1"/>
  <c r="AY270" i="1"/>
  <c r="AY267" i="1"/>
  <c r="AY215" i="1"/>
  <c r="AY205" i="1"/>
  <c r="AY192" i="1"/>
  <c r="AY188" i="1"/>
  <c r="AY286" i="1"/>
  <c r="AY259" i="1"/>
  <c r="AY212" i="1"/>
  <c r="AY193" i="1"/>
  <c r="AY182" i="1"/>
  <c r="AY180" i="1"/>
  <c r="AY178" i="1"/>
  <c r="AY172" i="1"/>
  <c r="AY164" i="1"/>
  <c r="AY225" i="1"/>
  <c r="AY224" i="1"/>
  <c r="AY207" i="1"/>
  <c r="AY202" i="1"/>
  <c r="AY200" i="1"/>
  <c r="AY189" i="1"/>
  <c r="AY187" i="1"/>
  <c r="AY183" i="1"/>
  <c r="AY149" i="1"/>
  <c r="AY243" i="1"/>
  <c r="AY228" i="1"/>
  <c r="AY227" i="1"/>
  <c r="AY217" i="1"/>
  <c r="AY216" i="1"/>
  <c r="AY209" i="1"/>
  <c r="AY208" i="1"/>
  <c r="AY167" i="1"/>
  <c r="AY150" i="1"/>
  <c r="AY248" i="1"/>
  <c r="AY211" i="1"/>
  <c r="AY184" i="1"/>
  <c r="AY171" i="1"/>
  <c r="AY168" i="1"/>
  <c r="AY163" i="1"/>
  <c r="AY280" i="1"/>
  <c r="AY223" i="1"/>
  <c r="AY222" i="1"/>
  <c r="AY201" i="1"/>
  <c r="AY199" i="1"/>
  <c r="AY173" i="1"/>
  <c r="AY152" i="1"/>
  <c r="AY299" i="1"/>
  <c r="AY219" i="1"/>
  <c r="AY133" i="1"/>
  <c r="AY123" i="1"/>
  <c r="AY110" i="1"/>
  <c r="AY101" i="1"/>
  <c r="AY97" i="1"/>
  <c r="AY79" i="1"/>
  <c r="AY169" i="1"/>
  <c r="AY151" i="1"/>
  <c r="AY119" i="1"/>
  <c r="AY111" i="1"/>
  <c r="AY94" i="1"/>
  <c r="AY89" i="1"/>
  <c r="AY239" i="1"/>
  <c r="AY145" i="1"/>
  <c r="AY126" i="1"/>
  <c r="AY99" i="1"/>
  <c r="AY91" i="1"/>
  <c r="AY80" i="1"/>
  <c r="AY74" i="1"/>
  <c r="AY251" i="1"/>
  <c r="AY220" i="1"/>
  <c r="AY213" i="1"/>
  <c r="AY166" i="1"/>
  <c r="AY147" i="1"/>
  <c r="AY127" i="1"/>
  <c r="AY117" i="1"/>
  <c r="AY98" i="1"/>
  <c r="AY93" i="1"/>
  <c r="AY92" i="1"/>
  <c r="AY148" i="1"/>
  <c r="AY140" i="1"/>
  <c r="AY137" i="1"/>
  <c r="AY132" i="1"/>
  <c r="AY106" i="1"/>
  <c r="AY100" i="1"/>
  <c r="AY81" i="1"/>
  <c r="AY68" i="1"/>
  <c r="AY144" i="1"/>
  <c r="AY138" i="1"/>
  <c r="AY134" i="1"/>
  <c r="AY120" i="1"/>
  <c r="AY118" i="1"/>
  <c r="AY107" i="1"/>
  <c r="AY104" i="1"/>
  <c r="AY96" i="1"/>
  <c r="AY83" i="1"/>
  <c r="AY128" i="1"/>
  <c r="AY115" i="1"/>
  <c r="AY95" i="1"/>
  <c r="AY214" i="1"/>
  <c r="AY146" i="1"/>
  <c r="AY129" i="1"/>
  <c r="AY121" i="1"/>
  <c r="AY116" i="1"/>
  <c r="AY88" i="1"/>
  <c r="AY55" i="1"/>
  <c r="BG462" i="1"/>
  <c r="BG453" i="1"/>
  <c r="BG450" i="1"/>
  <c r="BG443" i="1"/>
  <c r="BG429" i="1"/>
  <c r="BG427" i="1"/>
  <c r="BG421" i="1"/>
  <c r="BG378" i="1"/>
  <c r="BG459" i="1"/>
  <c r="BG452" i="1"/>
  <c r="BG446" i="1"/>
  <c r="BG444" i="1"/>
  <c r="BG436" i="1"/>
  <c r="BG425" i="1"/>
  <c r="BG414" i="1"/>
  <c r="BG410" i="1"/>
  <c r="BG406" i="1"/>
  <c r="BG392" i="1"/>
  <c r="BG389" i="1"/>
  <c r="BG463" i="1"/>
  <c r="BG454" i="1"/>
  <c r="BG440" i="1"/>
  <c r="BG422" i="1"/>
  <c r="BG417" i="1"/>
  <c r="BG397" i="1"/>
  <c r="BG387" i="1"/>
  <c r="BG384" i="1"/>
  <c r="BG380" i="1"/>
  <c r="BG376" i="1"/>
  <c r="BG460" i="1"/>
  <c r="BG457" i="1"/>
  <c r="BG455" i="1"/>
  <c r="BG451" i="1"/>
  <c r="BG448" i="1"/>
  <c r="BG430" i="1"/>
  <c r="BG419" i="1"/>
  <c r="BG415" i="1"/>
  <c r="BG411" i="1"/>
  <c r="BG407" i="1"/>
  <c r="BG394" i="1"/>
  <c r="BG385" i="1"/>
  <c r="BG381" i="1"/>
  <c r="BG379" i="1"/>
  <c r="BG439" i="1"/>
  <c r="BG428" i="1"/>
  <c r="BG458" i="1"/>
  <c r="BG445" i="1"/>
  <c r="BG437" i="1"/>
  <c r="BG433" i="1"/>
  <c r="BG426" i="1"/>
  <c r="BG412" i="1"/>
  <c r="BG408" i="1"/>
  <c r="BG404" i="1"/>
  <c r="BG399" i="1"/>
  <c r="BG395" i="1"/>
  <c r="BG390" i="1"/>
  <c r="BG386" i="1"/>
  <c r="BG447" i="1"/>
  <c r="BG442" i="1"/>
  <c r="BG423" i="1"/>
  <c r="BG400" i="1"/>
  <c r="BG393" i="1"/>
  <c r="BG383" i="1"/>
  <c r="BG374" i="1"/>
  <c r="BG418" i="1"/>
  <c r="BG371" i="1"/>
  <c r="BG368" i="1"/>
  <c r="BG366" i="1"/>
  <c r="BG364" i="1"/>
  <c r="BG350" i="1"/>
  <c r="BG347" i="1"/>
  <c r="BG340" i="1"/>
  <c r="BG338" i="1"/>
  <c r="BG320" i="1"/>
  <c r="BG306" i="1"/>
  <c r="BG305" i="1"/>
  <c r="BG409" i="1"/>
  <c r="BG391" i="1"/>
  <c r="BG373" i="1"/>
  <c r="BG369" i="1"/>
  <c r="BG359" i="1"/>
  <c r="BG344" i="1"/>
  <c r="BG335" i="1"/>
  <c r="BG326" i="1"/>
  <c r="BG318" i="1"/>
  <c r="BG314" i="1"/>
  <c r="BG310" i="1"/>
  <c r="BG456" i="1"/>
  <c r="BG382" i="1"/>
  <c r="BG372" i="1"/>
  <c r="BG362" i="1"/>
  <c r="BG355" i="1"/>
  <c r="BG351" i="1"/>
  <c r="BG346" i="1"/>
  <c r="BG345" i="1"/>
  <c r="BG342" i="1"/>
  <c r="BG321" i="1"/>
  <c r="BG424" i="1"/>
  <c r="BG402" i="1"/>
  <c r="BG365" i="1"/>
  <c r="BG357" i="1"/>
  <c r="BG339" i="1"/>
  <c r="BG337" i="1"/>
  <c r="BG331" i="1"/>
  <c r="BG315" i="1"/>
  <c r="BG413" i="1"/>
  <c r="BG367" i="1"/>
  <c r="BG360" i="1"/>
  <c r="BG352" i="1"/>
  <c r="BG334" i="1"/>
  <c r="BG328" i="1"/>
  <c r="BG322" i="1"/>
  <c r="BG319" i="1"/>
  <c r="BG313" i="1"/>
  <c r="BG312" i="1"/>
  <c r="BG449" i="1"/>
  <c r="BG435" i="1"/>
  <c r="BG363" i="1"/>
  <c r="BG349" i="1"/>
  <c r="BG341" i="1"/>
  <c r="BG316" i="1"/>
  <c r="BG461" i="1"/>
  <c r="BG405" i="1"/>
  <c r="BG370" i="1"/>
  <c r="BG358" i="1"/>
  <c r="BG356" i="1"/>
  <c r="BG336" i="1"/>
  <c r="BG330" i="1"/>
  <c r="BG323" i="1"/>
  <c r="BG309" i="1"/>
  <c r="BG317" i="1"/>
  <c r="BG295" i="1"/>
  <c r="BG282" i="1"/>
  <c r="BG239" i="1"/>
  <c r="BG348" i="1"/>
  <c r="BG302" i="1"/>
  <c r="BG298" i="1"/>
  <c r="BG287" i="1"/>
  <c r="BG274" i="1"/>
  <c r="BG268" i="1"/>
  <c r="BG265" i="1"/>
  <c r="BG253" i="1"/>
  <c r="BG240" i="1"/>
  <c r="BG301" i="1"/>
  <c r="BG293" i="1"/>
  <c r="BG290" i="1"/>
  <c r="BG281" i="1"/>
  <c r="BG275" i="1"/>
  <c r="BG261" i="1"/>
  <c r="BG260" i="1"/>
  <c r="BG248" i="1"/>
  <c r="BG247" i="1"/>
  <c r="BG237" i="1"/>
  <c r="BG235" i="1"/>
  <c r="BG231" i="1"/>
  <c r="BG420" i="1"/>
  <c r="BG307" i="1"/>
  <c r="BG296" i="1"/>
  <c r="BG289" i="1"/>
  <c r="BG284" i="1"/>
  <c r="BG283" i="1"/>
  <c r="BG280" i="1"/>
  <c r="BG277" i="1"/>
  <c r="BG272" i="1"/>
  <c r="BG271" i="1"/>
  <c r="BG269" i="1"/>
  <c r="BG266" i="1"/>
  <c r="BG256" i="1"/>
  <c r="BG250" i="1"/>
  <c r="BG242" i="1"/>
  <c r="BG229" i="1"/>
  <c r="BG303" i="1"/>
  <c r="BG286" i="1"/>
  <c r="BG258" i="1"/>
  <c r="BG244" i="1"/>
  <c r="BG232" i="1"/>
  <c r="BG300" i="1"/>
  <c r="BG294" i="1"/>
  <c r="BG254" i="1"/>
  <c r="BG252" i="1"/>
  <c r="BG233" i="1"/>
  <c r="BG353" i="1"/>
  <c r="BG297" i="1"/>
  <c r="BG288" i="1"/>
  <c r="BG273" i="1"/>
  <c r="BG245" i="1"/>
  <c r="BG241" i="1"/>
  <c r="BG238" i="1"/>
  <c r="BG236" i="1"/>
  <c r="BG230" i="1"/>
  <c r="BG291" i="1"/>
  <c r="BG270" i="1"/>
  <c r="BG267" i="1"/>
  <c r="BG226" i="1"/>
  <c r="BG221" i="1"/>
  <c r="BG210" i="1"/>
  <c r="BG191" i="1"/>
  <c r="BG179" i="1"/>
  <c r="BG153" i="1"/>
  <c r="BG333" i="1"/>
  <c r="BG259" i="1"/>
  <c r="BG215" i="1"/>
  <c r="BG205" i="1"/>
  <c r="BG186" i="1"/>
  <c r="BG278" i="1"/>
  <c r="BG212" i="1"/>
  <c r="BG198" i="1"/>
  <c r="BG193" i="1"/>
  <c r="BG192" i="1"/>
  <c r="BG180" i="1"/>
  <c r="BG173" i="1"/>
  <c r="BG172" i="1"/>
  <c r="BG164" i="1"/>
  <c r="BG228" i="1"/>
  <c r="BG225" i="1"/>
  <c r="BG219" i="1"/>
  <c r="BG207" i="1"/>
  <c r="BG200" i="1"/>
  <c r="BG189" i="1"/>
  <c r="BG187" i="1"/>
  <c r="BG183" i="1"/>
  <c r="BG182" i="1"/>
  <c r="BG149" i="1"/>
  <c r="BG276" i="1"/>
  <c r="BG216" i="1"/>
  <c r="BG213" i="1"/>
  <c r="BG208" i="1"/>
  <c r="BG181" i="1"/>
  <c r="BG167" i="1"/>
  <c r="BG361" i="1"/>
  <c r="BG304" i="1"/>
  <c r="BG227" i="1"/>
  <c r="BG211" i="1"/>
  <c r="BG209" i="1"/>
  <c r="BG204" i="1"/>
  <c r="BG188" i="1"/>
  <c r="BG184" i="1"/>
  <c r="BG171" i="1"/>
  <c r="BG168" i="1"/>
  <c r="BG163" i="1"/>
  <c r="BG299" i="1"/>
  <c r="BG251" i="1"/>
  <c r="BG222" i="1"/>
  <c r="BG218" i="1"/>
  <c r="BG199" i="1"/>
  <c r="BG195" i="1"/>
  <c r="BG161" i="1"/>
  <c r="BG156" i="1"/>
  <c r="BG190" i="1"/>
  <c r="BG169" i="1"/>
  <c r="BG162" i="1"/>
  <c r="BG150" i="1"/>
  <c r="BG133" i="1"/>
  <c r="BG123" i="1"/>
  <c r="BG99" i="1"/>
  <c r="BG79" i="1"/>
  <c r="BG72" i="1"/>
  <c r="BG143" i="1"/>
  <c r="BG130" i="1"/>
  <c r="BG124" i="1"/>
  <c r="BG119" i="1"/>
  <c r="BG101" i="1"/>
  <c r="BG98" i="1"/>
  <c r="BG94" i="1"/>
  <c r="BG82" i="1"/>
  <c r="BG249" i="1"/>
  <c r="BG234" i="1"/>
  <c r="BG220" i="1"/>
  <c r="BG166" i="1"/>
  <c r="BG158" i="1"/>
  <c r="BG145" i="1"/>
  <c r="BG126" i="1"/>
  <c r="BG91" i="1"/>
  <c r="BG80" i="1"/>
  <c r="BG74" i="1"/>
  <c r="BG147" i="1"/>
  <c r="BG127" i="1"/>
  <c r="BG117" i="1"/>
  <c r="BG103" i="1"/>
  <c r="BG90" i="1"/>
  <c r="BG148" i="1"/>
  <c r="BG140" i="1"/>
  <c r="BG137" i="1"/>
  <c r="BG132" i="1"/>
  <c r="BG100" i="1"/>
  <c r="BG93" i="1"/>
  <c r="BG81" i="1"/>
  <c r="BG78" i="1"/>
  <c r="BG73" i="1"/>
  <c r="BG68" i="1"/>
  <c r="BG196" i="1"/>
  <c r="BG144" i="1"/>
  <c r="BG134" i="1"/>
  <c r="BG125" i="1"/>
  <c r="BG120" i="1"/>
  <c r="BG118" i="1"/>
  <c r="BG104" i="1"/>
  <c r="BG83" i="1"/>
  <c r="BG214" i="1"/>
  <c r="BG151" i="1"/>
  <c r="BG128" i="1"/>
  <c r="BG96" i="1"/>
  <c r="BG89" i="1"/>
  <c r="BG75" i="1"/>
  <c r="BG146" i="1"/>
  <c r="BG131" i="1"/>
  <c r="BG129" i="1"/>
  <c r="BG121" i="1"/>
  <c r="BG116" i="1"/>
  <c r="BG105" i="1"/>
  <c r="BG92" i="1"/>
  <c r="BG71" i="1"/>
  <c r="BG67" i="1"/>
  <c r="BG55" i="1"/>
  <c r="BH4" i="1"/>
  <c r="AX8" i="1"/>
  <c r="AU13" i="1"/>
  <c r="BC13" i="1"/>
  <c r="BK13" i="1"/>
  <c r="BG14" i="1"/>
  <c r="BB15" i="1"/>
  <c r="BL15" i="1"/>
  <c r="BA16" i="1"/>
  <c r="BJ17" i="1"/>
  <c r="BF18" i="1"/>
  <c r="BE19" i="1"/>
  <c r="BA20" i="1"/>
  <c r="BI20" i="1"/>
  <c r="AX21" i="1"/>
  <c r="BF21" i="1"/>
  <c r="BG22" i="1"/>
  <c r="AZ23" i="1"/>
  <c r="BH23" i="1"/>
  <c r="AZ24" i="1"/>
  <c r="BH24" i="1"/>
  <c r="BJ25" i="1"/>
  <c r="AY26" i="1"/>
  <c r="BG26" i="1"/>
  <c r="BC27" i="1"/>
  <c r="BK27" i="1"/>
  <c r="AY28" i="1"/>
  <c r="BG28" i="1"/>
  <c r="BK29" i="1"/>
  <c r="AW30" i="1"/>
  <c r="BL30" i="1"/>
  <c r="AZ31" i="1"/>
  <c r="BI31" i="1"/>
  <c r="BF32" i="1"/>
  <c r="BJ33" i="1"/>
  <c r="AY34" i="1"/>
  <c r="BI35" i="1"/>
  <c r="AU36" i="1"/>
  <c r="BC36" i="1"/>
  <c r="BL36" i="1"/>
  <c r="AW37" i="1"/>
  <c r="BE37" i="1"/>
  <c r="AY38" i="1"/>
  <c r="BG38" i="1"/>
  <c r="BA39" i="1"/>
  <c r="BJ39" i="1"/>
  <c r="AU40" i="1"/>
  <c r="BC40" i="1"/>
  <c r="BL40" i="1"/>
  <c r="AZ41" i="1"/>
  <c r="BI41" i="1"/>
  <c r="AX42" i="1"/>
  <c r="BF42" i="1"/>
  <c r="BD43" i="1"/>
  <c r="BL43" i="1"/>
  <c r="AZ44" i="1"/>
  <c r="BI44" i="1"/>
  <c r="AU45" i="1"/>
  <c r="BC45" i="1"/>
  <c r="BL45" i="1"/>
  <c r="BJ46" i="1"/>
  <c r="AX47" i="1"/>
  <c r="BJ47" i="1"/>
  <c r="AV48" i="1"/>
  <c r="BD48" i="1"/>
  <c r="AY49" i="1"/>
  <c r="BG49" i="1"/>
  <c r="BJ50" i="1"/>
  <c r="AY51" i="1"/>
  <c r="BB52" i="1"/>
  <c r="BJ52" i="1"/>
  <c r="BL53" i="1"/>
  <c r="BJ54" i="1"/>
  <c r="BC55" i="1"/>
  <c r="BJ56" i="1"/>
  <c r="BG57" i="1"/>
  <c r="BG59" i="1"/>
  <c r="BB61" i="1"/>
  <c r="BD62" i="1"/>
  <c r="BL63" i="1"/>
  <c r="AY64" i="1"/>
  <c r="BK64" i="1"/>
  <c r="AX65" i="1"/>
  <c r="BE66" i="1"/>
  <c r="BK68" i="1"/>
  <c r="AZ459" i="1"/>
  <c r="AZ454" i="1"/>
  <c r="AZ446" i="1"/>
  <c r="AZ414" i="1"/>
  <c r="AZ410" i="1"/>
  <c r="AZ406" i="1"/>
  <c r="AZ392" i="1"/>
  <c r="AZ389" i="1"/>
  <c r="AZ426" i="1"/>
  <c r="AZ422" i="1"/>
  <c r="AZ397" i="1"/>
  <c r="AZ391" i="1"/>
  <c r="AZ387" i="1"/>
  <c r="AZ384" i="1"/>
  <c r="AZ380" i="1"/>
  <c r="AZ460" i="1"/>
  <c r="AZ457" i="1"/>
  <c r="AZ455" i="1"/>
  <c r="AZ448" i="1"/>
  <c r="AZ428" i="1"/>
  <c r="AZ419" i="1"/>
  <c r="AZ415" i="1"/>
  <c r="AZ411" i="1"/>
  <c r="AZ407" i="1"/>
  <c r="AZ394" i="1"/>
  <c r="AZ385" i="1"/>
  <c r="AZ458" i="1"/>
  <c r="AZ452" i="1"/>
  <c r="AZ437" i="1"/>
  <c r="AZ436" i="1"/>
  <c r="AZ421" i="1"/>
  <c r="AZ401" i="1"/>
  <c r="AZ395" i="1"/>
  <c r="AZ445" i="1"/>
  <c r="AZ412" i="1"/>
  <c r="AZ408" i="1"/>
  <c r="AZ399" i="1"/>
  <c r="AZ390" i="1"/>
  <c r="AZ386" i="1"/>
  <c r="AZ376" i="1"/>
  <c r="AZ423" i="1"/>
  <c r="AZ393" i="1"/>
  <c r="AZ383" i="1"/>
  <c r="AZ461" i="1"/>
  <c r="AZ456" i="1"/>
  <c r="AZ449" i="1"/>
  <c r="AZ431" i="1"/>
  <c r="AZ424" i="1"/>
  <c r="AZ418" i="1"/>
  <c r="AZ413" i="1"/>
  <c r="AZ409" i="1"/>
  <c r="AZ405" i="1"/>
  <c r="AZ402" i="1"/>
  <c r="AZ369" i="1"/>
  <c r="AZ365" i="1"/>
  <c r="AZ335" i="1"/>
  <c r="AZ326" i="1"/>
  <c r="AZ318" i="1"/>
  <c r="AZ314" i="1"/>
  <c r="AZ310" i="1"/>
  <c r="AZ450" i="1"/>
  <c r="AZ360" i="1"/>
  <c r="AZ355" i="1"/>
  <c r="AZ351" i="1"/>
  <c r="AZ345" i="1"/>
  <c r="AZ342" i="1"/>
  <c r="AZ339" i="1"/>
  <c r="AZ321" i="1"/>
  <c r="AZ316" i="1"/>
  <c r="AZ462" i="1"/>
  <c r="AZ363" i="1"/>
  <c r="AZ357" i="1"/>
  <c r="AZ343" i="1"/>
  <c r="AZ337" i="1"/>
  <c r="AZ331" i="1"/>
  <c r="AZ453" i="1"/>
  <c r="AZ367" i="1"/>
  <c r="AZ358" i="1"/>
  <c r="AZ352" i="1"/>
  <c r="AZ348" i="1"/>
  <c r="AZ347" i="1"/>
  <c r="AZ334" i="1"/>
  <c r="AZ328" i="1"/>
  <c r="AZ324" i="1"/>
  <c r="AZ322" i="1"/>
  <c r="AZ319" i="1"/>
  <c r="AZ313" i="1"/>
  <c r="AZ308" i="1"/>
  <c r="AZ372" i="1"/>
  <c r="AZ361" i="1"/>
  <c r="AZ349" i="1"/>
  <c r="AZ341" i="1"/>
  <c r="AZ378" i="1"/>
  <c r="AZ370" i="1"/>
  <c r="AZ364" i="1"/>
  <c r="AZ356" i="1"/>
  <c r="AZ353" i="1"/>
  <c r="AZ346" i="1"/>
  <c r="AZ336" i="1"/>
  <c r="AZ330" i="1"/>
  <c r="AZ325" i="1"/>
  <c r="AZ323" i="1"/>
  <c r="AZ427" i="1"/>
  <c r="AZ373" i="1"/>
  <c r="AZ371" i="1"/>
  <c r="AZ359" i="1"/>
  <c r="AZ333" i="1"/>
  <c r="AZ350" i="1"/>
  <c r="AZ298" i="1"/>
  <c r="AZ287" i="1"/>
  <c r="AZ274" i="1"/>
  <c r="AZ265" i="1"/>
  <c r="AZ253" i="1"/>
  <c r="AZ340" i="1"/>
  <c r="AZ293" i="1"/>
  <c r="AZ291" i="1"/>
  <c r="AZ276" i="1"/>
  <c r="AZ272" i="1"/>
  <c r="AZ269" i="1"/>
  <c r="AZ266" i="1"/>
  <c r="AZ237" i="1"/>
  <c r="AZ231" i="1"/>
  <c r="AZ303" i="1"/>
  <c r="AZ296" i="1"/>
  <c r="AZ289" i="1"/>
  <c r="AZ284" i="1"/>
  <c r="AZ283" i="1"/>
  <c r="AZ277" i="1"/>
  <c r="AZ271" i="1"/>
  <c r="AZ257" i="1"/>
  <c r="AZ242" i="1"/>
  <c r="AZ232" i="1"/>
  <c r="AZ229" i="1"/>
  <c r="AZ362" i="1"/>
  <c r="AZ304" i="1"/>
  <c r="AZ254" i="1"/>
  <c r="AZ244" i="1"/>
  <c r="AZ240" i="1"/>
  <c r="AZ228" i="1"/>
  <c r="AZ368" i="1"/>
  <c r="AZ300" i="1"/>
  <c r="AZ294" i="1"/>
  <c r="AZ292" i="1"/>
  <c r="AZ255" i="1"/>
  <c r="AZ233" i="1"/>
  <c r="AZ230" i="1"/>
  <c r="AZ309" i="1"/>
  <c r="AZ297" i="1"/>
  <c r="AZ288" i="1"/>
  <c r="AZ273" i="1"/>
  <c r="AZ261" i="1"/>
  <c r="AZ245" i="1"/>
  <c r="AZ241" i="1"/>
  <c r="AZ238" i="1"/>
  <c r="AZ236" i="1"/>
  <c r="AZ366" i="1"/>
  <c r="AZ344" i="1"/>
  <c r="AZ320" i="1"/>
  <c r="AZ307" i="1"/>
  <c r="AZ305" i="1"/>
  <c r="AZ299" i="1"/>
  <c r="AZ280" i="1"/>
  <c r="AZ275" i="1"/>
  <c r="AZ270" i="1"/>
  <c r="AZ267" i="1"/>
  <c r="AZ259" i="1"/>
  <c r="AZ251" i="1"/>
  <c r="AZ249" i="1"/>
  <c r="AZ248" i="1"/>
  <c r="AZ239" i="1"/>
  <c r="AZ234" i="1"/>
  <c r="AZ215" i="1"/>
  <c r="AZ205" i="1"/>
  <c r="AZ188" i="1"/>
  <c r="AZ338" i="1"/>
  <c r="AZ212" i="1"/>
  <c r="AZ193" i="1"/>
  <c r="AZ185" i="1"/>
  <c r="AZ182" i="1"/>
  <c r="AZ180" i="1"/>
  <c r="AZ178" i="1"/>
  <c r="AZ172" i="1"/>
  <c r="AZ164" i="1"/>
  <c r="AZ225" i="1"/>
  <c r="AZ224" i="1"/>
  <c r="AZ207" i="1"/>
  <c r="AZ200" i="1"/>
  <c r="AZ189" i="1"/>
  <c r="AZ187" i="1"/>
  <c r="AZ183" i="1"/>
  <c r="AZ227" i="1"/>
  <c r="AZ216" i="1"/>
  <c r="AZ209" i="1"/>
  <c r="AZ208" i="1"/>
  <c r="AZ167" i="1"/>
  <c r="AZ150" i="1"/>
  <c r="AZ295" i="1"/>
  <c r="AZ268" i="1"/>
  <c r="AZ211" i="1"/>
  <c r="AZ184" i="1"/>
  <c r="AZ171" i="1"/>
  <c r="AZ168" i="1"/>
  <c r="AZ163" i="1"/>
  <c r="AZ160" i="1"/>
  <c r="AZ222" i="1"/>
  <c r="AZ199" i="1"/>
  <c r="AZ173" i="1"/>
  <c r="AZ285" i="1"/>
  <c r="AZ220" i="1"/>
  <c r="AZ219" i="1"/>
  <c r="AZ214" i="1"/>
  <c r="AZ213" i="1"/>
  <c r="AZ176" i="1"/>
  <c r="AZ169" i="1"/>
  <c r="AZ166" i="1"/>
  <c r="AZ210" i="1"/>
  <c r="AZ151" i="1"/>
  <c r="AZ141" i="1"/>
  <c r="AZ119" i="1"/>
  <c r="AZ111" i="1"/>
  <c r="AZ94" i="1"/>
  <c r="AZ145" i="1"/>
  <c r="AZ126" i="1"/>
  <c r="AZ91" i="1"/>
  <c r="AZ80" i="1"/>
  <c r="AZ74" i="1"/>
  <c r="AZ149" i="1"/>
  <c r="AZ147" i="1"/>
  <c r="AZ127" i="1"/>
  <c r="AZ117" i="1"/>
  <c r="AZ93" i="1"/>
  <c r="AZ92" i="1"/>
  <c r="AZ69" i="1"/>
  <c r="AZ66" i="1"/>
  <c r="AZ158" i="1"/>
  <c r="AZ148" i="1"/>
  <c r="AZ140" i="1"/>
  <c r="AZ137" i="1"/>
  <c r="AZ132" i="1"/>
  <c r="AZ106" i="1"/>
  <c r="AZ100" i="1"/>
  <c r="AZ81" i="1"/>
  <c r="AZ78" i="1"/>
  <c r="AZ191" i="1"/>
  <c r="AZ181" i="1"/>
  <c r="AZ144" i="1"/>
  <c r="AZ142" i="1"/>
  <c r="AZ138" i="1"/>
  <c r="AZ134" i="1"/>
  <c r="AZ120" i="1"/>
  <c r="AZ118" i="1"/>
  <c r="AZ104" i="1"/>
  <c r="AZ96" i="1"/>
  <c r="AZ83" i="1"/>
  <c r="AZ128" i="1"/>
  <c r="AZ115" i="1"/>
  <c r="AZ95" i="1"/>
  <c r="AZ226" i="1"/>
  <c r="AZ221" i="1"/>
  <c r="AZ146" i="1"/>
  <c r="AZ129" i="1"/>
  <c r="AZ121" i="1"/>
  <c r="AZ116" i="1"/>
  <c r="AZ88" i="1"/>
  <c r="AZ85" i="1"/>
  <c r="AZ133" i="1"/>
  <c r="AZ123" i="1"/>
  <c r="AZ110" i="1"/>
  <c r="AZ101" i="1"/>
  <c r="AZ97" i="1"/>
  <c r="AZ79" i="1"/>
  <c r="BH459" i="1"/>
  <c r="BH444" i="1"/>
  <c r="BH436" i="1"/>
  <c r="BH425" i="1"/>
  <c r="BH416" i="1"/>
  <c r="BH398" i="1"/>
  <c r="BH392" i="1"/>
  <c r="BH389" i="1"/>
  <c r="BH463" i="1"/>
  <c r="BH454" i="1"/>
  <c r="BH422" i="1"/>
  <c r="BH417" i="1"/>
  <c r="BH387" i="1"/>
  <c r="BH384" i="1"/>
  <c r="BH380" i="1"/>
  <c r="BH460" i="1"/>
  <c r="BH457" i="1"/>
  <c r="BH455" i="1"/>
  <c r="BH448" i="1"/>
  <c r="BH419" i="1"/>
  <c r="BH394" i="1"/>
  <c r="BH381" i="1"/>
  <c r="BH439" i="1"/>
  <c r="BH428" i="1"/>
  <c r="BH403" i="1"/>
  <c r="BH458" i="1"/>
  <c r="BH445" i="1"/>
  <c r="BH437" i="1"/>
  <c r="BH399" i="1"/>
  <c r="BH395" i="1"/>
  <c r="BH390" i="1"/>
  <c r="BH388" i="1"/>
  <c r="BH373" i="1"/>
  <c r="BH447" i="1"/>
  <c r="BH442" i="1"/>
  <c r="BH423" i="1"/>
  <c r="BH393" i="1"/>
  <c r="BH383" i="1"/>
  <c r="BH374" i="1"/>
  <c r="BH461" i="1"/>
  <c r="BH449" i="1"/>
  <c r="BH435" i="1"/>
  <c r="BH418" i="1"/>
  <c r="BH402" i="1"/>
  <c r="BH377" i="1"/>
  <c r="BH450" i="1"/>
  <c r="BH369" i="1"/>
  <c r="BH359" i="1"/>
  <c r="BH344" i="1"/>
  <c r="BH326" i="1"/>
  <c r="BH318" i="1"/>
  <c r="BH314" i="1"/>
  <c r="BH310" i="1"/>
  <c r="BH362" i="1"/>
  <c r="BH355" i="1"/>
  <c r="BH346" i="1"/>
  <c r="BH342" i="1"/>
  <c r="BH321" i="1"/>
  <c r="BH453" i="1"/>
  <c r="BH443" i="1"/>
  <c r="BH421" i="1"/>
  <c r="BH365" i="1"/>
  <c r="BH357" i="1"/>
  <c r="BH339" i="1"/>
  <c r="BH331" i="1"/>
  <c r="BH315" i="1"/>
  <c r="BH311" i="1"/>
  <c r="BH367" i="1"/>
  <c r="BH360" i="1"/>
  <c r="BH322" i="1"/>
  <c r="BH319" i="1"/>
  <c r="BH312" i="1"/>
  <c r="BH363" i="1"/>
  <c r="BH341" i="1"/>
  <c r="BH370" i="1"/>
  <c r="BH358" i="1"/>
  <c r="BH356" i="1"/>
  <c r="BH354" i="1"/>
  <c r="BH361" i="1"/>
  <c r="BH353" i="1"/>
  <c r="BH317" i="1"/>
  <c r="BH340" i="1"/>
  <c r="BH302" i="1"/>
  <c r="BH268" i="1"/>
  <c r="BH265" i="1"/>
  <c r="BH253" i="1"/>
  <c r="BH290" i="1"/>
  <c r="BH260" i="1"/>
  <c r="BH237" i="1"/>
  <c r="BH235" i="1"/>
  <c r="BH231" i="1"/>
  <c r="BH307" i="1"/>
  <c r="BH289" i="1"/>
  <c r="BH284" i="1"/>
  <c r="BH283" i="1"/>
  <c r="BH277" i="1"/>
  <c r="BH269" i="1"/>
  <c r="BH242" i="1"/>
  <c r="BH229" i="1"/>
  <c r="BH368" i="1"/>
  <c r="BH309" i="1"/>
  <c r="BH303" i="1"/>
  <c r="BH286" i="1"/>
  <c r="BH244" i="1"/>
  <c r="BH232" i="1"/>
  <c r="BH371" i="1"/>
  <c r="BH300" i="1"/>
  <c r="BH254" i="1"/>
  <c r="BH252" i="1"/>
  <c r="BH366" i="1"/>
  <c r="BH347" i="1"/>
  <c r="BH320" i="1"/>
  <c r="BH255" i="1"/>
  <c r="BH245" i="1"/>
  <c r="BH238" i="1"/>
  <c r="BH236" i="1"/>
  <c r="BH230" i="1"/>
  <c r="BH304" i="1"/>
  <c r="BH270" i="1"/>
  <c r="BH267" i="1"/>
  <c r="BH259" i="1"/>
  <c r="BH205" i="1"/>
  <c r="BH197" i="1"/>
  <c r="BH212" i="1"/>
  <c r="BH203" i="1"/>
  <c r="BH198" i="1"/>
  <c r="BH193" i="1"/>
  <c r="BH172" i="1"/>
  <c r="BH164" i="1"/>
  <c r="BH225" i="1"/>
  <c r="BH219" i="1"/>
  <c r="BH207" i="1"/>
  <c r="BH200" i="1"/>
  <c r="BH189" i="1"/>
  <c r="BH182" i="1"/>
  <c r="BH149" i="1"/>
  <c r="BH364" i="1"/>
  <c r="BH208" i="1"/>
  <c r="BH167" i="1"/>
  <c r="BH306" i="1"/>
  <c r="BH211" i="1"/>
  <c r="BH209" i="1"/>
  <c r="BH204" i="1"/>
  <c r="BH194" i="1"/>
  <c r="BH171" i="1"/>
  <c r="BH163" i="1"/>
  <c r="BH218" i="1"/>
  <c r="BH199" i="1"/>
  <c r="BH195" i="1"/>
  <c r="BH161" i="1"/>
  <c r="BH239" i="1"/>
  <c r="BH220" i="1"/>
  <c r="BH214" i="1"/>
  <c r="BH206" i="1"/>
  <c r="BH196" i="1"/>
  <c r="BH166" i="1"/>
  <c r="BH130" i="1"/>
  <c r="BH124" i="1"/>
  <c r="BH119" i="1"/>
  <c r="BH101" i="1"/>
  <c r="BH98" i="1"/>
  <c r="BH94" i="1"/>
  <c r="BH145" i="1"/>
  <c r="BH126" i="1"/>
  <c r="BH97" i="1"/>
  <c r="BH91" i="1"/>
  <c r="BH80" i="1"/>
  <c r="BH77" i="1"/>
  <c r="BH74" i="1"/>
  <c r="BH147" i="1"/>
  <c r="BH117" i="1"/>
  <c r="BH102" i="1"/>
  <c r="BH66" i="1"/>
  <c r="BH60" i="1"/>
  <c r="BH140" i="1"/>
  <c r="BH137" i="1"/>
  <c r="BH132" i="1"/>
  <c r="BH100" i="1"/>
  <c r="BH86" i="1"/>
  <c r="BH81" i="1"/>
  <c r="BH78" i="1"/>
  <c r="BH144" i="1"/>
  <c r="BH134" i="1"/>
  <c r="BH125" i="1"/>
  <c r="BH120" i="1"/>
  <c r="BH118" i="1"/>
  <c r="BH83" i="1"/>
  <c r="BH226" i="1"/>
  <c r="BH221" i="1"/>
  <c r="BH151" i="1"/>
  <c r="BH138" i="1"/>
  <c r="BH128" i="1"/>
  <c r="BH96" i="1"/>
  <c r="BH89" i="1"/>
  <c r="BH87" i="1"/>
  <c r="BH75" i="1"/>
  <c r="BH70" i="1"/>
  <c r="BH146" i="1"/>
  <c r="BH131" i="1"/>
  <c r="BH121" i="1"/>
  <c r="BH116" i="1"/>
  <c r="BH105" i="1"/>
  <c r="BH92" i="1"/>
  <c r="BH71" i="1"/>
  <c r="BH210" i="1"/>
  <c r="BH150" i="1"/>
  <c r="BH133" i="1"/>
  <c r="BH123" i="1"/>
  <c r="BH99" i="1"/>
  <c r="BH88" i="1"/>
  <c r="BH79" i="1"/>
  <c r="BH72" i="1"/>
  <c r="AY5" i="1"/>
  <c r="AY8" i="1"/>
  <c r="AX12" i="1"/>
  <c r="BG12" i="1"/>
  <c r="AV13" i="1"/>
  <c r="BD13" i="1"/>
  <c r="BL13" i="1"/>
  <c r="BI14" i="1"/>
  <c r="AU15" i="1"/>
  <c r="BC15" i="1"/>
  <c r="BM15" i="1"/>
  <c r="BE16" i="1"/>
  <c r="BL17" i="1"/>
  <c r="BG18" i="1"/>
  <c r="AU19" i="1"/>
  <c r="BF19" i="1"/>
  <c r="BB20" i="1"/>
  <c r="BJ20" i="1"/>
  <c r="AY21" i="1"/>
  <c r="BG21" i="1"/>
  <c r="BH22" i="1"/>
  <c r="BA23" i="1"/>
  <c r="BJ23" i="1"/>
  <c r="BA24" i="1"/>
  <c r="BJ24" i="1"/>
  <c r="BK25" i="1"/>
  <c r="AZ26" i="1"/>
  <c r="BH26" i="1"/>
  <c r="BD27" i="1"/>
  <c r="BL27" i="1"/>
  <c r="AZ28" i="1"/>
  <c r="BH28" i="1"/>
  <c r="BM29" i="1"/>
  <c r="AX30" i="1"/>
  <c r="BM30" i="1"/>
  <c r="BA31" i="1"/>
  <c r="BJ31" i="1"/>
  <c r="BG32" i="1"/>
  <c r="BK33" i="1"/>
  <c r="BE34" i="1"/>
  <c r="BJ35" i="1"/>
  <c r="AV36" i="1"/>
  <c r="BD36" i="1"/>
  <c r="BM36" i="1"/>
  <c r="AX37" i="1"/>
  <c r="BF37" i="1"/>
  <c r="AZ38" i="1"/>
  <c r="BI38" i="1"/>
  <c r="BB39" i="1"/>
  <c r="BK39" i="1"/>
  <c r="AV40" i="1"/>
  <c r="BD40" i="1"/>
  <c r="BM40" i="1"/>
  <c r="BA41" i="1"/>
  <c r="BJ41" i="1"/>
  <c r="AY42" i="1"/>
  <c r="BG42" i="1"/>
  <c r="BE43" i="1"/>
  <c r="BM43" i="1"/>
  <c r="BA44" i="1"/>
  <c r="BJ44" i="1"/>
  <c r="AV45" i="1"/>
  <c r="BD45" i="1"/>
  <c r="BM45" i="1"/>
  <c r="BL46" i="1"/>
  <c r="AY47" i="1"/>
  <c r="BK47" i="1"/>
  <c r="AW48" i="1"/>
  <c r="BE48" i="1"/>
  <c r="AZ49" i="1"/>
  <c r="AU50" i="1"/>
  <c r="BL50" i="1"/>
  <c r="BE51" i="1"/>
  <c r="BC52" i="1"/>
  <c r="BK52" i="1"/>
  <c r="BM53" i="1"/>
  <c r="BK54" i="1"/>
  <c r="BE55" i="1"/>
  <c r="BK56" i="1"/>
  <c r="BH57" i="1"/>
  <c r="AY58" i="1"/>
  <c r="BJ58" i="1"/>
  <c r="BH59" i="1"/>
  <c r="BC61" i="1"/>
  <c r="BE62" i="1"/>
  <c r="AZ64" i="1"/>
  <c r="BM64" i="1"/>
  <c r="AZ65" i="1"/>
  <c r="BF66" i="1"/>
  <c r="BM68" i="1"/>
  <c r="BA426" i="1"/>
  <c r="BA422" i="1"/>
  <c r="BA397" i="1"/>
  <c r="BA387" i="1"/>
  <c r="BA384" i="1"/>
  <c r="BA380" i="1"/>
  <c r="BA460" i="1"/>
  <c r="BA455" i="1"/>
  <c r="BA448" i="1"/>
  <c r="BA428" i="1"/>
  <c r="BA419" i="1"/>
  <c r="BA415" i="1"/>
  <c r="BA411" i="1"/>
  <c r="BA407" i="1"/>
  <c r="BA394" i="1"/>
  <c r="BA385" i="1"/>
  <c r="BA458" i="1"/>
  <c r="BA437" i="1"/>
  <c r="BA395" i="1"/>
  <c r="BA445" i="1"/>
  <c r="BA412" i="1"/>
  <c r="BA408" i="1"/>
  <c r="BA399" i="1"/>
  <c r="BA390" i="1"/>
  <c r="BA386" i="1"/>
  <c r="BA423" i="1"/>
  <c r="BA393" i="1"/>
  <c r="BA383" i="1"/>
  <c r="BA461" i="1"/>
  <c r="BA456" i="1"/>
  <c r="BA449" i="1"/>
  <c r="BA431" i="1"/>
  <c r="BA424" i="1"/>
  <c r="BA418" i="1"/>
  <c r="BA413" i="1"/>
  <c r="BA409" i="1"/>
  <c r="BA405" i="1"/>
  <c r="BA402" i="1"/>
  <c r="BA462" i="1"/>
  <c r="BA453" i="1"/>
  <c r="BA450" i="1"/>
  <c r="BA427" i="1"/>
  <c r="BA378" i="1"/>
  <c r="BA414" i="1"/>
  <c r="BA360" i="1"/>
  <c r="BA355" i="1"/>
  <c r="BA351" i="1"/>
  <c r="BA345" i="1"/>
  <c r="BA342" i="1"/>
  <c r="BA339" i="1"/>
  <c r="BA321" i="1"/>
  <c r="BA316" i="1"/>
  <c r="BA363" i="1"/>
  <c r="BA357" i="1"/>
  <c r="BA343" i="1"/>
  <c r="BA337" i="1"/>
  <c r="BA331" i="1"/>
  <c r="BA459" i="1"/>
  <c r="BA406" i="1"/>
  <c r="BA367" i="1"/>
  <c r="BA358" i="1"/>
  <c r="BA352" i="1"/>
  <c r="BA348" i="1"/>
  <c r="BA334" i="1"/>
  <c r="BA328" i="1"/>
  <c r="BA322" i="1"/>
  <c r="BA319" i="1"/>
  <c r="BA313" i="1"/>
  <c r="BA307" i="1"/>
  <c r="BA361" i="1"/>
  <c r="BA349" i="1"/>
  <c r="BA341" i="1"/>
  <c r="BA446" i="1"/>
  <c r="BA389" i="1"/>
  <c r="BA370" i="1"/>
  <c r="BA364" i="1"/>
  <c r="BA356" i="1"/>
  <c r="BA353" i="1"/>
  <c r="BA336" i="1"/>
  <c r="BA330" i="1"/>
  <c r="BA323" i="1"/>
  <c r="BA309" i="1"/>
  <c r="BA410" i="1"/>
  <c r="BA392" i="1"/>
  <c r="BA373" i="1"/>
  <c r="BA371" i="1"/>
  <c r="BA359" i="1"/>
  <c r="BA333" i="1"/>
  <c r="BA454" i="1"/>
  <c r="BA368" i="1"/>
  <c r="BA366" i="1"/>
  <c r="BA362" i="1"/>
  <c r="BA350" i="1"/>
  <c r="BA340" i="1"/>
  <c r="BA338" i="1"/>
  <c r="BA320" i="1"/>
  <c r="BA305" i="1"/>
  <c r="BA326" i="1"/>
  <c r="BA293" i="1"/>
  <c r="BA272" i="1"/>
  <c r="BA269" i="1"/>
  <c r="BA266" i="1"/>
  <c r="BA237" i="1"/>
  <c r="BA231" i="1"/>
  <c r="BA303" i="1"/>
  <c r="BA296" i="1"/>
  <c r="BA289" i="1"/>
  <c r="BA284" i="1"/>
  <c r="BA283" i="1"/>
  <c r="BA277" i="1"/>
  <c r="BA271" i="1"/>
  <c r="BA257" i="1"/>
  <c r="BA242" i="1"/>
  <c r="BA232" i="1"/>
  <c r="BA229" i="1"/>
  <c r="BA304" i="1"/>
  <c r="BA254" i="1"/>
  <c r="BA228" i="1"/>
  <c r="BA365" i="1"/>
  <c r="BA300" i="1"/>
  <c r="BA294" i="1"/>
  <c r="BA292" i="1"/>
  <c r="BA255" i="1"/>
  <c r="BA233" i="1"/>
  <c r="BA230" i="1"/>
  <c r="BA318" i="1"/>
  <c r="BA297" i="1"/>
  <c r="BA288" i="1"/>
  <c r="BA273" i="1"/>
  <c r="BA261" i="1"/>
  <c r="BA241" i="1"/>
  <c r="BA238" i="1"/>
  <c r="BA236" i="1"/>
  <c r="BA299" i="1"/>
  <c r="BA290" i="1"/>
  <c r="BA275" i="1"/>
  <c r="BA270" i="1"/>
  <c r="BA267" i="1"/>
  <c r="BA259" i="1"/>
  <c r="BA251" i="1"/>
  <c r="BA249" i="1"/>
  <c r="BA248" i="1"/>
  <c r="BA239" i="1"/>
  <c r="BA234" i="1"/>
  <c r="BA335" i="1"/>
  <c r="BA314" i="1"/>
  <c r="BA310" i="1"/>
  <c r="BA295" i="1"/>
  <c r="BA285" i="1"/>
  <c r="BA268" i="1"/>
  <c r="BA212" i="1"/>
  <c r="BA193" i="1"/>
  <c r="BA192" i="1"/>
  <c r="BA185" i="1"/>
  <c r="BA182" i="1"/>
  <c r="BA180" i="1"/>
  <c r="BA178" i="1"/>
  <c r="BA172" i="1"/>
  <c r="BA164" i="1"/>
  <c r="BA225" i="1"/>
  <c r="BA224" i="1"/>
  <c r="BA207" i="1"/>
  <c r="BA200" i="1"/>
  <c r="BA189" i="1"/>
  <c r="BA187" i="1"/>
  <c r="BA183" i="1"/>
  <c r="BA227" i="1"/>
  <c r="BA216" i="1"/>
  <c r="BA209" i="1"/>
  <c r="BA208" i="1"/>
  <c r="BA167" i="1"/>
  <c r="BA150" i="1"/>
  <c r="BA369" i="1"/>
  <c r="BA211" i="1"/>
  <c r="BA184" i="1"/>
  <c r="BA171" i="1"/>
  <c r="BA168" i="1"/>
  <c r="BA163" i="1"/>
  <c r="BA160" i="1"/>
  <c r="BA298" i="1"/>
  <c r="BA265" i="1"/>
  <c r="BA222" i="1"/>
  <c r="BA199" i="1"/>
  <c r="BA287" i="1"/>
  <c r="BA253" i="1"/>
  <c r="BA220" i="1"/>
  <c r="BA214" i="1"/>
  <c r="BA176" i="1"/>
  <c r="BA169" i="1"/>
  <c r="BA166" i="1"/>
  <c r="BA274" i="1"/>
  <c r="BA226" i="1"/>
  <c r="BA221" i="1"/>
  <c r="BA210" i="1"/>
  <c r="BA191" i="1"/>
  <c r="BA158" i="1"/>
  <c r="BA151" i="1"/>
  <c r="BA145" i="1"/>
  <c r="BA126" i="1"/>
  <c r="BA91" i="1"/>
  <c r="BA80" i="1"/>
  <c r="BA74" i="1"/>
  <c r="BA188" i="1"/>
  <c r="BA149" i="1"/>
  <c r="BA147" i="1"/>
  <c r="BA127" i="1"/>
  <c r="BA117" i="1"/>
  <c r="BA93" i="1"/>
  <c r="BA215" i="1"/>
  <c r="BA148" i="1"/>
  <c r="BA140" i="1"/>
  <c r="BA137" i="1"/>
  <c r="BA132" i="1"/>
  <c r="BA106" i="1"/>
  <c r="BA100" i="1"/>
  <c r="BA81" i="1"/>
  <c r="BA78" i="1"/>
  <c r="BA68" i="1"/>
  <c r="BA61" i="1"/>
  <c r="BA144" i="1"/>
  <c r="BA138" i="1"/>
  <c r="BA134" i="1"/>
  <c r="BA120" i="1"/>
  <c r="BA118" i="1"/>
  <c r="BA104" i="1"/>
  <c r="BA96" i="1"/>
  <c r="BA83" i="1"/>
  <c r="BA128" i="1"/>
  <c r="BA115" i="1"/>
  <c r="BA205" i="1"/>
  <c r="BA146" i="1"/>
  <c r="BA129" i="1"/>
  <c r="BA121" i="1"/>
  <c r="BA116" i="1"/>
  <c r="BA88" i="1"/>
  <c r="BA133" i="1"/>
  <c r="BA123" i="1"/>
  <c r="BA110" i="1"/>
  <c r="BA101" i="1"/>
  <c r="BA97" i="1"/>
  <c r="BA79" i="1"/>
  <c r="BA119" i="1"/>
  <c r="BA111" i="1"/>
  <c r="BA94" i="1"/>
  <c r="BA65" i="1"/>
  <c r="BA62" i="1"/>
  <c r="BA58" i="1"/>
  <c r="BI463" i="1"/>
  <c r="BI454" i="1"/>
  <c r="BI452" i="1"/>
  <c r="BI446" i="1"/>
  <c r="BI441" i="1"/>
  <c r="BI422" i="1"/>
  <c r="BI417" i="1"/>
  <c r="BI414" i="1"/>
  <c r="BI410" i="1"/>
  <c r="BI406" i="1"/>
  <c r="BI387" i="1"/>
  <c r="BI384" i="1"/>
  <c r="BI380" i="1"/>
  <c r="BI460" i="1"/>
  <c r="BI457" i="1"/>
  <c r="BI455" i="1"/>
  <c r="BI448" i="1"/>
  <c r="BI440" i="1"/>
  <c r="BI438" i="1"/>
  <c r="BI419" i="1"/>
  <c r="BI401" i="1"/>
  <c r="BI397" i="1"/>
  <c r="BI394" i="1"/>
  <c r="BI381" i="1"/>
  <c r="BI376" i="1"/>
  <c r="BI375" i="1"/>
  <c r="BI451" i="1"/>
  <c r="BI439" i="1"/>
  <c r="BI432" i="1"/>
  <c r="BI430" i="1"/>
  <c r="BI428" i="1"/>
  <c r="BI415" i="1"/>
  <c r="BI411" i="1"/>
  <c r="BI407" i="1"/>
  <c r="BI403" i="1"/>
  <c r="BI385" i="1"/>
  <c r="BI379" i="1"/>
  <c r="BI458" i="1"/>
  <c r="BI445" i="1"/>
  <c r="BI437" i="1"/>
  <c r="BI431" i="1"/>
  <c r="BI399" i="1"/>
  <c r="BI395" i="1"/>
  <c r="BI390" i="1"/>
  <c r="BI388" i="1"/>
  <c r="BI373" i="1"/>
  <c r="BI447" i="1"/>
  <c r="BI442" i="1"/>
  <c r="BI433" i="1"/>
  <c r="BI423" i="1"/>
  <c r="BI412" i="1"/>
  <c r="BI408" i="1"/>
  <c r="BI404" i="1"/>
  <c r="BI386" i="1"/>
  <c r="BI383" i="1"/>
  <c r="BI374" i="1"/>
  <c r="BI461" i="1"/>
  <c r="BI449" i="1"/>
  <c r="BI435" i="1"/>
  <c r="BI418" i="1"/>
  <c r="BI402" i="1"/>
  <c r="BI400" i="1"/>
  <c r="BI377" i="1"/>
  <c r="BI456" i="1"/>
  <c r="BI453" i="1"/>
  <c r="BI450" i="1"/>
  <c r="BI443" i="1"/>
  <c r="BI424" i="1"/>
  <c r="BI421" i="1"/>
  <c r="BI420" i="1"/>
  <c r="BI413" i="1"/>
  <c r="BI409" i="1"/>
  <c r="BI405" i="1"/>
  <c r="BI391" i="1"/>
  <c r="BI382" i="1"/>
  <c r="BI396" i="1"/>
  <c r="BI362" i="1"/>
  <c r="BI355" i="1"/>
  <c r="BI346" i="1"/>
  <c r="BI342" i="1"/>
  <c r="BI335" i="1"/>
  <c r="BI324" i="1"/>
  <c r="BI462" i="1"/>
  <c r="BI459" i="1"/>
  <c r="BI436" i="1"/>
  <c r="BI372" i="1"/>
  <c r="BI365" i="1"/>
  <c r="BI357" i="1"/>
  <c r="BI351" i="1"/>
  <c r="BI339" i="1"/>
  <c r="BI331" i="1"/>
  <c r="BI315" i="1"/>
  <c r="BI367" i="1"/>
  <c r="BI360" i="1"/>
  <c r="BI337" i="1"/>
  <c r="BI319" i="1"/>
  <c r="BI307" i="1"/>
  <c r="BI429" i="1"/>
  <c r="BI389" i="1"/>
  <c r="BI363" i="1"/>
  <c r="BI352" i="1"/>
  <c r="BI341" i="1"/>
  <c r="BI334" i="1"/>
  <c r="BI328" i="1"/>
  <c r="BI325" i="1"/>
  <c r="BI313" i="1"/>
  <c r="BI378" i="1"/>
  <c r="BI370" i="1"/>
  <c r="BI358" i="1"/>
  <c r="BI356" i="1"/>
  <c r="BI354" i="1"/>
  <c r="BI349" i="1"/>
  <c r="BI316" i="1"/>
  <c r="BI416" i="1"/>
  <c r="BI361" i="1"/>
  <c r="BI353" i="1"/>
  <c r="BI336" i="1"/>
  <c r="BI330" i="1"/>
  <c r="BI323" i="1"/>
  <c r="BI317" i="1"/>
  <c r="BI444" i="1"/>
  <c r="BI398" i="1"/>
  <c r="BI371" i="1"/>
  <c r="BI368" i="1"/>
  <c r="BI366" i="1"/>
  <c r="BI364" i="1"/>
  <c r="BI348" i="1"/>
  <c r="BI347" i="1"/>
  <c r="BI340" i="1"/>
  <c r="BI333" i="1"/>
  <c r="BI327" i="1"/>
  <c r="BI306" i="1"/>
  <c r="BI298" i="1"/>
  <c r="BI290" i="1"/>
  <c r="BI287" i="1"/>
  <c r="BI274" i="1"/>
  <c r="BI260" i="1"/>
  <c r="BI240" i="1"/>
  <c r="BI237" i="1"/>
  <c r="BI235" i="1"/>
  <c r="BI231" i="1"/>
  <c r="BI301" i="1"/>
  <c r="BI293" i="1"/>
  <c r="BI292" i="1"/>
  <c r="BI289" i="1"/>
  <c r="BI281" i="1"/>
  <c r="BI277" i="1"/>
  <c r="BI275" i="1"/>
  <c r="BI269" i="1"/>
  <c r="BI261" i="1"/>
  <c r="BI248" i="1"/>
  <c r="BI247" i="1"/>
  <c r="BI242" i="1"/>
  <c r="BI229" i="1"/>
  <c r="BI359" i="1"/>
  <c r="BI305" i="1"/>
  <c r="BI303" i="1"/>
  <c r="BI296" i="1"/>
  <c r="BI280" i="1"/>
  <c r="BI272" i="1"/>
  <c r="BI266" i="1"/>
  <c r="BI256" i="1"/>
  <c r="BI250" i="1"/>
  <c r="BI246" i="1"/>
  <c r="BI244" i="1"/>
  <c r="BI232" i="1"/>
  <c r="BI425" i="1"/>
  <c r="BI343" i="1"/>
  <c r="BI318" i="1"/>
  <c r="BI300" i="1"/>
  <c r="BI258" i="1"/>
  <c r="BI254" i="1"/>
  <c r="BI252" i="1"/>
  <c r="BI310" i="1"/>
  <c r="BI294" i="1"/>
  <c r="BI285" i="1"/>
  <c r="BI264" i="1"/>
  <c r="BI245" i="1"/>
  <c r="BI238" i="1"/>
  <c r="BI236" i="1"/>
  <c r="BI233" i="1"/>
  <c r="BI230" i="1"/>
  <c r="BI344" i="1"/>
  <c r="BI314" i="1"/>
  <c r="BI304" i="1"/>
  <c r="BI297" i="1"/>
  <c r="BI288" i="1"/>
  <c r="BI273" i="1"/>
  <c r="BI270" i="1"/>
  <c r="BI267" i="1"/>
  <c r="BI241" i="1"/>
  <c r="BI338" i="1"/>
  <c r="BI299" i="1"/>
  <c r="BI291" i="1"/>
  <c r="BI278" i="1"/>
  <c r="BI276" i="1"/>
  <c r="BI251" i="1"/>
  <c r="BI249" i="1"/>
  <c r="BI243" i="1"/>
  <c r="BI239" i="1"/>
  <c r="BI234" i="1"/>
  <c r="BI302" i="1"/>
  <c r="BI215" i="1"/>
  <c r="BI212" i="1"/>
  <c r="BI203" i="1"/>
  <c r="BI198" i="1"/>
  <c r="BI193" i="1"/>
  <c r="BI186" i="1"/>
  <c r="BI172" i="1"/>
  <c r="BI158" i="1"/>
  <c r="BI225" i="1"/>
  <c r="BI219" i="1"/>
  <c r="BI207" i="1"/>
  <c r="BI202" i="1"/>
  <c r="BI200" i="1"/>
  <c r="BI192" i="1"/>
  <c r="BI189" i="1"/>
  <c r="BI182" i="1"/>
  <c r="BI180" i="1"/>
  <c r="BI173" i="1"/>
  <c r="BI160" i="1"/>
  <c r="BI350" i="1"/>
  <c r="BI326" i="1"/>
  <c r="BI257" i="1"/>
  <c r="BI228" i="1"/>
  <c r="BI217" i="1"/>
  <c r="BI187" i="1"/>
  <c r="BI183" i="1"/>
  <c r="BI177" i="1"/>
  <c r="BI167" i="1"/>
  <c r="BI155" i="1"/>
  <c r="BI295" i="1"/>
  <c r="BI268" i="1"/>
  <c r="BI265" i="1"/>
  <c r="BI216" i="1"/>
  <c r="BI213" i="1"/>
  <c r="BI211" i="1"/>
  <c r="BI209" i="1"/>
  <c r="BI204" i="1"/>
  <c r="BI194" i="1"/>
  <c r="BI176" i="1"/>
  <c r="BI171" i="1"/>
  <c r="BI262" i="1"/>
  <c r="BI253" i="1"/>
  <c r="BI227" i="1"/>
  <c r="BI223" i="1"/>
  <c r="BI218" i="1"/>
  <c r="BI201" i="1"/>
  <c r="BI199" i="1"/>
  <c r="BI195" i="1"/>
  <c r="BI188" i="1"/>
  <c r="BI184" i="1"/>
  <c r="BI168" i="1"/>
  <c r="BI161" i="1"/>
  <c r="BI157" i="1"/>
  <c r="BI220" i="1"/>
  <c r="BI206" i="1"/>
  <c r="BI196" i="1"/>
  <c r="BI178" i="1"/>
  <c r="BI166" i="1"/>
  <c r="BI156" i="1"/>
  <c r="BI154" i="1"/>
  <c r="BI152" i="1"/>
  <c r="BI150" i="1"/>
  <c r="BI282" i="1"/>
  <c r="BI226" i="1"/>
  <c r="BI224" i="1"/>
  <c r="BI221" i="1"/>
  <c r="BI210" i="1"/>
  <c r="BI190" i="1"/>
  <c r="BI185" i="1"/>
  <c r="BI169" i="1"/>
  <c r="BI162" i="1"/>
  <c r="BI159" i="1"/>
  <c r="BI135" i="1"/>
  <c r="BI126" i="1"/>
  <c r="BI97" i="1"/>
  <c r="BI91" i="1"/>
  <c r="BI82" i="1"/>
  <c r="BI80" i="1"/>
  <c r="BI77" i="1"/>
  <c r="BI74" i="1"/>
  <c r="BI197" i="1"/>
  <c r="BI147" i="1"/>
  <c r="BI117" i="1"/>
  <c r="BI115" i="1"/>
  <c r="BI112" i="1"/>
  <c r="BI102" i="1"/>
  <c r="BI165" i="1"/>
  <c r="BI142" i="1"/>
  <c r="BI140" i="1"/>
  <c r="BI137" i="1"/>
  <c r="BI132" i="1"/>
  <c r="BI127" i="1"/>
  <c r="BI103" i="1"/>
  <c r="BI100" i="1"/>
  <c r="BI95" i="1"/>
  <c r="BI90" i="1"/>
  <c r="BI86" i="1"/>
  <c r="BI84" i="1"/>
  <c r="BI78" i="1"/>
  <c r="BI68" i="1"/>
  <c r="BI191" i="1"/>
  <c r="BI153" i="1"/>
  <c r="BI144" i="1"/>
  <c r="BI134" i="1"/>
  <c r="BI125" i="1"/>
  <c r="BI120" i="1"/>
  <c r="BI118" i="1"/>
  <c r="BI110" i="1"/>
  <c r="BI109" i="1"/>
  <c r="BI93" i="1"/>
  <c r="BI83" i="1"/>
  <c r="BI205" i="1"/>
  <c r="BI138" i="1"/>
  <c r="BI128" i="1"/>
  <c r="BI122" i="1"/>
  <c r="BI111" i="1"/>
  <c r="BI108" i="1"/>
  <c r="BI107" i="1"/>
  <c r="BI104" i="1"/>
  <c r="BI89" i="1"/>
  <c r="BI87" i="1"/>
  <c r="BI85" i="1"/>
  <c r="BI75" i="1"/>
  <c r="BI70" i="1"/>
  <c r="BI149" i="1"/>
  <c r="BI146" i="1"/>
  <c r="BI131" i="1"/>
  <c r="BI116" i="1"/>
  <c r="BI105" i="1"/>
  <c r="BI92" i="1"/>
  <c r="BI71" i="1"/>
  <c r="BI67" i="1"/>
  <c r="BI179" i="1"/>
  <c r="BI141" i="1"/>
  <c r="BI136" i="1"/>
  <c r="BI133" i="1"/>
  <c r="BI129" i="1"/>
  <c r="BI123" i="1"/>
  <c r="BI114" i="1"/>
  <c r="BI99" i="1"/>
  <c r="BI88" i="1"/>
  <c r="BI79" i="1"/>
  <c r="BI72" i="1"/>
  <c r="BI175" i="1"/>
  <c r="BI143" i="1"/>
  <c r="BI139" i="1"/>
  <c r="BI130" i="1"/>
  <c r="BI124" i="1"/>
  <c r="BI119" i="1"/>
  <c r="BI113" i="1"/>
  <c r="BI106" i="1"/>
  <c r="BI101" i="1"/>
  <c r="BI98" i="1"/>
  <c r="BI94" i="1"/>
  <c r="BI62" i="1"/>
  <c r="BI58" i="1"/>
  <c r="BI56" i="1"/>
  <c r="AC1" i="1"/>
  <c r="AK1" i="1"/>
  <c r="BM3" i="1"/>
  <c r="AX4" i="1"/>
  <c r="BK4" i="1"/>
  <c r="BF5" i="1"/>
  <c r="AU6" i="1"/>
  <c r="AX7" i="1"/>
  <c r="BG7" i="1"/>
  <c r="AZ8" i="1"/>
  <c r="BK8" i="1"/>
  <c r="AX9" i="1"/>
  <c r="BI9" i="1"/>
  <c r="AV10" i="1"/>
  <c r="BE10" i="1"/>
  <c r="BM10" i="1"/>
  <c r="BF11" i="1"/>
  <c r="AY12" i="1"/>
  <c r="BH12" i="1"/>
  <c r="AW13" i="1"/>
  <c r="BE13" i="1"/>
  <c r="BM13" i="1"/>
  <c r="BJ14" i="1"/>
  <c r="AV15" i="1"/>
  <c r="BD15" i="1"/>
  <c r="BF16" i="1"/>
  <c r="AU17" i="1"/>
  <c r="BI18" i="1"/>
  <c r="AV19" i="1"/>
  <c r="BG19" i="1"/>
  <c r="AU20" i="1"/>
  <c r="BC20" i="1"/>
  <c r="BK20" i="1"/>
  <c r="AZ21" i="1"/>
  <c r="BH21" i="1"/>
  <c r="BI22" i="1"/>
  <c r="BB23" i="1"/>
  <c r="BK23" i="1"/>
  <c r="BB24" i="1"/>
  <c r="BK24" i="1"/>
  <c r="AX25" i="1"/>
  <c r="BL25" i="1"/>
  <c r="BA26" i="1"/>
  <c r="BI26" i="1"/>
  <c r="BE27" i="1"/>
  <c r="BM27" i="1"/>
  <c r="BA28" i="1"/>
  <c r="BI28" i="1"/>
  <c r="AY30" i="1"/>
  <c r="BB31" i="1"/>
  <c r="BL31" i="1"/>
  <c r="BI32" i="1"/>
  <c r="AU33" i="1"/>
  <c r="BL33" i="1"/>
  <c r="BG34" i="1"/>
  <c r="AX35" i="1"/>
  <c r="BK35" i="1"/>
  <c r="AW36" i="1"/>
  <c r="BE36" i="1"/>
  <c r="AY37" i="1"/>
  <c r="BG37" i="1"/>
  <c r="BA38" i="1"/>
  <c r="BJ38" i="1"/>
  <c r="AU39" i="1"/>
  <c r="BC39" i="1"/>
  <c r="BL39" i="1"/>
  <c r="AW40" i="1"/>
  <c r="BE40" i="1"/>
  <c r="BB41" i="1"/>
  <c r="BL41" i="1"/>
  <c r="AZ42" i="1"/>
  <c r="BI42" i="1"/>
  <c r="AX43" i="1"/>
  <c r="BF43" i="1"/>
  <c r="BB44" i="1"/>
  <c r="BK44" i="1"/>
  <c r="AW45" i="1"/>
  <c r="BE45" i="1"/>
  <c r="AZ47" i="1"/>
  <c r="BL47" i="1"/>
  <c r="AX48" i="1"/>
  <c r="BF48" i="1"/>
  <c r="BA49" i="1"/>
  <c r="AV50" i="1"/>
  <c r="BM50" i="1"/>
  <c r="BF51" i="1"/>
  <c r="BD52" i="1"/>
  <c r="BL52" i="1"/>
  <c r="BL54" i="1"/>
  <c r="AU55" i="1"/>
  <c r="BF55" i="1"/>
  <c r="BL56" i="1"/>
  <c r="BI57" i="1"/>
  <c r="AZ58" i="1"/>
  <c r="BK58" i="1"/>
  <c r="BI59" i="1"/>
  <c r="BE60" i="1"/>
  <c r="BF61" i="1"/>
  <c r="BG62" i="1"/>
  <c r="BA64" i="1"/>
  <c r="BE65" i="1"/>
  <c r="BG66" i="1"/>
  <c r="AZ68" i="1"/>
  <c r="BB460" i="1"/>
  <c r="BB455" i="1"/>
  <c r="BB448" i="1"/>
  <c r="BB428" i="1"/>
  <c r="BB419" i="1"/>
  <c r="BB415" i="1"/>
  <c r="BB411" i="1"/>
  <c r="BB407" i="1"/>
  <c r="BB394" i="1"/>
  <c r="BB385" i="1"/>
  <c r="BB458" i="1"/>
  <c r="BB437" i="1"/>
  <c r="BB395" i="1"/>
  <c r="BB445" i="1"/>
  <c r="BB412" i="1"/>
  <c r="BB408" i="1"/>
  <c r="BB399" i="1"/>
  <c r="BB390" i="1"/>
  <c r="BB386" i="1"/>
  <c r="BB423" i="1"/>
  <c r="BB393" i="1"/>
  <c r="BB383" i="1"/>
  <c r="BB461" i="1"/>
  <c r="BB456" i="1"/>
  <c r="BB449" i="1"/>
  <c r="BB424" i="1"/>
  <c r="BB418" i="1"/>
  <c r="BB413" i="1"/>
  <c r="BB409" i="1"/>
  <c r="BB405" i="1"/>
  <c r="BB402" i="1"/>
  <c r="BB462" i="1"/>
  <c r="BB453" i="1"/>
  <c r="BB450" i="1"/>
  <c r="BB427" i="1"/>
  <c r="BB378" i="1"/>
  <c r="BB459" i="1"/>
  <c r="BB454" i="1"/>
  <c r="BB446" i="1"/>
  <c r="BB414" i="1"/>
  <c r="BB410" i="1"/>
  <c r="BB406" i="1"/>
  <c r="BB392" i="1"/>
  <c r="BB389" i="1"/>
  <c r="BB363" i="1"/>
  <c r="BB357" i="1"/>
  <c r="BB337" i="1"/>
  <c r="BB331" i="1"/>
  <c r="BB367" i="1"/>
  <c r="BB358" i="1"/>
  <c r="BB352" i="1"/>
  <c r="BB334" i="1"/>
  <c r="BB328" i="1"/>
  <c r="BB322" i="1"/>
  <c r="BB319" i="1"/>
  <c r="BB313" i="1"/>
  <c r="BB307" i="1"/>
  <c r="BB361" i="1"/>
  <c r="BB349" i="1"/>
  <c r="BB341" i="1"/>
  <c r="BB397" i="1"/>
  <c r="BB370" i="1"/>
  <c r="BB364" i="1"/>
  <c r="BB356" i="1"/>
  <c r="BB353" i="1"/>
  <c r="BB336" i="1"/>
  <c r="BB330" i="1"/>
  <c r="BB323" i="1"/>
  <c r="BB309" i="1"/>
  <c r="BB380" i="1"/>
  <c r="BB373" i="1"/>
  <c r="BB371" i="1"/>
  <c r="BB359" i="1"/>
  <c r="BB333" i="1"/>
  <c r="BB368" i="1"/>
  <c r="BB366" i="1"/>
  <c r="BB362" i="1"/>
  <c r="BB350" i="1"/>
  <c r="BB340" i="1"/>
  <c r="BB338" i="1"/>
  <c r="BB320" i="1"/>
  <c r="BB422" i="1"/>
  <c r="BB387" i="1"/>
  <c r="BB384" i="1"/>
  <c r="BB369" i="1"/>
  <c r="BB365" i="1"/>
  <c r="BB335" i="1"/>
  <c r="BB326" i="1"/>
  <c r="BB318" i="1"/>
  <c r="BB314" i="1"/>
  <c r="BB310" i="1"/>
  <c r="BB345" i="1"/>
  <c r="BB321" i="1"/>
  <c r="BB303" i="1"/>
  <c r="BB296" i="1"/>
  <c r="BB289" i="1"/>
  <c r="BB284" i="1"/>
  <c r="BB283" i="1"/>
  <c r="BB277" i="1"/>
  <c r="BB271" i="1"/>
  <c r="BB242" i="1"/>
  <c r="BB232" i="1"/>
  <c r="BB342" i="1"/>
  <c r="BB339" i="1"/>
  <c r="BB304" i="1"/>
  <c r="BB254" i="1"/>
  <c r="BB351" i="1"/>
  <c r="BB300" i="1"/>
  <c r="BB294" i="1"/>
  <c r="BB255" i="1"/>
  <c r="BB233" i="1"/>
  <c r="BB230" i="1"/>
  <c r="BB297" i="1"/>
  <c r="BB288" i="1"/>
  <c r="BB273" i="1"/>
  <c r="BB241" i="1"/>
  <c r="BB238" i="1"/>
  <c r="BB236" i="1"/>
  <c r="BB299" i="1"/>
  <c r="BB270" i="1"/>
  <c r="BB267" i="1"/>
  <c r="BB259" i="1"/>
  <c r="BB251" i="1"/>
  <c r="BB249" i="1"/>
  <c r="BB239" i="1"/>
  <c r="BB234" i="1"/>
  <c r="BB360" i="1"/>
  <c r="BB305" i="1"/>
  <c r="BB295" i="1"/>
  <c r="BB268" i="1"/>
  <c r="BB298" i="1"/>
  <c r="BB287" i="1"/>
  <c r="BB274" i="1"/>
  <c r="BB265" i="1"/>
  <c r="BB253" i="1"/>
  <c r="BB272" i="1"/>
  <c r="BB231" i="1"/>
  <c r="BB225" i="1"/>
  <c r="BB207" i="1"/>
  <c r="BB200" i="1"/>
  <c r="BB189" i="1"/>
  <c r="BB187" i="1"/>
  <c r="BB183" i="1"/>
  <c r="BB355" i="1"/>
  <c r="BB237" i="1"/>
  <c r="BB227" i="1"/>
  <c r="BB216" i="1"/>
  <c r="BB209" i="1"/>
  <c r="BB208" i="1"/>
  <c r="BB167" i="1"/>
  <c r="BB211" i="1"/>
  <c r="BB184" i="1"/>
  <c r="BB171" i="1"/>
  <c r="BB168" i="1"/>
  <c r="BB163" i="1"/>
  <c r="BB222" i="1"/>
  <c r="BB199" i="1"/>
  <c r="BB220" i="1"/>
  <c r="BB214" i="1"/>
  <c r="BB169" i="1"/>
  <c r="BB166" i="1"/>
  <c r="BB226" i="1"/>
  <c r="BB221" i="1"/>
  <c r="BB210" i="1"/>
  <c r="BB191" i="1"/>
  <c r="BB158" i="1"/>
  <c r="BB151" i="1"/>
  <c r="BB293" i="1"/>
  <c r="BB269" i="1"/>
  <c r="BB266" i="1"/>
  <c r="BB215" i="1"/>
  <c r="BB205" i="1"/>
  <c r="BB212" i="1"/>
  <c r="BB149" i="1"/>
  <c r="BB147" i="1"/>
  <c r="BB127" i="1"/>
  <c r="BB117" i="1"/>
  <c r="BB93" i="1"/>
  <c r="BB180" i="1"/>
  <c r="BB172" i="1"/>
  <c r="BB148" i="1"/>
  <c r="BB140" i="1"/>
  <c r="BB137" i="1"/>
  <c r="BB132" i="1"/>
  <c r="BB100" i="1"/>
  <c r="BB81" i="1"/>
  <c r="BB78" i="1"/>
  <c r="BB144" i="1"/>
  <c r="BB138" i="1"/>
  <c r="BB134" i="1"/>
  <c r="BB120" i="1"/>
  <c r="BB118" i="1"/>
  <c r="BB104" i="1"/>
  <c r="BB96" i="1"/>
  <c r="BB83" i="1"/>
  <c r="BB64" i="1"/>
  <c r="BB193" i="1"/>
  <c r="BB128" i="1"/>
  <c r="BB146" i="1"/>
  <c r="BB129" i="1"/>
  <c r="BB121" i="1"/>
  <c r="BB116" i="1"/>
  <c r="BB88" i="1"/>
  <c r="BB133" i="1"/>
  <c r="BB123" i="1"/>
  <c r="BB101" i="1"/>
  <c r="BB97" i="1"/>
  <c r="BB79" i="1"/>
  <c r="BB119" i="1"/>
  <c r="BB94" i="1"/>
  <c r="BB192" i="1"/>
  <c r="BB182" i="1"/>
  <c r="BB164" i="1"/>
  <c r="BB145" i="1"/>
  <c r="BB126" i="1"/>
  <c r="BB91" i="1"/>
  <c r="BB80" i="1"/>
  <c r="BB74" i="1"/>
  <c r="BJ460" i="1"/>
  <c r="BJ457" i="1"/>
  <c r="BJ455" i="1"/>
  <c r="BJ448" i="1"/>
  <c r="BJ440" i="1"/>
  <c r="BJ438" i="1"/>
  <c r="BJ419" i="1"/>
  <c r="BJ401" i="1"/>
  <c r="BJ397" i="1"/>
  <c r="BJ394" i="1"/>
  <c r="BJ381" i="1"/>
  <c r="BJ451" i="1"/>
  <c r="BJ439" i="1"/>
  <c r="BJ432" i="1"/>
  <c r="BJ430" i="1"/>
  <c r="BJ428" i="1"/>
  <c r="BJ415" i="1"/>
  <c r="BJ411" i="1"/>
  <c r="BJ407" i="1"/>
  <c r="BJ403" i="1"/>
  <c r="BJ385" i="1"/>
  <c r="BJ379" i="1"/>
  <c r="BJ458" i="1"/>
  <c r="BJ445" i="1"/>
  <c r="BJ437" i="1"/>
  <c r="BJ431" i="1"/>
  <c r="BJ399" i="1"/>
  <c r="BJ395" i="1"/>
  <c r="BJ390" i="1"/>
  <c r="BJ388" i="1"/>
  <c r="BJ373" i="1"/>
  <c r="BJ447" i="1"/>
  <c r="BJ442" i="1"/>
  <c r="BJ433" i="1"/>
  <c r="BJ423" i="1"/>
  <c r="BJ412" i="1"/>
  <c r="BJ408" i="1"/>
  <c r="BJ404" i="1"/>
  <c r="BJ386" i="1"/>
  <c r="BJ383" i="1"/>
  <c r="BJ374" i="1"/>
  <c r="BJ461" i="1"/>
  <c r="BJ449" i="1"/>
  <c r="BJ435" i="1"/>
  <c r="BJ426" i="1"/>
  <c r="BJ418" i="1"/>
  <c r="BJ402" i="1"/>
  <c r="BJ400" i="1"/>
  <c r="BJ393" i="1"/>
  <c r="BJ377" i="1"/>
  <c r="BJ453" i="1"/>
  <c r="BJ450" i="1"/>
  <c r="BJ443" i="1"/>
  <c r="BJ424" i="1"/>
  <c r="BJ421" i="1"/>
  <c r="BJ420" i="1"/>
  <c r="BJ413" i="1"/>
  <c r="BJ409" i="1"/>
  <c r="BJ405" i="1"/>
  <c r="BJ391" i="1"/>
  <c r="BJ382" i="1"/>
  <c r="BJ462" i="1"/>
  <c r="BJ459" i="1"/>
  <c r="BJ444" i="1"/>
  <c r="BJ429" i="1"/>
  <c r="BJ425" i="1"/>
  <c r="BJ416" i="1"/>
  <c r="BJ398" i="1"/>
  <c r="BJ396" i="1"/>
  <c r="BJ389" i="1"/>
  <c r="BJ378" i="1"/>
  <c r="BJ417" i="1"/>
  <c r="BJ372" i="1"/>
  <c r="BJ365" i="1"/>
  <c r="BJ357" i="1"/>
  <c r="BJ351" i="1"/>
  <c r="BJ339" i="1"/>
  <c r="BJ331" i="1"/>
  <c r="BJ321" i="1"/>
  <c r="BJ315" i="1"/>
  <c r="BJ406" i="1"/>
  <c r="BJ367" i="1"/>
  <c r="BJ360" i="1"/>
  <c r="BJ345" i="1"/>
  <c r="BJ337" i="1"/>
  <c r="BJ319" i="1"/>
  <c r="BJ308" i="1"/>
  <c r="BJ441" i="1"/>
  <c r="BJ363" i="1"/>
  <c r="BJ352" i="1"/>
  <c r="BJ341" i="1"/>
  <c r="BJ334" i="1"/>
  <c r="BJ328" i="1"/>
  <c r="BJ325" i="1"/>
  <c r="BJ322" i="1"/>
  <c r="BJ313" i="1"/>
  <c r="BJ312" i="1"/>
  <c r="BJ446" i="1"/>
  <c r="BJ380" i="1"/>
  <c r="BJ370" i="1"/>
  <c r="BJ358" i="1"/>
  <c r="BJ356" i="1"/>
  <c r="BJ354" i="1"/>
  <c r="BJ349" i="1"/>
  <c r="BJ316" i="1"/>
  <c r="BJ463" i="1"/>
  <c r="BJ410" i="1"/>
  <c r="BJ392" i="1"/>
  <c r="BJ361" i="1"/>
  <c r="BJ353" i="1"/>
  <c r="BJ336" i="1"/>
  <c r="BJ330" i="1"/>
  <c r="BJ323" i="1"/>
  <c r="BJ317" i="1"/>
  <c r="BJ309" i="1"/>
  <c r="BJ454" i="1"/>
  <c r="BJ427" i="1"/>
  <c r="BJ422" i="1"/>
  <c r="BJ387" i="1"/>
  <c r="BJ384" i="1"/>
  <c r="BJ375" i="1"/>
  <c r="BJ371" i="1"/>
  <c r="BJ368" i="1"/>
  <c r="BJ366" i="1"/>
  <c r="BJ364" i="1"/>
  <c r="BJ347" i="1"/>
  <c r="BJ340" i="1"/>
  <c r="BJ333" i="1"/>
  <c r="BJ327" i="1"/>
  <c r="BJ376" i="1"/>
  <c r="BJ359" i="1"/>
  <c r="BJ350" i="1"/>
  <c r="BJ344" i="1"/>
  <c r="BJ343" i="1"/>
  <c r="BJ338" i="1"/>
  <c r="BJ326" i="1"/>
  <c r="BJ320" i="1"/>
  <c r="BJ318" i="1"/>
  <c r="BJ314" i="1"/>
  <c r="BJ310" i="1"/>
  <c r="BJ305" i="1"/>
  <c r="BJ342" i="1"/>
  <c r="BJ324" i="1"/>
  <c r="BJ301" i="1"/>
  <c r="BJ293" i="1"/>
  <c r="BJ292" i="1"/>
  <c r="BJ289" i="1"/>
  <c r="BJ281" i="1"/>
  <c r="BJ277" i="1"/>
  <c r="BJ275" i="1"/>
  <c r="BJ269" i="1"/>
  <c r="BJ261" i="1"/>
  <c r="BJ248" i="1"/>
  <c r="BJ247" i="1"/>
  <c r="BJ242" i="1"/>
  <c r="BJ229" i="1"/>
  <c r="BJ303" i="1"/>
  <c r="BJ296" i="1"/>
  <c r="BJ284" i="1"/>
  <c r="BJ283" i="1"/>
  <c r="BJ280" i="1"/>
  <c r="BJ272" i="1"/>
  <c r="BJ266" i="1"/>
  <c r="BJ256" i="1"/>
  <c r="BJ250" i="1"/>
  <c r="BJ246" i="1"/>
  <c r="BJ244" i="1"/>
  <c r="BJ232" i="1"/>
  <c r="BJ362" i="1"/>
  <c r="BJ346" i="1"/>
  <c r="BJ300" i="1"/>
  <c r="BJ286" i="1"/>
  <c r="BJ271" i="1"/>
  <c r="BJ258" i="1"/>
  <c r="BJ254" i="1"/>
  <c r="BJ252" i="1"/>
  <c r="BJ294" i="1"/>
  <c r="BJ285" i="1"/>
  <c r="BJ264" i="1"/>
  <c r="BJ245" i="1"/>
  <c r="BJ238" i="1"/>
  <c r="BJ236" i="1"/>
  <c r="BJ233" i="1"/>
  <c r="BJ230" i="1"/>
  <c r="BJ304" i="1"/>
  <c r="BJ297" i="1"/>
  <c r="BJ288" i="1"/>
  <c r="BJ273" i="1"/>
  <c r="BJ270" i="1"/>
  <c r="BJ267" i="1"/>
  <c r="BJ255" i="1"/>
  <c r="BJ241" i="1"/>
  <c r="BJ335" i="1"/>
  <c r="BJ299" i="1"/>
  <c r="BJ291" i="1"/>
  <c r="BJ278" i="1"/>
  <c r="BJ276" i="1"/>
  <c r="BJ259" i="1"/>
  <c r="BJ251" i="1"/>
  <c r="BJ249" i="1"/>
  <c r="BJ243" i="1"/>
  <c r="BJ239" i="1"/>
  <c r="BJ234" i="1"/>
  <c r="BJ228" i="1"/>
  <c r="BJ414" i="1"/>
  <c r="BJ369" i="1"/>
  <c r="BJ355" i="1"/>
  <c r="BJ306" i="1"/>
  <c r="BJ302" i="1"/>
  <c r="BJ295" i="1"/>
  <c r="BJ282" i="1"/>
  <c r="BJ268" i="1"/>
  <c r="BJ265" i="1"/>
  <c r="BJ262" i="1"/>
  <c r="BJ257" i="1"/>
  <c r="BJ253" i="1"/>
  <c r="BJ237" i="1"/>
  <c r="BJ219" i="1"/>
  <c r="BJ207" i="1"/>
  <c r="BJ202" i="1"/>
  <c r="BJ200" i="1"/>
  <c r="BJ189" i="1"/>
  <c r="BJ182" i="1"/>
  <c r="BJ180" i="1"/>
  <c r="BJ173" i="1"/>
  <c r="BJ164" i="1"/>
  <c r="BJ160" i="1"/>
  <c r="BJ217" i="1"/>
  <c r="BJ187" i="1"/>
  <c r="BJ183" i="1"/>
  <c r="BJ177" i="1"/>
  <c r="BJ167" i="1"/>
  <c r="BJ240" i="1"/>
  <c r="BJ235" i="1"/>
  <c r="BJ213" i="1"/>
  <c r="BJ211" i="1"/>
  <c r="BJ209" i="1"/>
  <c r="BJ208" i="1"/>
  <c r="BJ204" i="1"/>
  <c r="BJ194" i="1"/>
  <c r="BJ176" i="1"/>
  <c r="BJ171" i="1"/>
  <c r="BJ298" i="1"/>
  <c r="BJ227" i="1"/>
  <c r="BJ223" i="1"/>
  <c r="BJ218" i="1"/>
  <c r="BJ201" i="1"/>
  <c r="BJ199" i="1"/>
  <c r="BJ195" i="1"/>
  <c r="BJ188" i="1"/>
  <c r="BJ184" i="1"/>
  <c r="BJ168" i="1"/>
  <c r="BJ163" i="1"/>
  <c r="BJ161" i="1"/>
  <c r="BJ157" i="1"/>
  <c r="BJ220" i="1"/>
  <c r="BJ206" i="1"/>
  <c r="BJ196" i="1"/>
  <c r="BJ178" i="1"/>
  <c r="BJ166" i="1"/>
  <c r="BJ156" i="1"/>
  <c r="BJ154" i="1"/>
  <c r="BJ152" i="1"/>
  <c r="BJ150" i="1"/>
  <c r="BJ290" i="1"/>
  <c r="BJ274" i="1"/>
  <c r="BJ260" i="1"/>
  <c r="BJ226" i="1"/>
  <c r="BJ224" i="1"/>
  <c r="BJ222" i="1"/>
  <c r="BJ221" i="1"/>
  <c r="BJ214" i="1"/>
  <c r="BJ210" i="1"/>
  <c r="BJ185" i="1"/>
  <c r="BJ169" i="1"/>
  <c r="BJ162" i="1"/>
  <c r="BJ159" i="1"/>
  <c r="BJ205" i="1"/>
  <c r="BJ197" i="1"/>
  <c r="BJ179" i="1"/>
  <c r="BJ175" i="1"/>
  <c r="BJ165" i="1"/>
  <c r="BJ153" i="1"/>
  <c r="BJ151" i="1"/>
  <c r="BJ172" i="1"/>
  <c r="BJ147" i="1"/>
  <c r="BJ145" i="1"/>
  <c r="BJ117" i="1"/>
  <c r="BJ115" i="1"/>
  <c r="BJ112" i="1"/>
  <c r="BJ102" i="1"/>
  <c r="BJ215" i="1"/>
  <c r="BJ158" i="1"/>
  <c r="BJ142" i="1"/>
  <c r="BJ140" i="1"/>
  <c r="BJ137" i="1"/>
  <c r="BJ132" i="1"/>
  <c r="BJ127" i="1"/>
  <c r="BJ103" i="1"/>
  <c r="BJ100" i="1"/>
  <c r="BJ95" i="1"/>
  <c r="BJ90" i="1"/>
  <c r="BJ86" i="1"/>
  <c r="BJ84" i="1"/>
  <c r="BJ78" i="1"/>
  <c r="BJ193" i="1"/>
  <c r="BJ144" i="1"/>
  <c r="BJ134" i="1"/>
  <c r="BJ125" i="1"/>
  <c r="BJ120" i="1"/>
  <c r="BJ118" i="1"/>
  <c r="BJ110" i="1"/>
  <c r="BJ109" i="1"/>
  <c r="BJ93" i="1"/>
  <c r="BJ83" i="1"/>
  <c r="BJ81" i="1"/>
  <c r="BJ63" i="1"/>
  <c r="BJ61" i="1"/>
  <c r="BJ57" i="1"/>
  <c r="BJ186" i="1"/>
  <c r="BJ155" i="1"/>
  <c r="BJ148" i="1"/>
  <c r="BJ138" i="1"/>
  <c r="BJ128" i="1"/>
  <c r="BJ122" i="1"/>
  <c r="BJ111" i="1"/>
  <c r="BJ108" i="1"/>
  <c r="BJ107" i="1"/>
  <c r="BJ104" i="1"/>
  <c r="BJ89" i="1"/>
  <c r="BJ87" i="1"/>
  <c r="BJ85" i="1"/>
  <c r="BJ75" i="1"/>
  <c r="BJ73" i="1"/>
  <c r="BJ231" i="1"/>
  <c r="BJ198" i="1"/>
  <c r="BJ149" i="1"/>
  <c r="BJ146" i="1"/>
  <c r="BJ131" i="1"/>
  <c r="BJ116" i="1"/>
  <c r="BJ105" i="1"/>
  <c r="BJ96" i="1"/>
  <c r="BJ92" i="1"/>
  <c r="BJ71" i="1"/>
  <c r="BJ67" i="1"/>
  <c r="BJ141" i="1"/>
  <c r="BJ136" i="1"/>
  <c r="BJ133" i="1"/>
  <c r="BJ129" i="1"/>
  <c r="BJ123" i="1"/>
  <c r="BJ121" i="1"/>
  <c r="BJ114" i="1"/>
  <c r="BJ99" i="1"/>
  <c r="BJ88" i="1"/>
  <c r="BJ79" i="1"/>
  <c r="BJ72" i="1"/>
  <c r="BJ203" i="1"/>
  <c r="BJ143" i="1"/>
  <c r="BJ139" i="1"/>
  <c r="BJ130" i="1"/>
  <c r="BJ124" i="1"/>
  <c r="BJ119" i="1"/>
  <c r="BJ113" i="1"/>
  <c r="BJ106" i="1"/>
  <c r="BJ98" i="1"/>
  <c r="BJ94" i="1"/>
  <c r="BJ212" i="1"/>
  <c r="BJ135" i="1"/>
  <c r="BJ126" i="1"/>
  <c r="BJ97" i="1"/>
  <c r="BJ91" i="1"/>
  <c r="BJ82" i="1"/>
  <c r="BJ80" i="1"/>
  <c r="BJ77" i="1"/>
  <c r="BJ74" i="1"/>
  <c r="AD1" i="1"/>
  <c r="AL1" i="1"/>
  <c r="AV1" i="1"/>
  <c r="BD1" i="1"/>
  <c r="BL1" i="1"/>
  <c r="AY4" i="1"/>
  <c r="BL4" i="1"/>
  <c r="BI5" i="1"/>
  <c r="AV6" i="1"/>
  <c r="AY7" i="1"/>
  <c r="BH7" i="1"/>
  <c r="BA8" i="1"/>
  <c r="BL8" i="1"/>
  <c r="AY9" i="1"/>
  <c r="BJ9" i="1"/>
  <c r="AX10" i="1"/>
  <c r="BF10" i="1"/>
  <c r="BG11" i="1"/>
  <c r="AZ12" i="1"/>
  <c r="BI12" i="1"/>
  <c r="AX13" i="1"/>
  <c r="BF13" i="1"/>
  <c r="BK14" i="1"/>
  <c r="AW15" i="1"/>
  <c r="BE15" i="1"/>
  <c r="BI16" i="1"/>
  <c r="AV17" i="1"/>
  <c r="BJ18" i="1"/>
  <c r="AW19" i="1"/>
  <c r="BH19" i="1"/>
  <c r="AV20" i="1"/>
  <c r="BD20" i="1"/>
  <c r="BL20" i="1"/>
  <c r="BA21" i="1"/>
  <c r="BI21" i="1"/>
  <c r="BJ22" i="1"/>
  <c r="AU23" i="1"/>
  <c r="BC23" i="1"/>
  <c r="BL23" i="1"/>
  <c r="AU24" i="1"/>
  <c r="BC24" i="1"/>
  <c r="BL24" i="1"/>
  <c r="AY25" i="1"/>
  <c r="BB26" i="1"/>
  <c r="BJ26" i="1"/>
  <c r="AX27" i="1"/>
  <c r="BF27" i="1"/>
  <c r="BB28" i="1"/>
  <c r="BJ28" i="1"/>
  <c r="BF29" i="1"/>
  <c r="BF30" i="1"/>
  <c r="BC31" i="1"/>
  <c r="BM31" i="1"/>
  <c r="BJ32" i="1"/>
  <c r="AV33" i="1"/>
  <c r="BM33" i="1"/>
  <c r="BI34" i="1"/>
  <c r="AY35" i="1"/>
  <c r="BL35" i="1"/>
  <c r="AX36" i="1"/>
  <c r="BF36" i="1"/>
  <c r="AZ37" i="1"/>
  <c r="BI37" i="1"/>
  <c r="BB38" i="1"/>
  <c r="BK38" i="1"/>
  <c r="AV39" i="1"/>
  <c r="BD39" i="1"/>
  <c r="BM39" i="1"/>
  <c r="AX40" i="1"/>
  <c r="BF40" i="1"/>
  <c r="BC41" i="1"/>
  <c r="BM41" i="1"/>
  <c r="BA42" i="1"/>
  <c r="BJ42" i="1"/>
  <c r="AY43" i="1"/>
  <c r="BG43" i="1"/>
  <c r="BC44" i="1"/>
  <c r="BM44" i="1"/>
  <c r="AX45" i="1"/>
  <c r="BF45" i="1"/>
  <c r="BA47" i="1"/>
  <c r="AY48" i="1"/>
  <c r="BG48" i="1"/>
  <c r="BB49" i="1"/>
  <c r="BK49" i="1"/>
  <c r="AW50" i="1"/>
  <c r="BH51" i="1"/>
  <c r="BE52" i="1"/>
  <c r="BM52" i="1"/>
  <c r="BF53" i="1"/>
  <c r="BM54" i="1"/>
  <c r="AW55" i="1"/>
  <c r="BH55" i="1"/>
  <c r="AU56" i="1"/>
  <c r="BM56" i="1"/>
  <c r="BB58" i="1"/>
  <c r="BM58" i="1"/>
  <c r="BJ59" i="1"/>
  <c r="BI60" i="1"/>
  <c r="AU61" i="1"/>
  <c r="BG61" i="1"/>
  <c r="BH62" i="1"/>
  <c r="BI65" i="1"/>
  <c r="AX66" i="1"/>
  <c r="BI66" i="1"/>
  <c r="BF67" i="1"/>
  <c r="BB68" i="1"/>
  <c r="AV70" i="1"/>
  <c r="AU458" i="1"/>
  <c r="AU452" i="1"/>
  <c r="AU439" i="1"/>
  <c r="AU437" i="1"/>
  <c r="AU421" i="1"/>
  <c r="AU395" i="1"/>
  <c r="AU433" i="1"/>
  <c r="AU431" i="1"/>
  <c r="AU412" i="1"/>
  <c r="AU408" i="1"/>
  <c r="AU404" i="1"/>
  <c r="AU386" i="1"/>
  <c r="AU376" i="1"/>
  <c r="AU438" i="1"/>
  <c r="AU400" i="1"/>
  <c r="AU383" i="1"/>
  <c r="AU374" i="1"/>
  <c r="AU435" i="1"/>
  <c r="AU424" i="1"/>
  <c r="AU418" i="1"/>
  <c r="AU413" i="1"/>
  <c r="AU409" i="1"/>
  <c r="AU405" i="1"/>
  <c r="AU396" i="1"/>
  <c r="AU375" i="1"/>
  <c r="AU462" i="1"/>
  <c r="AU450" i="1"/>
  <c r="AU443" i="1"/>
  <c r="AU427" i="1"/>
  <c r="AU378" i="1"/>
  <c r="AU454" i="1"/>
  <c r="AU444" i="1"/>
  <c r="AU425" i="1"/>
  <c r="AU414" i="1"/>
  <c r="AU410" i="1"/>
  <c r="AU406" i="1"/>
  <c r="AU392" i="1"/>
  <c r="AU463" i="1"/>
  <c r="AU457" i="1"/>
  <c r="AU426" i="1"/>
  <c r="AU417" i="1"/>
  <c r="AU397" i="1"/>
  <c r="AU411" i="1"/>
  <c r="AU358" i="1"/>
  <c r="AU352" i="1"/>
  <c r="AU322" i="1"/>
  <c r="AU319" i="1"/>
  <c r="AU313" i="1"/>
  <c r="AU312" i="1"/>
  <c r="AU308" i="1"/>
  <c r="AU455" i="1"/>
  <c r="AU428" i="1"/>
  <c r="AU388" i="1"/>
  <c r="AU385" i="1"/>
  <c r="AU361" i="1"/>
  <c r="AU346" i="1"/>
  <c r="AU341" i="1"/>
  <c r="AU364" i="1"/>
  <c r="AU353" i="1"/>
  <c r="AU330" i="1"/>
  <c r="AU323" i="1"/>
  <c r="AU415" i="1"/>
  <c r="AU371" i="1"/>
  <c r="AU359" i="1"/>
  <c r="AU362" i="1"/>
  <c r="AU350" i="1"/>
  <c r="AU344" i="1"/>
  <c r="AU340" i="1"/>
  <c r="AU407" i="1"/>
  <c r="AU369" i="1"/>
  <c r="AU365" i="1"/>
  <c r="AU360" i="1"/>
  <c r="AU351" i="1"/>
  <c r="AU345" i="1"/>
  <c r="AU342" i="1"/>
  <c r="AU339" i="1"/>
  <c r="AU321" i="1"/>
  <c r="AU311" i="1"/>
  <c r="AU305" i="1"/>
  <c r="AU304" i="1"/>
  <c r="AU290" i="1"/>
  <c r="AU262" i="1"/>
  <c r="AU381" i="1"/>
  <c r="AU306" i="1"/>
  <c r="AU294" i="1"/>
  <c r="AU285" i="1"/>
  <c r="AU267" i="1"/>
  <c r="AU255" i="1"/>
  <c r="AU245" i="1"/>
  <c r="AU233" i="1"/>
  <c r="AU230" i="1"/>
  <c r="AU430" i="1"/>
  <c r="AU297" i="1"/>
  <c r="AU278" i="1"/>
  <c r="AU273" i="1"/>
  <c r="AU286" i="1"/>
  <c r="AU265" i="1"/>
  <c r="AU259" i="1"/>
  <c r="AU257" i="1"/>
  <c r="AU251" i="1"/>
  <c r="AU249" i="1"/>
  <c r="AU248" i="1"/>
  <c r="AU246" i="1"/>
  <c r="AU239" i="1"/>
  <c r="AU234" i="1"/>
  <c r="AU343" i="1"/>
  <c r="AU295" i="1"/>
  <c r="AU268" i="1"/>
  <c r="AU298" i="1"/>
  <c r="AU292" i="1"/>
  <c r="AU274" i="1"/>
  <c r="AU264" i="1"/>
  <c r="AU260" i="1"/>
  <c r="AU258" i="1"/>
  <c r="AU363" i="1"/>
  <c r="AU347" i="1"/>
  <c r="AU293" i="1"/>
  <c r="AU291" i="1"/>
  <c r="AU269" i="1"/>
  <c r="AU266" i="1"/>
  <c r="AU254" i="1"/>
  <c r="AU235" i="1"/>
  <c r="AU277" i="1"/>
  <c r="AU244" i="1"/>
  <c r="AU216" i="1"/>
  <c r="AU209" i="1"/>
  <c r="AU208" i="1"/>
  <c r="AU175" i="1"/>
  <c r="AU167" i="1"/>
  <c r="AU211" i="1"/>
  <c r="AU204" i="1"/>
  <c r="AU184" i="1"/>
  <c r="AU171" i="1"/>
  <c r="AU168" i="1"/>
  <c r="AU161" i="1"/>
  <c r="AU283" i="1"/>
  <c r="AU218" i="1"/>
  <c r="AU195" i="1"/>
  <c r="AU156" i="1"/>
  <c r="AU232" i="1"/>
  <c r="AU219" i="1"/>
  <c r="AU214" i="1"/>
  <c r="AU196" i="1"/>
  <c r="AU185" i="1"/>
  <c r="AU177" i="1"/>
  <c r="AU169" i="1"/>
  <c r="AU166" i="1"/>
  <c r="AU162" i="1"/>
  <c r="AU303" i="1"/>
  <c r="AU284" i="1"/>
  <c r="AU221" i="1"/>
  <c r="AU210" i="1"/>
  <c r="AU197" i="1"/>
  <c r="AU179" i="1"/>
  <c r="AU158" i="1"/>
  <c r="AU155" i="1"/>
  <c r="AU153" i="1"/>
  <c r="AU151" i="1"/>
  <c r="AU215" i="1"/>
  <c r="AU186" i="1"/>
  <c r="AU212" i="1"/>
  <c r="AU198" i="1"/>
  <c r="AU182" i="1"/>
  <c r="AU180" i="1"/>
  <c r="AU172" i="1"/>
  <c r="AU160" i="1"/>
  <c r="AU157" i="1"/>
  <c r="AU154" i="1"/>
  <c r="AU148" i="1"/>
  <c r="AU140" i="1"/>
  <c r="AU81" i="1"/>
  <c r="AU138" i="1"/>
  <c r="AU104" i="1"/>
  <c r="AU96" i="1"/>
  <c r="AU87" i="1"/>
  <c r="AU85" i="1"/>
  <c r="AU83" i="1"/>
  <c r="AU296" i="1"/>
  <c r="AU183" i="1"/>
  <c r="AU70" i="1"/>
  <c r="AU176" i="1"/>
  <c r="AU139" i="1"/>
  <c r="AU129" i="1"/>
  <c r="AU105" i="1"/>
  <c r="AU88" i="1"/>
  <c r="AU71" i="1"/>
  <c r="AU225" i="1"/>
  <c r="AU163" i="1"/>
  <c r="AU110" i="1"/>
  <c r="AU97" i="1"/>
  <c r="AU84" i="1"/>
  <c r="AU77" i="1"/>
  <c r="AU72" i="1"/>
  <c r="AU159" i="1"/>
  <c r="AU150" i="1"/>
  <c r="AU130" i="1"/>
  <c r="AU124" i="1"/>
  <c r="AU122" i="1"/>
  <c r="AU111" i="1"/>
  <c r="AU89" i="1"/>
  <c r="AU194" i="1"/>
  <c r="AU102" i="1"/>
  <c r="AU99" i="1"/>
  <c r="AU80" i="1"/>
  <c r="AU187" i="1"/>
  <c r="AU127" i="1"/>
  <c r="AU107" i="1"/>
  <c r="AU103" i="1"/>
  <c r="AU98" i="1"/>
  <c r="AU92" i="1"/>
  <c r="AU78" i="1"/>
  <c r="BC458" i="1"/>
  <c r="BC437" i="1"/>
  <c r="BC395" i="1"/>
  <c r="BC445" i="1"/>
  <c r="BC412" i="1"/>
  <c r="BC408" i="1"/>
  <c r="BC399" i="1"/>
  <c r="BC390" i="1"/>
  <c r="BC386" i="1"/>
  <c r="BC373" i="1"/>
  <c r="BC423" i="1"/>
  <c r="BC393" i="1"/>
  <c r="BC383" i="1"/>
  <c r="BC461" i="1"/>
  <c r="BC456" i="1"/>
  <c r="BC449" i="1"/>
  <c r="BC424" i="1"/>
  <c r="BC418" i="1"/>
  <c r="BC413" i="1"/>
  <c r="BC409" i="1"/>
  <c r="BC405" i="1"/>
  <c r="BC402" i="1"/>
  <c r="BC462" i="1"/>
  <c r="BC453" i="1"/>
  <c r="BC450" i="1"/>
  <c r="BC427" i="1"/>
  <c r="BC378" i="1"/>
  <c r="BC459" i="1"/>
  <c r="BC454" i="1"/>
  <c r="BC446" i="1"/>
  <c r="BC414" i="1"/>
  <c r="BC410" i="1"/>
  <c r="BC406" i="1"/>
  <c r="BC392" i="1"/>
  <c r="BC389" i="1"/>
  <c r="BC422" i="1"/>
  <c r="BC397" i="1"/>
  <c r="BC387" i="1"/>
  <c r="BC384" i="1"/>
  <c r="BC380" i="1"/>
  <c r="BC455" i="1"/>
  <c r="BC428" i="1"/>
  <c r="BC385" i="1"/>
  <c r="BC367" i="1"/>
  <c r="BC352" i="1"/>
  <c r="BC334" i="1"/>
  <c r="BC328" i="1"/>
  <c r="BC322" i="1"/>
  <c r="BC319" i="1"/>
  <c r="BC313" i="1"/>
  <c r="BC307" i="1"/>
  <c r="BC349" i="1"/>
  <c r="BC341" i="1"/>
  <c r="BC304" i="1"/>
  <c r="BC415" i="1"/>
  <c r="BC370" i="1"/>
  <c r="BC356" i="1"/>
  <c r="BC353" i="1"/>
  <c r="BC336" i="1"/>
  <c r="BC330" i="1"/>
  <c r="BC323" i="1"/>
  <c r="BC309" i="1"/>
  <c r="BC448" i="1"/>
  <c r="BC394" i="1"/>
  <c r="BC371" i="1"/>
  <c r="BC333" i="1"/>
  <c r="BC460" i="1"/>
  <c r="BC419" i="1"/>
  <c r="BC407" i="1"/>
  <c r="BC368" i="1"/>
  <c r="BC366" i="1"/>
  <c r="BC350" i="1"/>
  <c r="BC340" i="1"/>
  <c r="BC338" i="1"/>
  <c r="BC320" i="1"/>
  <c r="BC369" i="1"/>
  <c r="BC335" i="1"/>
  <c r="BC326" i="1"/>
  <c r="BC318" i="1"/>
  <c r="BC314" i="1"/>
  <c r="BC355" i="1"/>
  <c r="BC351" i="1"/>
  <c r="BC345" i="1"/>
  <c r="BC342" i="1"/>
  <c r="BC339" i="1"/>
  <c r="BC321" i="1"/>
  <c r="BC411" i="1"/>
  <c r="BC254" i="1"/>
  <c r="BC300" i="1"/>
  <c r="BC294" i="1"/>
  <c r="BC255" i="1"/>
  <c r="BC233" i="1"/>
  <c r="BC230" i="1"/>
  <c r="BC297" i="1"/>
  <c r="BC288" i="1"/>
  <c r="BC273" i="1"/>
  <c r="BC241" i="1"/>
  <c r="BC238" i="1"/>
  <c r="BC236" i="1"/>
  <c r="BC299" i="1"/>
  <c r="BC270" i="1"/>
  <c r="BC267" i="1"/>
  <c r="BC259" i="1"/>
  <c r="BC251" i="1"/>
  <c r="BC249" i="1"/>
  <c r="BC239" i="1"/>
  <c r="BC234" i="1"/>
  <c r="BC337" i="1"/>
  <c r="BC305" i="1"/>
  <c r="BC295" i="1"/>
  <c r="BC268" i="1"/>
  <c r="BC357" i="1"/>
  <c r="BC331" i="1"/>
  <c r="BC310" i="1"/>
  <c r="BC298" i="1"/>
  <c r="BC287" i="1"/>
  <c r="BC274" i="1"/>
  <c r="BC265" i="1"/>
  <c r="BC253" i="1"/>
  <c r="BC293" i="1"/>
  <c r="BC272" i="1"/>
  <c r="BC269" i="1"/>
  <c r="BC266" i="1"/>
  <c r="BC237" i="1"/>
  <c r="BC231" i="1"/>
  <c r="BC227" i="1"/>
  <c r="BC216" i="1"/>
  <c r="BC209" i="1"/>
  <c r="BC208" i="1"/>
  <c r="BC167" i="1"/>
  <c r="BC283" i="1"/>
  <c r="BC242" i="1"/>
  <c r="BC211" i="1"/>
  <c r="BC184" i="1"/>
  <c r="BC171" i="1"/>
  <c r="BC168" i="1"/>
  <c r="BC163" i="1"/>
  <c r="BC232" i="1"/>
  <c r="BC222" i="1"/>
  <c r="BC199" i="1"/>
  <c r="BC303" i="1"/>
  <c r="BC289" i="1"/>
  <c r="BC284" i="1"/>
  <c r="BC220" i="1"/>
  <c r="BC214" i="1"/>
  <c r="BC169" i="1"/>
  <c r="BC166" i="1"/>
  <c r="BC271" i="1"/>
  <c r="BC226" i="1"/>
  <c r="BC221" i="1"/>
  <c r="BC210" i="1"/>
  <c r="BC191" i="1"/>
  <c r="BC158" i="1"/>
  <c r="BC151" i="1"/>
  <c r="BC215" i="1"/>
  <c r="BC205" i="1"/>
  <c r="BC296" i="1"/>
  <c r="BC212" i="1"/>
  <c r="BC193" i="1"/>
  <c r="BC192" i="1"/>
  <c r="BC182" i="1"/>
  <c r="BC180" i="1"/>
  <c r="BC172" i="1"/>
  <c r="BC164" i="1"/>
  <c r="BC148" i="1"/>
  <c r="BC140" i="1"/>
  <c r="BC137" i="1"/>
  <c r="BC132" i="1"/>
  <c r="BC100" i="1"/>
  <c r="BC81" i="1"/>
  <c r="BC78" i="1"/>
  <c r="BC183" i="1"/>
  <c r="BC144" i="1"/>
  <c r="BC138" i="1"/>
  <c r="BC134" i="1"/>
  <c r="BC120" i="1"/>
  <c r="BC118" i="1"/>
  <c r="BC104" i="1"/>
  <c r="BC96" i="1"/>
  <c r="BC83" i="1"/>
  <c r="BC128" i="1"/>
  <c r="BC277" i="1"/>
  <c r="BC225" i="1"/>
  <c r="BC200" i="1"/>
  <c r="BC146" i="1"/>
  <c r="BC129" i="1"/>
  <c r="BC121" i="1"/>
  <c r="BC116" i="1"/>
  <c r="BC88" i="1"/>
  <c r="BC207" i="1"/>
  <c r="BC133" i="1"/>
  <c r="BC123" i="1"/>
  <c r="BC101" i="1"/>
  <c r="BC97" i="1"/>
  <c r="BC79" i="1"/>
  <c r="BC189" i="1"/>
  <c r="BC119" i="1"/>
  <c r="BC94" i="1"/>
  <c r="BC187" i="1"/>
  <c r="BC145" i="1"/>
  <c r="BC126" i="1"/>
  <c r="BC91" i="1"/>
  <c r="BC80" i="1"/>
  <c r="BC74" i="1"/>
  <c r="BC149" i="1"/>
  <c r="BC147" i="1"/>
  <c r="BC127" i="1"/>
  <c r="BC117" i="1"/>
  <c r="BC93" i="1"/>
  <c r="BC66" i="1"/>
  <c r="BK451" i="1"/>
  <c r="BK439" i="1"/>
  <c r="BK432" i="1"/>
  <c r="BK430" i="1"/>
  <c r="BK428" i="1"/>
  <c r="BK415" i="1"/>
  <c r="BK411" i="1"/>
  <c r="BK407" i="1"/>
  <c r="BK403" i="1"/>
  <c r="BK385" i="1"/>
  <c r="BK458" i="1"/>
  <c r="BK445" i="1"/>
  <c r="BK437" i="1"/>
  <c r="BK431" i="1"/>
  <c r="BK399" i="1"/>
  <c r="BK395" i="1"/>
  <c r="BK390" i="1"/>
  <c r="BK388" i="1"/>
  <c r="BK373" i="1"/>
  <c r="BK447" i="1"/>
  <c r="BK442" i="1"/>
  <c r="BK433" i="1"/>
  <c r="BK423" i="1"/>
  <c r="BK412" i="1"/>
  <c r="BK408" i="1"/>
  <c r="BK404" i="1"/>
  <c r="BK386" i="1"/>
  <c r="BK383" i="1"/>
  <c r="BK374" i="1"/>
  <c r="BK461" i="1"/>
  <c r="BK449" i="1"/>
  <c r="BK435" i="1"/>
  <c r="BK426" i="1"/>
  <c r="BK418" i="1"/>
  <c r="BK402" i="1"/>
  <c r="BK400" i="1"/>
  <c r="BK393" i="1"/>
  <c r="BK377" i="1"/>
  <c r="BK453" i="1"/>
  <c r="BK450" i="1"/>
  <c r="BK443" i="1"/>
  <c r="BK424" i="1"/>
  <c r="BK421" i="1"/>
  <c r="BK413" i="1"/>
  <c r="BK409" i="1"/>
  <c r="BK405" i="1"/>
  <c r="BK391" i="1"/>
  <c r="BK382" i="1"/>
  <c r="BK462" i="1"/>
  <c r="BK459" i="1"/>
  <c r="BK456" i="1"/>
  <c r="BK444" i="1"/>
  <c r="BK429" i="1"/>
  <c r="BK425" i="1"/>
  <c r="BK416" i="1"/>
  <c r="BK398" i="1"/>
  <c r="BK389" i="1"/>
  <c r="BK378" i="1"/>
  <c r="BK463" i="1"/>
  <c r="BK454" i="1"/>
  <c r="BK446" i="1"/>
  <c r="BK427" i="1"/>
  <c r="BK422" i="1"/>
  <c r="BK417" i="1"/>
  <c r="BK414" i="1"/>
  <c r="BK410" i="1"/>
  <c r="BK406" i="1"/>
  <c r="BK392" i="1"/>
  <c r="BK387" i="1"/>
  <c r="BK384" i="1"/>
  <c r="BK380" i="1"/>
  <c r="BK367" i="1"/>
  <c r="BK360" i="1"/>
  <c r="BK337" i="1"/>
  <c r="BK319" i="1"/>
  <c r="BK308" i="1"/>
  <c r="BK363" i="1"/>
  <c r="BK352" i="1"/>
  <c r="BK341" i="1"/>
  <c r="BK334" i="1"/>
  <c r="BK328" i="1"/>
  <c r="BK322" i="1"/>
  <c r="BK313" i="1"/>
  <c r="BK312" i="1"/>
  <c r="BK311" i="1"/>
  <c r="BK307" i="1"/>
  <c r="BK448" i="1"/>
  <c r="BK397" i="1"/>
  <c r="BK394" i="1"/>
  <c r="BK370" i="1"/>
  <c r="BK358" i="1"/>
  <c r="BK356" i="1"/>
  <c r="BK354" i="1"/>
  <c r="BK316" i="1"/>
  <c r="BK304" i="1"/>
  <c r="BK460" i="1"/>
  <c r="BK419" i="1"/>
  <c r="BK361" i="1"/>
  <c r="BK353" i="1"/>
  <c r="BK336" i="1"/>
  <c r="BK330" i="1"/>
  <c r="BK323" i="1"/>
  <c r="BK317" i="1"/>
  <c r="BK309" i="1"/>
  <c r="BK457" i="1"/>
  <c r="BK375" i="1"/>
  <c r="BK371" i="1"/>
  <c r="BK368" i="1"/>
  <c r="BK366" i="1"/>
  <c r="BK364" i="1"/>
  <c r="BK347" i="1"/>
  <c r="BK340" i="1"/>
  <c r="BK333" i="1"/>
  <c r="BK327" i="1"/>
  <c r="BK376" i="1"/>
  <c r="BK359" i="1"/>
  <c r="BK350" i="1"/>
  <c r="BK348" i="1"/>
  <c r="BK344" i="1"/>
  <c r="BK343" i="1"/>
  <c r="BK338" i="1"/>
  <c r="BK326" i="1"/>
  <c r="BK320" i="1"/>
  <c r="BK318" i="1"/>
  <c r="BK314" i="1"/>
  <c r="BK381" i="1"/>
  <c r="BK369" i="1"/>
  <c r="BK362" i="1"/>
  <c r="BK355" i="1"/>
  <c r="BK346" i="1"/>
  <c r="BK342" i="1"/>
  <c r="BK335" i="1"/>
  <c r="BK452" i="1"/>
  <c r="BK372" i="1"/>
  <c r="BK339" i="1"/>
  <c r="BK315" i="1"/>
  <c r="BK303" i="1"/>
  <c r="BK284" i="1"/>
  <c r="BK283" i="1"/>
  <c r="BK272" i="1"/>
  <c r="BK266" i="1"/>
  <c r="BK246" i="1"/>
  <c r="BK244" i="1"/>
  <c r="BK232" i="1"/>
  <c r="BK351" i="1"/>
  <c r="BK305" i="1"/>
  <c r="BK300" i="1"/>
  <c r="BK286" i="1"/>
  <c r="BK271" i="1"/>
  <c r="BK254" i="1"/>
  <c r="BK252" i="1"/>
  <c r="BK365" i="1"/>
  <c r="BK285" i="1"/>
  <c r="BK264" i="1"/>
  <c r="BK245" i="1"/>
  <c r="BK238" i="1"/>
  <c r="BK236" i="1"/>
  <c r="BK233" i="1"/>
  <c r="BK230" i="1"/>
  <c r="BK310" i="1"/>
  <c r="BK288" i="1"/>
  <c r="BK270" i="1"/>
  <c r="BK267" i="1"/>
  <c r="BK255" i="1"/>
  <c r="BK241" i="1"/>
  <c r="BK438" i="1"/>
  <c r="BK357" i="1"/>
  <c r="BK331" i="1"/>
  <c r="BK259" i="1"/>
  <c r="BK251" i="1"/>
  <c r="BK249" i="1"/>
  <c r="BK239" i="1"/>
  <c r="BK306" i="1"/>
  <c r="BK302" i="1"/>
  <c r="BK282" i="1"/>
  <c r="BK268" i="1"/>
  <c r="BK265" i="1"/>
  <c r="BK262" i="1"/>
  <c r="BK253" i="1"/>
  <c r="BK455" i="1"/>
  <c r="BK290" i="1"/>
  <c r="BK260" i="1"/>
  <c r="BK240" i="1"/>
  <c r="BK237" i="1"/>
  <c r="BK235" i="1"/>
  <c r="BK231" i="1"/>
  <c r="BK275" i="1"/>
  <c r="BK261" i="1"/>
  <c r="BK242" i="1"/>
  <c r="BK225" i="1"/>
  <c r="BK187" i="1"/>
  <c r="BK167" i="1"/>
  <c r="BK228" i="1"/>
  <c r="BK213" i="1"/>
  <c r="BK211" i="1"/>
  <c r="BK209" i="1"/>
  <c r="BK208" i="1"/>
  <c r="BK204" i="1"/>
  <c r="BK194" i="1"/>
  <c r="BK171" i="1"/>
  <c r="BK321" i="1"/>
  <c r="BK289" i="1"/>
  <c r="BK281" i="1"/>
  <c r="BK227" i="1"/>
  <c r="BK218" i="1"/>
  <c r="BK199" i="1"/>
  <c r="BK195" i="1"/>
  <c r="BK184" i="1"/>
  <c r="BK168" i="1"/>
  <c r="BK163" i="1"/>
  <c r="BK161" i="1"/>
  <c r="BK292" i="1"/>
  <c r="BK220" i="1"/>
  <c r="BK206" i="1"/>
  <c r="BK196" i="1"/>
  <c r="BK166" i="1"/>
  <c r="BK150" i="1"/>
  <c r="BK287" i="1"/>
  <c r="BK226" i="1"/>
  <c r="BK214" i="1"/>
  <c r="BK210" i="1"/>
  <c r="BK185" i="1"/>
  <c r="BK169" i="1"/>
  <c r="BK269" i="1"/>
  <c r="BK205" i="1"/>
  <c r="BK197" i="1"/>
  <c r="BK179" i="1"/>
  <c r="BK153" i="1"/>
  <c r="BK151" i="1"/>
  <c r="BK277" i="1"/>
  <c r="BK215" i="1"/>
  <c r="BK212" i="1"/>
  <c r="BK198" i="1"/>
  <c r="BK193" i="1"/>
  <c r="BK186" i="1"/>
  <c r="BK172" i="1"/>
  <c r="BK158" i="1"/>
  <c r="BK180" i="1"/>
  <c r="BK137" i="1"/>
  <c r="BK132" i="1"/>
  <c r="BK127" i="1"/>
  <c r="BK103" i="1"/>
  <c r="BK100" i="1"/>
  <c r="BK86" i="1"/>
  <c r="BK84" i="1"/>
  <c r="BK78" i="1"/>
  <c r="BK144" i="1"/>
  <c r="BK134" i="1"/>
  <c r="BK125" i="1"/>
  <c r="BK120" i="1"/>
  <c r="BK118" i="1"/>
  <c r="BK109" i="1"/>
  <c r="BK93" i="1"/>
  <c r="BK81" i="1"/>
  <c r="BK200" i="1"/>
  <c r="BK148" i="1"/>
  <c r="BK138" i="1"/>
  <c r="BK128" i="1"/>
  <c r="BK122" i="1"/>
  <c r="BK108" i="1"/>
  <c r="BK104" i="1"/>
  <c r="BK89" i="1"/>
  <c r="BK87" i="1"/>
  <c r="BK85" i="1"/>
  <c r="BK75" i="1"/>
  <c r="BK73" i="1"/>
  <c r="BK70" i="1"/>
  <c r="BK59" i="1"/>
  <c r="BK207" i="1"/>
  <c r="BK173" i="1"/>
  <c r="BK149" i="1"/>
  <c r="BK146" i="1"/>
  <c r="BK131" i="1"/>
  <c r="BK116" i="1"/>
  <c r="BK105" i="1"/>
  <c r="BK96" i="1"/>
  <c r="BK92" i="1"/>
  <c r="BK71" i="1"/>
  <c r="BK189" i="1"/>
  <c r="BK133" i="1"/>
  <c r="BK129" i="1"/>
  <c r="BK123" i="1"/>
  <c r="BK121" i="1"/>
  <c r="BK99" i="1"/>
  <c r="BK88" i="1"/>
  <c r="BK79" i="1"/>
  <c r="BK72" i="1"/>
  <c r="BK143" i="1"/>
  <c r="BK130" i="1"/>
  <c r="BK124" i="1"/>
  <c r="BK119" i="1"/>
  <c r="BK98" i="1"/>
  <c r="BK94" i="1"/>
  <c r="BK182" i="1"/>
  <c r="BK164" i="1"/>
  <c r="BK126" i="1"/>
  <c r="BK97" i="1"/>
  <c r="BK91" i="1"/>
  <c r="BK80" i="1"/>
  <c r="BK77" i="1"/>
  <c r="BK74" i="1"/>
  <c r="BK219" i="1"/>
  <c r="BK147" i="1"/>
  <c r="BK145" i="1"/>
  <c r="BK117" i="1"/>
  <c r="BK102" i="1"/>
  <c r="BK66" i="1"/>
  <c r="BK60" i="1"/>
  <c r="AE1" i="1"/>
  <c r="AM1" i="1"/>
  <c r="AW1" i="1"/>
  <c r="BE1" i="1"/>
  <c r="BM1" i="1"/>
  <c r="BF3" i="1"/>
  <c r="AZ4" i="1"/>
  <c r="BM4" i="1"/>
  <c r="BJ5" i="1"/>
  <c r="AW6" i="1"/>
  <c r="AZ7" i="1"/>
  <c r="BI7" i="1"/>
  <c r="BB8" i="1"/>
  <c r="BM8" i="1"/>
  <c r="AZ9" i="1"/>
  <c r="BL9" i="1"/>
  <c r="AY10" i="1"/>
  <c r="BG10" i="1"/>
  <c r="BH11" i="1"/>
  <c r="BA12" i="1"/>
  <c r="BJ12" i="1"/>
  <c r="AY13" i="1"/>
  <c r="BG13" i="1"/>
  <c r="BL14" i="1"/>
  <c r="AX15" i="1"/>
  <c r="BG15" i="1"/>
  <c r="BJ16" i="1"/>
  <c r="AW17" i="1"/>
  <c r="BK18" i="1"/>
  <c r="AX19" i="1"/>
  <c r="BI19" i="1"/>
  <c r="AW20" i="1"/>
  <c r="BE20" i="1"/>
  <c r="BM20" i="1"/>
  <c r="BB21" i="1"/>
  <c r="BJ21" i="1"/>
  <c r="AU22" i="1"/>
  <c r="BK22" i="1"/>
  <c r="AV23" i="1"/>
  <c r="BD23" i="1"/>
  <c r="BM23" i="1"/>
  <c r="AV24" i="1"/>
  <c r="BD24" i="1"/>
  <c r="BM24" i="1"/>
  <c r="BF25" i="1"/>
  <c r="BC26" i="1"/>
  <c r="BK26" i="1"/>
  <c r="AY27" i="1"/>
  <c r="BG27" i="1"/>
  <c r="BC28" i="1"/>
  <c r="BK28" i="1"/>
  <c r="BG29" i="1"/>
  <c r="BG30" i="1"/>
  <c r="BD31" i="1"/>
  <c r="BK32" i="1"/>
  <c r="AW33" i="1"/>
  <c r="BJ34" i="1"/>
  <c r="AZ35" i="1"/>
  <c r="AY36" i="1"/>
  <c r="BG36" i="1"/>
  <c r="BA37" i="1"/>
  <c r="BJ37" i="1"/>
  <c r="AU38" i="1"/>
  <c r="BC38" i="1"/>
  <c r="BL38" i="1"/>
  <c r="AW39" i="1"/>
  <c r="BE39" i="1"/>
  <c r="AY40" i="1"/>
  <c r="BG40" i="1"/>
  <c r="BD41" i="1"/>
  <c r="BB42" i="1"/>
  <c r="BK42" i="1"/>
  <c r="AZ43" i="1"/>
  <c r="BH43" i="1"/>
  <c r="BD44" i="1"/>
  <c r="AY45" i="1"/>
  <c r="BG45" i="1"/>
  <c r="BE47" i="1"/>
  <c r="AZ48" i="1"/>
  <c r="BI48" i="1"/>
  <c r="AU49" i="1"/>
  <c r="BC49" i="1"/>
  <c r="BL49" i="1"/>
  <c r="AX50" i="1"/>
  <c r="BI51" i="1"/>
  <c r="AX52" i="1"/>
  <c r="BF52" i="1"/>
  <c r="BH53" i="1"/>
  <c r="AX55" i="1"/>
  <c r="BJ55" i="1"/>
  <c r="AV56" i="1"/>
  <c r="BL57" i="1"/>
  <c r="BC58" i="1"/>
  <c r="BJ60" i="1"/>
  <c r="AW61" i="1"/>
  <c r="BH61" i="1"/>
  <c r="AY62" i="1"/>
  <c r="BJ62" i="1"/>
  <c r="BJ65" i="1"/>
  <c r="AY66" i="1"/>
  <c r="BJ66" i="1"/>
  <c r="BH67" i="1"/>
  <c r="BC68" i="1"/>
  <c r="BG70" i="1"/>
  <c r="AV433" i="1"/>
  <c r="AV431" i="1"/>
  <c r="AV412" i="1"/>
  <c r="AV408" i="1"/>
  <c r="AV404" i="1"/>
  <c r="AV386" i="1"/>
  <c r="AV400" i="1"/>
  <c r="AV383" i="1"/>
  <c r="AV374" i="1"/>
  <c r="AV435" i="1"/>
  <c r="AV424" i="1"/>
  <c r="AV418" i="1"/>
  <c r="AV413" i="1"/>
  <c r="AV409" i="1"/>
  <c r="AV405" i="1"/>
  <c r="AV462" i="1"/>
  <c r="AV450" i="1"/>
  <c r="AV443" i="1"/>
  <c r="AV427" i="1"/>
  <c r="AV378" i="1"/>
  <c r="AV454" i="1"/>
  <c r="AV444" i="1"/>
  <c r="AV425" i="1"/>
  <c r="AV414" i="1"/>
  <c r="AV410" i="1"/>
  <c r="AV406" i="1"/>
  <c r="AV392" i="1"/>
  <c r="AV463" i="1"/>
  <c r="AV457" i="1"/>
  <c r="AV426" i="1"/>
  <c r="AV417" i="1"/>
  <c r="AV397" i="1"/>
  <c r="AV455" i="1"/>
  <c r="AV430" i="1"/>
  <c r="AV428" i="1"/>
  <c r="AV415" i="1"/>
  <c r="AV411" i="1"/>
  <c r="AV407" i="1"/>
  <c r="AV388" i="1"/>
  <c r="AV385" i="1"/>
  <c r="AV381" i="1"/>
  <c r="AV458" i="1"/>
  <c r="AV452" i="1"/>
  <c r="AV376" i="1"/>
  <c r="AV361" i="1"/>
  <c r="AV346" i="1"/>
  <c r="AV341" i="1"/>
  <c r="AV364" i="1"/>
  <c r="AV353" i="1"/>
  <c r="AV330" i="1"/>
  <c r="AV323" i="1"/>
  <c r="AV371" i="1"/>
  <c r="AV359" i="1"/>
  <c r="AV439" i="1"/>
  <c r="AV421" i="1"/>
  <c r="AV362" i="1"/>
  <c r="AV350" i="1"/>
  <c r="AV344" i="1"/>
  <c r="AV340" i="1"/>
  <c r="AV326" i="1"/>
  <c r="AV369" i="1"/>
  <c r="AV365" i="1"/>
  <c r="AV437" i="1"/>
  <c r="AV360" i="1"/>
  <c r="AV351" i="1"/>
  <c r="AV345" i="1"/>
  <c r="AV342" i="1"/>
  <c r="AV339" i="1"/>
  <c r="AV321" i="1"/>
  <c r="AV395" i="1"/>
  <c r="AV363" i="1"/>
  <c r="AV347" i="1"/>
  <c r="AV343" i="1"/>
  <c r="AV358" i="1"/>
  <c r="AV306" i="1"/>
  <c r="AV294" i="1"/>
  <c r="AV255" i="1"/>
  <c r="AV245" i="1"/>
  <c r="AV233" i="1"/>
  <c r="AV230" i="1"/>
  <c r="AV312" i="1"/>
  <c r="AV297" i="1"/>
  <c r="AV278" i="1"/>
  <c r="AV273" i="1"/>
  <c r="AV243" i="1"/>
  <c r="AV286" i="1"/>
  <c r="AV259" i="1"/>
  <c r="AV251" i="1"/>
  <c r="AV249" i="1"/>
  <c r="AV248" i="1"/>
  <c r="AV239" i="1"/>
  <c r="AV234" i="1"/>
  <c r="AV322" i="1"/>
  <c r="AV295" i="1"/>
  <c r="AV268" i="1"/>
  <c r="AV325" i="1"/>
  <c r="AV319" i="1"/>
  <c r="AV313" i="1"/>
  <c r="AV298" i="1"/>
  <c r="AV274" i="1"/>
  <c r="AV260" i="1"/>
  <c r="AV352" i="1"/>
  <c r="AV308" i="1"/>
  <c r="AV293" i="1"/>
  <c r="AV291" i="1"/>
  <c r="AV269" i="1"/>
  <c r="AV266" i="1"/>
  <c r="AV254" i="1"/>
  <c r="AV235" i="1"/>
  <c r="AV311" i="1"/>
  <c r="AV303" i="1"/>
  <c r="AV296" i="1"/>
  <c r="AV284" i="1"/>
  <c r="AV283" i="1"/>
  <c r="AV277" i="1"/>
  <c r="AV244" i="1"/>
  <c r="AV232" i="1"/>
  <c r="AV211" i="1"/>
  <c r="AV204" i="1"/>
  <c r="AV184" i="1"/>
  <c r="AV171" i="1"/>
  <c r="AV168" i="1"/>
  <c r="AV165" i="1"/>
  <c r="AV161" i="1"/>
  <c r="AV305" i="1"/>
  <c r="AV218" i="1"/>
  <c r="AV195" i="1"/>
  <c r="AV219" i="1"/>
  <c r="AV214" i="1"/>
  <c r="AV196" i="1"/>
  <c r="AV169" i="1"/>
  <c r="AV166" i="1"/>
  <c r="AV162" i="1"/>
  <c r="AV221" i="1"/>
  <c r="AV210" i="1"/>
  <c r="AV197" i="1"/>
  <c r="AV179" i="1"/>
  <c r="AV158" i="1"/>
  <c r="AV153" i="1"/>
  <c r="AV151" i="1"/>
  <c r="AV229" i="1"/>
  <c r="AV215" i="1"/>
  <c r="AV186" i="1"/>
  <c r="AV212" i="1"/>
  <c r="AV198" i="1"/>
  <c r="AV182" i="1"/>
  <c r="AV180" i="1"/>
  <c r="AV172" i="1"/>
  <c r="AV304" i="1"/>
  <c r="AV290" i="1"/>
  <c r="AV225" i="1"/>
  <c r="AV194" i="1"/>
  <c r="AV187" i="1"/>
  <c r="AV183" i="1"/>
  <c r="AV138" i="1"/>
  <c r="AV136" i="1"/>
  <c r="AV104" i="1"/>
  <c r="AV96" i="1"/>
  <c r="AV87" i="1"/>
  <c r="AV85" i="1"/>
  <c r="AV83" i="1"/>
  <c r="AV209" i="1"/>
  <c r="AV113" i="1"/>
  <c r="AV141" i="1"/>
  <c r="AV139" i="1"/>
  <c r="AV135" i="1"/>
  <c r="AV129" i="1"/>
  <c r="AV105" i="1"/>
  <c r="AV88" i="1"/>
  <c r="AV71" i="1"/>
  <c r="AV55" i="1"/>
  <c r="AV112" i="1"/>
  <c r="AV110" i="1"/>
  <c r="AV97" i="1"/>
  <c r="AV77" i="1"/>
  <c r="AV72" i="1"/>
  <c r="AV167" i="1"/>
  <c r="AV150" i="1"/>
  <c r="AV130" i="1"/>
  <c r="AV124" i="1"/>
  <c r="AV111" i="1"/>
  <c r="AV89" i="1"/>
  <c r="AV216" i="1"/>
  <c r="AV102" i="1"/>
  <c r="AV99" i="1"/>
  <c r="AV80" i="1"/>
  <c r="AV156" i="1"/>
  <c r="AV142" i="1"/>
  <c r="AV137" i="1"/>
  <c r="AV127" i="1"/>
  <c r="AV103" i="1"/>
  <c r="AV98" i="1"/>
  <c r="AV92" i="1"/>
  <c r="AV78" i="1"/>
  <c r="AV208" i="1"/>
  <c r="AV148" i="1"/>
  <c r="AV140" i="1"/>
  <c r="AV114" i="1"/>
  <c r="AV81" i="1"/>
  <c r="AV61" i="1"/>
  <c r="BD445" i="1"/>
  <c r="BD412" i="1"/>
  <c r="BD408" i="1"/>
  <c r="BD399" i="1"/>
  <c r="BD390" i="1"/>
  <c r="BD386" i="1"/>
  <c r="BD423" i="1"/>
  <c r="BD393" i="1"/>
  <c r="BD383" i="1"/>
  <c r="BD461" i="1"/>
  <c r="BD456" i="1"/>
  <c r="BD449" i="1"/>
  <c r="BD424" i="1"/>
  <c r="BD418" i="1"/>
  <c r="BD413" i="1"/>
  <c r="BD409" i="1"/>
  <c r="BD405" i="1"/>
  <c r="BD402" i="1"/>
  <c r="BD462" i="1"/>
  <c r="BD453" i="1"/>
  <c r="BD450" i="1"/>
  <c r="BD427" i="1"/>
  <c r="BD378" i="1"/>
  <c r="BD459" i="1"/>
  <c r="BD446" i="1"/>
  <c r="BD414" i="1"/>
  <c r="BD410" i="1"/>
  <c r="BD406" i="1"/>
  <c r="BD392" i="1"/>
  <c r="BD389" i="1"/>
  <c r="BD422" i="1"/>
  <c r="BD397" i="1"/>
  <c r="BD387" i="1"/>
  <c r="BD384" i="1"/>
  <c r="BD380" i="1"/>
  <c r="BD460" i="1"/>
  <c r="BD455" i="1"/>
  <c r="BD448" i="1"/>
  <c r="BD428" i="1"/>
  <c r="BD419" i="1"/>
  <c r="BD415" i="1"/>
  <c r="BD411" i="1"/>
  <c r="BD407" i="1"/>
  <c r="BD394" i="1"/>
  <c r="BD385" i="1"/>
  <c r="BD349" i="1"/>
  <c r="BD341" i="1"/>
  <c r="BD304" i="1"/>
  <c r="BD370" i="1"/>
  <c r="BD356" i="1"/>
  <c r="BD353" i="1"/>
  <c r="BD336" i="1"/>
  <c r="BD330" i="1"/>
  <c r="BD323" i="1"/>
  <c r="BD309" i="1"/>
  <c r="BD371" i="1"/>
  <c r="BD373" i="1"/>
  <c r="BD368" i="1"/>
  <c r="BD350" i="1"/>
  <c r="BD340" i="1"/>
  <c r="BD338" i="1"/>
  <c r="BD320" i="1"/>
  <c r="BD437" i="1"/>
  <c r="BD369" i="1"/>
  <c r="BD335" i="1"/>
  <c r="BD326" i="1"/>
  <c r="BD318" i="1"/>
  <c r="BD314" i="1"/>
  <c r="BD310" i="1"/>
  <c r="BD395" i="1"/>
  <c r="BD355" i="1"/>
  <c r="BD351" i="1"/>
  <c r="BD345" i="1"/>
  <c r="BD342" i="1"/>
  <c r="BD339" i="1"/>
  <c r="BD321" i="1"/>
  <c r="BD357" i="1"/>
  <c r="BD337" i="1"/>
  <c r="BD331" i="1"/>
  <c r="BD300" i="1"/>
  <c r="BD294" i="1"/>
  <c r="BD255" i="1"/>
  <c r="BD233" i="1"/>
  <c r="BD230" i="1"/>
  <c r="BD367" i="1"/>
  <c r="BD297" i="1"/>
  <c r="BD288" i="1"/>
  <c r="BD273" i="1"/>
  <c r="BD241" i="1"/>
  <c r="BD238" i="1"/>
  <c r="BD236" i="1"/>
  <c r="BD322" i="1"/>
  <c r="BD299" i="1"/>
  <c r="BD270" i="1"/>
  <c r="BD267" i="1"/>
  <c r="BD259" i="1"/>
  <c r="BD251" i="1"/>
  <c r="BD249" i="1"/>
  <c r="BD239" i="1"/>
  <c r="BD234" i="1"/>
  <c r="BD334" i="1"/>
  <c r="BD319" i="1"/>
  <c r="BD313" i="1"/>
  <c r="BD305" i="1"/>
  <c r="BD295" i="1"/>
  <c r="BD268" i="1"/>
  <c r="BD458" i="1"/>
  <c r="BD352" i="1"/>
  <c r="BD298" i="1"/>
  <c r="BD287" i="1"/>
  <c r="BD274" i="1"/>
  <c r="BD253" i="1"/>
  <c r="BD307" i="1"/>
  <c r="BD293" i="1"/>
  <c r="BD272" i="1"/>
  <c r="BD269" i="1"/>
  <c r="BD266" i="1"/>
  <c r="BD237" i="1"/>
  <c r="BD231" i="1"/>
  <c r="BD303" i="1"/>
  <c r="BD296" i="1"/>
  <c r="BD289" i="1"/>
  <c r="BD284" i="1"/>
  <c r="BD283" i="1"/>
  <c r="BD277" i="1"/>
  <c r="BD271" i="1"/>
  <c r="BD242" i="1"/>
  <c r="BD211" i="1"/>
  <c r="BD184" i="1"/>
  <c r="BD171" i="1"/>
  <c r="BD168" i="1"/>
  <c r="BD163" i="1"/>
  <c r="BD222" i="1"/>
  <c r="BD199" i="1"/>
  <c r="BD220" i="1"/>
  <c r="BD214" i="1"/>
  <c r="BD169" i="1"/>
  <c r="BD166" i="1"/>
  <c r="BD328" i="1"/>
  <c r="BD226" i="1"/>
  <c r="BD221" i="1"/>
  <c r="BD210" i="1"/>
  <c r="BD191" i="1"/>
  <c r="BD158" i="1"/>
  <c r="BD151" i="1"/>
  <c r="BD215" i="1"/>
  <c r="BD205" i="1"/>
  <c r="BD212" i="1"/>
  <c r="BD193" i="1"/>
  <c r="BD180" i="1"/>
  <c r="BD172" i="1"/>
  <c r="BD164" i="1"/>
  <c r="BD225" i="1"/>
  <c r="BD207" i="1"/>
  <c r="BD200" i="1"/>
  <c r="BD189" i="1"/>
  <c r="BD187" i="1"/>
  <c r="BD183" i="1"/>
  <c r="BD144" i="1"/>
  <c r="BD138" i="1"/>
  <c r="BD134" i="1"/>
  <c r="BD120" i="1"/>
  <c r="BD118" i="1"/>
  <c r="BD104" i="1"/>
  <c r="BD96" i="1"/>
  <c r="BD83" i="1"/>
  <c r="BD254" i="1"/>
  <c r="BD227" i="1"/>
  <c r="BD128" i="1"/>
  <c r="BD146" i="1"/>
  <c r="BD129" i="1"/>
  <c r="BD121" i="1"/>
  <c r="BD116" i="1"/>
  <c r="BD55" i="1"/>
  <c r="BD167" i="1"/>
  <c r="BD133" i="1"/>
  <c r="BD123" i="1"/>
  <c r="BD101" i="1"/>
  <c r="BD97" i="1"/>
  <c r="BD79" i="1"/>
  <c r="BD216" i="1"/>
  <c r="BD119" i="1"/>
  <c r="BD94" i="1"/>
  <c r="BD145" i="1"/>
  <c r="BD126" i="1"/>
  <c r="BD91" i="1"/>
  <c r="BD80" i="1"/>
  <c r="BD74" i="1"/>
  <c r="BD208" i="1"/>
  <c r="BD149" i="1"/>
  <c r="BD147" i="1"/>
  <c r="BD127" i="1"/>
  <c r="BD117" i="1"/>
  <c r="BD93" i="1"/>
  <c r="BD148" i="1"/>
  <c r="BD140" i="1"/>
  <c r="BD137" i="1"/>
  <c r="BD132" i="1"/>
  <c r="BD100" i="1"/>
  <c r="BD81" i="1"/>
  <c r="BD68" i="1"/>
  <c r="BL458" i="1"/>
  <c r="BL445" i="1"/>
  <c r="BL437" i="1"/>
  <c r="BL431" i="1"/>
  <c r="BL399" i="1"/>
  <c r="BL395" i="1"/>
  <c r="BL390" i="1"/>
  <c r="BL388" i="1"/>
  <c r="BL379" i="1"/>
  <c r="BL433" i="1"/>
  <c r="BL423" i="1"/>
  <c r="BL412" i="1"/>
  <c r="BL408" i="1"/>
  <c r="BL404" i="1"/>
  <c r="BL386" i="1"/>
  <c r="BL383" i="1"/>
  <c r="BL374" i="1"/>
  <c r="BL461" i="1"/>
  <c r="BL449" i="1"/>
  <c r="BL435" i="1"/>
  <c r="BL426" i="1"/>
  <c r="BL418" i="1"/>
  <c r="BL402" i="1"/>
  <c r="BL400" i="1"/>
  <c r="BL393" i="1"/>
  <c r="BL377" i="1"/>
  <c r="BL453" i="1"/>
  <c r="BL450" i="1"/>
  <c r="BL443" i="1"/>
  <c r="BL424" i="1"/>
  <c r="BL421" i="1"/>
  <c r="BL413" i="1"/>
  <c r="BL409" i="1"/>
  <c r="BL405" i="1"/>
  <c r="BL391" i="1"/>
  <c r="BL462" i="1"/>
  <c r="BL459" i="1"/>
  <c r="BL456" i="1"/>
  <c r="BL444" i="1"/>
  <c r="BL425" i="1"/>
  <c r="BL420" i="1"/>
  <c r="BL416" i="1"/>
  <c r="BL398" i="1"/>
  <c r="BL389" i="1"/>
  <c r="BL378" i="1"/>
  <c r="BL463" i="1"/>
  <c r="BL454" i="1"/>
  <c r="BL446" i="1"/>
  <c r="BL427" i="1"/>
  <c r="BL422" i="1"/>
  <c r="BL417" i="1"/>
  <c r="BL414" i="1"/>
  <c r="BL410" i="1"/>
  <c r="BL406" i="1"/>
  <c r="BL396" i="1"/>
  <c r="BL392" i="1"/>
  <c r="BL387" i="1"/>
  <c r="BL384" i="1"/>
  <c r="BL380" i="1"/>
  <c r="BL460" i="1"/>
  <c r="BL457" i="1"/>
  <c r="BL455" i="1"/>
  <c r="BL452" i="1"/>
  <c r="BL448" i="1"/>
  <c r="BL441" i="1"/>
  <c r="BL438" i="1"/>
  <c r="BL436" i="1"/>
  <c r="BL419" i="1"/>
  <c r="BL397" i="1"/>
  <c r="BL394" i="1"/>
  <c r="BL381" i="1"/>
  <c r="BL376" i="1"/>
  <c r="BL375" i="1"/>
  <c r="BL401" i="1"/>
  <c r="BL373" i="1"/>
  <c r="BL363" i="1"/>
  <c r="BL352" i="1"/>
  <c r="BL341" i="1"/>
  <c r="BL334" i="1"/>
  <c r="BL328" i="1"/>
  <c r="BL322" i="1"/>
  <c r="BL313" i="1"/>
  <c r="BL312" i="1"/>
  <c r="BL311" i="1"/>
  <c r="BL307" i="1"/>
  <c r="BL415" i="1"/>
  <c r="BL370" i="1"/>
  <c r="BL358" i="1"/>
  <c r="BL356" i="1"/>
  <c r="BL354" i="1"/>
  <c r="BL325" i="1"/>
  <c r="BL316" i="1"/>
  <c r="BL304" i="1"/>
  <c r="BL439" i="1"/>
  <c r="BL361" i="1"/>
  <c r="BL353" i="1"/>
  <c r="BL349" i="1"/>
  <c r="BL336" i="1"/>
  <c r="BL330" i="1"/>
  <c r="BL323" i="1"/>
  <c r="BL317" i="1"/>
  <c r="BL309" i="1"/>
  <c r="BL407" i="1"/>
  <c r="BL371" i="1"/>
  <c r="BL368" i="1"/>
  <c r="BL366" i="1"/>
  <c r="BL364" i="1"/>
  <c r="BL347" i="1"/>
  <c r="BL340" i="1"/>
  <c r="BL333" i="1"/>
  <c r="BL327" i="1"/>
  <c r="BL451" i="1"/>
  <c r="BL359" i="1"/>
  <c r="BL350" i="1"/>
  <c r="BL348" i="1"/>
  <c r="BL344" i="1"/>
  <c r="BL343" i="1"/>
  <c r="BL338" i="1"/>
  <c r="BL326" i="1"/>
  <c r="BL320" i="1"/>
  <c r="BL318" i="1"/>
  <c r="BL310" i="1"/>
  <c r="BL432" i="1"/>
  <c r="BL369" i="1"/>
  <c r="BL362" i="1"/>
  <c r="BL355" i="1"/>
  <c r="BL346" i="1"/>
  <c r="BL342" i="1"/>
  <c r="BL335" i="1"/>
  <c r="BL440" i="1"/>
  <c r="BL430" i="1"/>
  <c r="BL411" i="1"/>
  <c r="BL372" i="1"/>
  <c r="BL365" i="1"/>
  <c r="BL357" i="1"/>
  <c r="BL351" i="1"/>
  <c r="BL339" i="1"/>
  <c r="BL331" i="1"/>
  <c r="BL324" i="1"/>
  <c r="BL321" i="1"/>
  <c r="BL315" i="1"/>
  <c r="BL367" i="1"/>
  <c r="BL305" i="1"/>
  <c r="BL300" i="1"/>
  <c r="BL296" i="1"/>
  <c r="BL286" i="1"/>
  <c r="BL280" i="1"/>
  <c r="BL271" i="1"/>
  <c r="BL254" i="1"/>
  <c r="BL252" i="1"/>
  <c r="BL250" i="1"/>
  <c r="BL428" i="1"/>
  <c r="BL285" i="1"/>
  <c r="BL264" i="1"/>
  <c r="BL258" i="1"/>
  <c r="BL245" i="1"/>
  <c r="BL238" i="1"/>
  <c r="BL236" i="1"/>
  <c r="BL233" i="1"/>
  <c r="BL230" i="1"/>
  <c r="BL319" i="1"/>
  <c r="BL308" i="1"/>
  <c r="BL294" i="1"/>
  <c r="BL288" i="1"/>
  <c r="BL270" i="1"/>
  <c r="BL267" i="1"/>
  <c r="BL255" i="1"/>
  <c r="BL241" i="1"/>
  <c r="BL403" i="1"/>
  <c r="BL337" i="1"/>
  <c r="BL297" i="1"/>
  <c r="BL273" i="1"/>
  <c r="BL259" i="1"/>
  <c r="BL251" i="1"/>
  <c r="BL249" i="1"/>
  <c r="BL239" i="1"/>
  <c r="BL228" i="1"/>
  <c r="BL385" i="1"/>
  <c r="BL360" i="1"/>
  <c r="BL306" i="1"/>
  <c r="BL299" i="1"/>
  <c r="BL291" i="1"/>
  <c r="BL278" i="1"/>
  <c r="BL276" i="1"/>
  <c r="BL268" i="1"/>
  <c r="BL265" i="1"/>
  <c r="BL262" i="1"/>
  <c r="BL253" i="1"/>
  <c r="BL243" i="1"/>
  <c r="BL234" i="1"/>
  <c r="BL295" i="1"/>
  <c r="BL290" i="1"/>
  <c r="BL260" i="1"/>
  <c r="BL257" i="1"/>
  <c r="BL240" i="1"/>
  <c r="BL237" i="1"/>
  <c r="BL235" i="1"/>
  <c r="BL231" i="1"/>
  <c r="BL298" i="1"/>
  <c r="BL292" i="1"/>
  <c r="BL289" i="1"/>
  <c r="BL287" i="1"/>
  <c r="BL277" i="1"/>
  <c r="BL275" i="1"/>
  <c r="BL274" i="1"/>
  <c r="BL269" i="1"/>
  <c r="BL261" i="1"/>
  <c r="BL242" i="1"/>
  <c r="BL283" i="1"/>
  <c r="BL217" i="1"/>
  <c r="BL213" i="1"/>
  <c r="BL211" i="1"/>
  <c r="BL209" i="1"/>
  <c r="BL208" i="1"/>
  <c r="BL204" i="1"/>
  <c r="BL194" i="1"/>
  <c r="BL192" i="1"/>
  <c r="BL177" i="1"/>
  <c r="BL171" i="1"/>
  <c r="BL155" i="1"/>
  <c r="BL247" i="1"/>
  <c r="BL232" i="1"/>
  <c r="BL229" i="1"/>
  <c r="BL227" i="1"/>
  <c r="BL218" i="1"/>
  <c r="BL199" i="1"/>
  <c r="BL195" i="1"/>
  <c r="BL184" i="1"/>
  <c r="BL176" i="1"/>
  <c r="BL168" i="1"/>
  <c r="BL163" i="1"/>
  <c r="BL161" i="1"/>
  <c r="BL345" i="1"/>
  <c r="BL303" i="1"/>
  <c r="BL284" i="1"/>
  <c r="BL223" i="1"/>
  <c r="BL220" i="1"/>
  <c r="BL216" i="1"/>
  <c r="BL206" i="1"/>
  <c r="BL201" i="1"/>
  <c r="BL196" i="1"/>
  <c r="BL188" i="1"/>
  <c r="BL166" i="1"/>
  <c r="BL157" i="1"/>
  <c r="BL150" i="1"/>
  <c r="BL226" i="1"/>
  <c r="BL214" i="1"/>
  <c r="BL210" i="1"/>
  <c r="BL185" i="1"/>
  <c r="BL181" i="1"/>
  <c r="BL178" i="1"/>
  <c r="BL169" i="1"/>
  <c r="BL154" i="1"/>
  <c r="BL152" i="1"/>
  <c r="BL301" i="1"/>
  <c r="BL248" i="1"/>
  <c r="BL224" i="1"/>
  <c r="BL222" i="1"/>
  <c r="BL221" i="1"/>
  <c r="BL205" i="1"/>
  <c r="BL197" i="1"/>
  <c r="BL179" i="1"/>
  <c r="BL159" i="1"/>
  <c r="BL153" i="1"/>
  <c r="BL151" i="1"/>
  <c r="BL293" i="1"/>
  <c r="BL266" i="1"/>
  <c r="BL246" i="1"/>
  <c r="BL215" i="1"/>
  <c r="BL212" i="1"/>
  <c r="BL198" i="1"/>
  <c r="BL193" i="1"/>
  <c r="BL190" i="1"/>
  <c r="BL186" i="1"/>
  <c r="BL175" i="1"/>
  <c r="BL172" i="1"/>
  <c r="BL165" i="1"/>
  <c r="BL158" i="1"/>
  <c r="BL244" i="1"/>
  <c r="BL219" i="1"/>
  <c r="BL207" i="1"/>
  <c r="BL200" i="1"/>
  <c r="BL191" i="1"/>
  <c r="BL189" i="1"/>
  <c r="BL182" i="1"/>
  <c r="BL180" i="1"/>
  <c r="BL173" i="1"/>
  <c r="BL164" i="1"/>
  <c r="BL183" i="1"/>
  <c r="BL160" i="1"/>
  <c r="BL142" i="1"/>
  <c r="BL140" i="1"/>
  <c r="BL134" i="1"/>
  <c r="BL120" i="1"/>
  <c r="BL118" i="1"/>
  <c r="BL95" i="1"/>
  <c r="BL93" i="1"/>
  <c r="BL90" i="1"/>
  <c r="BL81" i="1"/>
  <c r="BL148" i="1"/>
  <c r="BL138" i="1"/>
  <c r="BL128" i="1"/>
  <c r="BL122" i="1"/>
  <c r="BL110" i="1"/>
  <c r="BL104" i="1"/>
  <c r="BL89" i="1"/>
  <c r="BL87" i="1"/>
  <c r="BL85" i="1"/>
  <c r="BL83" i="1"/>
  <c r="BL225" i="1"/>
  <c r="BL202" i="1"/>
  <c r="BL167" i="1"/>
  <c r="BL149" i="1"/>
  <c r="BL146" i="1"/>
  <c r="BL131" i="1"/>
  <c r="BL116" i="1"/>
  <c r="BL111" i="1"/>
  <c r="BL107" i="1"/>
  <c r="BL105" i="1"/>
  <c r="BL96" i="1"/>
  <c r="BL92" i="1"/>
  <c r="BL71" i="1"/>
  <c r="BL65" i="1"/>
  <c r="BL64" i="1"/>
  <c r="BL272" i="1"/>
  <c r="BL133" i="1"/>
  <c r="BL129" i="1"/>
  <c r="BL123" i="1"/>
  <c r="BL121" i="1"/>
  <c r="BL99" i="1"/>
  <c r="BL88" i="1"/>
  <c r="BL79" i="1"/>
  <c r="BL72" i="1"/>
  <c r="BL143" i="1"/>
  <c r="BL141" i="1"/>
  <c r="BL136" i="1"/>
  <c r="BL130" i="1"/>
  <c r="BL124" i="1"/>
  <c r="BL119" i="1"/>
  <c r="BL114" i="1"/>
  <c r="BL98" i="1"/>
  <c r="BL94" i="1"/>
  <c r="BL187" i="1"/>
  <c r="BL126" i="1"/>
  <c r="BL113" i="1"/>
  <c r="BL106" i="1"/>
  <c r="BL97" i="1"/>
  <c r="BL91" i="1"/>
  <c r="BL80" i="1"/>
  <c r="BL77" i="1"/>
  <c r="BL74" i="1"/>
  <c r="BL147" i="1"/>
  <c r="BL145" i="1"/>
  <c r="BL135" i="1"/>
  <c r="BL117" i="1"/>
  <c r="BL102" i="1"/>
  <c r="BL101" i="1"/>
  <c r="BL82" i="1"/>
  <c r="BL137" i="1"/>
  <c r="BL132" i="1"/>
  <c r="BL127" i="1"/>
  <c r="BL115" i="1"/>
  <c r="BL112" i="1"/>
  <c r="BL103" i="1"/>
  <c r="BL100" i="1"/>
  <c r="BL86" i="1"/>
  <c r="BL84" i="1"/>
  <c r="BL78" i="1"/>
  <c r="BL69" i="1"/>
  <c r="BL68" i="1"/>
  <c r="AF1" i="1"/>
  <c r="AN1" i="1"/>
  <c r="AX1" i="1"/>
  <c r="BF1" i="1"/>
  <c r="BG3" i="1"/>
  <c r="BE4" i="1"/>
  <c r="BL5" i="1"/>
  <c r="BH6" i="1"/>
  <c r="BA7" i="1"/>
  <c r="BJ7" i="1"/>
  <c r="AU8" i="1"/>
  <c r="BC8" i="1"/>
  <c r="BA9" i="1"/>
  <c r="BM9" i="1"/>
  <c r="AZ10" i="1"/>
  <c r="BH10" i="1"/>
  <c r="BI11" i="1"/>
  <c r="BB12" i="1"/>
  <c r="BK12" i="1"/>
  <c r="AZ13" i="1"/>
  <c r="BH13" i="1"/>
  <c r="AY15" i="1"/>
  <c r="BI15" i="1"/>
  <c r="AX16" i="1"/>
  <c r="AX17" i="1"/>
  <c r="BM18" i="1"/>
  <c r="AY19" i="1"/>
  <c r="BJ19" i="1"/>
  <c r="AX20" i="1"/>
  <c r="BF20" i="1"/>
  <c r="AU21" i="1"/>
  <c r="BC21" i="1"/>
  <c r="BK21" i="1"/>
  <c r="AV22" i="1"/>
  <c r="BL22" i="1"/>
  <c r="AW23" i="1"/>
  <c r="BE23" i="1"/>
  <c r="AW24" i="1"/>
  <c r="BE24" i="1"/>
  <c r="BG25" i="1"/>
  <c r="BD26" i="1"/>
  <c r="BL26" i="1"/>
  <c r="AZ27" i="1"/>
  <c r="BH27" i="1"/>
  <c r="BD28" i="1"/>
  <c r="BL28" i="1"/>
  <c r="BH29" i="1"/>
  <c r="BH30" i="1"/>
  <c r="BF31" i="1"/>
  <c r="BM32" i="1"/>
  <c r="BF33" i="1"/>
  <c r="BK34" i="1"/>
  <c r="BA35" i="1"/>
  <c r="AZ36" i="1"/>
  <c r="BI36" i="1"/>
  <c r="BB37" i="1"/>
  <c r="BK37" i="1"/>
  <c r="AV38" i="1"/>
  <c r="BD38" i="1"/>
  <c r="BM38" i="1"/>
  <c r="AX39" i="1"/>
  <c r="BF39" i="1"/>
  <c r="AZ40" i="1"/>
  <c r="BI40" i="1"/>
  <c r="BE41" i="1"/>
  <c r="BC42" i="1"/>
  <c r="BM42" i="1"/>
  <c r="BA43" i="1"/>
  <c r="BI43" i="1"/>
  <c r="BE44" i="1"/>
  <c r="AZ45" i="1"/>
  <c r="BI45" i="1"/>
  <c r="BE46" i="1"/>
  <c r="AU47" i="1"/>
  <c r="BF47" i="1"/>
  <c r="BA48" i="1"/>
  <c r="BJ48" i="1"/>
  <c r="AV49" i="1"/>
  <c r="BD49" i="1"/>
  <c r="AZ50" i="1"/>
  <c r="BJ51" i="1"/>
  <c r="AY52" i="1"/>
  <c r="BG52" i="1"/>
  <c r="BI53" i="1"/>
  <c r="AZ55" i="1"/>
  <c r="BK55" i="1"/>
  <c r="AW56" i="1"/>
  <c r="BD58" i="1"/>
  <c r="BM59" i="1"/>
  <c r="BL60" i="1"/>
  <c r="AX61" i="1"/>
  <c r="BI61" i="1"/>
  <c r="AZ62" i="1"/>
  <c r="BK62" i="1"/>
  <c r="AW63" i="1"/>
  <c r="AU64" i="1"/>
  <c r="BF64" i="1"/>
  <c r="BK65" i="1"/>
  <c r="BA66" i="1"/>
  <c r="BL66" i="1"/>
  <c r="BK67" i="1"/>
  <c r="BE68" i="1"/>
  <c r="BE69" i="1"/>
  <c r="BJ70" i="1"/>
  <c r="BN119" i="1"/>
  <c r="BN213" i="1"/>
  <c r="BN212" i="1"/>
  <c r="BN251" i="1"/>
  <c r="BN173" i="1"/>
  <c r="BN180" i="1"/>
  <c r="BN364" i="1"/>
  <c r="BN285" i="1"/>
  <c r="BN131" i="1"/>
  <c r="BN206" i="1"/>
  <c r="BN223" i="1"/>
  <c r="BN295" i="1"/>
  <c r="BN18" i="1"/>
  <c r="BN253" i="1"/>
  <c r="BN82" i="1"/>
  <c r="BN86" i="1"/>
  <c r="BN100" i="1"/>
  <c r="BN127" i="1"/>
  <c r="BN282" i="1"/>
  <c r="BN15" i="1"/>
  <c r="BN24" i="1"/>
  <c r="BN401" i="1"/>
  <c r="BN415" i="1"/>
  <c r="BN420" i="1"/>
  <c r="BN424" i="1"/>
  <c r="BN453" i="1"/>
  <c r="BN53" i="1"/>
  <c r="BN121" i="1"/>
  <c r="BN149" i="1"/>
  <c r="BN218" i="1"/>
  <c r="BN265" i="1"/>
  <c r="BN287" i="1"/>
  <c r="BN303" i="1"/>
  <c r="BN151" i="1"/>
  <c r="BN185" i="1"/>
  <c r="BN201" i="1"/>
  <c r="BN306" i="1"/>
  <c r="BN6" i="1"/>
  <c r="BN136" i="1"/>
  <c r="BN161" i="1"/>
  <c r="BN10" i="1"/>
  <c r="BN73" i="1"/>
  <c r="BN74" i="1"/>
  <c r="BN104" i="1"/>
  <c r="BN152" i="1"/>
  <c r="BN376" i="1"/>
  <c r="BN122" i="1"/>
  <c r="BN270" i="1"/>
  <c r="BN328" i="1"/>
  <c r="BN90" i="1"/>
  <c r="BN91" i="1"/>
  <c r="BN108" i="1"/>
  <c r="BN171" i="1"/>
  <c r="BN363" i="1"/>
  <c r="BN411" i="1"/>
  <c r="BN63" i="1"/>
  <c r="BN69" i="1"/>
  <c r="BN221" i="1"/>
  <c r="BN375" i="1"/>
  <c r="BN36" i="1"/>
  <c r="BN182" i="1"/>
  <c r="BN427" i="1"/>
  <c r="BN429" i="1"/>
  <c r="BN436" i="1"/>
  <c r="BN21" i="1"/>
  <c r="BN64" i="1"/>
  <c r="BN135" i="1"/>
  <c r="BN148" i="1"/>
  <c r="BN162" i="1"/>
  <c r="BN335" i="1"/>
  <c r="BN413" i="1"/>
  <c r="BN441" i="1"/>
  <c r="BN456" i="1"/>
  <c r="BN154" i="1"/>
  <c r="BN188" i="1"/>
  <c r="BN217" i="1"/>
  <c r="BN360" i="1"/>
  <c r="BN396" i="1"/>
  <c r="BN13" i="1"/>
  <c r="BN28" i="1"/>
  <c r="BN94" i="1"/>
  <c r="BN106" i="1"/>
  <c r="BN260" i="1"/>
  <c r="BN302" i="1"/>
  <c r="BN349" i="1"/>
  <c r="BN68" i="1"/>
  <c r="BN142" i="1"/>
  <c r="BN143" i="1"/>
  <c r="BN159" i="1"/>
  <c r="BN240" i="1"/>
  <c r="BN245" i="1"/>
  <c r="BN301" i="1"/>
  <c r="BN342" i="1"/>
  <c r="BN459" i="1"/>
  <c r="BN343" i="1"/>
  <c r="BN352" i="1"/>
  <c r="BN407" i="1"/>
  <c r="BN462" i="1"/>
  <c r="BN32" i="1"/>
  <c r="BN187" i="1"/>
  <c r="BN209" i="1"/>
  <c r="BN211" i="1"/>
  <c r="BN244" i="1"/>
  <c r="BN249" i="1"/>
  <c r="BN266" i="1"/>
  <c r="BN272" i="1"/>
  <c r="BN317" i="1"/>
  <c r="BN330" i="1"/>
  <c r="BN366" i="1"/>
  <c r="BN390" i="1"/>
  <c r="BN403" i="1"/>
  <c r="BN428" i="1"/>
  <c r="BN273" i="1"/>
  <c r="BN293" i="1"/>
  <c r="BN22" i="1"/>
  <c r="BN33" i="1"/>
  <c r="BN42" i="1"/>
  <c r="BN47" i="1"/>
  <c r="BN112" i="1"/>
  <c r="BN160" i="1"/>
  <c r="BN193" i="1"/>
  <c r="BN222" i="1"/>
  <c r="BN241" i="1"/>
  <c r="BN310" i="1"/>
  <c r="BN325" i="1"/>
  <c r="BN393" i="1"/>
  <c r="BN418" i="1"/>
  <c r="BN419" i="1"/>
  <c r="BN426" i="1"/>
  <c r="BN458" i="1"/>
  <c r="BN23" i="1"/>
  <c r="BN27" i="1"/>
  <c r="BN39" i="1"/>
  <c r="BN55" i="1"/>
  <c r="BN70" i="1"/>
  <c r="BN78" i="1"/>
  <c r="BN95" i="1"/>
  <c r="BN123" i="1"/>
  <c r="BN139" i="1"/>
  <c r="BN157" i="1"/>
  <c r="BN165" i="1"/>
  <c r="BN169" i="1"/>
  <c r="BN184" i="1"/>
  <c r="BN192" i="1"/>
  <c r="BN204" i="1"/>
  <c r="BN220" i="1"/>
  <c r="BN226" i="1"/>
  <c r="BN228" i="1"/>
  <c r="BN254" i="1"/>
  <c r="BN277" i="1"/>
  <c r="BN297" i="1"/>
  <c r="BN320" i="1"/>
  <c r="BN326" i="1"/>
  <c r="BN341" i="1"/>
  <c r="BN344" i="1"/>
  <c r="BN348" i="1"/>
  <c r="BN380" i="1"/>
  <c r="BN384" i="1"/>
  <c r="BN392" i="1"/>
  <c r="BN405" i="1"/>
  <c r="BN409" i="1"/>
  <c r="BN417" i="1"/>
  <c r="BN435" i="1"/>
  <c r="BN438" i="1"/>
  <c r="BN440" i="1"/>
  <c r="BN321" i="1"/>
  <c r="BN362" i="1"/>
  <c r="BN425" i="1"/>
  <c r="BN4" i="1"/>
  <c r="BN7" i="1"/>
  <c r="BN30" i="1"/>
  <c r="BN48" i="1"/>
  <c r="BN60" i="1"/>
  <c r="BN66" i="1"/>
  <c r="BN67" i="1"/>
  <c r="BN115" i="1"/>
  <c r="BN146" i="1"/>
  <c r="BN147" i="1"/>
  <c r="BN275" i="1"/>
  <c r="BN290" i="1"/>
  <c r="BN292" i="1"/>
  <c r="BN339" i="1"/>
  <c r="BN421" i="1"/>
  <c r="BN446" i="1"/>
  <c r="BN14" i="1"/>
  <c r="BN40" i="1"/>
  <c r="BN50" i="1"/>
  <c r="BN56" i="1"/>
  <c r="BN61" i="1"/>
  <c r="BN88" i="1"/>
  <c r="BN93" i="1"/>
  <c r="BN109" i="1"/>
  <c r="BN133" i="1"/>
  <c r="BN138" i="1"/>
  <c r="BN177" i="1"/>
  <c r="BN178" i="1"/>
  <c r="BN198" i="1"/>
  <c r="BN230" i="1"/>
  <c r="BN231" i="1"/>
  <c r="BN236" i="1"/>
  <c r="BN238" i="1"/>
  <c r="BN250" i="1"/>
  <c r="BN264" i="1"/>
  <c r="BN355" i="1"/>
  <c r="BN356" i="1"/>
  <c r="BN368" i="1"/>
  <c r="BN399" i="1"/>
  <c r="BN406" i="1"/>
  <c r="BN432" i="1"/>
  <c r="BN444" i="1"/>
  <c r="BN451" i="1"/>
  <c r="BN460" i="1"/>
  <c r="BN461" i="1"/>
  <c r="BN9" i="1"/>
  <c r="BN17" i="1"/>
  <c r="BN19" i="1"/>
  <c r="BN29" i="1"/>
  <c r="BN31" i="1"/>
  <c r="BN37" i="1"/>
  <c r="BN49" i="1"/>
  <c r="BN51" i="1"/>
  <c r="BN52" i="1"/>
  <c r="BN71" i="1"/>
  <c r="BN81" i="1"/>
  <c r="BN111" i="1"/>
  <c r="BN113" i="1"/>
  <c r="BN116" i="1"/>
  <c r="BN128" i="1"/>
  <c r="BN130" i="1"/>
  <c r="BN141" i="1"/>
  <c r="BN3" i="1"/>
  <c r="BN5" i="1"/>
  <c r="BN11" i="1"/>
  <c r="BN20" i="1"/>
  <c r="BN35" i="1"/>
  <c r="BN57" i="1"/>
  <c r="BN65" i="1"/>
  <c r="BN75" i="1"/>
  <c r="BN84" i="1"/>
  <c r="BN89" i="1"/>
  <c r="BN98" i="1"/>
  <c r="BN107" i="1"/>
  <c r="BN124" i="1"/>
  <c r="BN158" i="1"/>
  <c r="BN168" i="1"/>
  <c r="BN203" i="1"/>
  <c r="BN239" i="1"/>
  <c r="BN262" i="1"/>
  <c r="BN276" i="1"/>
  <c r="BN8" i="1"/>
  <c r="BN25" i="1"/>
  <c r="BN43" i="1"/>
  <c r="BN46" i="1"/>
  <c r="BN58" i="1"/>
  <c r="BN79" i="1"/>
  <c r="BN97" i="1"/>
  <c r="BN117" i="1"/>
  <c r="BN125" i="1"/>
  <c r="BN208" i="1"/>
  <c r="BN225" i="1"/>
  <c r="BN278" i="1"/>
  <c r="BN190" i="1"/>
  <c r="BN195" i="1"/>
  <c r="BN215" i="1"/>
  <c r="BN129" i="1"/>
  <c r="BN247" i="1"/>
  <c r="BN12" i="1"/>
  <c r="BN26" i="1"/>
  <c r="BN34" i="1"/>
  <c r="BN38" i="1"/>
  <c r="BN45" i="1"/>
  <c r="BN54" i="1"/>
  <c r="BN72" i="1"/>
  <c r="BN77" i="1"/>
  <c r="BN80" i="1"/>
  <c r="BN102" i="1"/>
  <c r="BN118" i="1"/>
  <c r="BN134" i="1"/>
  <c r="BN145" i="1"/>
  <c r="BN202" i="1"/>
  <c r="BN294" i="1"/>
  <c r="BN304" i="1"/>
  <c r="BN16" i="1"/>
  <c r="BN41" i="1"/>
  <c r="BN59" i="1"/>
  <c r="BN62" i="1"/>
  <c r="BN85" i="1"/>
  <c r="BN87" i="1"/>
  <c r="BN196" i="1"/>
  <c r="BN199" i="1"/>
  <c r="BN205" i="1"/>
  <c r="BN229" i="1"/>
  <c r="BN237" i="1"/>
  <c r="BN267" i="1"/>
  <c r="BN105" i="1"/>
  <c r="BN114" i="1"/>
  <c r="BN120" i="1"/>
  <c r="BN175" i="1"/>
  <c r="BN186" i="1"/>
  <c r="BN189" i="1"/>
  <c r="BN256" i="1"/>
  <c r="BN183" i="1"/>
  <c r="BN227" i="1"/>
  <c r="BN255" i="1"/>
  <c r="BN271" i="1"/>
  <c r="BN289" i="1"/>
  <c r="BN83" i="1"/>
  <c r="BN96" i="1"/>
  <c r="BN103" i="1"/>
  <c r="BN132" i="1"/>
  <c r="BN137" i="1"/>
  <c r="BN150" i="1"/>
  <c r="BN155" i="1"/>
  <c r="BN167" i="1"/>
  <c r="BN181" i="1"/>
  <c r="BN191" i="1"/>
  <c r="BN194" i="1"/>
  <c r="BN200" i="1"/>
  <c r="BN207" i="1"/>
  <c r="BN210" i="1"/>
  <c r="BN232" i="1"/>
  <c r="BN252" i="1"/>
  <c r="BN257" i="1"/>
  <c r="BN258" i="1"/>
  <c r="BN268" i="1"/>
  <c r="BN298" i="1"/>
  <c r="BN299" i="1"/>
  <c r="BN92" i="1"/>
  <c r="BN99" i="1"/>
  <c r="BN101" i="1"/>
  <c r="BN110" i="1"/>
  <c r="BN126" i="1"/>
  <c r="BN140" i="1"/>
  <c r="BN144" i="1"/>
  <c r="BN153" i="1"/>
  <c r="BN156" i="1"/>
  <c r="BN164" i="1"/>
  <c r="BN166" i="1"/>
  <c r="BN172" i="1"/>
  <c r="BN179" i="1"/>
  <c r="BN219" i="1"/>
  <c r="BN224" i="1"/>
  <c r="BN235" i="1"/>
  <c r="BN248" i="1"/>
  <c r="BN280" i="1"/>
  <c r="BN281" i="1"/>
  <c r="BN284" i="1"/>
  <c r="BN291" i="1"/>
  <c r="BN214" i="1"/>
  <c r="BN216" i="1"/>
  <c r="BN233" i="1"/>
  <c r="BN234" i="1"/>
  <c r="BN242" i="1"/>
  <c r="BN243" i="1"/>
  <c r="BN246" i="1"/>
  <c r="BN259" i="1"/>
  <c r="BN286" i="1"/>
  <c r="BN288" i="1"/>
  <c r="BN296" i="1"/>
  <c r="BN385" i="1"/>
  <c r="BN261" i="1"/>
  <c r="BN269" i="1"/>
  <c r="BN274" i="1"/>
  <c r="BN283" i="1"/>
  <c r="BN347" i="1"/>
  <c r="BN388" i="1"/>
  <c r="BN334" i="1"/>
  <c r="BN340" i="1"/>
  <c r="BN350" i="1"/>
  <c r="BN357" i="1"/>
  <c r="BN359" i="1"/>
  <c r="BN370" i="1"/>
  <c r="BN373" i="1"/>
  <c r="BN378" i="1"/>
  <c r="BN379" i="1"/>
  <c r="BN383" i="1"/>
  <c r="BN395" i="1"/>
  <c r="BN445" i="1"/>
  <c r="BN463" i="1"/>
  <c r="BN389" i="1"/>
  <c r="BN447" i="1"/>
  <c r="BN455" i="1"/>
  <c r="BN336" i="1"/>
  <c r="BN416" i="1"/>
  <c r="BN442" i="1"/>
  <c r="BN448" i="1"/>
  <c r="BN449" i="1"/>
  <c r="BN307" i="1"/>
  <c r="BN309" i="1"/>
  <c r="BN312" i="1"/>
  <c r="BN324" i="1"/>
  <c r="BN337" i="1"/>
  <c r="BN354" i="1"/>
  <c r="BN358" i="1"/>
  <c r="BN365" i="1"/>
  <c r="BN371" i="1"/>
  <c r="BN377" i="1"/>
  <c r="BN394" i="1"/>
  <c r="BN408" i="1"/>
  <c r="BN410" i="1"/>
  <c r="BN430" i="1"/>
  <c r="BN433" i="1"/>
  <c r="BN305" i="1"/>
  <c r="BN331" i="1"/>
  <c r="BN338" i="1"/>
  <c r="BN351" i="1"/>
  <c r="BN353" i="1"/>
  <c r="BN374" i="1"/>
  <c r="BN391" i="1"/>
  <c r="BN398" i="1"/>
  <c r="BN404" i="1"/>
  <c r="BN318" i="1"/>
  <c r="BN345" i="1"/>
  <c r="BN361" i="1"/>
  <c r="BN369" i="1"/>
  <c r="BN381" i="1"/>
  <c r="BN387" i="1"/>
  <c r="BN397" i="1"/>
  <c r="BN402" i="1"/>
  <c r="BN423" i="1"/>
  <c r="BN452" i="1"/>
  <c r="BN454" i="1"/>
  <c r="BN311" i="1"/>
  <c r="BN316" i="1"/>
  <c r="BN319" i="1"/>
  <c r="BN322" i="1"/>
  <c r="BN327" i="1"/>
  <c r="BN367" i="1"/>
  <c r="BN372" i="1"/>
  <c r="BN382" i="1"/>
  <c r="BN414" i="1"/>
  <c r="BN422" i="1"/>
  <c r="BN439" i="1"/>
  <c r="BN197" i="1"/>
  <c r="BN176" i="1"/>
  <c r="BN163" i="1"/>
  <c r="BN300" i="1"/>
  <c r="BN308" i="1"/>
  <c r="BN314" i="1"/>
  <c r="BN333" i="1"/>
  <c r="BN313" i="1"/>
  <c r="BN323" i="1"/>
  <c r="BN346" i="1"/>
  <c r="BN386" i="1"/>
  <c r="BN400" i="1"/>
  <c r="BN412" i="1"/>
  <c r="BN431" i="1"/>
  <c r="BN437" i="1"/>
  <c r="BN450" i="1"/>
  <c r="BN443" i="1"/>
  <c r="BN457" i="1"/>
  <c r="K88" i="31" l="1"/>
  <c r="H88" i="31"/>
  <c r="K79" i="31"/>
  <c r="H79" i="31"/>
  <c r="K61" i="31"/>
  <c r="H61" i="31"/>
  <c r="K52" i="31"/>
  <c r="H52" i="31"/>
  <c r="K36" i="31"/>
  <c r="H36" i="31"/>
  <c r="K27" i="31"/>
  <c r="H27" i="31"/>
  <c r="K109" i="31" l="1"/>
  <c r="H109" i="31"/>
  <c r="K276" i="31"/>
  <c r="H276" i="31"/>
  <c r="K280" i="31"/>
  <c r="H280" i="31"/>
  <c r="K281" i="31"/>
  <c r="H281" i="31"/>
  <c r="K249" i="31"/>
  <c r="H249" i="31"/>
  <c r="K199" i="31"/>
  <c r="H199" i="31"/>
  <c r="K147" i="31"/>
  <c r="H147" i="31"/>
  <c r="K171" i="31"/>
  <c r="H171" i="31"/>
  <c r="K170" i="31"/>
  <c r="H170"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174" i="1" l="1"/>
  <c r="D174" i="1" s="1"/>
  <c r="BK174" i="1" s="1"/>
  <c r="BR263" i="1"/>
  <c r="D263" i="1" s="1"/>
  <c r="BR170" i="1"/>
  <c r="D170" i="1" s="1"/>
  <c r="BR76" i="1"/>
  <c r="D76" i="1" s="1"/>
  <c r="BR329" i="1"/>
  <c r="D329" i="1" s="1"/>
  <c r="BD329" i="1" s="1"/>
  <c r="BR279" i="1"/>
  <c r="D279" i="1" s="1"/>
  <c r="BR332" i="1"/>
  <c r="D332" i="1" s="1"/>
  <c r="BD332" i="1" s="1"/>
  <c r="BR434" i="1"/>
  <c r="D434" i="1" s="1"/>
  <c r="BR396" i="1"/>
  <c r="BR376" i="1"/>
  <c r="BR441" i="1"/>
  <c r="BR451" i="1"/>
  <c r="BR401" i="1"/>
  <c r="BR421" i="1"/>
  <c r="BR324" i="1"/>
  <c r="BR308" i="1"/>
  <c r="BR312" i="1"/>
  <c r="BR311" i="1"/>
  <c r="BR307" i="1"/>
  <c r="BR459" i="1"/>
  <c r="BR317" i="1"/>
  <c r="BR291" i="1"/>
  <c r="BR290" i="1"/>
  <c r="BR257" i="1"/>
  <c r="BR292" i="1"/>
  <c r="BR287" i="1"/>
  <c r="BR283" i="1"/>
  <c r="BR305" i="1"/>
  <c r="BR318" i="1"/>
  <c r="BR200" i="1"/>
  <c r="BR182" i="1"/>
  <c r="D182" i="1" s="1"/>
  <c r="BD182" i="1" s="1"/>
  <c r="BR209" i="1"/>
  <c r="D209" i="1" s="1"/>
  <c r="BD209" i="1" s="1"/>
  <c r="BR208" i="1"/>
  <c r="BR228" i="1"/>
  <c r="BR343" i="1"/>
  <c r="BR309" i="1"/>
  <c r="BR223" i="1"/>
  <c r="BR201" i="1"/>
  <c r="BR117" i="1"/>
  <c r="BR106" i="1"/>
  <c r="BR101" i="1"/>
  <c r="BR127" i="1"/>
  <c r="BR120" i="1"/>
  <c r="BR115" i="1"/>
  <c r="BR122" i="1"/>
  <c r="BR95" i="1"/>
  <c r="BR152" i="1"/>
  <c r="BR111" i="1"/>
  <c r="BR178" i="1"/>
  <c r="BR17" i="1"/>
  <c r="BR19" i="1"/>
  <c r="BR24" i="1"/>
  <c r="BR23" i="1"/>
  <c r="BR54" i="1"/>
  <c r="BR303" i="1"/>
  <c r="BR254" i="1"/>
  <c r="BR262" i="1"/>
  <c r="BR154" i="1"/>
  <c r="BR102" i="1"/>
  <c r="BR6" i="1"/>
  <c r="BR63" i="1"/>
  <c r="BR371" i="1"/>
  <c r="BR416" i="1"/>
  <c r="BR339" i="1"/>
  <c r="BR437" i="1"/>
  <c r="BR79" i="1"/>
  <c r="BR199" i="1"/>
  <c r="BR176" i="1"/>
  <c r="BR231" i="1"/>
  <c r="BR224" i="1"/>
  <c r="BR74" i="1"/>
  <c r="BR345" i="1"/>
  <c r="BR454" i="1"/>
  <c r="BR377" i="1"/>
  <c r="BR353" i="1"/>
  <c r="BR449" i="1"/>
  <c r="BR321" i="1"/>
  <c r="BR315" i="1"/>
  <c r="BR440" i="1"/>
  <c r="BR448" i="1"/>
  <c r="BR301" i="1"/>
  <c r="BR458" i="1"/>
  <c r="BR438" i="1"/>
  <c r="BR403" i="1"/>
  <c r="BR372" i="1"/>
  <c r="BR428" i="1"/>
  <c r="BR402" i="1"/>
  <c r="BR375" i="1"/>
  <c r="BR247" i="1"/>
  <c r="BR216" i="1"/>
  <c r="BR219" i="1"/>
  <c r="BR215" i="1"/>
  <c r="BR398" i="1"/>
  <c r="BR226" i="1"/>
  <c r="BR183" i="1"/>
  <c r="BR181" i="1"/>
  <c r="BR89" i="1"/>
  <c r="BR255" i="1"/>
  <c r="BR202" i="1"/>
  <c r="BR90" i="1"/>
  <c r="BR82" i="1"/>
  <c r="BR225" i="1"/>
  <c r="BR80" i="1"/>
  <c r="BR34" i="1"/>
  <c r="BR242" i="1"/>
  <c r="BR250" i="1"/>
  <c r="BR97" i="1"/>
  <c r="BR4" i="1"/>
  <c r="BR217" i="1"/>
  <c r="BR107" i="1"/>
  <c r="BR55" i="1"/>
  <c r="BR47" i="1"/>
  <c r="BR46" i="1"/>
  <c r="BR25" i="1"/>
  <c r="BR5" i="1"/>
  <c r="BR214" i="1"/>
  <c r="BR147" i="1"/>
  <c r="D147" i="1" s="1"/>
  <c r="BR116" i="1"/>
  <c r="BR93" i="1"/>
  <c r="BR92" i="1"/>
  <c r="BR258" i="1"/>
  <c r="BR96" i="1"/>
  <c r="BR91" i="1"/>
  <c r="BR14" i="1"/>
  <c r="BR175" i="1"/>
  <c r="BR16" i="1"/>
  <c r="BR213" i="1"/>
  <c r="BR188" i="1"/>
  <c r="BR177" i="1"/>
  <c r="BR119" i="1"/>
  <c r="BR12" i="1"/>
  <c r="BR365" i="1"/>
  <c r="BR358" i="1"/>
  <c r="BR338" i="1"/>
  <c r="BR360" i="1"/>
  <c r="BR354" i="1"/>
  <c r="BR337" i="1"/>
  <c r="BR330" i="1"/>
  <c r="D330" i="1" s="1"/>
  <c r="BR336" i="1"/>
  <c r="BR364" i="1"/>
  <c r="BR362" i="1"/>
  <c r="BR357" i="1"/>
  <c r="BR335" i="1"/>
  <c r="BR356" i="1"/>
  <c r="BR367" i="1"/>
  <c r="BR359" i="1"/>
  <c r="BR334" i="1"/>
  <c r="BR328" i="1"/>
  <c r="BR361" i="1"/>
  <c r="BR355" i="1"/>
  <c r="BR333" i="1"/>
  <c r="BR327" i="1"/>
  <c r="BR363" i="1"/>
  <c r="BR331" i="1"/>
  <c r="BR197" i="1"/>
  <c r="BR198" i="1"/>
  <c r="BR195" i="1"/>
  <c r="BR134" i="1"/>
  <c r="BR77" i="1"/>
  <c r="BR15" i="1"/>
  <c r="BR366" i="1"/>
  <c r="BR133" i="1"/>
  <c r="BR132" i="1"/>
  <c r="BR78" i="1"/>
  <c r="BR131" i="1"/>
  <c r="BR196" i="1"/>
  <c r="BR194" i="1"/>
  <c r="BR453" i="1"/>
  <c r="BR395" i="1"/>
  <c r="BR392" i="1"/>
  <c r="BR320" i="1"/>
  <c r="BR452" i="1"/>
  <c r="BR266" i="1"/>
  <c r="BR284" i="1"/>
  <c r="BR268" i="1"/>
  <c r="BR270" i="1"/>
  <c r="BR227" i="1"/>
  <c r="BR88" i="1"/>
  <c r="BR86" i="1"/>
  <c r="BR271" i="1"/>
  <c r="BR222" i="1"/>
  <c r="BR206" i="1"/>
  <c r="BR85" i="1"/>
  <c r="BR272" i="1"/>
  <c r="BR267" i="1"/>
  <c r="BR155" i="1"/>
  <c r="BR145" i="1"/>
  <c r="BR64" i="1"/>
  <c r="BR98" i="1"/>
  <c r="BR11" i="1"/>
  <c r="BR8" i="1"/>
  <c r="BR246" i="1"/>
  <c r="BR99" i="1"/>
  <c r="BR84" i="1"/>
  <c r="BR68" i="1"/>
  <c r="BR35" i="1"/>
  <c r="BR7" i="1"/>
  <c r="BR163" i="1"/>
  <c r="BR157" i="1"/>
  <c r="BR51" i="1"/>
  <c r="BR286" i="1"/>
  <c r="BR69" i="1"/>
  <c r="BR436" i="1"/>
  <c r="BR420" i="1"/>
  <c r="BR304" i="1"/>
  <c r="BR379" i="1"/>
  <c r="BR431" i="1"/>
  <c r="BR378" i="1"/>
  <c r="BR276" i="1"/>
  <c r="BR191" i="1"/>
  <c r="BR113" i="1"/>
  <c r="BR112" i="1"/>
  <c r="BR278" i="1"/>
  <c r="BR114" i="1"/>
  <c r="BR193" i="1"/>
  <c r="BR53" i="1"/>
  <c r="BR221" i="1"/>
  <c r="BR192" i="1"/>
  <c r="BR190" i="1"/>
  <c r="BR110" i="1"/>
  <c r="BR94" i="1"/>
  <c r="BR61" i="1"/>
  <c r="BR280" i="1"/>
  <c r="BR121" i="1"/>
  <c r="BR165" i="1"/>
  <c r="BR32" i="1"/>
  <c r="BR220" i="1"/>
  <c r="D220" i="1" s="1"/>
  <c r="BR60" i="1"/>
  <c r="BR31" i="1"/>
  <c r="BR30" i="1"/>
  <c r="BR207" i="1"/>
  <c r="BR62" i="1"/>
  <c r="BR393" i="1"/>
  <c r="BR368" i="1"/>
  <c r="BR370" i="1"/>
  <c r="BR369" i="1"/>
  <c r="BR249" i="1"/>
  <c r="BR251" i="1"/>
  <c r="BR277" i="1"/>
  <c r="BR81" i="1"/>
  <c r="BR248" i="1"/>
  <c r="BR173" i="1"/>
  <c r="BR49" i="1"/>
  <c r="BR150" i="1"/>
  <c r="BR83" i="1"/>
  <c r="BR316" i="1"/>
  <c r="BR48" i="1"/>
  <c r="BR462" i="1"/>
  <c r="BR394" i="1"/>
  <c r="BR391" i="1"/>
  <c r="BR351" i="1"/>
  <c r="BR349" i="1"/>
  <c r="BR348" i="1"/>
  <c r="BR456" i="1"/>
  <c r="BR455" i="1"/>
  <c r="BR427" i="1"/>
  <c r="BR450" i="1"/>
  <c r="BR446" i="1"/>
  <c r="BR352" i="1"/>
  <c r="BR429" i="1"/>
  <c r="BR350" i="1"/>
  <c r="BR326" i="1"/>
  <c r="BR347" i="1"/>
  <c r="BR426" i="1"/>
  <c r="BR275" i="1"/>
  <c r="BR241" i="1"/>
  <c r="BR298" i="1"/>
  <c r="BR293" i="1"/>
  <c r="BR273" i="1"/>
  <c r="BR240" i="1"/>
  <c r="BR346" i="1"/>
  <c r="BR244" i="1"/>
  <c r="BR232" i="1"/>
  <c r="D232" i="1" s="1"/>
  <c r="BD232" i="1" s="1"/>
  <c r="BR187" i="1"/>
  <c r="BR185" i="1"/>
  <c r="BR180" i="1"/>
  <c r="BR169" i="1"/>
  <c r="BR297" i="1"/>
  <c r="BR289" i="1"/>
  <c r="BR158" i="1"/>
  <c r="BR151" i="1"/>
  <c r="BR142" i="1"/>
  <c r="BR294" i="1"/>
  <c r="BR285" i="1"/>
  <c r="BR269" i="1"/>
  <c r="BR261" i="1"/>
  <c r="BR239" i="1"/>
  <c r="BR205" i="1"/>
  <c r="BR288" i="1"/>
  <c r="BR135" i="1"/>
  <c r="BR123" i="1"/>
  <c r="BR38" i="1"/>
  <c r="BR36" i="1"/>
  <c r="BR10" i="1"/>
  <c r="BR148" i="1"/>
  <c r="BR136" i="1"/>
  <c r="BR259" i="1"/>
  <c r="BR245" i="1"/>
  <c r="BR243" i="1"/>
  <c r="BR168" i="1"/>
  <c r="BR138" i="1"/>
  <c r="BR65" i="1"/>
  <c r="BR44" i="1"/>
  <c r="BR39" i="1"/>
  <c r="BR296" i="1"/>
  <c r="BR234" i="1"/>
  <c r="BR184" i="1"/>
  <c r="BR160" i="1"/>
  <c r="BR43" i="1"/>
  <c r="BR37" i="1"/>
  <c r="BR9" i="1"/>
  <c r="BR230" i="1"/>
  <c r="BR186" i="1"/>
  <c r="BR141" i="1"/>
  <c r="BR295" i="1"/>
  <c r="BR274" i="1"/>
  <c r="BR264" i="1"/>
  <c r="BR159" i="1"/>
  <c r="BR42" i="1"/>
  <c r="BR41" i="1"/>
  <c r="BR40" i="1"/>
  <c r="BR260" i="1"/>
  <c r="BR140" i="1"/>
  <c r="BR137" i="1"/>
  <c r="BR433" i="1"/>
  <c r="BR419" i="1"/>
  <c r="BR410" i="1"/>
  <c r="BR408" i="1"/>
  <c r="BR406" i="1"/>
  <c r="BR374" i="1"/>
  <c r="BR442" i="1"/>
  <c r="BR430" i="1"/>
  <c r="BR404" i="1"/>
  <c r="BR400" i="1"/>
  <c r="BR386" i="1"/>
  <c r="BR306" i="1"/>
  <c r="BR415" i="1"/>
  <c r="BR413" i="1"/>
  <c r="BR384" i="1"/>
  <c r="BR463" i="1"/>
  <c r="BR435" i="1"/>
  <c r="BR418" i="1"/>
  <c r="BR411" i="1"/>
  <c r="BR389" i="1"/>
  <c r="BR443" i="1"/>
  <c r="BR432" i="1"/>
  <c r="BR417" i="1"/>
  <c r="BR409" i="1"/>
  <c r="BR407" i="1"/>
  <c r="BR405" i="1"/>
  <c r="BR461" i="1"/>
  <c r="BR445" i="1"/>
  <c r="BR399" i="1"/>
  <c r="BR388" i="1"/>
  <c r="BR385" i="1"/>
  <c r="BR383" i="1"/>
  <c r="BR322" i="1"/>
  <c r="BR423" i="1"/>
  <c r="BR414" i="1"/>
  <c r="BR382" i="1"/>
  <c r="BR381" i="1"/>
  <c r="BR319" i="1"/>
  <c r="BR460" i="1"/>
  <c r="BR425" i="1"/>
  <c r="BR444" i="1"/>
  <c r="BR439" i="1"/>
  <c r="BR282" i="1"/>
  <c r="BR252" i="1"/>
  <c r="BR235" i="1"/>
  <c r="BR412" i="1"/>
  <c r="BR397" i="1"/>
  <c r="BR302" i="1"/>
  <c r="BR149" i="1"/>
  <c r="BR130" i="1"/>
  <c r="BR128" i="1"/>
  <c r="BR314" i="1"/>
  <c r="BR256" i="1"/>
  <c r="BR237" i="1"/>
  <c r="BR162" i="1"/>
  <c r="BR146" i="1"/>
  <c r="BR139" i="1"/>
  <c r="BR125" i="1"/>
  <c r="BR104" i="1"/>
  <c r="BR310" i="1"/>
  <c r="BR203" i="1"/>
  <c r="BR236" i="1"/>
  <c r="BR204" i="1"/>
  <c r="BR72" i="1"/>
  <c r="BR67" i="1"/>
  <c r="BR59" i="1"/>
  <c r="BR144" i="1"/>
  <c r="BR66" i="1"/>
  <c r="BR33" i="1"/>
  <c r="BR26" i="1"/>
  <c r="BR179" i="1"/>
  <c r="BR143" i="1"/>
  <c r="BR70" i="1"/>
  <c r="BR58" i="1"/>
  <c r="BR281" i="1"/>
  <c r="BR126" i="1"/>
  <c r="BR124" i="1"/>
  <c r="BR57" i="1"/>
  <c r="BR3" i="1"/>
  <c r="BR108" i="1"/>
  <c r="BR75" i="1"/>
  <c r="BR52" i="1"/>
  <c r="BR29" i="1"/>
  <c r="BR21" i="1"/>
  <c r="BR18" i="1"/>
  <c r="BR164" i="1"/>
  <c r="BR105" i="1"/>
  <c r="BR103" i="1"/>
  <c r="BR71" i="1"/>
  <c r="BR56" i="1"/>
  <c r="BR28" i="1"/>
  <c r="BR238" i="1"/>
  <c r="BR218" i="1"/>
  <c r="BR156" i="1"/>
  <c r="BR109" i="1"/>
  <c r="BR87" i="1"/>
  <c r="BR22" i="1"/>
  <c r="BR13" i="1"/>
  <c r="BR153" i="1"/>
  <c r="BR73" i="1"/>
  <c r="BR27" i="1"/>
  <c r="BR344" i="1"/>
  <c r="BR457" i="1"/>
  <c r="BR325" i="1"/>
  <c r="BR299" i="1"/>
  <c r="BR229" i="1"/>
  <c r="BR161" i="1"/>
  <c r="BR50" i="1"/>
  <c r="BR129" i="1"/>
  <c r="BR265" i="1"/>
  <c r="BR342" i="1"/>
  <c r="BR341" i="1"/>
  <c r="BR340" i="1"/>
  <c r="BR171" i="1"/>
  <c r="BR212" i="1"/>
  <c r="BR167" i="1"/>
  <c r="BR211" i="1"/>
  <c r="BR172" i="1"/>
  <c r="BR210" i="1"/>
  <c r="BR166" i="1"/>
  <c r="BR20" i="1"/>
  <c r="BR447" i="1"/>
  <c r="BR422" i="1"/>
  <c r="BR424" i="1"/>
  <c r="D424" i="1" s="1"/>
  <c r="BR390" i="1"/>
  <c r="BR387" i="1"/>
  <c r="BR373" i="1"/>
  <c r="BR380" i="1"/>
  <c r="BR323" i="1"/>
  <c r="BR313" i="1"/>
  <c r="BR300" i="1"/>
  <c r="BR253" i="1"/>
  <c r="BR233" i="1"/>
  <c r="BR189" i="1"/>
  <c r="BR118" i="1"/>
  <c r="BR100" i="1"/>
  <c r="BR45" i="1"/>
  <c r="BH174" i="1" l="1"/>
  <c r="AU174" i="1"/>
  <c r="AW174" i="1"/>
  <c r="BA174" i="1"/>
  <c r="BC174" i="1"/>
  <c r="BB174" i="1"/>
  <c r="AV174" i="1"/>
  <c r="BD174" i="1"/>
  <c r="AX263" i="1"/>
  <c r="BC263" i="1"/>
  <c r="BF263" i="1"/>
  <c r="AV263" i="1"/>
  <c r="AY263" i="1"/>
  <c r="BD263" i="1"/>
  <c r="BG263" i="1"/>
  <c r="AW263" i="1"/>
  <c r="AZ263" i="1"/>
  <c r="BE263" i="1"/>
  <c r="BH263" i="1"/>
  <c r="BA263" i="1"/>
  <c r="BB263" i="1"/>
  <c r="BH170" i="1"/>
  <c r="AV76" i="1"/>
  <c r="AU76" i="1"/>
  <c r="AW76" i="1"/>
  <c r="BH329" i="1"/>
  <c r="AV329" i="1"/>
  <c r="AW329" i="1"/>
  <c r="AU329" i="1"/>
  <c r="AX279" i="1"/>
  <c r="AZ279" i="1"/>
  <c r="BC279" i="1"/>
  <c r="BH279" i="1"/>
  <c r="BK279" i="1"/>
  <c r="BE279" i="1"/>
  <c r="BA279" i="1"/>
  <c r="BM279" i="1"/>
  <c r="BF279" i="1"/>
  <c r="AY279" i="1"/>
  <c r="BB279" i="1"/>
  <c r="BD279" i="1"/>
  <c r="BH332" i="1"/>
  <c r="AU332" i="1"/>
  <c r="AV332" i="1"/>
  <c r="AW332" i="1"/>
  <c r="BA434" i="1"/>
  <c r="AZ434" i="1"/>
  <c r="BD434" i="1"/>
  <c r="AX434" i="1"/>
  <c r="BH434" i="1"/>
  <c r="BE434" i="1"/>
  <c r="AY434" i="1"/>
  <c r="BB434" i="1"/>
  <c r="BC434" i="1"/>
  <c r="BH330" i="1"/>
  <c r="BE232" i="1"/>
  <c r="BE182" i="1"/>
  <c r="AW147" i="1"/>
  <c r="AV147" i="1"/>
  <c r="AU147" i="1"/>
  <c r="AW220" i="1"/>
  <c r="AV220" i="1"/>
  <c r="AU220" i="1"/>
  <c r="BE209" i="1"/>
  <c r="BH424" i="1"/>
  <c r="D454" i="1"/>
  <c r="BD454" i="1" s="1"/>
  <c r="D266" i="1"/>
  <c r="D197" i="1"/>
  <c r="BG197" i="1" s="1"/>
  <c r="BE454" i="1" l="1"/>
  <c r="AZ197" i="1"/>
  <c r="AY197" i="1"/>
  <c r="BF197" i="1"/>
  <c r="AX197" i="1"/>
  <c r="BE197" i="1"/>
  <c r="BD197" i="1"/>
  <c r="BC197" i="1"/>
  <c r="BB197" i="1"/>
  <c r="BA197" i="1"/>
  <c r="BH266" i="1"/>
  <c r="BF266" i="1"/>
  <c r="D23" i="1" l="1"/>
  <c r="BI23" i="1" l="1"/>
  <c r="D24" i="1"/>
  <c r="D221" i="1"/>
  <c r="BA21" i="38"/>
  <c r="BA20" i="38"/>
  <c r="BA19" i="38"/>
  <c r="BA18" i="38"/>
  <c r="BA17" i="38"/>
  <c r="BA16" i="38"/>
  <c r="BA15" i="38"/>
  <c r="BA14" i="38"/>
  <c r="BA13" i="38"/>
  <c r="BA12" i="38"/>
  <c r="BA11" i="38"/>
  <c r="BA10" i="38"/>
  <c r="BA9" i="38"/>
  <c r="BA8" i="38"/>
  <c r="BA7" i="38"/>
  <c r="BA6" i="38"/>
  <c r="K271" i="31"/>
  <c r="H169" i="31"/>
  <c r="K270" i="31"/>
  <c r="H168" i="31"/>
  <c r="K269" i="31"/>
  <c r="H167" i="31"/>
  <c r="K268" i="31"/>
  <c r="H166" i="31"/>
  <c r="K267" i="31"/>
  <c r="H165" i="31"/>
  <c r="K266" i="31"/>
  <c r="H164" i="31"/>
  <c r="K265" i="31"/>
  <c r="H163" i="31"/>
  <c r="K264" i="31"/>
  <c r="H162" i="31"/>
  <c r="K263" i="31"/>
  <c r="H161" i="31"/>
  <c r="K262" i="31"/>
  <c r="H160" i="31"/>
  <c r="K261" i="31"/>
  <c r="H159" i="31"/>
  <c r="K260" i="31"/>
  <c r="H158" i="31"/>
  <c r="K259" i="31"/>
  <c r="H157" i="31"/>
  <c r="K258" i="31"/>
  <c r="H156" i="31"/>
  <c r="K257" i="31"/>
  <c r="H155" i="31"/>
  <c r="K256" i="31"/>
  <c r="H154" i="31"/>
  <c r="K255" i="31"/>
  <c r="H153" i="31"/>
  <c r="K254" i="31"/>
  <c r="H152" i="31"/>
  <c r="K253" i="31"/>
  <c r="H151" i="31"/>
  <c r="K252" i="31"/>
  <c r="H150" i="31"/>
  <c r="K251" i="31"/>
  <c r="H149" i="31"/>
  <c r="K250" i="31"/>
  <c r="H148" i="31"/>
  <c r="K248" i="31"/>
  <c r="H146" i="31"/>
  <c r="K247" i="31"/>
  <c r="H145" i="31"/>
  <c r="K246" i="31"/>
  <c r="H144" i="31"/>
  <c r="K245" i="31"/>
  <c r="H143" i="31"/>
  <c r="K244" i="31"/>
  <c r="H142" i="31"/>
  <c r="K243" i="31"/>
  <c r="H141" i="31"/>
  <c r="K242" i="31"/>
  <c r="H140" i="31"/>
  <c r="K241" i="31"/>
  <c r="H139" i="31"/>
  <c r="K240" i="31"/>
  <c r="H138" i="31"/>
  <c r="K239" i="31"/>
  <c r="H137" i="31"/>
  <c r="K238" i="31"/>
  <c r="H136" i="31"/>
  <c r="K237" i="31"/>
  <c r="H135" i="31"/>
  <c r="K236" i="31"/>
  <c r="H134" i="31"/>
  <c r="K235" i="31"/>
  <c r="H133" i="31"/>
  <c r="K234" i="31"/>
  <c r="H132" i="31"/>
  <c r="K233" i="31"/>
  <c r="H131" i="31"/>
  <c r="K232" i="31"/>
  <c r="H130" i="31"/>
  <c r="K231" i="31"/>
  <c r="H129" i="31"/>
  <c r="K230" i="31"/>
  <c r="H128" i="31"/>
  <c r="K229" i="31"/>
  <c r="H127" i="31"/>
  <c r="K228" i="31"/>
  <c r="H126" i="31"/>
  <c r="K227" i="31"/>
  <c r="H125" i="31"/>
  <c r="K226" i="31"/>
  <c r="H124" i="31"/>
  <c r="K225" i="31"/>
  <c r="H123" i="31"/>
  <c r="K224" i="31"/>
  <c r="H122" i="31"/>
  <c r="K223" i="31"/>
  <c r="H121" i="31"/>
  <c r="K222" i="31"/>
  <c r="H120" i="31"/>
  <c r="BK221" i="1" l="1"/>
  <c r="BI24" i="1"/>
  <c r="K198" i="31" l="1"/>
  <c r="H271" i="31"/>
  <c r="K197" i="31"/>
  <c r="H267" i="31"/>
  <c r="K161" i="31"/>
  <c r="H221" i="31"/>
  <c r="K160" i="31"/>
  <c r="H217" i="31"/>
  <c r="K196" i="31"/>
  <c r="H246" i="31"/>
  <c r="K159" i="31"/>
  <c r="H196" i="31"/>
  <c r="K90" i="31" l="1"/>
  <c r="H90" i="31"/>
  <c r="K81" i="31"/>
  <c r="H81" i="31"/>
  <c r="K63" i="31"/>
  <c r="H63" i="31"/>
  <c r="K54" i="31"/>
  <c r="H54" i="31"/>
  <c r="K45" i="31"/>
  <c r="H45" i="31"/>
  <c r="K38" i="31"/>
  <c r="H38" i="31"/>
  <c r="K29" i="31"/>
  <c r="H29" i="31"/>
  <c r="K287" i="31" l="1"/>
  <c r="H98" i="31"/>
  <c r="K286" i="31"/>
  <c r="H105" i="31"/>
  <c r="K285" i="31"/>
  <c r="H106" i="31"/>
  <c r="K284" i="31"/>
  <c r="H104" i="31"/>
  <c r="K283" i="31"/>
  <c r="H95" i="31"/>
  <c r="K282" i="31"/>
  <c r="H103" i="31"/>
  <c r="K279" i="31"/>
  <c r="H100" i="31"/>
  <c r="K278" i="31"/>
  <c r="K277" i="31"/>
  <c r="H108" i="31"/>
  <c r="K275" i="31"/>
  <c r="H96" i="31"/>
  <c r="K105" i="31" l="1"/>
  <c r="H115" i="31"/>
  <c r="D132" i="1" l="1"/>
  <c r="D31" i="1"/>
  <c r="D168" i="1"/>
  <c r="D397" i="1"/>
  <c r="D385" i="1"/>
  <c r="D386" i="1"/>
  <c r="D104" i="1"/>
  <c r="D449" i="1"/>
  <c r="D402" i="1"/>
  <c r="D428" i="1"/>
  <c r="D215" i="1"/>
  <c r="D323" i="1"/>
  <c r="D313" i="1"/>
  <c r="D45" i="1"/>
  <c r="AU132" i="1" l="1"/>
  <c r="AW132" i="1"/>
  <c r="AV132" i="1"/>
  <c r="BE428" i="1"/>
  <c r="AW402" i="1"/>
  <c r="AV402" i="1"/>
  <c r="AU402" i="1"/>
  <c r="BH104" i="1"/>
  <c r="BH313" i="1"/>
  <c r="AV449" i="1"/>
  <c r="AW449" i="1"/>
  <c r="AU449" i="1"/>
  <c r="BH397" i="1"/>
  <c r="AV31" i="1"/>
  <c r="BK31" i="1"/>
  <c r="AU31" i="1"/>
  <c r="BE31" i="1"/>
  <c r="AW31" i="1"/>
  <c r="BH45" i="1"/>
  <c r="BH323" i="1"/>
  <c r="BH215" i="1"/>
  <c r="BH386" i="1"/>
  <c r="BH168" i="1"/>
  <c r="BH385" i="1"/>
  <c r="D347" i="1"/>
  <c r="D89" i="1"/>
  <c r="D198" i="1"/>
  <c r="D78" i="1"/>
  <c r="BD78" i="1" s="1"/>
  <c r="D346" i="1"/>
  <c r="D8" i="1"/>
  <c r="K212" i="31"/>
  <c r="H272" i="31"/>
  <c r="AY346" i="1" l="1"/>
  <c r="BD346" i="1"/>
  <c r="BC346" i="1"/>
  <c r="BB346" i="1"/>
  <c r="BA346" i="1"/>
  <c r="BA89" i="1"/>
  <c r="AZ89" i="1"/>
  <c r="BD89" i="1"/>
  <c r="BC89" i="1"/>
  <c r="BB89" i="1"/>
  <c r="BE198" i="1"/>
  <c r="BD198" i="1"/>
  <c r="BC198" i="1"/>
  <c r="BB198" i="1"/>
  <c r="BA198" i="1"/>
  <c r="AZ198" i="1"/>
  <c r="AY198" i="1"/>
  <c r="AX198" i="1"/>
  <c r="BH8" i="1"/>
  <c r="BG8" i="1"/>
  <c r="BF8" i="1"/>
  <c r="AY78" i="1"/>
  <c r="BD347" i="1"/>
  <c r="BC347" i="1"/>
  <c r="BB347" i="1"/>
  <c r="BA347" i="1"/>
  <c r="AY347" i="1"/>
  <c r="D289" i="1" l="1"/>
  <c r="D304" i="1"/>
  <c r="BF304" i="1" l="1"/>
  <c r="AW289" i="1"/>
  <c r="AV289" i="1"/>
  <c r="AU289" i="1"/>
  <c r="B71" i="28" l="1"/>
  <c r="D188" i="1" l="1"/>
  <c r="D183" i="1"/>
  <c r="BK183" i="1" s="1"/>
  <c r="BK188" i="1" l="1"/>
  <c r="BC188" i="1"/>
  <c r="AU188" i="1"/>
  <c r="BB188" i="1"/>
  <c r="BH188" i="1"/>
  <c r="BE188" i="1"/>
  <c r="AW188" i="1"/>
  <c r="AV188" i="1"/>
  <c r="BD188" i="1"/>
  <c r="BH183" i="1"/>
  <c r="K87" i="31" l="1"/>
  <c r="H86" i="31"/>
  <c r="K274" i="31"/>
  <c r="K273" i="31"/>
  <c r="K272"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69" i="31"/>
  <c r="K168" i="31"/>
  <c r="K167" i="31"/>
  <c r="K166" i="31"/>
  <c r="K165" i="31"/>
  <c r="K164" i="31"/>
  <c r="K163" i="31"/>
  <c r="K162" i="31"/>
  <c r="K158" i="31"/>
  <c r="K157" i="31"/>
  <c r="K156" i="31"/>
  <c r="K155" i="31"/>
  <c r="K154" i="31"/>
  <c r="K153" i="31"/>
  <c r="K152" i="31"/>
  <c r="K151" i="31"/>
  <c r="K150" i="31"/>
  <c r="K149" i="31"/>
  <c r="K148"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8" i="31"/>
  <c r="K107" i="31"/>
  <c r="K106" i="31"/>
  <c r="K104" i="31"/>
  <c r="K103" i="31"/>
  <c r="K102" i="31"/>
  <c r="K101" i="31"/>
  <c r="K100" i="31"/>
  <c r="K99" i="31"/>
  <c r="K98"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D284" i="1" l="1"/>
  <c r="H77" i="31"/>
  <c r="H59" i="31"/>
  <c r="H50" i="31"/>
  <c r="H42" i="31"/>
  <c r="H34" i="31"/>
  <c r="H25" i="31"/>
  <c r="BI284" i="1" l="1"/>
  <c r="D303" i="1"/>
  <c r="H102" i="31"/>
  <c r="BF303" i="1" l="1"/>
  <c r="W80" i="2"/>
  <c r="W60" i="2"/>
  <c r="W40" i="2"/>
  <c r="W39" i="2"/>
  <c r="W38" i="2"/>
  <c r="H94" i="31"/>
  <c r="H93" i="31"/>
  <c r="H273" i="31"/>
  <c r="R1" i="52" a="1"/>
  <c r="Y1" i="52" s="1"/>
  <c r="AH1" i="52" l="1"/>
  <c r="AA1" i="52"/>
  <c r="W1" i="52"/>
  <c r="V1" i="52"/>
  <c r="Z1" i="52"/>
  <c r="R1" i="52"/>
  <c r="AI1" i="52"/>
  <c r="S1" i="52"/>
  <c r="AE1" i="52"/>
  <c r="AD1" i="52"/>
  <c r="D10" i="1"/>
  <c r="D127" i="1"/>
  <c r="D233" i="1"/>
  <c r="W79" i="2"/>
  <c r="W78" i="2"/>
  <c r="W59" i="2"/>
  <c r="W58" i="2"/>
  <c r="AF1" i="52"/>
  <c r="X1" i="52"/>
  <c r="AK1" i="52"/>
  <c r="AC1" i="52"/>
  <c r="U1" i="52"/>
  <c r="AJ1" i="52"/>
  <c r="AB1" i="52"/>
  <c r="T1" i="52"/>
  <c r="AG1" i="52"/>
  <c r="BH233" i="1" l="1"/>
  <c r="BH127" i="1"/>
  <c r="AU10" i="1"/>
  <c r="AW10" i="1"/>
  <c r="AH6" i="39"/>
  <c r="S21" i="2"/>
  <c r="V21" i="2"/>
  <c r="AN6" i="39"/>
  <c r="AJ6" i="39"/>
  <c r="T21" i="2"/>
  <c r="AL6" i="39"/>
  <c r="U21" i="2"/>
  <c r="D83" i="1"/>
  <c r="D225" i="1"/>
  <c r="D234" i="1"/>
  <c r="BK83" i="1" l="1"/>
  <c r="BM83" i="1"/>
  <c r="BJ225" i="1"/>
  <c r="BK234" i="1"/>
  <c r="BH234" i="1"/>
  <c r="S78" i="2"/>
  <c r="S80" i="2"/>
  <c r="S79" i="2"/>
  <c r="T78" i="2"/>
  <c r="T79" i="2"/>
  <c r="T80" i="2"/>
  <c r="U78" i="2"/>
  <c r="U40" i="2"/>
  <c r="U60" i="2"/>
  <c r="U59" i="2"/>
  <c r="U80" i="2"/>
  <c r="U39" i="2"/>
  <c r="U79" i="2"/>
  <c r="V80" i="2"/>
  <c r="V79" i="2"/>
  <c r="V78" i="2"/>
  <c r="H252" i="31"/>
  <c r="H202" i="31"/>
  <c r="H237" i="31"/>
  <c r="H187" i="31"/>
  <c r="BQ2" i="1" l="1"/>
  <c r="BP2" i="1"/>
  <c r="BO2" i="1"/>
  <c r="H89" i="31"/>
  <c r="H80" i="31"/>
  <c r="H62" i="31"/>
  <c r="H53" i="31"/>
  <c r="H44" i="31"/>
  <c r="H37" i="31"/>
  <c r="H28" i="31"/>
  <c r="H111" i="31"/>
  <c r="H118" i="31"/>
  <c r="H266" i="31"/>
  <c r="H216" i="31"/>
  <c r="H222" i="31"/>
  <c r="H172" i="31"/>
  <c r="D226" i="1" l="1"/>
  <c r="D123" i="1"/>
  <c r="BN2" i="1"/>
  <c r="BR2" i="1"/>
  <c r="H228" i="31"/>
  <c r="H178" i="31"/>
  <c r="AW123" i="1" l="1"/>
  <c r="AV123" i="1"/>
  <c r="AU123" i="1"/>
  <c r="AW226" i="1"/>
  <c r="AV226" i="1"/>
  <c r="AU226" i="1"/>
  <c r="D2" i="1"/>
  <c r="H99" i="31"/>
  <c r="H97" i="31"/>
  <c r="BM2" i="1" l="1"/>
  <c r="BE2" i="1"/>
  <c r="AW2" i="1"/>
  <c r="BD2" i="1"/>
  <c r="AV2" i="1"/>
  <c r="BC2" i="1"/>
  <c r="AU2" i="1"/>
  <c r="BJ2" i="1"/>
  <c r="BB2" i="1"/>
  <c r="BA2" i="1"/>
  <c r="BH2" i="1"/>
  <c r="AZ2" i="1"/>
  <c r="BG2" i="1"/>
  <c r="AY2" i="1"/>
  <c r="BF2" i="1"/>
  <c r="AX2" i="1"/>
  <c r="H227" i="31" l="1"/>
  <c r="H176" i="31"/>
  <c r="D405" i="1" l="1"/>
  <c r="D415" i="1"/>
  <c r="D409" i="1"/>
  <c r="D410" i="1"/>
  <c r="D412" i="1"/>
  <c r="D407" i="1"/>
  <c r="D414" i="1"/>
  <c r="D411" i="1"/>
  <c r="D406" i="1"/>
  <c r="D413" i="1"/>
  <c r="D408" i="1"/>
  <c r="D96" i="1"/>
  <c r="BH412" i="1" l="1"/>
  <c r="BH408" i="1"/>
  <c r="BH409" i="1"/>
  <c r="BI96" i="1"/>
  <c r="BF96" i="1"/>
  <c r="BH413" i="1"/>
  <c r="BH415" i="1"/>
  <c r="BH406" i="1"/>
  <c r="BH405" i="1"/>
  <c r="BH411" i="1"/>
  <c r="BH410" i="1"/>
  <c r="BH414" i="1"/>
  <c r="BH407" i="1"/>
  <c r="D462" i="1" l="1"/>
  <c r="D144" i="1"/>
  <c r="D146" i="1"/>
  <c r="D58" i="1"/>
  <c r="D399" i="1"/>
  <c r="D28" i="1"/>
  <c r="D128" i="1"/>
  <c r="AW144" i="1" l="1"/>
  <c r="BL144" i="1"/>
  <c r="AV144" i="1"/>
  <c r="AU144" i="1"/>
  <c r="AW28" i="1"/>
  <c r="AV28" i="1"/>
  <c r="AU28" i="1"/>
  <c r="BH462" i="1"/>
  <c r="AW128" i="1"/>
  <c r="AV128" i="1"/>
  <c r="AU128" i="1"/>
  <c r="AU399" i="1"/>
  <c r="AW399" i="1"/>
  <c r="AV399" i="1"/>
  <c r="BL58" i="1"/>
  <c r="AV58" i="1"/>
  <c r="AU58" i="1"/>
  <c r="AW58" i="1"/>
  <c r="AW146" i="1"/>
  <c r="AV146" i="1"/>
  <c r="AU146" i="1"/>
  <c r="H287" i="31"/>
  <c r="H274" i="31"/>
  <c r="D236" i="1" l="1"/>
  <c r="D238" i="1"/>
  <c r="D389" i="1"/>
  <c r="D461" i="1"/>
  <c r="D419" i="1"/>
  <c r="D445" i="1"/>
  <c r="D310" i="1"/>
  <c r="D12" i="1"/>
  <c r="D437" i="1"/>
  <c r="D126" i="1"/>
  <c r="D62" i="1"/>
  <c r="D453" i="1"/>
  <c r="D205" i="1"/>
  <c r="AW205" i="1" l="1"/>
  <c r="AV205" i="1"/>
  <c r="AU205" i="1"/>
  <c r="AU419" i="1"/>
  <c r="AW419" i="1"/>
  <c r="AV419" i="1"/>
  <c r="AW453" i="1"/>
  <c r="AU453" i="1"/>
  <c r="AV453" i="1"/>
  <c r="AW461" i="1"/>
  <c r="AV461" i="1"/>
  <c r="AU461" i="1"/>
  <c r="AW62" i="1"/>
  <c r="AV62" i="1"/>
  <c r="AU62" i="1"/>
  <c r="AW389" i="1"/>
  <c r="AV389" i="1"/>
  <c r="AU389" i="1"/>
  <c r="AW126" i="1"/>
  <c r="AV126" i="1"/>
  <c r="AU126" i="1"/>
  <c r="AU238" i="1"/>
  <c r="AW238" i="1"/>
  <c r="AV238" i="1"/>
  <c r="BF437" i="1"/>
  <c r="AW236" i="1"/>
  <c r="AV236" i="1"/>
  <c r="AU236" i="1"/>
  <c r="BF12" i="1"/>
  <c r="AW310" i="1"/>
  <c r="AV310" i="1"/>
  <c r="AU310" i="1"/>
  <c r="AW445" i="1"/>
  <c r="AV445" i="1"/>
  <c r="AU445" i="1"/>
  <c r="D450" i="1" l="1"/>
  <c r="H213" i="31"/>
  <c r="H186" i="31"/>
  <c r="H220" i="31"/>
  <c r="H205" i="31"/>
  <c r="H203" i="31"/>
  <c r="H263" i="31"/>
  <c r="H236" i="31"/>
  <c r="H270" i="31"/>
  <c r="H255" i="31"/>
  <c r="H253" i="31"/>
  <c r="D460" i="1" l="1"/>
  <c r="D370" i="1"/>
  <c r="D120" i="1"/>
  <c r="D448" i="1"/>
  <c r="D242" i="1"/>
  <c r="D231" i="1"/>
  <c r="AV448" i="1" l="1"/>
  <c r="AW448" i="1"/>
  <c r="AU448" i="1"/>
  <c r="AW120" i="1"/>
  <c r="AV120" i="1"/>
  <c r="AU120" i="1"/>
  <c r="AW460" i="1"/>
  <c r="AV460" i="1"/>
  <c r="AU460" i="1"/>
  <c r="AV370" i="1"/>
  <c r="AU370" i="1"/>
  <c r="AW370" i="1"/>
  <c r="AW231" i="1"/>
  <c r="AV231" i="1"/>
  <c r="AU231" i="1"/>
  <c r="AW242" i="1"/>
  <c r="AV242" i="1"/>
  <c r="AU242" i="1"/>
  <c r="D239" i="1"/>
  <c r="D277" i="1"/>
  <c r="D169" i="1"/>
  <c r="BM277" i="1" l="1"/>
  <c r="BH169" i="1"/>
  <c r="BF239" i="1"/>
  <c r="D208" i="1"/>
  <c r="BI208" i="1" l="1"/>
  <c r="H190" i="31" l="1"/>
  <c r="H240" i="31"/>
  <c r="H241" i="31" l="1"/>
  <c r="H191" i="31"/>
  <c r="D149" i="1" l="1"/>
  <c r="AW149" i="1" l="1"/>
  <c r="AV149" i="1"/>
  <c r="AU149" i="1"/>
  <c r="I1" i="10"/>
  <c r="H101" i="31"/>
  <c r="AD6" i="39" l="1"/>
  <c r="AF6" i="39"/>
  <c r="D378" i="1" l="1"/>
  <c r="BH378" i="1" l="1"/>
  <c r="D312" i="1"/>
  <c r="AY312" i="1" l="1"/>
  <c r="BI312" i="1"/>
  <c r="BA312" i="1"/>
  <c r="BE312" i="1"/>
  <c r="BC312" i="1"/>
  <c r="BB312" i="1"/>
  <c r="AX312" i="1"/>
  <c r="AZ312" i="1"/>
  <c r="BD312" i="1"/>
  <c r="H219" i="31"/>
  <c r="H269" i="31"/>
  <c r="H193" i="31"/>
  <c r="H243" i="31"/>
  <c r="D180" i="1" l="1"/>
  <c r="BH180" i="1" l="1"/>
  <c r="D193" i="1"/>
  <c r="H278" i="31"/>
  <c r="AV193" i="1" l="1"/>
  <c r="AU193" i="1"/>
  <c r="AW193"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19"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AT174" i="1" l="1"/>
  <c r="AT263" i="1"/>
  <c r="AT76" i="1"/>
  <c r="AT170" i="1"/>
  <c r="AT329" i="1"/>
  <c r="AT279" i="1"/>
  <c r="AT332" i="1"/>
  <c r="AT434" i="1"/>
  <c r="AT455" i="1"/>
  <c r="AT447" i="1"/>
  <c r="AT442" i="1"/>
  <c r="AT430" i="1"/>
  <c r="AT428" i="1"/>
  <c r="AT423" i="1"/>
  <c r="AT415" i="1"/>
  <c r="AT411" i="1"/>
  <c r="AT407" i="1"/>
  <c r="AT393" i="1"/>
  <c r="AT388" i="1"/>
  <c r="AT385" i="1"/>
  <c r="AT381" i="1"/>
  <c r="AT461" i="1"/>
  <c r="AT458" i="1"/>
  <c r="AT456" i="1"/>
  <c r="AT452" i="1"/>
  <c r="AT449" i="1"/>
  <c r="AT439" i="1"/>
  <c r="AT437" i="1"/>
  <c r="AT402" i="1"/>
  <c r="AT398" i="1"/>
  <c r="AT395" i="1"/>
  <c r="AT382" i="1"/>
  <c r="AT453" i="1"/>
  <c r="AT433" i="1"/>
  <c r="AT431" i="1"/>
  <c r="AT429" i="1"/>
  <c r="AT416" i="1"/>
  <c r="AT412" i="1"/>
  <c r="AT408" i="1"/>
  <c r="AT404" i="1"/>
  <c r="AT386" i="1"/>
  <c r="AT459" i="1"/>
  <c r="AT446" i="1"/>
  <c r="AT438" i="1"/>
  <c r="AT432" i="1"/>
  <c r="AT400" i="1"/>
  <c r="AT391" i="1"/>
  <c r="AT389" i="1"/>
  <c r="AT383" i="1"/>
  <c r="AT374" i="1"/>
  <c r="AT435" i="1"/>
  <c r="AT424" i="1"/>
  <c r="AT422" i="1"/>
  <c r="AT418" i="1"/>
  <c r="AT413" i="1"/>
  <c r="AT409" i="1"/>
  <c r="AT405" i="1"/>
  <c r="AT387" i="1"/>
  <c r="AT384" i="1"/>
  <c r="AT380" i="1"/>
  <c r="AT375" i="1"/>
  <c r="AT462" i="1"/>
  <c r="AT460" i="1"/>
  <c r="AT450" i="1"/>
  <c r="AT448" i="1"/>
  <c r="AT443" i="1"/>
  <c r="AT427" i="1"/>
  <c r="AT419" i="1"/>
  <c r="AT403" i="1"/>
  <c r="AT394" i="1"/>
  <c r="AT378" i="1"/>
  <c r="AT454" i="1"/>
  <c r="AT444" i="1"/>
  <c r="AT425" i="1"/>
  <c r="AT414" i="1"/>
  <c r="AT410" i="1"/>
  <c r="AT406" i="1"/>
  <c r="AT392" i="1"/>
  <c r="AT370" i="1"/>
  <c r="AT363" i="1"/>
  <c r="AT356" i="1"/>
  <c r="AT347" i="1"/>
  <c r="AT343" i="1"/>
  <c r="AT336" i="1"/>
  <c r="AT325" i="1"/>
  <c r="AT315" i="1"/>
  <c r="AT309" i="1"/>
  <c r="AT417" i="1"/>
  <c r="AT377" i="1"/>
  <c r="AT373" i="1"/>
  <c r="AT358" i="1"/>
  <c r="AT352" i="1"/>
  <c r="AT333" i="1"/>
  <c r="AT322" i="1"/>
  <c r="AT319" i="1"/>
  <c r="AT313" i="1"/>
  <c r="AT312" i="1"/>
  <c r="AT308" i="1"/>
  <c r="AT445" i="1"/>
  <c r="AT399" i="1"/>
  <c r="AT368" i="1"/>
  <c r="AT361" i="1"/>
  <c r="AT346" i="1"/>
  <c r="AT341" i="1"/>
  <c r="AT338" i="1"/>
  <c r="AT320" i="1"/>
  <c r="AT426" i="1"/>
  <c r="AT364" i="1"/>
  <c r="AT353" i="1"/>
  <c r="AT335" i="1"/>
  <c r="AT330" i="1"/>
  <c r="AT323" i="1"/>
  <c r="AT318" i="1"/>
  <c r="AT314" i="1"/>
  <c r="AT310" i="1"/>
  <c r="AT397" i="1"/>
  <c r="AT371" i="1"/>
  <c r="AT359" i="1"/>
  <c r="AT355" i="1"/>
  <c r="AT326" i="1"/>
  <c r="AT317" i="1"/>
  <c r="AT463" i="1"/>
  <c r="AT362" i="1"/>
  <c r="AT350" i="1"/>
  <c r="AT344" i="1"/>
  <c r="AT340" i="1"/>
  <c r="AT337" i="1"/>
  <c r="AT331" i="1"/>
  <c r="AT457" i="1"/>
  <c r="AT369" i="1"/>
  <c r="AT367" i="1"/>
  <c r="AT365" i="1"/>
  <c r="AT348" i="1"/>
  <c r="AT334" i="1"/>
  <c r="AT328" i="1"/>
  <c r="AT307" i="1"/>
  <c r="AT303" i="1"/>
  <c r="AT296" i="1"/>
  <c r="AT288" i="1"/>
  <c r="AT284" i="1"/>
  <c r="AT283" i="1"/>
  <c r="AT277" i="1"/>
  <c r="AT261" i="1"/>
  <c r="AT244" i="1"/>
  <c r="AT241" i="1"/>
  <c r="AT238" i="1"/>
  <c r="AT236" i="1"/>
  <c r="AT232" i="1"/>
  <c r="AT345" i="1"/>
  <c r="AT321" i="1"/>
  <c r="AT304" i="1"/>
  <c r="AT299" i="1"/>
  <c r="AT290" i="1"/>
  <c r="AT275" i="1"/>
  <c r="AT270" i="1"/>
  <c r="AT262" i="1"/>
  <c r="AT342" i="1"/>
  <c r="AT339" i="1"/>
  <c r="AT306" i="1"/>
  <c r="AT294" i="1"/>
  <c r="AT285" i="1"/>
  <c r="AT282" i="1"/>
  <c r="AT267" i="1"/>
  <c r="AT255" i="1"/>
  <c r="AT245" i="1"/>
  <c r="AT233" i="1"/>
  <c r="AT230" i="1"/>
  <c r="AT351" i="1"/>
  <c r="AT327" i="1"/>
  <c r="AT302" i="1"/>
  <c r="AT297" i="1"/>
  <c r="AT287" i="1"/>
  <c r="AT273" i="1"/>
  <c r="AT253" i="1"/>
  <c r="AT390" i="1"/>
  <c r="AT286" i="1"/>
  <c r="AT281" i="1"/>
  <c r="AT272" i="1"/>
  <c r="AT265" i="1"/>
  <c r="AT259" i="1"/>
  <c r="AT257" i="1"/>
  <c r="AT251" i="1"/>
  <c r="AT246" i="1"/>
  <c r="AT239" i="1"/>
  <c r="AT237" i="1"/>
  <c r="AT234" i="1"/>
  <c r="AT231" i="1"/>
  <c r="AT349" i="1"/>
  <c r="AT295" i="1"/>
  <c r="AT289" i="1"/>
  <c r="AT271" i="1"/>
  <c r="AT268" i="1"/>
  <c r="AT256" i="1"/>
  <c r="AT242" i="1"/>
  <c r="AT229" i="1"/>
  <c r="AT360" i="1"/>
  <c r="AT298" i="1"/>
  <c r="AT292" i="1"/>
  <c r="AT274" i="1"/>
  <c r="AT264" i="1"/>
  <c r="AT260" i="1"/>
  <c r="AT258" i="1"/>
  <c r="AT240" i="1"/>
  <c r="AT254" i="1"/>
  <c r="AT225" i="1"/>
  <c r="AT199" i="1"/>
  <c r="AT194" i="1"/>
  <c r="AT187" i="1"/>
  <c r="AT176" i="1"/>
  <c r="AT173" i="1"/>
  <c r="AT163" i="1"/>
  <c r="AT159" i="1"/>
  <c r="AT220" i="1"/>
  <c r="AT209" i="1"/>
  <c r="AT208" i="1"/>
  <c r="AT175" i="1"/>
  <c r="AT167" i="1"/>
  <c r="AT165" i="1"/>
  <c r="AT311" i="1"/>
  <c r="AT300" i="1"/>
  <c r="AT252" i="1"/>
  <c r="AT226" i="1"/>
  <c r="AT211" i="1"/>
  <c r="AT204" i="1"/>
  <c r="AT184" i="1"/>
  <c r="AT171" i="1"/>
  <c r="AT168" i="1"/>
  <c r="AT161" i="1"/>
  <c r="AT235" i="1"/>
  <c r="AT218" i="1"/>
  <c r="AT205" i="1"/>
  <c r="AT203" i="1"/>
  <c r="AT195" i="1"/>
  <c r="AT156" i="1"/>
  <c r="AT219" i="1"/>
  <c r="AT214" i="1"/>
  <c r="AT196" i="1"/>
  <c r="AT193" i="1"/>
  <c r="AT185" i="1"/>
  <c r="AT177" i="1"/>
  <c r="AT169" i="1"/>
  <c r="AT166" i="1"/>
  <c r="AT164" i="1"/>
  <c r="AT162" i="1"/>
  <c r="AT221" i="1"/>
  <c r="AT210" i="1"/>
  <c r="AT207" i="1"/>
  <c r="AT200" i="1"/>
  <c r="AT197" i="1"/>
  <c r="AT189" i="1"/>
  <c r="AT179" i="1"/>
  <c r="AT158" i="1"/>
  <c r="AT155" i="1"/>
  <c r="AT153" i="1"/>
  <c r="AT151" i="1"/>
  <c r="AT227" i="1"/>
  <c r="AT215" i="1"/>
  <c r="AT186" i="1"/>
  <c r="AT206" i="1"/>
  <c r="AT182" i="1"/>
  <c r="AT128" i="1"/>
  <c r="AT127" i="1"/>
  <c r="AT114" i="1"/>
  <c r="AT103" i="1"/>
  <c r="AT98" i="1"/>
  <c r="AT92" i="1"/>
  <c r="AT78" i="1"/>
  <c r="AT75" i="1"/>
  <c r="AT212" i="1"/>
  <c r="AT160" i="1"/>
  <c r="AT157" i="1"/>
  <c r="AT148" i="1"/>
  <c r="AT146" i="1"/>
  <c r="AT140" i="1"/>
  <c r="AT136" i="1"/>
  <c r="AT121" i="1"/>
  <c r="AT116" i="1"/>
  <c r="AT81" i="1"/>
  <c r="AT180" i="1"/>
  <c r="AT172" i="1"/>
  <c r="AT138" i="1"/>
  <c r="AT133" i="1"/>
  <c r="AT123" i="1"/>
  <c r="AT113" i="1"/>
  <c r="AT104" i="1"/>
  <c r="AT101" i="1"/>
  <c r="AT96" i="1"/>
  <c r="AT87" i="1"/>
  <c r="AT85" i="1"/>
  <c r="AT83" i="1"/>
  <c r="AT79" i="1"/>
  <c r="AT64" i="1"/>
  <c r="AT143" i="1"/>
  <c r="AT141" i="1"/>
  <c r="AT135" i="1"/>
  <c r="AT119" i="1"/>
  <c r="AT94" i="1"/>
  <c r="AT293" i="1"/>
  <c r="AT149" i="1"/>
  <c r="AT145" i="1"/>
  <c r="AT139" i="1"/>
  <c r="AT129" i="1"/>
  <c r="AT126" i="1"/>
  <c r="AT112" i="1"/>
  <c r="AT105" i="1"/>
  <c r="AT91" i="1"/>
  <c r="AT88" i="1"/>
  <c r="AT86" i="1"/>
  <c r="AT74" i="1"/>
  <c r="AT71" i="1"/>
  <c r="AT269" i="1"/>
  <c r="AT198" i="1"/>
  <c r="AT147" i="1"/>
  <c r="AT117" i="1"/>
  <c r="AT109" i="1"/>
  <c r="AT97" i="1"/>
  <c r="AT93" i="1"/>
  <c r="AT84" i="1"/>
  <c r="AT77" i="1"/>
  <c r="AT72" i="1"/>
  <c r="AT150" i="1"/>
  <c r="AT130" i="1"/>
  <c r="AT124" i="1"/>
  <c r="AT122" i="1"/>
  <c r="AT108" i="1"/>
  <c r="AT100" i="1"/>
  <c r="AT89" i="1"/>
  <c r="AT73" i="1"/>
  <c r="AT266" i="1"/>
  <c r="AT154" i="1"/>
  <c r="AT144" i="1"/>
  <c r="AT142" i="1"/>
  <c r="AT137" i="1"/>
  <c r="AT125" i="1"/>
  <c r="AT120" i="1"/>
  <c r="AT118" i="1"/>
  <c r="AT102" i="1"/>
  <c r="AT99" i="1"/>
  <c r="AT63" i="1"/>
  <c r="AT57" i="1"/>
  <c r="AT65" i="1"/>
  <c r="AT54" i="1"/>
  <c r="AT44" i="1"/>
  <c r="AT41" i="1"/>
  <c r="AT37" i="1"/>
  <c r="AT31" i="1"/>
  <c r="AT30" i="1"/>
  <c r="AT12"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1" i="1"/>
  <c r="AT8"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2" i="1"/>
  <c r="AT52" i="1"/>
  <c r="AT49" i="1"/>
  <c r="AT38" i="1"/>
  <c r="AT22"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0" i="1"/>
  <c r="AT67" i="1"/>
  <c r="AT66" i="1"/>
  <c r="AT61" i="1"/>
  <c r="AT56" i="1"/>
  <c r="AT29" i="1"/>
  <c r="AT27" i="1"/>
  <c r="AT24" i="1"/>
  <c r="AT23"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8" i="1"/>
  <c r="AT60" i="1"/>
  <c r="AT55" i="1"/>
  <c r="AT43" i="1"/>
  <c r="AT39" i="1"/>
  <c r="AT33" i="1"/>
  <c r="AT20" i="1"/>
  <c r="AT10" i="1"/>
  <c r="AT6"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8" i="1"/>
  <c r="AT50" i="1"/>
  <c r="AT15" i="1"/>
  <c r="AT9"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59" i="1"/>
  <c r="AT53" i="1"/>
  <c r="AT45" i="1"/>
  <c r="AT42" i="1"/>
  <c r="AT40" i="1"/>
  <c r="AT36" i="1"/>
  <c r="AT32" i="1"/>
  <c r="AT18" i="1"/>
  <c r="AT13"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1" i="1"/>
  <c r="AT48" i="1"/>
  <c r="AT28" i="1"/>
  <c r="AT26" i="1"/>
  <c r="AT11" i="1"/>
  <c r="AT7"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2" i="1"/>
  <c r="AT188" i="1"/>
  <c r="AT183" i="1"/>
  <c r="I27" i="31"/>
  <c r="I88" i="31"/>
  <c r="I52" i="31"/>
  <c r="I79" i="31"/>
  <c r="I36" i="31"/>
  <c r="I61" i="31"/>
  <c r="I280" i="31"/>
  <c r="I276" i="31"/>
  <c r="I281" i="31"/>
  <c r="I249" i="31"/>
  <c r="I199" i="31"/>
  <c r="I147" i="31"/>
  <c r="I171" i="31"/>
  <c r="I170" i="31"/>
  <c r="I168" i="31"/>
  <c r="I160" i="31"/>
  <c r="I152" i="31"/>
  <c r="I143" i="31"/>
  <c r="I135" i="31"/>
  <c r="I127" i="31"/>
  <c r="I165" i="31"/>
  <c r="I157" i="31"/>
  <c r="I149" i="31"/>
  <c r="I140" i="31"/>
  <c r="I132" i="31"/>
  <c r="I124" i="31"/>
  <c r="I164" i="31"/>
  <c r="I156" i="31"/>
  <c r="I148" i="31"/>
  <c r="I139" i="31"/>
  <c r="I131" i="31"/>
  <c r="I123" i="31"/>
  <c r="I169" i="31"/>
  <c r="I161" i="31"/>
  <c r="I153" i="31"/>
  <c r="I144" i="31"/>
  <c r="I136" i="31"/>
  <c r="I128" i="31"/>
  <c r="I120" i="31"/>
  <c r="I150" i="31"/>
  <c r="I159" i="31"/>
  <c r="I142" i="31"/>
  <c r="I126" i="31"/>
  <c r="I162" i="31"/>
  <c r="I145" i="31"/>
  <c r="I129" i="31"/>
  <c r="I155" i="31"/>
  <c r="I138" i="31"/>
  <c r="I122" i="31"/>
  <c r="I158" i="31"/>
  <c r="I141" i="31"/>
  <c r="I125" i="31"/>
  <c r="I167" i="31"/>
  <c r="I151" i="31"/>
  <c r="I134" i="31"/>
  <c r="I154" i="31"/>
  <c r="I137" i="31"/>
  <c r="I121" i="31"/>
  <c r="I163" i="31"/>
  <c r="I146" i="31"/>
  <c r="I130" i="31"/>
  <c r="I166" i="31"/>
  <c r="I133" i="31"/>
  <c r="I267" i="31"/>
  <c r="I221" i="31"/>
  <c r="I271" i="31"/>
  <c r="I217" i="31"/>
  <c r="I196" i="31"/>
  <c r="I246" i="31"/>
  <c r="I63" i="31"/>
  <c r="I45" i="31"/>
  <c r="I42" i="31"/>
  <c r="I59" i="31"/>
  <c r="C78" i="2"/>
  <c r="C79" i="2"/>
  <c r="C80" i="2"/>
  <c r="I188" i="31"/>
  <c r="I189" i="31"/>
  <c r="I187" i="31"/>
  <c r="I190" i="31"/>
  <c r="AT2" i="1"/>
  <c r="I41" i="31"/>
  <c r="I60" i="31"/>
  <c r="I220" i="31"/>
  <c r="I222" i="31"/>
  <c r="I219" i="31"/>
  <c r="I218" i="31"/>
  <c r="I178" i="31"/>
  <c r="I177" i="31"/>
  <c r="I175" i="31"/>
  <c r="I231" i="31"/>
  <c r="I266" i="31"/>
  <c r="I261" i="31"/>
  <c r="I255" i="31"/>
  <c r="I248" i="31"/>
  <c r="I240" i="31"/>
  <c r="I233" i="31"/>
  <c r="I213" i="31"/>
  <c r="I207" i="31"/>
  <c r="I192" i="31"/>
  <c r="I181" i="31"/>
  <c r="I173" i="31"/>
  <c r="I64" i="31"/>
  <c r="I214" i="31"/>
  <c r="I260" i="31"/>
  <c r="I254" i="31"/>
  <c r="I247" i="31"/>
  <c r="I239" i="31"/>
  <c r="I232" i="31"/>
  <c r="I227" i="31"/>
  <c r="I223" i="31"/>
  <c r="I212" i="31"/>
  <c r="I206" i="31"/>
  <c r="I200" i="31"/>
  <c r="I191" i="31"/>
  <c r="I180" i="31"/>
  <c r="I58" i="31"/>
  <c r="I47" i="31"/>
  <c r="I224" i="31"/>
  <c r="I253" i="31"/>
  <c r="I245" i="31"/>
  <c r="I238" i="31"/>
  <c r="I211" i="31"/>
  <c r="I205" i="31"/>
  <c r="I198" i="31"/>
  <c r="I186" i="31"/>
  <c r="I179" i="31"/>
  <c r="I172" i="31"/>
  <c r="I57" i="31"/>
  <c r="I46" i="31"/>
  <c r="I262" i="31"/>
  <c r="I201" i="31"/>
  <c r="I259" i="31"/>
  <c r="I252" i="31"/>
  <c r="I244" i="31"/>
  <c r="I237" i="31"/>
  <c r="I204" i="31"/>
  <c r="I197" i="31"/>
  <c r="I185" i="31"/>
  <c r="I62" i="31"/>
  <c r="I43" i="31"/>
  <c r="I250" i="31"/>
  <c r="I215" i="31"/>
  <c r="I256" i="31"/>
  <c r="I174" i="31"/>
  <c r="I270" i="31"/>
  <c r="I265" i="31"/>
  <c r="I258" i="31"/>
  <c r="I243" i="31"/>
  <c r="I236" i="31"/>
  <c r="I230" i="31"/>
  <c r="I210" i="31"/>
  <c r="I203" i="31"/>
  <c r="I195" i="31"/>
  <c r="I184" i="31"/>
  <c r="I44" i="31"/>
  <c r="I263" i="31"/>
  <c r="I242" i="31"/>
  <c r="I229" i="31"/>
  <c r="I208" i="31"/>
  <c r="I234" i="31"/>
  <c r="I193" i="31"/>
  <c r="I65" i="31"/>
  <c r="I269" i="31"/>
  <c r="I264" i="31"/>
  <c r="I257" i="31"/>
  <c r="I251" i="31"/>
  <c r="I226" i="31"/>
  <c r="I216" i="31"/>
  <c r="I209" i="31"/>
  <c r="I194" i="31"/>
  <c r="I183" i="31"/>
  <c r="I176" i="31"/>
  <c r="I268" i="31"/>
  <c r="I235" i="31"/>
  <c r="I225" i="31"/>
  <c r="I202" i="31"/>
  <c r="I241" i="31"/>
  <c r="I228" i="31"/>
  <c r="I182"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5" i="31"/>
  <c r="I272"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3" i="31"/>
  <c r="I49" i="31"/>
  <c r="I23" i="31"/>
  <c r="I85" i="31"/>
  <c r="I75" i="31"/>
  <c r="I110" i="31"/>
  <c r="I111" i="31"/>
  <c r="I286" i="31"/>
  <c r="I118" i="31"/>
  <c r="I284" i="31"/>
  <c r="I117" i="31"/>
  <c r="I51" i="31"/>
  <c r="I278" i="31"/>
  <c r="I282" i="31"/>
  <c r="I31" i="31"/>
  <c r="I114" i="31"/>
  <c r="I112" i="31"/>
  <c r="I53" i="31"/>
  <c r="I277" i="31"/>
  <c r="I279" i="31"/>
  <c r="I26" i="31"/>
  <c r="I48" i="31"/>
  <c r="I119" i="31"/>
  <c r="I287" i="31"/>
  <c r="I80" i="31"/>
  <c r="I24" i="31"/>
  <c r="I283" i="31"/>
  <c r="I285" i="31"/>
  <c r="I84" i="31"/>
  <c r="I116" i="31"/>
  <c r="I56" i="31"/>
  <c r="I30" i="31"/>
  <c r="I87" i="31"/>
  <c r="I83" i="31"/>
  <c r="I55" i="31"/>
  <c r="I78" i="31"/>
  <c r="I113" i="31"/>
  <c r="I76" i="31"/>
  <c r="I28" i="31"/>
  <c r="I275" i="31"/>
  <c r="I92" i="31"/>
  <c r="I91" i="31"/>
  <c r="I82" i="31"/>
  <c r="I274"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8" i="31" l="1"/>
  <c r="H259" i="31"/>
  <c r="H265" i="31"/>
  <c r="H264" i="31"/>
  <c r="H262" i="31"/>
  <c r="H261" i="31"/>
  <c r="H260" i="31"/>
  <c r="H258" i="31"/>
  <c r="H257" i="31"/>
  <c r="H256" i="31"/>
  <c r="H254" i="31"/>
  <c r="H251" i="31"/>
  <c r="H250" i="31"/>
  <c r="H248" i="31"/>
  <c r="H247" i="31"/>
  <c r="H245" i="31"/>
  <c r="H244" i="31"/>
  <c r="H242"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89" i="31"/>
  <c r="H188" i="31"/>
  <c r="H185" i="31"/>
  <c r="H184" i="31"/>
  <c r="H183" i="31"/>
  <c r="H182" i="31"/>
  <c r="H181" i="31"/>
  <c r="H180" i="31"/>
  <c r="H179" i="31"/>
  <c r="H177" i="31"/>
  <c r="H175" i="31"/>
  <c r="H174" i="31"/>
  <c r="H173" i="31"/>
  <c r="H43" i="31" l="1"/>
  <c r="H41" i="31"/>
  <c r="H60" i="31"/>
  <c r="H58" i="31"/>
  <c r="H65" i="31"/>
  <c r="R20" i="2" l="1"/>
  <c r="Q20" i="2"/>
  <c r="P20" i="2"/>
  <c r="O20" i="2"/>
  <c r="N20" i="2"/>
  <c r="M20" i="2"/>
  <c r="G20" i="2"/>
  <c r="F20" i="2"/>
  <c r="E20" i="2"/>
  <c r="D20" i="2"/>
  <c r="C20" i="2"/>
  <c r="W22" i="2" l="1"/>
  <c r="Z22" i="2" s="1"/>
  <c r="N3" i="31" l="1"/>
  <c r="Y1" i="1" l="1"/>
  <c r="I109" i="31" l="1"/>
  <c r="I108" i="31"/>
  <c r="I99" i="31"/>
  <c r="I101" i="31"/>
  <c r="I97" i="31"/>
  <c r="I104" i="31"/>
  <c r="I95" i="31"/>
  <c r="I106" i="31"/>
  <c r="I102" i="31"/>
  <c r="I105" i="31"/>
  <c r="I98" i="31"/>
  <c r="I103" i="31"/>
  <c r="I107" i="31"/>
  <c r="I100"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4" i="31"/>
  <c r="H47" i="31"/>
  <c r="H279" i="31"/>
  <c r="H282" i="31"/>
  <c r="H114" i="31"/>
  <c r="H107" i="31"/>
  <c r="H275" i="31"/>
  <c r="H113" i="31"/>
  <c r="H64" i="31"/>
  <c r="H277" i="31"/>
  <c r="H117" i="31"/>
  <c r="H57" i="31"/>
  <c r="H283" i="31"/>
  <c r="H110" i="31"/>
  <c r="H46" i="31"/>
  <c r="H286" i="31"/>
  <c r="H285" i="31"/>
  <c r="H116" i="31"/>
  <c r="H112" i="31"/>
  <c r="H2" i="31"/>
  <c r="AQ174" i="1" l="1"/>
  <c r="AD174" i="1"/>
  <c r="AJ174" i="1"/>
  <c r="AR263" i="1"/>
  <c r="AE263" i="1"/>
  <c r="AB170" i="1"/>
  <c r="AF170" i="1"/>
  <c r="AI279" i="1"/>
  <c r="AI182" i="1"/>
  <c r="AL263" i="1"/>
  <c r="AM170" i="1"/>
  <c r="AI434" i="1"/>
  <c r="AI232" i="1"/>
  <c r="AF263" i="1"/>
  <c r="AR170" i="1"/>
  <c r="AI209" i="1"/>
  <c r="AI174" i="1"/>
  <c r="AO174" i="1"/>
  <c r="AB174" i="1"/>
  <c r="AP263" i="1"/>
  <c r="AP170" i="1"/>
  <c r="AA174" i="1"/>
  <c r="AG174" i="1"/>
  <c r="AF174" i="1"/>
  <c r="AH263" i="1"/>
  <c r="AD263" i="1"/>
  <c r="AH170" i="1"/>
  <c r="AE170" i="1"/>
  <c r="AN174" i="1"/>
  <c r="AL174" i="1"/>
  <c r="Z263" i="1"/>
  <c r="AK263" i="1"/>
  <c r="Z170" i="1"/>
  <c r="AL170" i="1"/>
  <c r="AI329" i="1"/>
  <c r="Z174" i="1"/>
  <c r="AM174" i="1"/>
  <c r="AE174" i="1"/>
  <c r="AQ263" i="1"/>
  <c r="AO263" i="1"/>
  <c r="AC263" i="1"/>
  <c r="AQ170" i="1"/>
  <c r="AO170" i="1"/>
  <c r="AD170" i="1"/>
  <c r="AR174" i="1"/>
  <c r="AP174" i="1"/>
  <c r="AK174" i="1"/>
  <c r="AI263" i="1"/>
  <c r="AG263" i="1"/>
  <c r="AJ263" i="1"/>
  <c r="AI170" i="1"/>
  <c r="AG170" i="1"/>
  <c r="AK170" i="1"/>
  <c r="AI332" i="1"/>
  <c r="AJ170" i="1"/>
  <c r="AH174" i="1"/>
  <c r="AC174" i="1"/>
  <c r="AA263" i="1"/>
  <c r="AN263" i="1"/>
  <c r="AB263" i="1"/>
  <c r="AA170" i="1"/>
  <c r="AC170" i="1"/>
  <c r="AM263" i="1"/>
  <c r="AN170" i="1"/>
  <c r="AI454" i="1"/>
  <c r="AI89" i="1"/>
  <c r="AI78" i="1"/>
  <c r="AI346" i="1"/>
  <c r="AI347" i="1"/>
  <c r="AI188" i="1"/>
  <c r="AI2" i="1"/>
  <c r="AI312" i="1"/>
  <c r="Y174" i="1"/>
  <c r="Y263" i="1"/>
  <c r="Y188" i="1"/>
  <c r="Y170" i="1"/>
  <c r="Y183" i="1"/>
  <c r="AJ342" i="1"/>
  <c r="AJ341" i="1"/>
  <c r="AJ211" i="1"/>
  <c r="AR342" i="1"/>
  <c r="AP20" i="1"/>
  <c r="AC342" i="1"/>
  <c r="AC211" i="1"/>
  <c r="AC166" i="1"/>
  <c r="AK341" i="1"/>
  <c r="AI20" i="1"/>
  <c r="AD383" i="1"/>
  <c r="AD319" i="1"/>
  <c r="AD340" i="1"/>
  <c r="AD172" i="1"/>
  <c r="AL319" i="1"/>
  <c r="AL167" i="1"/>
  <c r="AO21" i="1"/>
  <c r="AP21" i="1"/>
  <c r="AF210" i="1"/>
  <c r="AF171" i="1"/>
  <c r="AN342" i="1"/>
  <c r="AN211" i="1"/>
  <c r="AN171" i="1"/>
  <c r="AA21" i="1"/>
  <c r="AG167" i="1"/>
  <c r="AO211" i="1"/>
  <c r="AH383" i="1"/>
  <c r="AH319" i="1"/>
  <c r="AH171" i="1"/>
  <c r="AP171" i="1"/>
  <c r="AN20" i="1"/>
  <c r="AA418" i="1"/>
  <c r="AA340" i="1"/>
  <c r="AA212" i="1"/>
  <c r="AI167" i="1"/>
  <c r="AQ341" i="1"/>
  <c r="AL21" i="1"/>
  <c r="AB212" i="1"/>
  <c r="AB171" i="1"/>
  <c r="AJ418" i="1"/>
  <c r="AJ340" i="1"/>
  <c r="AR383" i="1"/>
  <c r="AR340" i="1"/>
  <c r="AR212" i="1"/>
  <c r="AB13" i="1"/>
  <c r="AK319" i="1"/>
  <c r="AK166" i="1"/>
  <c r="AQ20" i="1"/>
  <c r="AD342" i="1"/>
  <c r="AD211" i="1"/>
  <c r="AL418" i="1"/>
  <c r="AL341" i="1"/>
  <c r="AL171" i="1"/>
  <c r="AL210" i="1"/>
  <c r="AE341" i="1"/>
  <c r="AE210" i="1"/>
  <c r="AM418" i="1"/>
  <c r="AM319" i="1"/>
  <c r="AM212" i="1"/>
  <c r="AF172" i="1"/>
  <c r="AN383" i="1"/>
  <c r="AI21" i="1"/>
  <c r="AG171" i="1"/>
  <c r="Z319" i="1"/>
  <c r="Z212" i="1"/>
  <c r="AH166" i="1"/>
  <c r="AP342" i="1"/>
  <c r="AA166" i="1"/>
  <c r="AQ383" i="1"/>
  <c r="AQ319" i="1"/>
  <c r="AQ166" i="1"/>
  <c r="AB319" i="1"/>
  <c r="AB341" i="1"/>
  <c r="AB167" i="1"/>
  <c r="AJ383" i="1"/>
  <c r="AJ319" i="1"/>
  <c r="AJ167" i="1"/>
  <c r="AJ171" i="1"/>
  <c r="AR418" i="1"/>
  <c r="AR211" i="1"/>
  <c r="AR210" i="1"/>
  <c r="AJ13" i="1"/>
  <c r="AC319" i="1"/>
  <c r="AC172" i="1"/>
  <c r="AK342" i="1"/>
  <c r="AK211" i="1"/>
  <c r="AK172" i="1"/>
  <c r="AB20" i="1"/>
  <c r="AE211" i="1"/>
  <c r="AE172" i="1"/>
  <c r="AM383" i="1"/>
  <c r="AC20" i="1"/>
  <c r="AF340" i="1"/>
  <c r="AF342" i="1"/>
  <c r="AN418" i="1"/>
  <c r="AN341" i="1"/>
  <c r="AN172" i="1"/>
  <c r="AQ21" i="1"/>
  <c r="AO342" i="1"/>
  <c r="AG13" i="1"/>
  <c r="Z211" i="1"/>
  <c r="AH341" i="1"/>
  <c r="AH167" i="1"/>
  <c r="AP418" i="1"/>
  <c r="AP172" i="1"/>
  <c r="AP167" i="1"/>
  <c r="Z13" i="1"/>
  <c r="AA172" i="1"/>
  <c r="AI418" i="1"/>
  <c r="AI319" i="1"/>
  <c r="AI340" i="1"/>
  <c r="AI166" i="1"/>
  <c r="AG20" i="1"/>
  <c r="AB383" i="1"/>
  <c r="AB172" i="1"/>
  <c r="AR13" i="1"/>
  <c r="AE21" i="1"/>
  <c r="AD167" i="1"/>
  <c r="AJ20" i="1"/>
  <c r="AE319" i="1"/>
  <c r="AM211" i="1"/>
  <c r="AM166" i="1"/>
  <c r="AK20" i="1"/>
  <c r="AF341" i="1"/>
  <c r="AD20" i="1"/>
  <c r="AG210" i="1"/>
  <c r="AO341" i="1"/>
  <c r="AO210" i="1"/>
  <c r="AO13" i="1"/>
  <c r="AB21" i="1"/>
  <c r="Z383" i="1"/>
  <c r="Z172" i="1"/>
  <c r="AH418" i="1"/>
  <c r="AH212" i="1"/>
  <c r="AP340" i="1"/>
  <c r="AH13" i="1"/>
  <c r="AA319" i="1"/>
  <c r="AA211" i="1"/>
  <c r="AA210" i="1"/>
  <c r="AI383" i="1"/>
  <c r="AQ342" i="1"/>
  <c r="AQ172" i="1"/>
  <c r="AQ167" i="1"/>
  <c r="AQ211" i="1"/>
  <c r="AO20" i="1"/>
  <c r="AQ13" i="1"/>
  <c r="AJ212" i="1"/>
  <c r="AJ210" i="1"/>
  <c r="AM21" i="1"/>
  <c r="AC210" i="1"/>
  <c r="AC13" i="1"/>
  <c r="AF21" i="1"/>
  <c r="AD212" i="1"/>
  <c r="AL166" i="1"/>
  <c r="AL212" i="1"/>
  <c r="AR20" i="1"/>
  <c r="AE340" i="1"/>
  <c r="AM340" i="1"/>
  <c r="AM172" i="1"/>
  <c r="AE13" i="1"/>
  <c r="AN319" i="1"/>
  <c r="AN212" i="1"/>
  <c r="AL20" i="1"/>
  <c r="AG342" i="1"/>
  <c r="AG341" i="1"/>
  <c r="AO172" i="1"/>
  <c r="AJ21" i="1"/>
  <c r="Z418" i="1"/>
  <c r="Z210" i="1"/>
  <c r="Z167" i="1"/>
  <c r="Z171" i="1"/>
  <c r="AP211" i="1"/>
  <c r="AP13" i="1"/>
  <c r="AC21" i="1"/>
  <c r="AA383" i="1"/>
  <c r="AI212" i="1"/>
  <c r="AI211" i="1"/>
  <c r="AQ418" i="1"/>
  <c r="AQ340" i="1"/>
  <c r="AB166" i="1"/>
  <c r="AR172" i="1"/>
  <c r="AR166" i="1"/>
  <c r="AC171" i="1"/>
  <c r="AK13" i="1"/>
  <c r="AN21" i="1"/>
  <c r="AD341" i="1"/>
  <c r="AD171" i="1"/>
  <c r="AL340" i="1"/>
  <c r="AL211" i="1"/>
  <c r="AE171" i="1"/>
  <c r="AM13" i="1"/>
  <c r="AF418" i="1"/>
  <c r="AF319" i="1"/>
  <c r="AF166" i="1"/>
  <c r="AN340" i="1"/>
  <c r="AG340" i="1"/>
  <c r="AG212" i="1"/>
  <c r="AO340" i="1"/>
  <c r="AO319" i="1"/>
  <c r="AO167" i="1"/>
  <c r="AO171" i="1"/>
  <c r="AR21" i="1"/>
  <c r="Z341" i="1"/>
  <c r="AH342" i="1"/>
  <c r="AH172" i="1"/>
  <c r="AP210" i="1"/>
  <c r="AP166" i="1"/>
  <c r="AK21" i="1"/>
  <c r="AA167" i="1"/>
  <c r="AA171" i="1"/>
  <c r="AI341" i="1"/>
  <c r="AA13" i="1"/>
  <c r="AQ171" i="1"/>
  <c r="AB342" i="1"/>
  <c r="AJ172" i="1"/>
  <c r="AR319" i="1"/>
  <c r="AR341" i="1"/>
  <c r="AR167" i="1"/>
  <c r="AR171" i="1"/>
  <c r="Z20" i="1"/>
  <c r="AC418" i="1"/>
  <c r="AC341" i="1"/>
  <c r="AC167" i="1"/>
  <c r="AK167" i="1"/>
  <c r="AD210" i="1"/>
  <c r="AD13" i="1"/>
  <c r="AE383" i="1"/>
  <c r="AE418" i="1"/>
  <c r="AE342" i="1"/>
  <c r="AE166" i="1"/>
  <c r="AM342" i="1"/>
  <c r="AM171" i="1"/>
  <c r="AM210" i="1"/>
  <c r="AM167" i="1"/>
  <c r="Z21" i="1"/>
  <c r="AF383" i="1"/>
  <c r="AF167" i="1"/>
  <c r="AN210" i="1"/>
  <c r="AF13" i="1"/>
  <c r="AG418" i="1"/>
  <c r="AG383" i="1"/>
  <c r="AG319" i="1"/>
  <c r="AG166" i="1"/>
  <c r="AO212" i="1"/>
  <c r="AE20" i="1"/>
  <c r="Z342" i="1"/>
  <c r="Z166" i="1"/>
  <c r="AH210" i="1"/>
  <c r="AH211" i="1"/>
  <c r="AP383" i="1"/>
  <c r="AP341" i="1"/>
  <c r="AP212" i="1"/>
  <c r="AA341" i="1"/>
  <c r="AI342" i="1"/>
  <c r="AI172" i="1"/>
  <c r="AI171" i="1"/>
  <c r="AI210" i="1"/>
  <c r="AQ212" i="1"/>
  <c r="AQ210" i="1"/>
  <c r="AI13" i="1"/>
  <c r="AD21" i="1"/>
  <c r="AB418" i="1"/>
  <c r="AB340" i="1"/>
  <c r="AB211" i="1"/>
  <c r="AB210" i="1"/>
  <c r="AJ166" i="1"/>
  <c r="AH20" i="1"/>
  <c r="AC383" i="1"/>
  <c r="AC340" i="1"/>
  <c r="AC212" i="1"/>
  <c r="AK383" i="1"/>
  <c r="AK418" i="1"/>
  <c r="AK340" i="1"/>
  <c r="AK171" i="1"/>
  <c r="AK210" i="1"/>
  <c r="AK212" i="1"/>
  <c r="AA20" i="1"/>
  <c r="AD418" i="1"/>
  <c r="AD166" i="1"/>
  <c r="AL383" i="1"/>
  <c r="AL342" i="1"/>
  <c r="AL172" i="1"/>
  <c r="AL13" i="1"/>
  <c r="AG21" i="1"/>
  <c r="AE212" i="1"/>
  <c r="AE167" i="1"/>
  <c r="AM341" i="1"/>
  <c r="AH21" i="1"/>
  <c r="AF212" i="1"/>
  <c r="AF211" i="1"/>
  <c r="AN166" i="1"/>
  <c r="AN167" i="1"/>
  <c r="AN13" i="1"/>
  <c r="AG172" i="1"/>
  <c r="AG211" i="1"/>
  <c r="AO418" i="1"/>
  <c r="AO383" i="1"/>
  <c r="AO166" i="1"/>
  <c r="AM20" i="1"/>
  <c r="Z340" i="1"/>
  <c r="AH340" i="1"/>
  <c r="AP319" i="1"/>
  <c r="AF20" i="1"/>
  <c r="AA342" i="1"/>
  <c r="AI76" i="1"/>
  <c r="AE76" i="1"/>
  <c r="AL76" i="1"/>
  <c r="AF329" i="1"/>
  <c r="AJ329" i="1"/>
  <c r="AA279" i="1"/>
  <c r="AM279" i="1"/>
  <c r="AB279" i="1"/>
  <c r="AP332" i="1"/>
  <c r="AE332" i="1"/>
  <c r="AH434" i="1"/>
  <c r="AL434" i="1"/>
  <c r="AN330" i="1"/>
  <c r="AJ330" i="1"/>
  <c r="AI330" i="1"/>
  <c r="AF232" i="1"/>
  <c r="AJ232" i="1"/>
  <c r="AD182" i="1"/>
  <c r="AA182" i="1"/>
  <c r="AO147" i="1"/>
  <c r="AL147" i="1"/>
  <c r="AI147" i="1"/>
  <c r="AI220" i="1"/>
  <c r="AN209" i="1"/>
  <c r="AR209" i="1"/>
  <c r="Z209" i="1"/>
  <c r="AL424" i="1"/>
  <c r="AP76" i="1"/>
  <c r="AD76" i="1"/>
  <c r="AJ76" i="1"/>
  <c r="AA329" i="1"/>
  <c r="AM329" i="1"/>
  <c r="AB329" i="1"/>
  <c r="AP279" i="1"/>
  <c r="AE279" i="1"/>
  <c r="AH332" i="1"/>
  <c r="AL332" i="1"/>
  <c r="Z434" i="1"/>
  <c r="AD434" i="1"/>
  <c r="AF330" i="1"/>
  <c r="AB330" i="1"/>
  <c r="AD330" i="1"/>
  <c r="AM232" i="1"/>
  <c r="AB232" i="1"/>
  <c r="AO182" i="1"/>
  <c r="AK182" i="1"/>
  <c r="AP182" i="1"/>
  <c r="AG147" i="1"/>
  <c r="AD147" i="1"/>
  <c r="AA147" i="1"/>
  <c r="AA220" i="1"/>
  <c r="AN220" i="1"/>
  <c r="AF209" i="1"/>
  <c r="AJ209" i="1"/>
  <c r="AD424" i="1"/>
  <c r="AH76" i="1"/>
  <c r="AQ76" i="1"/>
  <c r="AP329" i="1"/>
  <c r="AE329" i="1"/>
  <c r="AH279" i="1"/>
  <c r="AL279" i="1"/>
  <c r="Z332" i="1"/>
  <c r="AD332" i="1"/>
  <c r="AO434" i="1"/>
  <c r="AK434" i="1"/>
  <c r="AM330" i="1"/>
  <c r="AP330" i="1"/>
  <c r="AQ330" i="1"/>
  <c r="AE232" i="1"/>
  <c r="AQ232" i="1"/>
  <c r="AG182" i="1"/>
  <c r="AC182" i="1"/>
  <c r="AH182" i="1"/>
  <c r="AK147" i="1"/>
  <c r="AK220" i="1"/>
  <c r="AP220" i="1"/>
  <c r="AF220" i="1"/>
  <c r="AM209" i="1"/>
  <c r="AB209" i="1"/>
  <c r="AO209" i="1"/>
  <c r="AK424" i="1"/>
  <c r="AA424" i="1"/>
  <c r="AP424" i="1"/>
  <c r="Z424" i="1"/>
  <c r="Z76" i="1"/>
  <c r="AR76" i="1"/>
  <c r="AA76" i="1"/>
  <c r="AH329" i="1"/>
  <c r="AL329" i="1"/>
  <c r="Z279" i="1"/>
  <c r="AD279" i="1"/>
  <c r="AO332" i="1"/>
  <c r="AK332" i="1"/>
  <c r="AG434" i="1"/>
  <c r="AC434" i="1"/>
  <c r="AE330" i="1"/>
  <c r="AH330" i="1"/>
  <c r="AA330" i="1"/>
  <c r="AL232" i="1"/>
  <c r="AN182" i="1"/>
  <c r="AR182" i="1"/>
  <c r="Z182" i="1"/>
  <c r="AN147" i="1"/>
  <c r="AC147" i="1"/>
  <c r="AC220" i="1"/>
  <c r="AH220" i="1"/>
  <c r="AE209" i="1"/>
  <c r="AQ209" i="1"/>
  <c r="AG209" i="1"/>
  <c r="AC424" i="1"/>
  <c r="AF424" i="1"/>
  <c r="AB76" i="1"/>
  <c r="Z329" i="1"/>
  <c r="AD329" i="1"/>
  <c r="AO279" i="1"/>
  <c r="AK279" i="1"/>
  <c r="AG332" i="1"/>
  <c r="AC332" i="1"/>
  <c r="AQ434" i="1"/>
  <c r="AN434" i="1"/>
  <c r="AR434" i="1"/>
  <c r="AK330" i="1"/>
  <c r="Z330" i="1"/>
  <c r="AD232" i="1"/>
  <c r="AA232" i="1"/>
  <c r="AF182" i="1"/>
  <c r="AJ182" i="1"/>
  <c r="AP147" i="1"/>
  <c r="AF147" i="1"/>
  <c r="AR147" i="1"/>
  <c r="AR220" i="1"/>
  <c r="Z220" i="1"/>
  <c r="AM220" i="1"/>
  <c r="AL209" i="1"/>
  <c r="AN424" i="1"/>
  <c r="AH424" i="1"/>
  <c r="AR424" i="1"/>
  <c r="AN76" i="1"/>
  <c r="AO76" i="1"/>
  <c r="AK76" i="1"/>
  <c r="AO329" i="1"/>
  <c r="AK329" i="1"/>
  <c r="AG279" i="1"/>
  <c r="AC279" i="1"/>
  <c r="AQ332" i="1"/>
  <c r="AN332" i="1"/>
  <c r="AR332" i="1"/>
  <c r="AF434" i="1"/>
  <c r="AJ434" i="1"/>
  <c r="AC330" i="1"/>
  <c r="AO330" i="1"/>
  <c r="AO232" i="1"/>
  <c r="AK232" i="1"/>
  <c r="AP232" i="1"/>
  <c r="AM182" i="1"/>
  <c r="AB182" i="1"/>
  <c r="AH147" i="1"/>
  <c r="AJ147" i="1"/>
  <c r="AJ220" i="1"/>
  <c r="AE220" i="1"/>
  <c r="AD209" i="1"/>
  <c r="AA209" i="1"/>
  <c r="AO424" i="1"/>
  <c r="AF76" i="1"/>
  <c r="AG76" i="1"/>
  <c r="AC76" i="1"/>
  <c r="AG329" i="1"/>
  <c r="AC329" i="1"/>
  <c r="AQ279" i="1"/>
  <c r="AN279" i="1"/>
  <c r="AR279" i="1"/>
  <c r="AF332" i="1"/>
  <c r="AJ332" i="1"/>
  <c r="AA434" i="1"/>
  <c r="AM434" i="1"/>
  <c r="AB434" i="1"/>
  <c r="AG330" i="1"/>
  <c r="AG232" i="1"/>
  <c r="AC232" i="1"/>
  <c r="AH232" i="1"/>
  <c r="AE182" i="1"/>
  <c r="AQ182" i="1"/>
  <c r="Z147" i="1"/>
  <c r="AM147" i="1"/>
  <c r="AB147" i="1"/>
  <c r="AB220" i="1"/>
  <c r="AO220" i="1"/>
  <c r="AL220" i="1"/>
  <c r="AK209" i="1"/>
  <c r="AP209" i="1"/>
  <c r="AM424" i="1"/>
  <c r="AJ424" i="1"/>
  <c r="AI424" i="1"/>
  <c r="AM76" i="1"/>
  <c r="Y76" i="1"/>
  <c r="AQ329" i="1"/>
  <c r="AN329" i="1"/>
  <c r="AR329" i="1"/>
  <c r="AF279" i="1"/>
  <c r="AJ279" i="1"/>
  <c r="AA332" i="1"/>
  <c r="AM332" i="1"/>
  <c r="AB332" i="1"/>
  <c r="AP434" i="1"/>
  <c r="AE434" i="1"/>
  <c r="AR330" i="1"/>
  <c r="AL330" i="1"/>
  <c r="AN232" i="1"/>
  <c r="AR232" i="1"/>
  <c r="Z232" i="1"/>
  <c r="AL182" i="1"/>
  <c r="AE147" i="1"/>
  <c r="AQ147" i="1"/>
  <c r="AQ220" i="1"/>
  <c r="AG220" i="1"/>
  <c r="AD220" i="1"/>
  <c r="AC209" i="1"/>
  <c r="AH209" i="1"/>
  <c r="AE424" i="1"/>
  <c r="AB424" i="1"/>
  <c r="AG424" i="1"/>
  <c r="AQ424" i="1"/>
  <c r="AR454" i="1"/>
  <c r="AG454" i="1"/>
  <c r="Z454" i="1"/>
  <c r="AI197" i="1"/>
  <c r="AO197" i="1"/>
  <c r="AP266" i="1"/>
  <c r="AD266" i="1"/>
  <c r="AJ454" i="1"/>
  <c r="AN454" i="1"/>
  <c r="AP454" i="1"/>
  <c r="AA197" i="1"/>
  <c r="AG197" i="1"/>
  <c r="AL197" i="1"/>
  <c r="AR266" i="1"/>
  <c r="AH266" i="1"/>
  <c r="AM266" i="1"/>
  <c r="AB454" i="1"/>
  <c r="AM454" i="1"/>
  <c r="AD197" i="1"/>
  <c r="AJ266" i="1"/>
  <c r="Z266" i="1"/>
  <c r="AE266" i="1"/>
  <c r="AQ454" i="1"/>
  <c r="AK454" i="1"/>
  <c r="AR197" i="1"/>
  <c r="AN197" i="1"/>
  <c r="AK197" i="1"/>
  <c r="AB266" i="1"/>
  <c r="AO266" i="1"/>
  <c r="AH454" i="1"/>
  <c r="AJ197" i="1"/>
  <c r="AP197" i="1"/>
  <c r="AF197" i="1"/>
  <c r="AC197" i="1"/>
  <c r="AQ266" i="1"/>
  <c r="AG266" i="1"/>
  <c r="AA454" i="1"/>
  <c r="AF454" i="1"/>
  <c r="AB197" i="1"/>
  <c r="AH197" i="1"/>
  <c r="AI266" i="1"/>
  <c r="AN266" i="1"/>
  <c r="AL454" i="1"/>
  <c r="AE454" i="1"/>
  <c r="Z197" i="1"/>
  <c r="AM197" i="1"/>
  <c r="AK266" i="1"/>
  <c r="AA266" i="1"/>
  <c r="AF266" i="1"/>
  <c r="AD454" i="1"/>
  <c r="AO454" i="1"/>
  <c r="AC454" i="1"/>
  <c r="AQ197" i="1"/>
  <c r="AE197" i="1"/>
  <c r="AC266" i="1"/>
  <c r="AL266" i="1"/>
  <c r="AO23" i="1"/>
  <c r="AA23" i="1"/>
  <c r="AG23" i="1"/>
  <c r="AK23" i="1"/>
  <c r="AP23" i="1"/>
  <c r="AN23" i="1"/>
  <c r="AC23" i="1"/>
  <c r="AH23" i="1"/>
  <c r="AF23" i="1"/>
  <c r="AR23" i="1"/>
  <c r="Z23" i="1"/>
  <c r="AM23" i="1"/>
  <c r="AJ23" i="1"/>
  <c r="AE23" i="1"/>
  <c r="AB23" i="1"/>
  <c r="AL23" i="1"/>
  <c r="AQ23" i="1"/>
  <c r="AD23" i="1"/>
  <c r="AI23" i="1"/>
  <c r="Z221" i="1"/>
  <c r="AL221" i="1"/>
  <c r="AI221" i="1"/>
  <c r="AJ24" i="1"/>
  <c r="AO24" i="1"/>
  <c r="AO221" i="1"/>
  <c r="AD221" i="1"/>
  <c r="AA221" i="1"/>
  <c r="AB24" i="1"/>
  <c r="AG24" i="1"/>
  <c r="AG221" i="1"/>
  <c r="AK221" i="1"/>
  <c r="AL24" i="1"/>
  <c r="AQ24" i="1"/>
  <c r="AN24" i="1"/>
  <c r="AN221" i="1"/>
  <c r="AC221" i="1"/>
  <c r="AD24" i="1"/>
  <c r="AI24" i="1"/>
  <c r="AF24" i="1"/>
  <c r="AF221" i="1"/>
  <c r="AR221" i="1"/>
  <c r="AA24" i="1"/>
  <c r="AM24" i="1"/>
  <c r="AJ221" i="1"/>
  <c r="AK24" i="1"/>
  <c r="AP24" i="1"/>
  <c r="AE24" i="1"/>
  <c r="AP221" i="1"/>
  <c r="AM221" i="1"/>
  <c r="AB221" i="1"/>
  <c r="AC24" i="1"/>
  <c r="AH24" i="1"/>
  <c r="AH221" i="1"/>
  <c r="AE221" i="1"/>
  <c r="AQ221" i="1"/>
  <c r="AR24" i="1"/>
  <c r="Z24" i="1"/>
  <c r="AM132" i="1"/>
  <c r="AB132" i="1"/>
  <c r="AO132" i="1"/>
  <c r="AG428" i="1"/>
  <c r="AD428" i="1"/>
  <c r="Z428" i="1"/>
  <c r="AQ402" i="1"/>
  <c r="AG402" i="1"/>
  <c r="AF104" i="1"/>
  <c r="AR104" i="1"/>
  <c r="Z104" i="1"/>
  <c r="AB313" i="1"/>
  <c r="AQ313" i="1"/>
  <c r="AC449" i="1"/>
  <c r="AA449" i="1"/>
  <c r="AG449" i="1"/>
  <c r="AR397" i="1"/>
  <c r="Z397" i="1"/>
  <c r="AD397" i="1"/>
  <c r="AL31" i="1"/>
  <c r="AP31" i="1"/>
  <c r="AC31" i="1"/>
  <c r="AR45" i="1"/>
  <c r="Z45" i="1"/>
  <c r="AO323" i="1"/>
  <c r="AJ323" i="1"/>
  <c r="AF323" i="1"/>
  <c r="AP215" i="1"/>
  <c r="AE215" i="1"/>
  <c r="AB386" i="1"/>
  <c r="AN386" i="1"/>
  <c r="AI168" i="1"/>
  <c r="AE385" i="1"/>
  <c r="AF385" i="1"/>
  <c r="AE132" i="1"/>
  <c r="AQ132" i="1"/>
  <c r="AG132" i="1"/>
  <c r="AN428" i="1"/>
  <c r="AM428" i="1"/>
  <c r="AL402" i="1"/>
  <c r="AI402" i="1"/>
  <c r="AM104" i="1"/>
  <c r="AJ104" i="1"/>
  <c r="AO104" i="1"/>
  <c r="AP313" i="1"/>
  <c r="AD313" i="1"/>
  <c r="AP449" i="1"/>
  <c r="AJ397" i="1"/>
  <c r="AO397" i="1"/>
  <c r="AD31" i="1"/>
  <c r="AH31" i="1"/>
  <c r="AM45" i="1"/>
  <c r="AJ45" i="1"/>
  <c r="AO45" i="1"/>
  <c r="AG323" i="1"/>
  <c r="AB323" i="1"/>
  <c r="AH215" i="1"/>
  <c r="AL215" i="1"/>
  <c r="AP386" i="1"/>
  <c r="AD386" i="1"/>
  <c r="AK168" i="1"/>
  <c r="AA168" i="1"/>
  <c r="AN168" i="1"/>
  <c r="AM385" i="1"/>
  <c r="Z385" i="1"/>
  <c r="AL132" i="1"/>
  <c r="AI132" i="1"/>
  <c r="AF428" i="1"/>
  <c r="AC428" i="1"/>
  <c r="AD402" i="1"/>
  <c r="AA402" i="1"/>
  <c r="AN402" i="1"/>
  <c r="AE104" i="1"/>
  <c r="AB104" i="1"/>
  <c r="AG104" i="1"/>
  <c r="AH313" i="1"/>
  <c r="AO313" i="1"/>
  <c r="AN449" i="1"/>
  <c r="AJ449" i="1"/>
  <c r="AE449" i="1"/>
  <c r="AB397" i="1"/>
  <c r="AG397" i="1"/>
  <c r="AN31" i="1"/>
  <c r="AR31" i="1"/>
  <c r="Z31" i="1"/>
  <c r="AE45" i="1"/>
  <c r="AB45" i="1"/>
  <c r="AG45" i="1"/>
  <c r="AM323" i="1"/>
  <c r="AQ323" i="1"/>
  <c r="AR215" i="1"/>
  <c r="Z215" i="1"/>
  <c r="AD215" i="1"/>
  <c r="AH386" i="1"/>
  <c r="AM386" i="1"/>
  <c r="AC168" i="1"/>
  <c r="AP168" i="1"/>
  <c r="AL168" i="1"/>
  <c r="AD385" i="1"/>
  <c r="AL385" i="1"/>
  <c r="AQ385" i="1"/>
  <c r="AD132" i="1"/>
  <c r="AA132" i="1"/>
  <c r="AN132" i="1"/>
  <c r="AI428" i="1"/>
  <c r="AL428" i="1"/>
  <c r="AK402" i="1"/>
  <c r="AP402" i="1"/>
  <c r="AF402" i="1"/>
  <c r="AL104" i="1"/>
  <c r="AQ104" i="1"/>
  <c r="AN313" i="1"/>
  <c r="Z313" i="1"/>
  <c r="AM313" i="1"/>
  <c r="AF449" i="1"/>
  <c r="Z449" i="1"/>
  <c r="AO449" i="1"/>
  <c r="AQ397" i="1"/>
  <c r="AN397" i="1"/>
  <c r="AF31" i="1"/>
  <c r="AJ31" i="1"/>
  <c r="AL45" i="1"/>
  <c r="AQ45" i="1"/>
  <c r="AN45" i="1"/>
  <c r="AE323" i="1"/>
  <c r="AI323" i="1"/>
  <c r="AJ215" i="1"/>
  <c r="AO215" i="1"/>
  <c r="AK215" i="1"/>
  <c r="Z386" i="1"/>
  <c r="AC386" i="1"/>
  <c r="AH168" i="1"/>
  <c r="AF168" i="1"/>
  <c r="AB385" i="1"/>
  <c r="AK132" i="1"/>
  <c r="AP132" i="1"/>
  <c r="AF132" i="1"/>
  <c r="AH428" i="1"/>
  <c r="AB428" i="1"/>
  <c r="AC402" i="1"/>
  <c r="AH402" i="1"/>
  <c r="AM402" i="1"/>
  <c r="AD104" i="1"/>
  <c r="AI104" i="1"/>
  <c r="AF313" i="1"/>
  <c r="AL313" i="1"/>
  <c r="AG313" i="1"/>
  <c r="AM449" i="1"/>
  <c r="AI449" i="1"/>
  <c r="AD449" i="1"/>
  <c r="AI397" i="1"/>
  <c r="AF397" i="1"/>
  <c r="AB31" i="1"/>
  <c r="AD45" i="1"/>
  <c r="AI45" i="1"/>
  <c r="AF45" i="1"/>
  <c r="AL323" i="1"/>
  <c r="AA323" i="1"/>
  <c r="AB215" i="1"/>
  <c r="AG215" i="1"/>
  <c r="AC215" i="1"/>
  <c r="AQ386" i="1"/>
  <c r="AL386" i="1"/>
  <c r="AR168" i="1"/>
  <c r="Z168" i="1"/>
  <c r="AD168" i="1"/>
  <c r="AH385" i="1"/>
  <c r="AC132" i="1"/>
  <c r="AH132" i="1"/>
  <c r="AQ428" i="1"/>
  <c r="AR428" i="1"/>
  <c r="AK428" i="1"/>
  <c r="AR402" i="1"/>
  <c r="Z402" i="1"/>
  <c r="AE402" i="1"/>
  <c r="AK104" i="1"/>
  <c r="AA104" i="1"/>
  <c r="AK313" i="1"/>
  <c r="AC313" i="1"/>
  <c r="AB449" i="1"/>
  <c r="AR449" i="1"/>
  <c r="AK397" i="1"/>
  <c r="AA397" i="1"/>
  <c r="AM397" i="1"/>
  <c r="AQ31" i="1"/>
  <c r="AO31" i="1"/>
  <c r="AK45" i="1"/>
  <c r="AA45" i="1"/>
  <c r="AP323" i="1"/>
  <c r="AD323" i="1"/>
  <c r="AC323" i="1"/>
  <c r="AQ215" i="1"/>
  <c r="AN215" i="1"/>
  <c r="AF386" i="1"/>
  <c r="AA386" i="1"/>
  <c r="AJ168" i="1"/>
  <c r="AO168" i="1"/>
  <c r="AK385" i="1"/>
  <c r="AJ385" i="1"/>
  <c r="AP385" i="1"/>
  <c r="AR132" i="1"/>
  <c r="Z132" i="1"/>
  <c r="AE428" i="1"/>
  <c r="AA428" i="1"/>
  <c r="AJ402" i="1"/>
  <c r="AC104" i="1"/>
  <c r="AP104" i="1"/>
  <c r="AR313" i="1"/>
  <c r="AI313" i="1"/>
  <c r="AA313" i="1"/>
  <c r="AH449" i="1"/>
  <c r="AC397" i="1"/>
  <c r="AP397" i="1"/>
  <c r="AE397" i="1"/>
  <c r="AM31" i="1"/>
  <c r="AI31" i="1"/>
  <c r="AK31" i="1"/>
  <c r="AC45" i="1"/>
  <c r="AP45" i="1"/>
  <c r="AH323" i="1"/>
  <c r="AN323" i="1"/>
  <c r="AI215" i="1"/>
  <c r="AF215" i="1"/>
  <c r="AR386" i="1"/>
  <c r="AO386" i="1"/>
  <c r="AK386" i="1"/>
  <c r="AB168" i="1"/>
  <c r="AG168" i="1"/>
  <c r="AC385" i="1"/>
  <c r="AA385" i="1"/>
  <c r="AG385" i="1"/>
  <c r="AJ132" i="1"/>
  <c r="AO428" i="1"/>
  <c r="AP428" i="1"/>
  <c r="AJ428" i="1"/>
  <c r="AB402" i="1"/>
  <c r="AO402" i="1"/>
  <c r="AN104" i="1"/>
  <c r="AH104" i="1"/>
  <c r="AJ313" i="1"/>
  <c r="AE313" i="1"/>
  <c r="AK449" i="1"/>
  <c r="AL449" i="1"/>
  <c r="AQ449" i="1"/>
  <c r="AH397" i="1"/>
  <c r="AL397" i="1"/>
  <c r="AE31" i="1"/>
  <c r="AA31" i="1"/>
  <c r="AG31" i="1"/>
  <c r="AH45" i="1"/>
  <c r="Z323" i="1"/>
  <c r="AR323" i="1"/>
  <c r="AK323" i="1"/>
  <c r="AA215" i="1"/>
  <c r="AM215" i="1"/>
  <c r="AJ386" i="1"/>
  <c r="AE386" i="1"/>
  <c r="AI386" i="1"/>
  <c r="AQ168" i="1"/>
  <c r="AM168" i="1"/>
  <c r="AN385" i="1"/>
  <c r="AR385" i="1"/>
  <c r="AO385" i="1"/>
  <c r="AG386" i="1"/>
  <c r="AE168" i="1"/>
  <c r="AI385" i="1"/>
  <c r="AN346" i="1"/>
  <c r="AN89" i="1"/>
  <c r="AE198" i="1"/>
  <c r="AR198" i="1"/>
  <c r="AH198" i="1"/>
  <c r="AR8" i="1"/>
  <c r="AP8" i="1"/>
  <c r="AE8" i="1"/>
  <c r="AG78" i="1"/>
  <c r="AR347" i="1"/>
  <c r="AH347" i="1"/>
  <c r="AN78" i="1"/>
  <c r="AJ347" i="1"/>
  <c r="AQ346" i="1"/>
  <c r="AF346" i="1"/>
  <c r="AK346" i="1"/>
  <c r="AK89" i="1"/>
  <c r="AA89" i="1"/>
  <c r="AF89" i="1"/>
  <c r="AO198" i="1"/>
  <c r="AJ198" i="1"/>
  <c r="Z198" i="1"/>
  <c r="AJ8" i="1"/>
  <c r="AH8" i="1"/>
  <c r="AL78" i="1"/>
  <c r="AQ78" i="1"/>
  <c r="AM347" i="1"/>
  <c r="AL347" i="1"/>
  <c r="AC346" i="1"/>
  <c r="AC89" i="1"/>
  <c r="AP89" i="1"/>
  <c r="AG198" i="1"/>
  <c r="AL198" i="1"/>
  <c r="AB198" i="1"/>
  <c r="AB8" i="1"/>
  <c r="Z8" i="1"/>
  <c r="AD78" i="1"/>
  <c r="AF78" i="1"/>
  <c r="AE347" i="1"/>
  <c r="AB347" i="1"/>
  <c r="AO347" i="1"/>
  <c r="AQ347" i="1"/>
  <c r="AA346" i="1"/>
  <c r="AM346" i="1"/>
  <c r="AJ346" i="1"/>
  <c r="AH89" i="1"/>
  <c r="AM89" i="1"/>
  <c r="AD198" i="1"/>
  <c r="AL8" i="1"/>
  <c r="AO8" i="1"/>
  <c r="AK78" i="1"/>
  <c r="AA78" i="1"/>
  <c r="AM78" i="1"/>
  <c r="AG347" i="1"/>
  <c r="AP346" i="1"/>
  <c r="AE346" i="1"/>
  <c r="AG346" i="1"/>
  <c r="AR89" i="1"/>
  <c r="Z89" i="1"/>
  <c r="AE89" i="1"/>
  <c r="AN198" i="1"/>
  <c r="AQ198" i="1"/>
  <c r="AD8" i="1"/>
  <c r="AQ8" i="1"/>
  <c r="AG8" i="1"/>
  <c r="AC78" i="1"/>
  <c r="AP78" i="1"/>
  <c r="AE78" i="1"/>
  <c r="AD347" i="1"/>
  <c r="AH346" i="1"/>
  <c r="AB346" i="1"/>
  <c r="AJ89" i="1"/>
  <c r="AO89" i="1"/>
  <c r="AF198" i="1"/>
  <c r="AK198" i="1"/>
  <c r="AI198" i="1"/>
  <c r="AK8" i="1"/>
  <c r="AI8" i="1"/>
  <c r="AN8" i="1"/>
  <c r="AR78" i="1"/>
  <c r="AH78" i="1"/>
  <c r="AK347" i="1"/>
  <c r="Z346" i="1"/>
  <c r="AL346" i="1"/>
  <c r="AR346" i="1"/>
  <c r="AB89" i="1"/>
  <c r="AG89" i="1"/>
  <c r="AL89" i="1"/>
  <c r="AC198" i="1"/>
  <c r="AA198" i="1"/>
  <c r="AC8" i="1"/>
  <c r="AA8" i="1"/>
  <c r="AF8" i="1"/>
  <c r="AJ78" i="1"/>
  <c r="Z78" i="1"/>
  <c r="AN347" i="1"/>
  <c r="AA347" i="1"/>
  <c r="AD346" i="1"/>
  <c r="AO346" i="1"/>
  <c r="AQ89" i="1"/>
  <c r="AD89" i="1"/>
  <c r="AM198" i="1"/>
  <c r="AP198" i="1"/>
  <c r="AM8" i="1"/>
  <c r="AB78" i="1"/>
  <c r="AO78" i="1"/>
  <c r="AF347" i="1"/>
  <c r="AC347" i="1"/>
  <c r="AP347" i="1"/>
  <c r="Z347" i="1"/>
  <c r="AM304" i="1"/>
  <c r="AA304" i="1"/>
  <c r="AJ304" i="1"/>
  <c r="AH289" i="1"/>
  <c r="AK289" i="1"/>
  <c r="AE304" i="1"/>
  <c r="AG304" i="1"/>
  <c r="Z289" i="1"/>
  <c r="AM289" i="1"/>
  <c r="AC289" i="1"/>
  <c r="AL304" i="1"/>
  <c r="AP304" i="1"/>
  <c r="AB304" i="1"/>
  <c r="AE289" i="1"/>
  <c r="AL289" i="1"/>
  <c r="AD304" i="1"/>
  <c r="AH304" i="1"/>
  <c r="AF304" i="1"/>
  <c r="AO289" i="1"/>
  <c r="AK304" i="1"/>
  <c r="Z304" i="1"/>
  <c r="AQ289" i="1"/>
  <c r="AG289" i="1"/>
  <c r="AD289" i="1"/>
  <c r="AC304" i="1"/>
  <c r="AR304" i="1"/>
  <c r="AI289" i="1"/>
  <c r="AR289" i="1"/>
  <c r="AQ304" i="1"/>
  <c r="AO304" i="1"/>
  <c r="AA289" i="1"/>
  <c r="AN289" i="1"/>
  <c r="AJ289" i="1"/>
  <c r="AI304" i="1"/>
  <c r="AN304" i="1"/>
  <c r="AP289" i="1"/>
  <c r="AF289" i="1"/>
  <c r="AB289" i="1"/>
  <c r="AK188" i="1"/>
  <c r="AA188" i="1"/>
  <c r="AH183" i="1"/>
  <c r="AG183" i="1"/>
  <c r="AC188" i="1"/>
  <c r="AP188" i="1"/>
  <c r="AN188" i="1"/>
  <c r="AR183" i="1"/>
  <c r="Z183" i="1"/>
  <c r="AE183" i="1"/>
  <c r="AH188" i="1"/>
  <c r="AF188" i="1"/>
  <c r="AJ183" i="1"/>
  <c r="AO183" i="1"/>
  <c r="AM188" i="1"/>
  <c r="AR188" i="1"/>
  <c r="Z188" i="1"/>
  <c r="AB183" i="1"/>
  <c r="AM183" i="1"/>
  <c r="AE188" i="1"/>
  <c r="AJ188" i="1"/>
  <c r="AL183" i="1"/>
  <c r="AQ183" i="1"/>
  <c r="AN183" i="1"/>
  <c r="AB188" i="1"/>
  <c r="AD183" i="1"/>
  <c r="AI183" i="1"/>
  <c r="AF183" i="1"/>
  <c r="AL188" i="1"/>
  <c r="AQ188" i="1"/>
  <c r="AO188" i="1"/>
  <c r="AK183" i="1"/>
  <c r="AA183" i="1"/>
  <c r="AD188" i="1"/>
  <c r="AG188" i="1"/>
  <c r="AC183" i="1"/>
  <c r="AP183" i="1"/>
  <c r="AP284" i="1"/>
  <c r="AE284" i="1"/>
  <c r="AA284" i="1"/>
  <c r="AH284" i="1"/>
  <c r="AL284" i="1"/>
  <c r="AR284" i="1"/>
  <c r="AJ284" i="1"/>
  <c r="Z284" i="1"/>
  <c r="AD284" i="1"/>
  <c r="AO284" i="1"/>
  <c r="AB284" i="1"/>
  <c r="AI284" i="1"/>
  <c r="AG284" i="1"/>
  <c r="AK284" i="1"/>
  <c r="AN284" i="1"/>
  <c r="AC284" i="1"/>
  <c r="AF284" i="1"/>
  <c r="AQ284" i="1"/>
  <c r="AM284" i="1"/>
  <c r="AL303" i="1"/>
  <c r="AP303" i="1"/>
  <c r="AD303" i="1"/>
  <c r="AH303" i="1"/>
  <c r="AM303" i="1"/>
  <c r="Z303" i="1"/>
  <c r="AC303" i="1"/>
  <c r="AO303" i="1"/>
  <c r="AJ303" i="1"/>
  <c r="AK303" i="1"/>
  <c r="AG303" i="1"/>
  <c r="AI303" i="1"/>
  <c r="AF303" i="1"/>
  <c r="AR303" i="1"/>
  <c r="AN303" i="1"/>
  <c r="AE303" i="1"/>
  <c r="AB303" i="1"/>
  <c r="AA303" i="1"/>
  <c r="AQ303" i="1"/>
  <c r="AL233" i="1"/>
  <c r="AQ233" i="1"/>
  <c r="AN233" i="1"/>
  <c r="AH127" i="1"/>
  <c r="AN10" i="1"/>
  <c r="AC10" i="1"/>
  <c r="AD233" i="1"/>
  <c r="AI233" i="1"/>
  <c r="AF233" i="1"/>
  <c r="AR127" i="1"/>
  <c r="Z127" i="1"/>
  <c r="AF10" i="1"/>
  <c r="AR10" i="1"/>
  <c r="Z10" i="1"/>
  <c r="AK233" i="1"/>
  <c r="AA233" i="1"/>
  <c r="AM233" i="1"/>
  <c r="AJ127" i="1"/>
  <c r="AO127" i="1"/>
  <c r="AJ10" i="1"/>
  <c r="AC233" i="1"/>
  <c r="AP233" i="1"/>
  <c r="AE233" i="1"/>
  <c r="AB127" i="1"/>
  <c r="AG127" i="1"/>
  <c r="AM10" i="1"/>
  <c r="AB10" i="1"/>
  <c r="AO10" i="1"/>
  <c r="AH233" i="1"/>
  <c r="AL127" i="1"/>
  <c r="AQ127" i="1"/>
  <c r="AN127" i="1"/>
  <c r="AE10" i="1"/>
  <c r="AQ10" i="1"/>
  <c r="AG10" i="1"/>
  <c r="AR233" i="1"/>
  <c r="Z233" i="1"/>
  <c r="AD127" i="1"/>
  <c r="AI127" i="1"/>
  <c r="AF127" i="1"/>
  <c r="AL10" i="1"/>
  <c r="AI10" i="1"/>
  <c r="AA10" i="1"/>
  <c r="AJ233" i="1"/>
  <c r="AO233" i="1"/>
  <c r="AK127" i="1"/>
  <c r="AA127" i="1"/>
  <c r="AM127" i="1"/>
  <c r="AD10" i="1"/>
  <c r="AB233" i="1"/>
  <c r="AG233" i="1"/>
  <c r="AC127" i="1"/>
  <c r="AP127" i="1"/>
  <c r="AE127" i="1"/>
  <c r="AK10" i="1"/>
  <c r="AP10" i="1"/>
  <c r="AH10" i="1"/>
  <c r="AJ83" i="1"/>
  <c r="AK225" i="1"/>
  <c r="AP225" i="1"/>
  <c r="AE225" i="1"/>
  <c r="AG234" i="1"/>
  <c r="AN234" i="1"/>
  <c r="AM83" i="1"/>
  <c r="AB83" i="1"/>
  <c r="AO83" i="1"/>
  <c r="AC225" i="1"/>
  <c r="AH225" i="1"/>
  <c r="AQ234" i="1"/>
  <c r="AE83" i="1"/>
  <c r="AQ83" i="1"/>
  <c r="AG83" i="1"/>
  <c r="AR225" i="1"/>
  <c r="Z225" i="1"/>
  <c r="AI234" i="1"/>
  <c r="AF234" i="1"/>
  <c r="AL83" i="1"/>
  <c r="AI83" i="1"/>
  <c r="AN83" i="1"/>
  <c r="AJ225" i="1"/>
  <c r="AO225" i="1"/>
  <c r="AA234" i="1"/>
  <c r="AR234" i="1"/>
  <c r="AM234" i="1"/>
  <c r="AB234" i="1"/>
  <c r="AD83" i="1"/>
  <c r="AA83" i="1"/>
  <c r="AF83" i="1"/>
  <c r="AB225" i="1"/>
  <c r="AG225" i="1"/>
  <c r="AP234" i="1"/>
  <c r="AJ234" i="1"/>
  <c r="AL234" i="1"/>
  <c r="AK83" i="1"/>
  <c r="AP83" i="1"/>
  <c r="AQ225" i="1"/>
  <c r="AN225" i="1"/>
  <c r="AH234" i="1"/>
  <c r="AE234" i="1"/>
  <c r="AC83" i="1"/>
  <c r="AH83" i="1"/>
  <c r="AL225" i="1"/>
  <c r="AI225" i="1"/>
  <c r="AF225" i="1"/>
  <c r="Z234" i="1"/>
  <c r="AR83" i="1"/>
  <c r="Z83" i="1"/>
  <c r="AD225" i="1"/>
  <c r="AA225" i="1"/>
  <c r="AM225" i="1"/>
  <c r="AO234" i="1"/>
  <c r="AD234" i="1"/>
  <c r="AK234" i="1"/>
  <c r="AC234" i="1"/>
  <c r="AP123" i="1"/>
  <c r="AF123" i="1"/>
  <c r="AR123" i="1"/>
  <c r="AA226" i="1"/>
  <c r="AN226" i="1"/>
  <c r="AR226" i="1"/>
  <c r="AH123" i="1"/>
  <c r="AJ123" i="1"/>
  <c r="AP226" i="1"/>
  <c r="AF226" i="1"/>
  <c r="Z123" i="1"/>
  <c r="AM123" i="1"/>
  <c r="AB123" i="1"/>
  <c r="AH226" i="1"/>
  <c r="AE123" i="1"/>
  <c r="AQ123" i="1"/>
  <c r="Z226" i="1"/>
  <c r="AM226" i="1"/>
  <c r="AB226" i="1"/>
  <c r="AO123" i="1"/>
  <c r="AL123" i="1"/>
  <c r="AI123" i="1"/>
  <c r="AE226" i="1"/>
  <c r="AD226" i="1"/>
  <c r="AG123" i="1"/>
  <c r="AD123" i="1"/>
  <c r="AA123" i="1"/>
  <c r="AO226" i="1"/>
  <c r="AL226" i="1"/>
  <c r="AJ226" i="1"/>
  <c r="AK123" i="1"/>
  <c r="AQ226" i="1"/>
  <c r="AG226" i="1"/>
  <c r="AN123" i="1"/>
  <c r="AC123" i="1"/>
  <c r="AI226" i="1"/>
  <c r="AK226" i="1"/>
  <c r="AC226"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6" i="1"/>
  <c r="AI96"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6"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6"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6" i="1"/>
  <c r="AC96" i="1"/>
  <c r="AP96"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6" i="1"/>
  <c r="AR96" i="1"/>
  <c r="AH96"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6" i="1"/>
  <c r="AJ96" i="1"/>
  <c r="Z96"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6" i="1"/>
  <c r="AB96" i="1"/>
  <c r="AO96"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6" i="1"/>
  <c r="AQ96" i="1"/>
  <c r="AG96" i="1"/>
  <c r="AD413" i="1"/>
  <c r="AI413" i="1"/>
  <c r="AP415" i="1"/>
  <c r="AE415" i="1"/>
  <c r="AB415" i="1"/>
  <c r="AH406" i="1"/>
  <c r="AL406" i="1"/>
  <c r="AC405" i="1"/>
  <c r="AE405" i="1"/>
  <c r="AG405" i="1"/>
  <c r="AR411" i="1"/>
  <c r="Z411" i="1"/>
  <c r="AO410" i="1"/>
  <c r="AK410" i="1"/>
  <c r="AQ410" i="1"/>
  <c r="AB414" i="1"/>
  <c r="AG414" i="1"/>
  <c r="AO407" i="1"/>
  <c r="AK407" i="1"/>
  <c r="AQ144" i="1"/>
  <c r="AG144" i="1"/>
  <c r="AL144" i="1"/>
  <c r="AO28" i="1"/>
  <c r="AK28" i="1"/>
  <c r="AA28" i="1"/>
  <c r="AC462" i="1"/>
  <c r="AP462" i="1"/>
  <c r="AE462" i="1"/>
  <c r="AO128" i="1"/>
  <c r="AL128" i="1"/>
  <c r="AM399" i="1"/>
  <c r="AB399" i="1"/>
  <c r="AO399" i="1"/>
  <c r="AF58" i="1"/>
  <c r="AR58" i="1"/>
  <c r="Z58" i="1"/>
  <c r="AB146" i="1"/>
  <c r="AO146" i="1"/>
  <c r="AL146" i="1"/>
  <c r="AI144" i="1"/>
  <c r="AD144" i="1"/>
  <c r="AG28" i="1"/>
  <c r="AC28" i="1"/>
  <c r="Z28" i="1"/>
  <c r="AH462" i="1"/>
  <c r="AQ128" i="1"/>
  <c r="AG128" i="1"/>
  <c r="AD128" i="1"/>
  <c r="AE399" i="1"/>
  <c r="AQ399" i="1"/>
  <c r="AG399" i="1"/>
  <c r="AJ58" i="1"/>
  <c r="AQ146" i="1"/>
  <c r="AG146" i="1"/>
  <c r="AD146" i="1"/>
  <c r="AA144" i="1"/>
  <c r="AK144" i="1"/>
  <c r="AR28" i="1"/>
  <c r="AQ28" i="1"/>
  <c r="AR462" i="1"/>
  <c r="Z462" i="1"/>
  <c r="AI128" i="1"/>
  <c r="AK128" i="1"/>
  <c r="AL399" i="1"/>
  <c r="AI399" i="1"/>
  <c r="AM58" i="1"/>
  <c r="AB58" i="1"/>
  <c r="AO58" i="1"/>
  <c r="AI146" i="1"/>
  <c r="AP144" i="1"/>
  <c r="AN144" i="1"/>
  <c r="AC144" i="1"/>
  <c r="AN28" i="1"/>
  <c r="AJ28" i="1"/>
  <c r="AP28" i="1"/>
  <c r="AJ462" i="1"/>
  <c r="AO462" i="1"/>
  <c r="AA128" i="1"/>
  <c r="AN128" i="1"/>
  <c r="AC128" i="1"/>
  <c r="AD399" i="1"/>
  <c r="AA399" i="1"/>
  <c r="AN399" i="1"/>
  <c r="AE58" i="1"/>
  <c r="AQ58" i="1"/>
  <c r="AG58" i="1"/>
  <c r="AA146" i="1"/>
  <c r="AN146" i="1"/>
  <c r="AH144" i="1"/>
  <c r="AF144" i="1"/>
  <c r="AR144" i="1"/>
  <c r="AF28" i="1"/>
  <c r="AB28" i="1"/>
  <c r="AL28" i="1"/>
  <c r="AB462" i="1"/>
  <c r="AG462" i="1"/>
  <c r="AP128" i="1"/>
  <c r="AF128" i="1"/>
  <c r="AR128" i="1"/>
  <c r="AK399" i="1"/>
  <c r="AP399" i="1"/>
  <c r="AF399" i="1"/>
  <c r="AL58" i="1"/>
  <c r="AI58" i="1"/>
  <c r="AK146" i="1"/>
  <c r="AP146" i="1"/>
  <c r="AF146" i="1"/>
  <c r="Z144" i="1"/>
  <c r="AJ144" i="1"/>
  <c r="AI28" i="1"/>
  <c r="AL462" i="1"/>
  <c r="AQ462" i="1"/>
  <c r="AN462" i="1"/>
  <c r="AH128" i="1"/>
  <c r="AJ128" i="1"/>
  <c r="AC399" i="1"/>
  <c r="AH399" i="1"/>
  <c r="AD58" i="1"/>
  <c r="AA58" i="1"/>
  <c r="AC146" i="1"/>
  <c r="AH146" i="1"/>
  <c r="AM144" i="1"/>
  <c r="AB144" i="1"/>
  <c r="AM28" i="1"/>
  <c r="AH28" i="1"/>
  <c r="AD462" i="1"/>
  <c r="AI462" i="1"/>
  <c r="AF462" i="1"/>
  <c r="Z128" i="1"/>
  <c r="AM128" i="1"/>
  <c r="AB128" i="1"/>
  <c r="AR399" i="1"/>
  <c r="Z399" i="1"/>
  <c r="AK58" i="1"/>
  <c r="AP58" i="1"/>
  <c r="AR146" i="1"/>
  <c r="Z146" i="1"/>
  <c r="AM146" i="1"/>
  <c r="AO144" i="1"/>
  <c r="AE144" i="1"/>
  <c r="AE28" i="1"/>
  <c r="AD28" i="1"/>
  <c r="AK462" i="1"/>
  <c r="AA462" i="1"/>
  <c r="AM462" i="1"/>
  <c r="AE128" i="1"/>
  <c r="AJ399" i="1"/>
  <c r="AN58" i="1"/>
  <c r="AC58" i="1"/>
  <c r="AH58" i="1"/>
  <c r="AJ146" i="1"/>
  <c r="AE146" i="1"/>
  <c r="AJ205" i="1"/>
  <c r="AE205" i="1"/>
  <c r="AL419" i="1"/>
  <c r="AI419" i="1"/>
  <c r="AF419" i="1"/>
  <c r="AE453" i="1"/>
  <c r="AN453" i="1"/>
  <c r="AM461" i="1"/>
  <c r="AB461" i="1"/>
  <c r="AJ62" i="1"/>
  <c r="AE62" i="1"/>
  <c r="AJ389" i="1"/>
  <c r="AL389" i="1"/>
  <c r="AF126" i="1"/>
  <c r="AR126" i="1"/>
  <c r="Z126" i="1"/>
  <c r="AR238" i="1"/>
  <c r="Z238" i="1"/>
  <c r="AJ437" i="1"/>
  <c r="Z437" i="1"/>
  <c r="AD437" i="1"/>
  <c r="AQ236" i="1"/>
  <c r="AG236" i="1"/>
  <c r="AD236" i="1"/>
  <c r="AF12" i="1"/>
  <c r="AJ12" i="1"/>
  <c r="AJ310" i="1"/>
  <c r="AB445" i="1"/>
  <c r="AL445" i="1"/>
  <c r="AF445" i="1"/>
  <c r="AH445" i="1"/>
  <c r="AR205" i="1"/>
  <c r="AI453" i="1"/>
  <c r="Z62" i="1"/>
  <c r="Z389" i="1"/>
  <c r="AH238" i="1"/>
  <c r="AB236" i="1"/>
  <c r="AR310" i="1"/>
  <c r="AB205" i="1"/>
  <c r="AO205" i="1"/>
  <c r="AL205" i="1"/>
  <c r="AD419" i="1"/>
  <c r="AA419" i="1"/>
  <c r="AL453" i="1"/>
  <c r="AH453" i="1"/>
  <c r="AE461" i="1"/>
  <c r="AQ461" i="1"/>
  <c r="AB62" i="1"/>
  <c r="AO62" i="1"/>
  <c r="AL62" i="1"/>
  <c r="AB389" i="1"/>
  <c r="AO389" i="1"/>
  <c r="AE389" i="1"/>
  <c r="AJ126" i="1"/>
  <c r="AJ238" i="1"/>
  <c r="AB437" i="1"/>
  <c r="AO437" i="1"/>
  <c r="AK437" i="1"/>
  <c r="AI236" i="1"/>
  <c r="AM12" i="1"/>
  <c r="AB12" i="1"/>
  <c r="AB310" i="1"/>
  <c r="AN310" i="1"/>
  <c r="Z310" i="1"/>
  <c r="AP445" i="1"/>
  <c r="AA445" i="1"/>
  <c r="AM205" i="1"/>
  <c r="AN126" i="1"/>
  <c r="AH437" i="1"/>
  <c r="AJ445" i="1"/>
  <c r="AQ205" i="1"/>
  <c r="AG205" i="1"/>
  <c r="AD205" i="1"/>
  <c r="AK419" i="1"/>
  <c r="AP419" i="1"/>
  <c r="AN419" i="1"/>
  <c r="AD453" i="1"/>
  <c r="AF453" i="1"/>
  <c r="AO461" i="1"/>
  <c r="AL461" i="1"/>
  <c r="AI461" i="1"/>
  <c r="AQ62" i="1"/>
  <c r="AG62" i="1"/>
  <c r="AD62" i="1"/>
  <c r="AQ389" i="1"/>
  <c r="AG389" i="1"/>
  <c r="AD389" i="1"/>
  <c r="AM126" i="1"/>
  <c r="AB126" i="1"/>
  <c r="AM238" i="1"/>
  <c r="AB238" i="1"/>
  <c r="AO238" i="1"/>
  <c r="AQ437" i="1"/>
  <c r="AG437" i="1"/>
  <c r="AC437" i="1"/>
  <c r="AA236" i="1"/>
  <c r="AN236" i="1"/>
  <c r="AP12" i="1"/>
  <c r="AE12" i="1"/>
  <c r="AQ12" i="1"/>
  <c r="AQ310" i="1"/>
  <c r="AF310" i="1"/>
  <c r="AD310" i="1"/>
  <c r="AE445" i="1"/>
  <c r="AR445" i="1"/>
  <c r="Z205" i="1"/>
  <c r="AM62" i="1"/>
  <c r="AH126" i="1"/>
  <c r="AL437" i="1"/>
  <c r="AR12" i="1"/>
  <c r="AQ445" i="1"/>
  <c r="AI205" i="1"/>
  <c r="AK205" i="1"/>
  <c r="AC419" i="1"/>
  <c r="AH419" i="1"/>
  <c r="AR453" i="1"/>
  <c r="AC453" i="1"/>
  <c r="AG461" i="1"/>
  <c r="AD461" i="1"/>
  <c r="AA461" i="1"/>
  <c r="AI62" i="1"/>
  <c r="AK62" i="1"/>
  <c r="AI389" i="1"/>
  <c r="AE126" i="1"/>
  <c r="AQ126" i="1"/>
  <c r="AE238" i="1"/>
  <c r="AQ238" i="1"/>
  <c r="AG238" i="1"/>
  <c r="AI437" i="1"/>
  <c r="AN437" i="1"/>
  <c r="AK236" i="1"/>
  <c r="AP236" i="1"/>
  <c r="AF236" i="1"/>
  <c r="AH12" i="1"/>
  <c r="AL12" i="1"/>
  <c r="AI12" i="1"/>
  <c r="AI310" i="1"/>
  <c r="AP310" i="1"/>
  <c r="AN445" i="1"/>
  <c r="AK445" i="1"/>
  <c r="AC445" i="1"/>
  <c r="AM453" i="1"/>
  <c r="Z453" i="1"/>
  <c r="AR62" i="1"/>
  <c r="AR389" i="1"/>
  <c r="AC238" i="1"/>
  <c r="AO236" i="1"/>
  <c r="AG310" i="1"/>
  <c r="AA205" i="1"/>
  <c r="AN205" i="1"/>
  <c r="AC205" i="1"/>
  <c r="AR419" i="1"/>
  <c r="Z419" i="1"/>
  <c r="AO453" i="1"/>
  <c r="AJ453" i="1"/>
  <c r="AQ453" i="1"/>
  <c r="AK461" i="1"/>
  <c r="AP461" i="1"/>
  <c r="AA62" i="1"/>
  <c r="AN62" i="1"/>
  <c r="AC62" i="1"/>
  <c r="AA389" i="1"/>
  <c r="AN389" i="1"/>
  <c r="AO126" i="1"/>
  <c r="AL126" i="1"/>
  <c r="AI126" i="1"/>
  <c r="AL238" i="1"/>
  <c r="AI238" i="1"/>
  <c r="AA437" i="1"/>
  <c r="AF437" i="1"/>
  <c r="AC236" i="1"/>
  <c r="AH236" i="1"/>
  <c r="Z12" i="1"/>
  <c r="AD12" i="1"/>
  <c r="AA12" i="1"/>
  <c r="AA310" i="1"/>
  <c r="AM310" i="1"/>
  <c r="AO445" i="1"/>
  <c r="AD445" i="1"/>
  <c r="Z445" i="1"/>
  <c r="AH310" i="1"/>
  <c r="AP205" i="1"/>
  <c r="AF205" i="1"/>
  <c r="AJ419" i="1"/>
  <c r="AG453" i="1"/>
  <c r="AB453" i="1"/>
  <c r="AA453" i="1"/>
  <c r="AN461" i="1"/>
  <c r="AC461" i="1"/>
  <c r="AH461" i="1"/>
  <c r="AP62" i="1"/>
  <c r="AF62" i="1"/>
  <c r="AK389" i="1"/>
  <c r="AP389" i="1"/>
  <c r="AF389" i="1"/>
  <c r="AG126" i="1"/>
  <c r="AD126" i="1"/>
  <c r="AA126" i="1"/>
  <c r="AD238" i="1"/>
  <c r="AA238" i="1"/>
  <c r="AN238" i="1"/>
  <c r="AM437" i="1"/>
  <c r="AR236" i="1"/>
  <c r="Z236" i="1"/>
  <c r="AM236" i="1"/>
  <c r="AO12" i="1"/>
  <c r="AK12" i="1"/>
  <c r="AK310" i="1"/>
  <c r="AL310" i="1"/>
  <c r="AG445" i="1"/>
  <c r="AM445" i="1"/>
  <c r="AI445" i="1"/>
  <c r="AO310" i="1"/>
  <c r="AE419" i="1"/>
  <c r="AC126" i="1"/>
  <c r="AN12" i="1"/>
  <c r="AH205" i="1"/>
  <c r="AM419" i="1"/>
  <c r="AB419" i="1"/>
  <c r="AO419" i="1"/>
  <c r="AK453" i="1"/>
  <c r="AP453" i="1"/>
  <c r="AF461" i="1"/>
  <c r="AR461" i="1"/>
  <c r="Z461" i="1"/>
  <c r="AH62" i="1"/>
  <c r="AC389" i="1"/>
  <c r="AH389" i="1"/>
  <c r="AK126" i="1"/>
  <c r="AP126" i="1"/>
  <c r="AK238" i="1"/>
  <c r="AP238" i="1"/>
  <c r="AF238" i="1"/>
  <c r="AP437" i="1"/>
  <c r="AE437" i="1"/>
  <c r="AJ236" i="1"/>
  <c r="AE236" i="1"/>
  <c r="AG12" i="1"/>
  <c r="AC12" i="1"/>
  <c r="AC310" i="1"/>
  <c r="AQ419" i="1"/>
  <c r="AG419" i="1"/>
  <c r="AJ461" i="1"/>
  <c r="AM389" i="1"/>
  <c r="AR437" i="1"/>
  <c r="AL236" i="1"/>
  <c r="AE310" i="1"/>
  <c r="AP450" i="1"/>
  <c r="AG450" i="1"/>
  <c r="AA450" i="1"/>
  <c r="AH450" i="1"/>
  <c r="AR450" i="1"/>
  <c r="AL450" i="1"/>
  <c r="Z450" i="1"/>
  <c r="AF450" i="1"/>
  <c r="AJ450" i="1"/>
  <c r="AM450" i="1"/>
  <c r="AQ450" i="1"/>
  <c r="AE450" i="1"/>
  <c r="AD450" i="1"/>
  <c r="AK450" i="1"/>
  <c r="AO450" i="1"/>
  <c r="AC450" i="1"/>
  <c r="AB450" i="1"/>
  <c r="AI450" i="1"/>
  <c r="AN450" i="1"/>
  <c r="AJ448" i="1"/>
  <c r="AM448" i="1"/>
  <c r="AQ120" i="1"/>
  <c r="AG120" i="1"/>
  <c r="AC120" i="1"/>
  <c r="AB460" i="1"/>
  <c r="AO460" i="1"/>
  <c r="AL460" i="1"/>
  <c r="AH370" i="1"/>
  <c r="AL370" i="1"/>
  <c r="AG370" i="1"/>
  <c r="AP231" i="1"/>
  <c r="AF231" i="1"/>
  <c r="AQ242" i="1"/>
  <c r="AI120" i="1"/>
  <c r="AH448" i="1"/>
  <c r="AC448" i="1"/>
  <c r="AD460" i="1"/>
  <c r="AR448" i="1"/>
  <c r="AA120" i="1"/>
  <c r="AN120" i="1"/>
  <c r="AJ120" i="1"/>
  <c r="AI460" i="1"/>
  <c r="AK460" i="1"/>
  <c r="AK370" i="1"/>
  <c r="AR231" i="1"/>
  <c r="Z231" i="1"/>
  <c r="AM231" i="1"/>
  <c r="AA242" i="1"/>
  <c r="AN242" i="1"/>
  <c r="AC242" i="1"/>
  <c r="AR242" i="1"/>
  <c r="AR120" i="1"/>
  <c r="AH231" i="1"/>
  <c r="AN448" i="1"/>
  <c r="AG448" i="1"/>
  <c r="AL448" i="1"/>
  <c r="AP120" i="1"/>
  <c r="AF120" i="1"/>
  <c r="AB120" i="1"/>
  <c r="AA460" i="1"/>
  <c r="AN460" i="1"/>
  <c r="AC460" i="1"/>
  <c r="AN370" i="1"/>
  <c r="AC370" i="1"/>
  <c r="AJ231" i="1"/>
  <c r="AE231" i="1"/>
  <c r="AP242" i="1"/>
  <c r="AF242" i="1"/>
  <c r="AJ242" i="1"/>
  <c r="Z370" i="1"/>
  <c r="AF448" i="1"/>
  <c r="AP448" i="1"/>
  <c r="AB448" i="1"/>
  <c r="AH120" i="1"/>
  <c r="AE120" i="1"/>
  <c r="AP460" i="1"/>
  <c r="AF460" i="1"/>
  <c r="AQ370" i="1"/>
  <c r="AF370" i="1"/>
  <c r="AB231" i="1"/>
  <c r="AO231" i="1"/>
  <c r="AL231" i="1"/>
  <c r="AH242" i="1"/>
  <c r="AG460" i="1"/>
  <c r="AQ448" i="1"/>
  <c r="AE448" i="1"/>
  <c r="Z120" i="1"/>
  <c r="AL120" i="1"/>
  <c r="AM120" i="1"/>
  <c r="AH460" i="1"/>
  <c r="AI370" i="1"/>
  <c r="AR370" i="1"/>
  <c r="AQ231" i="1"/>
  <c r="AG231" i="1"/>
  <c r="AD231" i="1"/>
  <c r="Z242" i="1"/>
  <c r="AM242" i="1"/>
  <c r="AB242" i="1"/>
  <c r="AB370" i="1"/>
  <c r="AK242" i="1"/>
  <c r="AI448" i="1"/>
  <c r="AO448" i="1"/>
  <c r="AK448" i="1"/>
  <c r="AD120" i="1"/>
  <c r="AR460" i="1"/>
  <c r="Z460" i="1"/>
  <c r="AM460" i="1"/>
  <c r="AA370" i="1"/>
  <c r="AM370" i="1"/>
  <c r="AO370" i="1"/>
  <c r="AI231" i="1"/>
  <c r="AK231" i="1"/>
  <c r="AE242" i="1"/>
  <c r="AG242" i="1"/>
  <c r="AQ460" i="1"/>
  <c r="AI242" i="1"/>
  <c r="AA448" i="1"/>
  <c r="AD448" i="1"/>
  <c r="Z448" i="1"/>
  <c r="AO120" i="1"/>
  <c r="AK120" i="1"/>
  <c r="AJ460" i="1"/>
  <c r="AE460" i="1"/>
  <c r="AP370" i="1"/>
  <c r="AE370" i="1"/>
  <c r="AJ370" i="1"/>
  <c r="AA231" i="1"/>
  <c r="AN231" i="1"/>
  <c r="AC231" i="1"/>
  <c r="AO242" i="1"/>
  <c r="AL242" i="1"/>
  <c r="AD242" i="1"/>
  <c r="AD370" i="1"/>
  <c r="AR277" i="1"/>
  <c r="Z277" i="1"/>
  <c r="AK277" i="1"/>
  <c r="AG169" i="1"/>
  <c r="AR169" i="1"/>
  <c r="AR239" i="1"/>
  <c r="AL239" i="1"/>
  <c r="AD239" i="1"/>
  <c r="AJ277" i="1"/>
  <c r="AC277" i="1"/>
  <c r="AN169" i="1"/>
  <c r="AJ169" i="1"/>
  <c r="AJ239" i="1"/>
  <c r="AB277" i="1"/>
  <c r="AO277" i="1"/>
  <c r="AL277" i="1"/>
  <c r="AF169" i="1"/>
  <c r="AB169" i="1"/>
  <c r="AB239" i="1"/>
  <c r="AO239" i="1"/>
  <c r="AQ277" i="1"/>
  <c r="AG277" i="1"/>
  <c r="AD277" i="1"/>
  <c r="AM169" i="1"/>
  <c r="AQ169" i="1"/>
  <c r="AQ239" i="1"/>
  <c r="AG239" i="1"/>
  <c r="AC239" i="1"/>
  <c r="AF239" i="1"/>
  <c r="AI277" i="1"/>
  <c r="AN277" i="1"/>
  <c r="AP169" i="1"/>
  <c r="AE169" i="1"/>
  <c r="AK169" i="1"/>
  <c r="AI239" i="1"/>
  <c r="AN239" i="1"/>
  <c r="AK239" i="1"/>
  <c r="AA277" i="1"/>
  <c r="AF277" i="1"/>
  <c r="AH169" i="1"/>
  <c r="AL169" i="1"/>
  <c r="AI169" i="1"/>
  <c r="AA239" i="1"/>
  <c r="AP277" i="1"/>
  <c r="AM277" i="1"/>
  <c r="Z169" i="1"/>
  <c r="AD169" i="1"/>
  <c r="AC169" i="1"/>
  <c r="AM239" i="1"/>
  <c r="AH277" i="1"/>
  <c r="AE277" i="1"/>
  <c r="AO169" i="1"/>
  <c r="AA169" i="1"/>
  <c r="AP239" i="1"/>
  <c r="AE239" i="1"/>
  <c r="AH239" i="1"/>
  <c r="Z239" i="1"/>
  <c r="AQ208" i="1"/>
  <c r="AN208" i="1"/>
  <c r="AC208" i="1"/>
  <c r="AF208" i="1"/>
  <c r="AA208" i="1"/>
  <c r="AP208" i="1"/>
  <c r="AE208" i="1"/>
  <c r="AB208" i="1"/>
  <c r="AM208" i="1"/>
  <c r="AH208" i="1"/>
  <c r="AL208" i="1"/>
  <c r="AD208" i="1"/>
  <c r="Z208" i="1"/>
  <c r="AJ208" i="1"/>
  <c r="AO208" i="1"/>
  <c r="AG208" i="1"/>
  <c r="AK208" i="1"/>
  <c r="AI208" i="1"/>
  <c r="AR208" i="1"/>
  <c r="AR149" i="1"/>
  <c r="AJ149" i="1"/>
  <c r="AL149" i="1"/>
  <c r="AB149" i="1"/>
  <c r="AO149" i="1"/>
  <c r="AQ149" i="1"/>
  <c r="AG149" i="1"/>
  <c r="AD149" i="1"/>
  <c r="AK149" i="1"/>
  <c r="AI149" i="1"/>
  <c r="AC149" i="1"/>
  <c r="AA149" i="1"/>
  <c r="AN149" i="1"/>
  <c r="AP149" i="1"/>
  <c r="AF149" i="1"/>
  <c r="AH149" i="1"/>
  <c r="Z149" i="1"/>
  <c r="AM149" i="1"/>
  <c r="AE149" i="1"/>
  <c r="AQ378" i="1"/>
  <c r="AJ378" i="1"/>
  <c r="AI378" i="1"/>
  <c r="AF378" i="1"/>
  <c r="AA378" i="1"/>
  <c r="AM378" i="1"/>
  <c r="AP378" i="1"/>
  <c r="AE378" i="1"/>
  <c r="AH378" i="1"/>
  <c r="AL378" i="1"/>
  <c r="AD378" i="1"/>
  <c r="Z378" i="1"/>
  <c r="AB378" i="1"/>
  <c r="AO378" i="1"/>
  <c r="AK378" i="1"/>
  <c r="AG378" i="1"/>
  <c r="AC378" i="1"/>
  <c r="AN378" i="1"/>
  <c r="AR378" i="1"/>
  <c r="AM312" i="1"/>
  <c r="AN312" i="1"/>
  <c r="AQ312" i="1"/>
  <c r="AB312" i="1"/>
  <c r="AL312" i="1"/>
  <c r="AP312" i="1"/>
  <c r="AA312" i="1"/>
  <c r="Z312" i="1"/>
  <c r="AF312" i="1"/>
  <c r="AJ312" i="1"/>
  <c r="AH312" i="1"/>
  <c r="AE312" i="1"/>
  <c r="AK312" i="1"/>
  <c r="AD312" i="1"/>
  <c r="AC312" i="1"/>
  <c r="AR312" i="1"/>
  <c r="AO312" i="1"/>
  <c r="AG312" i="1"/>
  <c r="AM180" i="1"/>
  <c r="AJ180" i="1"/>
  <c r="AE180" i="1"/>
  <c r="AB180" i="1"/>
  <c r="AG180" i="1"/>
  <c r="AL180" i="1"/>
  <c r="AQ180" i="1"/>
  <c r="AN180" i="1"/>
  <c r="AD180" i="1"/>
  <c r="AI180" i="1"/>
  <c r="AK180" i="1"/>
  <c r="AA180" i="1"/>
  <c r="AC180" i="1"/>
  <c r="AP180" i="1"/>
  <c r="AO180" i="1"/>
  <c r="AH180" i="1"/>
  <c r="AR180" i="1"/>
  <c r="Z180" i="1"/>
  <c r="AF180" i="1"/>
  <c r="AK193" i="1"/>
  <c r="AP193" i="1"/>
  <c r="AN193" i="1"/>
  <c r="AF193" i="1"/>
  <c r="AR193" i="1"/>
  <c r="Z193" i="1"/>
  <c r="AH193" i="1"/>
  <c r="AJ193" i="1"/>
  <c r="AO193" i="1"/>
  <c r="AG193" i="1"/>
  <c r="AM193" i="1"/>
  <c r="AB193" i="1"/>
  <c r="AE193" i="1"/>
  <c r="AQ193" i="1"/>
  <c r="AI193" i="1"/>
  <c r="AL193" i="1"/>
  <c r="AD193" i="1"/>
  <c r="AA193" i="1"/>
  <c r="AC193" i="1"/>
  <c r="Y166" i="1"/>
  <c r="Y20" i="1"/>
  <c r="Y21" i="1"/>
  <c r="Y329" i="1"/>
  <c r="Y232" i="1"/>
  <c r="Y197" i="1"/>
  <c r="Y402" i="1"/>
  <c r="Y89" i="1"/>
  <c r="Y284" i="1"/>
  <c r="Y226" i="1"/>
  <c r="Y96" i="1"/>
  <c r="Y58" i="1"/>
  <c r="Y389" i="1"/>
  <c r="Y310" i="1"/>
  <c r="Y242" i="1"/>
  <c r="Y180" i="1"/>
  <c r="Y289" i="1"/>
  <c r="Y415" i="1"/>
  <c r="Y236" i="1"/>
  <c r="Y341" i="1"/>
  <c r="Y172" i="1"/>
  <c r="Y209" i="1"/>
  <c r="Y454" i="1"/>
  <c r="Y313" i="1"/>
  <c r="Y45" i="1"/>
  <c r="Y8" i="1"/>
  <c r="Y303" i="1"/>
  <c r="Y123" i="1"/>
  <c r="Y408" i="1"/>
  <c r="Y28" i="1"/>
  <c r="Y419" i="1"/>
  <c r="Y126" i="1"/>
  <c r="Y239" i="1"/>
  <c r="Y193" i="1"/>
  <c r="Y168" i="1"/>
  <c r="Y405" i="1"/>
  <c r="Y448" i="1"/>
  <c r="Y279" i="1"/>
  <c r="Y319" i="1"/>
  <c r="Y13" i="1"/>
  <c r="Y182" i="1"/>
  <c r="Y23" i="1"/>
  <c r="Y397" i="1"/>
  <c r="Y323" i="1"/>
  <c r="Y304" i="1"/>
  <c r="Y233" i="1"/>
  <c r="Y409" i="1"/>
  <c r="Y406" i="1"/>
  <c r="Y128" i="1"/>
  <c r="Y12" i="1"/>
  <c r="Y450" i="1"/>
  <c r="Y169" i="1"/>
  <c r="Y220" i="1"/>
  <c r="Y221" i="1"/>
  <c r="Y132" i="1"/>
  <c r="Y127" i="1"/>
  <c r="Y399" i="1"/>
  <c r="Y277" i="1"/>
  <c r="Y210" i="1"/>
  <c r="Y211" i="1"/>
  <c r="Y332" i="1"/>
  <c r="Y340" i="1"/>
  <c r="Y383" i="1"/>
  <c r="Y167" i="1"/>
  <c r="Y418" i="1"/>
  <c r="Y212" i="1"/>
  <c r="Y171" i="1"/>
  <c r="Y147" i="1"/>
  <c r="Y104" i="1"/>
  <c r="Y449" i="1"/>
  <c r="Y78" i="1"/>
  <c r="Y83" i="1"/>
  <c r="Y410" i="1"/>
  <c r="Y413" i="1"/>
  <c r="Y461" i="1"/>
  <c r="Y205" i="1"/>
  <c r="Y120" i="1"/>
  <c r="Y149" i="1"/>
  <c r="Y266" i="1"/>
  <c r="Y31" i="1"/>
  <c r="Y385" i="1"/>
  <c r="Y346" i="1"/>
  <c r="Y225" i="1"/>
  <c r="Y412" i="1"/>
  <c r="Y144" i="1"/>
  <c r="Y453" i="1"/>
  <c r="Y437" i="1"/>
  <c r="Y460" i="1"/>
  <c r="Y312" i="1"/>
  <c r="Y424" i="1"/>
  <c r="Y24" i="1"/>
  <c r="Y428" i="1"/>
  <c r="Y198" i="1"/>
  <c r="Y10" i="1"/>
  <c r="Y411" i="1"/>
  <c r="Y407" i="1"/>
  <c r="Y445" i="1"/>
  <c r="Y208" i="1"/>
  <c r="Y434" i="1"/>
  <c r="Y342" i="1"/>
  <c r="Y330" i="1"/>
  <c r="Y215" i="1"/>
  <c r="Y386" i="1"/>
  <c r="Y347" i="1"/>
  <c r="Y234" i="1"/>
  <c r="Y414" i="1"/>
  <c r="Y146" i="1"/>
  <c r="Y62" i="1"/>
  <c r="Y238" i="1"/>
  <c r="Y231" i="1"/>
  <c r="Y378" i="1"/>
  <c r="Y462" i="1"/>
  <c r="Y370" i="1"/>
  <c r="Y2" i="1"/>
  <c r="L6" i="31"/>
  <c r="L7" i="31" s="1"/>
  <c r="AS170" i="1" l="1"/>
  <c r="AS263" i="1"/>
  <c r="AS174" i="1"/>
  <c r="AS340" i="1"/>
  <c r="AS449" i="1"/>
  <c r="AS215" i="1"/>
  <c r="AS279" i="1"/>
  <c r="AS221" i="1"/>
  <c r="AS232" i="1"/>
  <c r="AS209" i="1"/>
  <c r="AS197" i="1"/>
  <c r="AS210" i="1"/>
  <c r="AS212" i="1"/>
  <c r="AS418" i="1"/>
  <c r="AS428" i="1"/>
  <c r="AS383" i="1"/>
  <c r="AS319" i="1"/>
  <c r="AS386" i="1"/>
  <c r="AS266" i="1"/>
  <c r="AS78" i="1"/>
  <c r="AS132" i="1"/>
  <c r="AS454" i="1"/>
  <c r="AS402" i="1"/>
  <c r="AS238" i="1"/>
  <c r="AS144" i="1"/>
  <c r="AS332" i="1"/>
  <c r="AS448" i="1"/>
  <c r="AS389" i="1"/>
  <c r="AS330" i="1"/>
  <c r="AS120" i="1"/>
  <c r="AS220" i="1"/>
  <c r="AS408" i="1"/>
  <c r="AS342" i="1"/>
  <c r="AS147" i="1"/>
  <c r="AS341" i="1"/>
  <c r="AS329" i="1"/>
  <c r="AS198" i="1"/>
  <c r="AS104" i="1"/>
  <c r="AS304" i="1"/>
  <c r="AS172" i="1"/>
  <c r="AS211" i="1"/>
  <c r="AS323" i="1"/>
  <c r="AS146" i="1"/>
  <c r="AS434" i="1"/>
  <c r="AS24" i="1"/>
  <c r="AS225" i="1"/>
  <c r="AS171" i="1"/>
  <c r="AS397" i="1"/>
  <c r="AS168" i="1"/>
  <c r="AS303" i="1"/>
  <c r="AS96" i="1"/>
  <c r="AS21" i="1"/>
  <c r="AS346" i="1"/>
  <c r="AS23" i="1"/>
  <c r="AS424" i="1"/>
  <c r="AS20" i="1"/>
  <c r="AS234" i="1"/>
  <c r="AS385" i="1"/>
  <c r="AS182" i="1"/>
  <c r="AS45" i="1"/>
  <c r="AS289" i="1"/>
  <c r="AS284" i="1"/>
  <c r="AS166" i="1"/>
  <c r="AS347" i="1"/>
  <c r="AS31" i="1"/>
  <c r="AS167" i="1"/>
  <c r="AS13" i="1"/>
  <c r="AS313" i="1"/>
  <c r="AS89" i="1"/>
  <c r="AS378" i="1"/>
  <c r="AS411" i="1"/>
  <c r="AS437" i="1"/>
  <c r="AS409" i="1"/>
  <c r="AS419" i="1"/>
  <c r="AS242" i="1"/>
  <c r="AS231" i="1"/>
  <c r="AS10" i="1"/>
  <c r="AS453" i="1"/>
  <c r="AS149" i="1"/>
  <c r="AS233" i="1"/>
  <c r="AS28" i="1"/>
  <c r="AS310" i="1"/>
  <c r="AS188" i="1"/>
  <c r="AS183" i="1"/>
  <c r="AS62" i="1"/>
  <c r="AS412" i="1"/>
  <c r="AS205" i="1"/>
  <c r="AS169" i="1"/>
  <c r="AS405" i="1"/>
  <c r="AS123" i="1"/>
  <c r="AS58" i="1"/>
  <c r="AS461" i="1"/>
  <c r="AS450" i="1"/>
  <c r="AS236" i="1"/>
  <c r="AS414" i="1"/>
  <c r="AS208" i="1"/>
  <c r="AS413" i="1"/>
  <c r="AS277" i="1"/>
  <c r="AS12" i="1"/>
  <c r="AS193" i="1"/>
  <c r="AS8" i="1"/>
  <c r="AS415" i="1"/>
  <c r="AS226" i="1"/>
  <c r="AS76" i="1"/>
  <c r="AS370" i="1"/>
  <c r="AS445" i="1"/>
  <c r="AS312" i="1"/>
  <c r="AS410" i="1"/>
  <c r="AS399" i="1"/>
  <c r="AS128" i="1"/>
  <c r="AS239" i="1"/>
  <c r="AS462" i="1"/>
  <c r="AS407" i="1"/>
  <c r="AS460" i="1"/>
  <c r="AS83" i="1"/>
  <c r="AS127" i="1"/>
  <c r="AS406" i="1"/>
  <c r="AS126" i="1"/>
  <c r="AS180" i="1"/>
  <c r="AS2" i="1"/>
  <c r="V3" i="38" l="1"/>
  <c r="D269" i="1" l="1"/>
  <c r="D254" i="1"/>
  <c r="D138" i="1"/>
  <c r="D350" i="1"/>
  <c r="D64" i="1"/>
  <c r="D71" i="1"/>
  <c r="D352" i="1"/>
  <c r="D314" i="1"/>
  <c r="D103" i="1"/>
  <c r="D257" i="1"/>
  <c r="D114" i="1"/>
  <c r="D137" i="1"/>
  <c r="D179" i="1"/>
  <c r="D94" i="1"/>
  <c r="D100" i="1"/>
  <c r="D56" i="1"/>
  <c r="D125" i="1"/>
  <c r="D336" i="1"/>
  <c r="D19" i="1"/>
  <c r="D77" i="1"/>
  <c r="D70" i="1"/>
  <c r="D426" i="1"/>
  <c r="D40" i="1"/>
  <c r="D57" i="1"/>
  <c r="D200" i="1"/>
  <c r="D119" i="1"/>
  <c r="D270" i="1"/>
  <c r="D306" i="1"/>
  <c r="D87" i="1"/>
  <c r="D392" i="1"/>
  <c r="D143" i="1"/>
  <c r="BH143" i="1" s="1"/>
  <c r="D52" i="1"/>
  <c r="D194" i="1"/>
  <c r="D142" i="1"/>
  <c r="D246" i="1"/>
  <c r="D129" i="1"/>
  <c r="D116" i="1"/>
  <c r="D91" i="1"/>
  <c r="D117" i="1"/>
  <c r="D66" i="1"/>
  <c r="D444" i="1"/>
  <c r="D307" i="1"/>
  <c r="D367" i="1"/>
  <c r="D145" i="1"/>
  <c r="D393" i="1"/>
  <c r="D295" i="1"/>
  <c r="D79" i="1"/>
  <c r="D22" i="1"/>
  <c r="D108" i="1"/>
  <c r="D203" i="1"/>
  <c r="D384" i="1"/>
  <c r="D61" i="1"/>
  <c r="BD61" i="1" s="1"/>
  <c r="D425" i="1"/>
  <c r="D442" i="1"/>
  <c r="D363" i="1"/>
  <c r="D339" i="1"/>
  <c r="D423" i="1"/>
  <c r="D124" i="1"/>
  <c r="D187" i="1"/>
  <c r="D335" i="1"/>
  <c r="D298" i="1"/>
  <c r="D281" i="1"/>
  <c r="D338" i="1"/>
  <c r="D195" i="1"/>
  <c r="D148" i="1"/>
  <c r="D235" i="1"/>
  <c r="D328" i="1"/>
  <c r="D36" i="1"/>
  <c r="D139" i="1"/>
  <c r="D74" i="1"/>
  <c r="D368" i="1"/>
  <c r="D387" i="1"/>
  <c r="D151" i="1"/>
  <c r="D294" i="1"/>
  <c r="D282" i="1"/>
  <c r="D417" i="1"/>
  <c r="D265" i="1"/>
  <c r="AY265" i="1" s="1"/>
  <c r="D59" i="1"/>
  <c r="D260" i="1"/>
  <c r="D318" i="1"/>
  <c r="D18" i="1"/>
  <c r="D133" i="1"/>
  <c r="D43" i="1"/>
  <c r="D443" i="1"/>
  <c r="D204" i="1"/>
  <c r="D26" i="1"/>
  <c r="D293" i="1"/>
  <c r="D333" i="1"/>
  <c r="BD333" i="1" s="1"/>
  <c r="D162" i="1"/>
  <c r="D390" i="1"/>
  <c r="D337" i="1"/>
  <c r="D27" i="1"/>
  <c r="D373" i="1"/>
  <c r="D237" i="1"/>
  <c r="D288" i="1"/>
  <c r="D207" i="1"/>
  <c r="D241" i="1"/>
  <c r="D394" i="1"/>
  <c r="D427" i="1"/>
  <c r="D364" i="1"/>
  <c r="D463" i="1"/>
  <c r="D446" i="1"/>
  <c r="D4" i="49"/>
  <c r="D356" i="1"/>
  <c r="D380" i="1"/>
  <c r="D421" i="1"/>
  <c r="D118" i="1"/>
  <c r="D334" i="1"/>
  <c r="D134" i="1"/>
  <c r="D244" i="1"/>
  <c r="D219" i="1"/>
  <c r="D163" i="1"/>
  <c r="D189" i="1"/>
  <c r="D355" i="1"/>
  <c r="D331" i="1"/>
  <c r="D68" i="1"/>
  <c r="D297" i="1"/>
  <c r="D131" i="1"/>
  <c r="D253" i="1"/>
  <c r="D267" i="1"/>
  <c r="D326" i="1"/>
  <c r="D357" i="1"/>
  <c r="D300" i="1"/>
  <c r="D121" i="1"/>
  <c r="D369" i="1"/>
  <c r="D296" i="1"/>
  <c r="D422" i="1"/>
  <c r="D311" i="1"/>
  <c r="D360" i="1"/>
  <c r="D55" i="1"/>
  <c r="D29" i="1"/>
  <c r="D81" i="1"/>
  <c r="D164" i="1"/>
  <c r="D259" i="1"/>
  <c r="D101" i="1"/>
  <c r="D366" i="1"/>
  <c r="BD366" i="1" s="1"/>
  <c r="D255" i="1"/>
  <c r="D309" i="1"/>
  <c r="D459" i="1"/>
  <c r="D15" i="1"/>
  <c r="D456" i="1"/>
  <c r="D371" i="1"/>
  <c r="BD265" i="1" l="1"/>
  <c r="AX265" i="1"/>
  <c r="BB244" i="1"/>
  <c r="BD244" i="1"/>
  <c r="BC244" i="1"/>
  <c r="BA244" i="1"/>
  <c r="BD363" i="1"/>
  <c r="AN363" i="1"/>
  <c r="AF363" i="1"/>
  <c r="BC363" i="1"/>
  <c r="AM363" i="1"/>
  <c r="AE363" i="1"/>
  <c r="AL363" i="1"/>
  <c r="AD363" i="1"/>
  <c r="AK363" i="1"/>
  <c r="AC363" i="1"/>
  <c r="AR363" i="1"/>
  <c r="AJ363" i="1"/>
  <c r="AB363" i="1"/>
  <c r="AQ363" i="1"/>
  <c r="AI363" i="1"/>
  <c r="AA363" i="1"/>
  <c r="AP363" i="1"/>
  <c r="AH363" i="1"/>
  <c r="Z363" i="1"/>
  <c r="Y363" i="1"/>
  <c r="AO363" i="1"/>
  <c r="AG363" i="1"/>
  <c r="AO352" i="1"/>
  <c r="AG352" i="1"/>
  <c r="Y352" i="1"/>
  <c r="AN352" i="1"/>
  <c r="AF352" i="1"/>
  <c r="AM352" i="1"/>
  <c r="AE352" i="1"/>
  <c r="AL352" i="1"/>
  <c r="AD352" i="1"/>
  <c r="AK352" i="1"/>
  <c r="AC352" i="1"/>
  <c r="BH352" i="1"/>
  <c r="AR352" i="1"/>
  <c r="AJ352" i="1"/>
  <c r="AB352" i="1"/>
  <c r="AQ352" i="1"/>
  <c r="AI352" i="1"/>
  <c r="AA352" i="1"/>
  <c r="AH352" i="1"/>
  <c r="Z352" i="1"/>
  <c r="AP352" i="1"/>
  <c r="BF131" i="1"/>
  <c r="AX131" i="1"/>
  <c r="AP131" i="1"/>
  <c r="AH131" i="1"/>
  <c r="Z131" i="1"/>
  <c r="BE131" i="1"/>
  <c r="AW131" i="1"/>
  <c r="AO131" i="1"/>
  <c r="AG131" i="1"/>
  <c r="Y131" i="1"/>
  <c r="BD131" i="1"/>
  <c r="AV131" i="1"/>
  <c r="AN131" i="1"/>
  <c r="AF131" i="1"/>
  <c r="BC131" i="1"/>
  <c r="AU131" i="1"/>
  <c r="AM131" i="1"/>
  <c r="AE131" i="1"/>
  <c r="BB131" i="1"/>
  <c r="AT131" i="1"/>
  <c r="AL131" i="1"/>
  <c r="AD131" i="1"/>
  <c r="BA131" i="1"/>
  <c r="AK131" i="1"/>
  <c r="AC131" i="1"/>
  <c r="AZ131" i="1"/>
  <c r="AR131" i="1"/>
  <c r="AJ131" i="1"/>
  <c r="AB131" i="1"/>
  <c r="AY131" i="1"/>
  <c r="AQ131" i="1"/>
  <c r="AI131" i="1"/>
  <c r="AA131" i="1"/>
  <c r="AY281" i="1"/>
  <c r="AQ281" i="1"/>
  <c r="AI281" i="1"/>
  <c r="AA281" i="1"/>
  <c r="AX281" i="1"/>
  <c r="AP281" i="1"/>
  <c r="AH281" i="1"/>
  <c r="Z281" i="1"/>
  <c r="BE281" i="1"/>
  <c r="AW281" i="1"/>
  <c r="AO281" i="1"/>
  <c r="AG281" i="1"/>
  <c r="Y281" i="1"/>
  <c r="BL281" i="1"/>
  <c r="BD281" i="1"/>
  <c r="AV281" i="1"/>
  <c r="AN281" i="1"/>
  <c r="AF281" i="1"/>
  <c r="BC281" i="1"/>
  <c r="AU281" i="1"/>
  <c r="AM281" i="1"/>
  <c r="AE281" i="1"/>
  <c r="BB281" i="1"/>
  <c r="AL281" i="1"/>
  <c r="AD281" i="1"/>
  <c r="BH281" i="1"/>
  <c r="AZ281" i="1"/>
  <c r="AR281" i="1"/>
  <c r="AJ281" i="1"/>
  <c r="AB281" i="1"/>
  <c r="BA281" i="1"/>
  <c r="AK281" i="1"/>
  <c r="AC281" i="1"/>
  <c r="BI81" i="1"/>
  <c r="AK81" i="1"/>
  <c r="AC81" i="1"/>
  <c r="AR81" i="1"/>
  <c r="AJ81" i="1"/>
  <c r="AB81" i="1"/>
  <c r="AQ81" i="1"/>
  <c r="AI81" i="1"/>
  <c r="AA81" i="1"/>
  <c r="AP81" i="1"/>
  <c r="AH81" i="1"/>
  <c r="Z81" i="1"/>
  <c r="AO81" i="1"/>
  <c r="AG81" i="1"/>
  <c r="Y81" i="1"/>
  <c r="AN81" i="1"/>
  <c r="AF81" i="1"/>
  <c r="AM81" i="1"/>
  <c r="AE81" i="1"/>
  <c r="AL81" i="1"/>
  <c r="AD81" i="1"/>
  <c r="AK364" i="1"/>
  <c r="AC364" i="1"/>
  <c r="AO364" i="1"/>
  <c r="AG364" i="1"/>
  <c r="Y364" i="1"/>
  <c r="BC364" i="1"/>
  <c r="AP364" i="1"/>
  <c r="AE364" i="1"/>
  <c r="AN364" i="1"/>
  <c r="AD364" i="1"/>
  <c r="AM364" i="1"/>
  <c r="AB364" i="1"/>
  <c r="AL364" i="1"/>
  <c r="AA364" i="1"/>
  <c r="BD364" i="1"/>
  <c r="AJ364" i="1"/>
  <c r="Z364" i="1"/>
  <c r="AI364" i="1"/>
  <c r="AR364" i="1"/>
  <c r="AH364" i="1"/>
  <c r="AQ364" i="1"/>
  <c r="AF364"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7" i="1"/>
  <c r="AO77" i="1"/>
  <c r="AG77" i="1"/>
  <c r="Y77" i="1"/>
  <c r="BD77" i="1"/>
  <c r="AN77" i="1"/>
  <c r="AF77" i="1"/>
  <c r="BC77" i="1"/>
  <c r="AM77" i="1"/>
  <c r="AE77" i="1"/>
  <c r="BB77" i="1"/>
  <c r="AL77" i="1"/>
  <c r="AD77" i="1"/>
  <c r="BA77" i="1"/>
  <c r="AK77" i="1"/>
  <c r="AC77" i="1"/>
  <c r="AZ77" i="1"/>
  <c r="AR77" i="1"/>
  <c r="AJ77" i="1"/>
  <c r="AB77" i="1"/>
  <c r="BG77" i="1"/>
  <c r="AY77" i="1"/>
  <c r="AQ77" i="1"/>
  <c r="AI77" i="1"/>
  <c r="AA77" i="1"/>
  <c r="BF77" i="1"/>
  <c r="AX77" i="1"/>
  <c r="AP77" i="1"/>
  <c r="AH77" i="1"/>
  <c r="Z77" i="1"/>
  <c r="AK331" i="1"/>
  <c r="AC331" i="1"/>
  <c r="AR331" i="1"/>
  <c r="AJ331" i="1"/>
  <c r="AB331" i="1"/>
  <c r="AP331" i="1"/>
  <c r="AH331" i="1"/>
  <c r="Z331" i="1"/>
  <c r="AW331" i="1"/>
  <c r="AO331" i="1"/>
  <c r="AG331" i="1"/>
  <c r="Y331" i="1"/>
  <c r="AU331" i="1"/>
  <c r="AM331" i="1"/>
  <c r="AE331" i="1"/>
  <c r="AL331" i="1"/>
  <c r="AD331" i="1"/>
  <c r="AI331" i="1"/>
  <c r="AF331" i="1"/>
  <c r="AA331" i="1"/>
  <c r="AV331" i="1"/>
  <c r="AN331" i="1"/>
  <c r="AQ331" i="1"/>
  <c r="BH427" i="1"/>
  <c r="AQ427" i="1"/>
  <c r="AI427" i="1"/>
  <c r="AA427" i="1"/>
  <c r="AO427" i="1"/>
  <c r="AF427" i="1"/>
  <c r="AN427" i="1"/>
  <c r="AE427" i="1"/>
  <c r="AM427" i="1"/>
  <c r="AD427" i="1"/>
  <c r="AL427" i="1"/>
  <c r="AC427" i="1"/>
  <c r="AK427" i="1"/>
  <c r="AB427" i="1"/>
  <c r="AJ427" i="1"/>
  <c r="Z427" i="1"/>
  <c r="BI427" i="1"/>
  <c r="AR427" i="1"/>
  <c r="AH427" i="1"/>
  <c r="Y427" i="1"/>
  <c r="AP427" i="1"/>
  <c r="AG427" i="1"/>
  <c r="AL337" i="1"/>
  <c r="AD337" i="1"/>
  <c r="AK337" i="1"/>
  <c r="AC337" i="1"/>
  <c r="AQ337" i="1"/>
  <c r="AI337" i="1"/>
  <c r="AA337" i="1"/>
  <c r="AP337" i="1"/>
  <c r="AH337" i="1"/>
  <c r="Z337" i="1"/>
  <c r="AV337" i="1"/>
  <c r="AN337" i="1"/>
  <c r="AF337" i="1"/>
  <c r="AU337" i="1"/>
  <c r="AM337" i="1"/>
  <c r="AE337" i="1"/>
  <c r="AJ337" i="1"/>
  <c r="BH337" i="1"/>
  <c r="AG337" i="1"/>
  <c r="AB337" i="1"/>
  <c r="AW337" i="1"/>
  <c r="AR337" i="1"/>
  <c r="AO337" i="1"/>
  <c r="Y337" i="1"/>
  <c r="AK43" i="1"/>
  <c r="AC43" i="1"/>
  <c r="AR43" i="1"/>
  <c r="AJ43" i="1"/>
  <c r="AB43" i="1"/>
  <c r="AQ43" i="1"/>
  <c r="AI43" i="1"/>
  <c r="AA43" i="1"/>
  <c r="AP43" i="1"/>
  <c r="AH43" i="1"/>
  <c r="Z43" i="1"/>
  <c r="AW43" i="1"/>
  <c r="AO43" i="1"/>
  <c r="AG43" i="1"/>
  <c r="Y43" i="1"/>
  <c r="AV43" i="1"/>
  <c r="AN43" i="1"/>
  <c r="AF43" i="1"/>
  <c r="AU43" i="1"/>
  <c r="AM43" i="1"/>
  <c r="AE43" i="1"/>
  <c r="AL43" i="1"/>
  <c r="AD43" i="1"/>
  <c r="BL282" i="1"/>
  <c r="BD282" i="1"/>
  <c r="AV282" i="1"/>
  <c r="AN282" i="1"/>
  <c r="AF282" i="1"/>
  <c r="BC282" i="1"/>
  <c r="AU282" i="1"/>
  <c r="AM282" i="1"/>
  <c r="AE282" i="1"/>
  <c r="BB282" i="1"/>
  <c r="AL282" i="1"/>
  <c r="AD282" i="1"/>
  <c r="BA282" i="1"/>
  <c r="AK282" i="1"/>
  <c r="AC282" i="1"/>
  <c r="BH282" i="1"/>
  <c r="AZ282" i="1"/>
  <c r="AR282" i="1"/>
  <c r="AJ282" i="1"/>
  <c r="AB282" i="1"/>
  <c r="AY282" i="1"/>
  <c r="AQ282" i="1"/>
  <c r="AI282" i="1"/>
  <c r="AA282" i="1"/>
  <c r="BE282" i="1"/>
  <c r="AW282" i="1"/>
  <c r="AO282" i="1"/>
  <c r="AG282" i="1"/>
  <c r="Y282" i="1"/>
  <c r="Z282" i="1"/>
  <c r="AX282" i="1"/>
  <c r="AP282" i="1"/>
  <c r="AH282" i="1"/>
  <c r="AQ328" i="1"/>
  <c r="AI328" i="1"/>
  <c r="AA328" i="1"/>
  <c r="AP328" i="1"/>
  <c r="AH328" i="1"/>
  <c r="Z328" i="1"/>
  <c r="AV328" i="1"/>
  <c r="AN328" i="1"/>
  <c r="AF328" i="1"/>
  <c r="AU328" i="1"/>
  <c r="AM328" i="1"/>
  <c r="AE328" i="1"/>
  <c r="AK328" i="1"/>
  <c r="AC328" i="1"/>
  <c r="BH328" i="1"/>
  <c r="AR328" i="1"/>
  <c r="AJ328" i="1"/>
  <c r="AB328" i="1"/>
  <c r="AG328" i="1"/>
  <c r="AD328" i="1"/>
  <c r="Y328" i="1"/>
  <c r="AW328" i="1"/>
  <c r="AO328" i="1"/>
  <c r="AL328" i="1"/>
  <c r="AP187" i="1"/>
  <c r="AH187" i="1"/>
  <c r="Z187" i="1"/>
  <c r="AO187" i="1"/>
  <c r="AG187" i="1"/>
  <c r="Y187" i="1"/>
  <c r="AN187" i="1"/>
  <c r="AF187" i="1"/>
  <c r="AM187" i="1"/>
  <c r="AE187" i="1"/>
  <c r="AL187" i="1"/>
  <c r="AD187" i="1"/>
  <c r="AK187" i="1"/>
  <c r="AC187" i="1"/>
  <c r="BH187" i="1"/>
  <c r="AR187" i="1"/>
  <c r="AJ187" i="1"/>
  <c r="AB187" i="1"/>
  <c r="AI187" i="1"/>
  <c r="AA187" i="1"/>
  <c r="AQ187"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7" i="1"/>
  <c r="AJ367" i="1"/>
  <c r="AB367" i="1"/>
  <c r="AW367" i="1"/>
  <c r="AO367" i="1"/>
  <c r="AG367" i="1"/>
  <c r="Y367" i="1"/>
  <c r="AV367" i="1"/>
  <c r="AN367" i="1"/>
  <c r="AF367" i="1"/>
  <c r="AU367" i="1"/>
  <c r="AM367" i="1"/>
  <c r="AE367" i="1"/>
  <c r="AL367" i="1"/>
  <c r="AD367" i="1"/>
  <c r="AP367" i="1"/>
  <c r="AK367" i="1"/>
  <c r="AI367" i="1"/>
  <c r="AH367" i="1"/>
  <c r="AC367" i="1"/>
  <c r="AA367" i="1"/>
  <c r="Z367" i="1"/>
  <c r="AQ367" i="1"/>
  <c r="BC246" i="1"/>
  <c r="AM246" i="1"/>
  <c r="AE246" i="1"/>
  <c r="BB246" i="1"/>
  <c r="AL246" i="1"/>
  <c r="AD246" i="1"/>
  <c r="BA246" i="1"/>
  <c r="AK246" i="1"/>
  <c r="AC246" i="1"/>
  <c r="BH246" i="1"/>
  <c r="AZ246" i="1"/>
  <c r="AR246" i="1"/>
  <c r="AJ246" i="1"/>
  <c r="AB246" i="1"/>
  <c r="BG246" i="1"/>
  <c r="AY246" i="1"/>
  <c r="AQ246" i="1"/>
  <c r="AI246" i="1"/>
  <c r="AA246" i="1"/>
  <c r="BF246" i="1"/>
  <c r="AX246" i="1"/>
  <c r="AP246" i="1"/>
  <c r="AH246" i="1"/>
  <c r="Z246" i="1"/>
  <c r="BE246" i="1"/>
  <c r="AW246" i="1"/>
  <c r="AO246" i="1"/>
  <c r="AG246" i="1"/>
  <c r="Y246" i="1"/>
  <c r="BD246" i="1"/>
  <c r="AV246" i="1"/>
  <c r="AN246" i="1"/>
  <c r="AF246" i="1"/>
  <c r="AW270" i="1"/>
  <c r="AO270" i="1"/>
  <c r="AG270" i="1"/>
  <c r="Y270" i="1"/>
  <c r="AV270" i="1"/>
  <c r="AN270" i="1"/>
  <c r="AF270" i="1"/>
  <c r="AU270" i="1"/>
  <c r="AM270" i="1"/>
  <c r="AE270" i="1"/>
  <c r="AL270" i="1"/>
  <c r="AD270" i="1"/>
  <c r="AK270" i="1"/>
  <c r="AC270" i="1"/>
  <c r="AR270" i="1"/>
  <c r="AJ270" i="1"/>
  <c r="AB270" i="1"/>
  <c r="AP270" i="1"/>
  <c r="AH270" i="1"/>
  <c r="Z270" i="1"/>
  <c r="AQ270" i="1"/>
  <c r="AI270" i="1"/>
  <c r="AA270" i="1"/>
  <c r="AK19" i="1"/>
  <c r="AC19" i="1"/>
  <c r="AR19" i="1"/>
  <c r="AJ19" i="1"/>
  <c r="AB19" i="1"/>
  <c r="AQ19" i="1"/>
  <c r="AI19" i="1"/>
  <c r="AA19" i="1"/>
  <c r="AP19" i="1"/>
  <c r="AH19" i="1"/>
  <c r="Z19" i="1"/>
  <c r="AO19" i="1"/>
  <c r="AG19" i="1"/>
  <c r="Y19" i="1"/>
  <c r="BD19" i="1"/>
  <c r="AN19" i="1"/>
  <c r="AF19" i="1"/>
  <c r="BK19" i="1"/>
  <c r="BC19" i="1"/>
  <c r="AM19" i="1"/>
  <c r="AE19" i="1"/>
  <c r="BB19" i="1"/>
  <c r="AT19" i="1"/>
  <c r="AL19" i="1"/>
  <c r="AD19" i="1"/>
  <c r="BF114" i="1"/>
  <c r="AX114" i="1"/>
  <c r="AP114" i="1"/>
  <c r="AH114" i="1"/>
  <c r="Z114" i="1"/>
  <c r="BE114" i="1"/>
  <c r="AW114" i="1"/>
  <c r="AO114" i="1"/>
  <c r="AG114" i="1"/>
  <c r="Y114" i="1"/>
  <c r="BD114" i="1"/>
  <c r="AN114" i="1"/>
  <c r="AF114" i="1"/>
  <c r="BK114" i="1"/>
  <c r="BC114" i="1"/>
  <c r="AU114" i="1"/>
  <c r="AM114" i="1"/>
  <c r="AE114" i="1"/>
  <c r="BB114" i="1"/>
  <c r="AL114" i="1"/>
  <c r="AD114" i="1"/>
  <c r="BA114" i="1"/>
  <c r="AK114" i="1"/>
  <c r="AC114" i="1"/>
  <c r="BH114" i="1"/>
  <c r="AZ114" i="1"/>
  <c r="AR114" i="1"/>
  <c r="AJ114" i="1"/>
  <c r="AB114" i="1"/>
  <c r="BG114" i="1"/>
  <c r="AY114" i="1"/>
  <c r="AQ114" i="1"/>
  <c r="AI114" i="1"/>
  <c r="AA114" i="1"/>
  <c r="AK138" i="1"/>
  <c r="AC138" i="1"/>
  <c r="AR138" i="1"/>
  <c r="AJ138" i="1"/>
  <c r="AB138" i="1"/>
  <c r="BG138" i="1"/>
  <c r="AQ138" i="1"/>
  <c r="AI138" i="1"/>
  <c r="AA138" i="1"/>
  <c r="AP138" i="1"/>
  <c r="AH138" i="1"/>
  <c r="Z138" i="1"/>
  <c r="AO138" i="1"/>
  <c r="AG138" i="1"/>
  <c r="Y138" i="1"/>
  <c r="AN138" i="1"/>
  <c r="AF138" i="1"/>
  <c r="AM138" i="1"/>
  <c r="AE138" i="1"/>
  <c r="AL138" i="1"/>
  <c r="AD138" i="1"/>
  <c r="AP253" i="1"/>
  <c r="AH253" i="1"/>
  <c r="Z253" i="1"/>
  <c r="AW253" i="1"/>
  <c r="AO253" i="1"/>
  <c r="AG253" i="1"/>
  <c r="Y253" i="1"/>
  <c r="AV253" i="1"/>
  <c r="AN253" i="1"/>
  <c r="AF253" i="1"/>
  <c r="AU253" i="1"/>
  <c r="AM253" i="1"/>
  <c r="AE253" i="1"/>
  <c r="AL253" i="1"/>
  <c r="AD253" i="1"/>
  <c r="AK253" i="1"/>
  <c r="AC253" i="1"/>
  <c r="AR253" i="1"/>
  <c r="AJ253" i="1"/>
  <c r="AB253" i="1"/>
  <c r="AQ253" i="1"/>
  <c r="AI253" i="1"/>
  <c r="AA253" i="1"/>
  <c r="AN293" i="1"/>
  <c r="AF293" i="1"/>
  <c r="BH293" i="1"/>
  <c r="AR293" i="1"/>
  <c r="AJ293" i="1"/>
  <c r="AB293" i="1"/>
  <c r="AQ293" i="1"/>
  <c r="AI293" i="1"/>
  <c r="AA293" i="1"/>
  <c r="AH293" i="1"/>
  <c r="BK293" i="1"/>
  <c r="AG293" i="1"/>
  <c r="AE293" i="1"/>
  <c r="AP293" i="1"/>
  <c r="AD293" i="1"/>
  <c r="AO293" i="1"/>
  <c r="AC293" i="1"/>
  <c r="AM293" i="1"/>
  <c r="Z293" i="1"/>
  <c r="AK293" i="1"/>
  <c r="AL293" i="1"/>
  <c r="Y293" i="1"/>
  <c r="AQ79" i="1"/>
  <c r="AI79" i="1"/>
  <c r="AA79" i="1"/>
  <c r="AP79" i="1"/>
  <c r="AH79" i="1"/>
  <c r="Z79" i="1"/>
  <c r="AW79" i="1"/>
  <c r="AO79" i="1"/>
  <c r="AG79" i="1"/>
  <c r="Y79" i="1"/>
  <c r="AV79" i="1"/>
  <c r="AN79" i="1"/>
  <c r="AF79" i="1"/>
  <c r="AU79" i="1"/>
  <c r="AM79" i="1"/>
  <c r="AE79" i="1"/>
  <c r="AL79" i="1"/>
  <c r="AD79" i="1"/>
  <c r="AK79" i="1"/>
  <c r="AC79" i="1"/>
  <c r="AR79" i="1"/>
  <c r="AJ79" i="1"/>
  <c r="AB79" i="1"/>
  <c r="AR100" i="1"/>
  <c r="AJ100" i="1"/>
  <c r="AB100" i="1"/>
  <c r="AQ100" i="1"/>
  <c r="AI100" i="1"/>
  <c r="AA100" i="1"/>
  <c r="AP100" i="1"/>
  <c r="AH100" i="1"/>
  <c r="Z100" i="1"/>
  <c r="AW100" i="1"/>
  <c r="AO100" i="1"/>
  <c r="AG100" i="1"/>
  <c r="Y100" i="1"/>
  <c r="AV100" i="1"/>
  <c r="AN100" i="1"/>
  <c r="AF100" i="1"/>
  <c r="AU100" i="1"/>
  <c r="AM100" i="1"/>
  <c r="AE100" i="1"/>
  <c r="AL100" i="1"/>
  <c r="AD100" i="1"/>
  <c r="AK100" i="1"/>
  <c r="AC100" i="1"/>
  <c r="BK296" i="1"/>
  <c r="AM296" i="1"/>
  <c r="AE296" i="1"/>
  <c r="AL296" i="1"/>
  <c r="AD296" i="1"/>
  <c r="AK296" i="1"/>
  <c r="AC296" i="1"/>
  <c r="AQ296" i="1"/>
  <c r="AI296" i="1"/>
  <c r="AA296" i="1"/>
  <c r="AP296" i="1"/>
  <c r="AH296" i="1"/>
  <c r="Z296" i="1"/>
  <c r="AJ296" i="1"/>
  <c r="AG296" i="1"/>
  <c r="AF296" i="1"/>
  <c r="AB296" i="1"/>
  <c r="Y296" i="1"/>
  <c r="AR296" i="1"/>
  <c r="AN296" i="1"/>
  <c r="BH296" i="1"/>
  <c r="AO296" i="1"/>
  <c r="AV26" i="1"/>
  <c r="AN26" i="1"/>
  <c r="AF26" i="1"/>
  <c r="AU26" i="1"/>
  <c r="AM26" i="1"/>
  <c r="AE26" i="1"/>
  <c r="AL26" i="1"/>
  <c r="AD26" i="1"/>
  <c r="AK26" i="1"/>
  <c r="AC26" i="1"/>
  <c r="AR26" i="1"/>
  <c r="AJ26" i="1"/>
  <c r="AB26" i="1"/>
  <c r="AQ26" i="1"/>
  <c r="AI26" i="1"/>
  <c r="AA26" i="1"/>
  <c r="AP26" i="1"/>
  <c r="AH26" i="1"/>
  <c r="Z26" i="1"/>
  <c r="AW26" i="1"/>
  <c r="AO26" i="1"/>
  <c r="AG26" i="1"/>
  <c r="Y26"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8" i="1"/>
  <c r="AH68" i="1"/>
  <c r="Z68" i="1"/>
  <c r="AW68" i="1"/>
  <c r="AO68" i="1"/>
  <c r="AG68" i="1"/>
  <c r="Y68" i="1"/>
  <c r="AV68" i="1"/>
  <c r="AN68" i="1"/>
  <c r="AF68" i="1"/>
  <c r="AU68" i="1"/>
  <c r="AM68" i="1"/>
  <c r="AE68" i="1"/>
  <c r="AL68" i="1"/>
  <c r="AD68" i="1"/>
  <c r="AK68" i="1"/>
  <c r="AC68" i="1"/>
  <c r="AR68" i="1"/>
  <c r="AJ68" i="1"/>
  <c r="AB68" i="1"/>
  <c r="AQ68" i="1"/>
  <c r="AI68" i="1"/>
  <c r="AA68" i="1"/>
  <c r="AQ27" i="1"/>
  <c r="AI27" i="1"/>
  <c r="AA27" i="1"/>
  <c r="AV27" i="1"/>
  <c r="AM27" i="1"/>
  <c r="AD27" i="1"/>
  <c r="AU27" i="1"/>
  <c r="AL27" i="1"/>
  <c r="AC27" i="1"/>
  <c r="AK27" i="1"/>
  <c r="AB27" i="1"/>
  <c r="AJ27" i="1"/>
  <c r="Z27" i="1"/>
  <c r="AR27" i="1"/>
  <c r="AH27" i="1"/>
  <c r="Y27" i="1"/>
  <c r="AP27" i="1"/>
  <c r="AG27" i="1"/>
  <c r="AO27" i="1"/>
  <c r="AF27" i="1"/>
  <c r="AW27" i="1"/>
  <c r="AN27" i="1"/>
  <c r="AE27" i="1"/>
  <c r="BH335" i="1"/>
  <c r="AR335" i="1"/>
  <c r="AJ335" i="1"/>
  <c r="AB335" i="1"/>
  <c r="AQ335" i="1"/>
  <c r="AI335" i="1"/>
  <c r="AA335" i="1"/>
  <c r="AW335" i="1"/>
  <c r="AO335" i="1"/>
  <c r="AG335" i="1"/>
  <c r="Y335" i="1"/>
  <c r="AV335" i="1"/>
  <c r="AN335" i="1"/>
  <c r="AF335" i="1"/>
  <c r="AL335" i="1"/>
  <c r="AD335" i="1"/>
  <c r="AK335" i="1"/>
  <c r="AC335" i="1"/>
  <c r="AM335" i="1"/>
  <c r="AH335" i="1"/>
  <c r="AE335" i="1"/>
  <c r="AU335" i="1"/>
  <c r="AP335" i="1"/>
  <c r="Z335" i="1"/>
  <c r="AN129" i="1"/>
  <c r="AF129" i="1"/>
  <c r="AM129" i="1"/>
  <c r="AE129" i="1"/>
  <c r="AL129" i="1"/>
  <c r="AD129" i="1"/>
  <c r="AK129" i="1"/>
  <c r="AC129" i="1"/>
  <c r="BH129" i="1"/>
  <c r="AR129" i="1"/>
  <c r="AJ129" i="1"/>
  <c r="AB129" i="1"/>
  <c r="AQ129" i="1"/>
  <c r="AI129" i="1"/>
  <c r="AA129" i="1"/>
  <c r="AP129" i="1"/>
  <c r="AH129" i="1"/>
  <c r="Z129" i="1"/>
  <c r="AO129" i="1"/>
  <c r="AG129" i="1"/>
  <c r="Y129" i="1"/>
  <c r="AN137" i="1"/>
  <c r="AF137" i="1"/>
  <c r="AU137" i="1"/>
  <c r="AM137" i="1"/>
  <c r="AE137" i="1"/>
  <c r="AL137" i="1"/>
  <c r="AD137" i="1"/>
  <c r="AK137" i="1"/>
  <c r="AC137" i="1"/>
  <c r="AR137" i="1"/>
  <c r="AJ137" i="1"/>
  <c r="AB137" i="1"/>
  <c r="AQ137" i="1"/>
  <c r="AI137" i="1"/>
  <c r="AA137" i="1"/>
  <c r="AP137" i="1"/>
  <c r="AH137" i="1"/>
  <c r="Z137" i="1"/>
  <c r="AW137" i="1"/>
  <c r="AO137" i="1"/>
  <c r="AG137" i="1"/>
  <c r="Y137" i="1"/>
  <c r="AL118" i="1"/>
  <c r="AD118" i="1"/>
  <c r="AK118" i="1"/>
  <c r="AC118" i="1"/>
  <c r="AR118" i="1"/>
  <c r="AJ118" i="1"/>
  <c r="AB118" i="1"/>
  <c r="AQ118" i="1"/>
  <c r="AI118" i="1"/>
  <c r="AA118" i="1"/>
  <c r="AP118" i="1"/>
  <c r="AH118" i="1"/>
  <c r="Z118" i="1"/>
  <c r="AW118" i="1"/>
  <c r="AO118" i="1"/>
  <c r="AG118" i="1"/>
  <c r="Y118" i="1"/>
  <c r="AV118" i="1"/>
  <c r="AN118" i="1"/>
  <c r="AF118" i="1"/>
  <c r="AU118" i="1"/>
  <c r="AM118" i="1"/>
  <c r="AE118" i="1"/>
  <c r="AV309" i="1"/>
  <c r="AN309" i="1"/>
  <c r="AF309" i="1"/>
  <c r="AU309" i="1"/>
  <c r="AM309" i="1"/>
  <c r="AE309" i="1"/>
  <c r="AL309" i="1"/>
  <c r="AD309" i="1"/>
  <c r="AR309" i="1"/>
  <c r="AJ309" i="1"/>
  <c r="AB309" i="1"/>
  <c r="AQ309" i="1"/>
  <c r="AI309" i="1"/>
  <c r="AA309" i="1"/>
  <c r="AH309" i="1"/>
  <c r="AG309" i="1"/>
  <c r="AW309" i="1"/>
  <c r="AC309" i="1"/>
  <c r="Z309" i="1"/>
  <c r="Y309" i="1"/>
  <c r="AP309" i="1"/>
  <c r="AK309" i="1"/>
  <c r="BI309" i="1"/>
  <c r="AO309" i="1"/>
  <c r="AO55" i="1"/>
  <c r="AG55" i="1"/>
  <c r="Y55" i="1"/>
  <c r="AN55" i="1"/>
  <c r="AF55" i="1"/>
  <c r="AM55" i="1"/>
  <c r="AE55" i="1"/>
  <c r="AL55" i="1"/>
  <c r="AD55" i="1"/>
  <c r="BI55" i="1"/>
  <c r="AK55" i="1"/>
  <c r="AC55" i="1"/>
  <c r="AR55" i="1"/>
  <c r="AJ55" i="1"/>
  <c r="AB55" i="1"/>
  <c r="AQ55" i="1"/>
  <c r="AI55" i="1"/>
  <c r="AA55" i="1"/>
  <c r="AP55" i="1"/>
  <c r="AH55" i="1"/>
  <c r="Z55" i="1"/>
  <c r="AP357" i="1"/>
  <c r="AH357" i="1"/>
  <c r="Z357" i="1"/>
  <c r="AW357" i="1"/>
  <c r="AO357" i="1"/>
  <c r="AG357" i="1"/>
  <c r="Y357" i="1"/>
  <c r="AV357" i="1"/>
  <c r="AN357" i="1"/>
  <c r="AF357" i="1"/>
  <c r="AU357" i="1"/>
  <c r="AM357" i="1"/>
  <c r="AE357" i="1"/>
  <c r="AT357" i="1"/>
  <c r="AL357" i="1"/>
  <c r="AD357" i="1"/>
  <c r="AK357" i="1"/>
  <c r="AC357" i="1"/>
  <c r="AR357" i="1"/>
  <c r="AJ357" i="1"/>
  <c r="AB357" i="1"/>
  <c r="AQ357" i="1"/>
  <c r="AI357" i="1"/>
  <c r="AA357" i="1"/>
  <c r="AV355" i="1"/>
  <c r="AN355" i="1"/>
  <c r="AF355" i="1"/>
  <c r="AU355" i="1"/>
  <c r="AM355" i="1"/>
  <c r="AE355" i="1"/>
  <c r="AL355" i="1"/>
  <c r="AD355" i="1"/>
  <c r="AK355" i="1"/>
  <c r="AC355" i="1"/>
  <c r="AR355" i="1"/>
  <c r="AJ355" i="1"/>
  <c r="AB355" i="1"/>
  <c r="AQ355" i="1"/>
  <c r="AI355" i="1"/>
  <c r="AA355" i="1"/>
  <c r="AP355" i="1"/>
  <c r="AH355" i="1"/>
  <c r="Z355" i="1"/>
  <c r="AW355" i="1"/>
  <c r="AO355" i="1"/>
  <c r="Y355" i="1"/>
  <c r="AG355"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3" i="1"/>
  <c r="AJ133" i="1"/>
  <c r="AB133" i="1"/>
  <c r="AQ133" i="1"/>
  <c r="AI133" i="1"/>
  <c r="AA133" i="1"/>
  <c r="AP133" i="1"/>
  <c r="AH133" i="1"/>
  <c r="Z133" i="1"/>
  <c r="AW133" i="1"/>
  <c r="AO133" i="1"/>
  <c r="AG133" i="1"/>
  <c r="Y133" i="1"/>
  <c r="AV133" i="1"/>
  <c r="AN133" i="1"/>
  <c r="AF133" i="1"/>
  <c r="AU133" i="1"/>
  <c r="AM133" i="1"/>
  <c r="AE133" i="1"/>
  <c r="AL133" i="1"/>
  <c r="AD133" i="1"/>
  <c r="AK133" i="1"/>
  <c r="AC133" i="1"/>
  <c r="AK294" i="1"/>
  <c r="AC294" i="1"/>
  <c r="AQ294" i="1"/>
  <c r="AI294" i="1"/>
  <c r="AA294" i="1"/>
  <c r="AO294" i="1"/>
  <c r="AG294" i="1"/>
  <c r="Y294" i="1"/>
  <c r="AN294" i="1"/>
  <c r="AF294" i="1"/>
  <c r="AH294" i="1"/>
  <c r="BK294" i="1"/>
  <c r="AE294" i="1"/>
  <c r="AD294" i="1"/>
  <c r="AR294" i="1"/>
  <c r="AB294" i="1"/>
  <c r="BH294" i="1"/>
  <c r="AP294" i="1"/>
  <c r="Z294" i="1"/>
  <c r="AM294" i="1"/>
  <c r="AJ294" i="1"/>
  <c r="AL294" i="1"/>
  <c r="BD235" i="1"/>
  <c r="AN235" i="1"/>
  <c r="AF235" i="1"/>
  <c r="BC235" i="1"/>
  <c r="AM235" i="1"/>
  <c r="AE235" i="1"/>
  <c r="BB235" i="1"/>
  <c r="AL235" i="1"/>
  <c r="AD235" i="1"/>
  <c r="BA235" i="1"/>
  <c r="AK235" i="1"/>
  <c r="AC235" i="1"/>
  <c r="AZ235" i="1"/>
  <c r="AR235" i="1"/>
  <c r="AJ235" i="1"/>
  <c r="AB235" i="1"/>
  <c r="AY235" i="1"/>
  <c r="AQ235" i="1"/>
  <c r="AI235" i="1"/>
  <c r="AA235" i="1"/>
  <c r="AX235" i="1"/>
  <c r="AP235" i="1"/>
  <c r="AH235" i="1"/>
  <c r="Z235" i="1"/>
  <c r="BE235" i="1"/>
  <c r="AO235" i="1"/>
  <c r="AG235" i="1"/>
  <c r="Y235" i="1"/>
  <c r="BC124" i="1"/>
  <c r="AM124" i="1"/>
  <c r="AE124" i="1"/>
  <c r="BB124" i="1"/>
  <c r="AL124" i="1"/>
  <c r="AD124" i="1"/>
  <c r="BA124" i="1"/>
  <c r="AK124" i="1"/>
  <c r="AC124" i="1"/>
  <c r="AZ124" i="1"/>
  <c r="AR124" i="1"/>
  <c r="AJ124" i="1"/>
  <c r="AB124" i="1"/>
  <c r="AY124" i="1"/>
  <c r="AQ124" i="1"/>
  <c r="AI124" i="1"/>
  <c r="AA124" i="1"/>
  <c r="AX124" i="1"/>
  <c r="AP124" i="1"/>
  <c r="AH124" i="1"/>
  <c r="Z124" i="1"/>
  <c r="BE124" i="1"/>
  <c r="AO124" i="1"/>
  <c r="AG124" i="1"/>
  <c r="Y124" i="1"/>
  <c r="BD124" i="1"/>
  <c r="AN124" i="1"/>
  <c r="AF124" i="1"/>
  <c r="AX203" i="1"/>
  <c r="AP203" i="1"/>
  <c r="AH203" i="1"/>
  <c r="Z203" i="1"/>
  <c r="BE203" i="1"/>
  <c r="AW203" i="1"/>
  <c r="AO203" i="1"/>
  <c r="AG203" i="1"/>
  <c r="Y203" i="1"/>
  <c r="BL203" i="1"/>
  <c r="BD203" i="1"/>
  <c r="AV203" i="1"/>
  <c r="AN203" i="1"/>
  <c r="AF203" i="1"/>
  <c r="BK203" i="1"/>
  <c r="BC203" i="1"/>
  <c r="AU203" i="1"/>
  <c r="AM203" i="1"/>
  <c r="AE203" i="1"/>
  <c r="BB203" i="1"/>
  <c r="AL203" i="1"/>
  <c r="AD203" i="1"/>
  <c r="BA203" i="1"/>
  <c r="AK203" i="1"/>
  <c r="AC203" i="1"/>
  <c r="AZ203" i="1"/>
  <c r="AR203" i="1"/>
  <c r="AJ203" i="1"/>
  <c r="AB203" i="1"/>
  <c r="AQ203" i="1"/>
  <c r="AI203" i="1"/>
  <c r="AA203" i="1"/>
  <c r="BG203" i="1"/>
  <c r="AY203" i="1"/>
  <c r="BJ307" i="1"/>
  <c r="AL307" i="1"/>
  <c r="AD307" i="1"/>
  <c r="AK307" i="1"/>
  <c r="AC307" i="1"/>
  <c r="AR307" i="1"/>
  <c r="AJ307" i="1"/>
  <c r="AB307" i="1"/>
  <c r="AP307" i="1"/>
  <c r="AH307" i="1"/>
  <c r="Z307" i="1"/>
  <c r="AW307" i="1"/>
  <c r="AO307" i="1"/>
  <c r="AG307" i="1"/>
  <c r="Y307" i="1"/>
  <c r="AQ307" i="1"/>
  <c r="AN307" i="1"/>
  <c r="AM307" i="1"/>
  <c r="AI307" i="1"/>
  <c r="AF307" i="1"/>
  <c r="AU307" i="1"/>
  <c r="AA307" i="1"/>
  <c r="AV307" i="1"/>
  <c r="AE307"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19" i="1"/>
  <c r="AQ119" i="1"/>
  <c r="AI119" i="1"/>
  <c r="AA119" i="1"/>
  <c r="AW119" i="1"/>
  <c r="AV119" i="1"/>
  <c r="AN119" i="1"/>
  <c r="AF119" i="1"/>
  <c r="AM119" i="1"/>
  <c r="AB119" i="1"/>
  <c r="AL119" i="1"/>
  <c r="Z119" i="1"/>
  <c r="AJ119" i="1"/>
  <c r="Y119" i="1"/>
  <c r="AU119" i="1"/>
  <c r="AH119" i="1"/>
  <c r="AG119" i="1"/>
  <c r="AR119" i="1"/>
  <c r="AE119" i="1"/>
  <c r="AP119" i="1"/>
  <c r="AD119" i="1"/>
  <c r="AO119" i="1"/>
  <c r="AC119" i="1"/>
  <c r="AW336" i="1"/>
  <c r="AO336" i="1"/>
  <c r="AG336" i="1"/>
  <c r="Y336" i="1"/>
  <c r="AV336" i="1"/>
  <c r="AN336" i="1"/>
  <c r="AF336" i="1"/>
  <c r="AL336" i="1"/>
  <c r="AD336" i="1"/>
  <c r="AK336" i="1"/>
  <c r="AC336" i="1"/>
  <c r="AQ336" i="1"/>
  <c r="AI336" i="1"/>
  <c r="AA336" i="1"/>
  <c r="AP336" i="1"/>
  <c r="AH336" i="1"/>
  <c r="Z336" i="1"/>
  <c r="AM336" i="1"/>
  <c r="AJ336" i="1"/>
  <c r="BH336" i="1"/>
  <c r="AE336" i="1"/>
  <c r="AU336" i="1"/>
  <c r="AR336" i="1"/>
  <c r="AB336" i="1"/>
  <c r="AK257" i="1"/>
  <c r="AC257" i="1"/>
  <c r="BH257" i="1"/>
  <c r="AR257" i="1"/>
  <c r="AJ257" i="1"/>
  <c r="AB257" i="1"/>
  <c r="BG257" i="1"/>
  <c r="AY257" i="1"/>
  <c r="AQ257" i="1"/>
  <c r="AI257" i="1"/>
  <c r="AA257" i="1"/>
  <c r="BF257" i="1"/>
  <c r="AX257" i="1"/>
  <c r="AP257" i="1"/>
  <c r="AH257" i="1"/>
  <c r="Z257" i="1"/>
  <c r="AW257" i="1"/>
  <c r="AO257" i="1"/>
  <c r="AG257" i="1"/>
  <c r="Y257" i="1"/>
  <c r="BD257" i="1"/>
  <c r="AV257" i="1"/>
  <c r="AN257" i="1"/>
  <c r="AF257" i="1"/>
  <c r="BB257" i="1"/>
  <c r="AL257" i="1"/>
  <c r="AD257" i="1"/>
  <c r="AE257" i="1"/>
  <c r="BC257" i="1"/>
  <c r="BK257" i="1"/>
  <c r="AM257" i="1"/>
  <c r="AL254" i="1"/>
  <c r="AD254" i="1"/>
  <c r="AR254" i="1"/>
  <c r="AJ254" i="1"/>
  <c r="AB254" i="1"/>
  <c r="AY254" i="1"/>
  <c r="AQ254" i="1"/>
  <c r="AI254" i="1"/>
  <c r="AA254" i="1"/>
  <c r="AO254" i="1"/>
  <c r="AG254" i="1"/>
  <c r="Y254" i="1"/>
  <c r="AM254" i="1"/>
  <c r="AE254" i="1"/>
  <c r="Z254" i="1"/>
  <c r="AP254" i="1"/>
  <c r="AN254" i="1"/>
  <c r="AX254" i="1"/>
  <c r="AK254" i="1"/>
  <c r="BF254" i="1"/>
  <c r="AH254" i="1"/>
  <c r="AF254" i="1"/>
  <c r="AC254"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0" i="1"/>
  <c r="AR260" i="1"/>
  <c r="AJ260" i="1"/>
  <c r="AB260" i="1"/>
  <c r="AY260" i="1"/>
  <c r="AQ260" i="1"/>
  <c r="AI260" i="1"/>
  <c r="AA260" i="1"/>
  <c r="BF260" i="1"/>
  <c r="AX260" i="1"/>
  <c r="AP260" i="1"/>
  <c r="AH260" i="1"/>
  <c r="Z260" i="1"/>
  <c r="BE260" i="1"/>
  <c r="AO260" i="1"/>
  <c r="AG260" i="1"/>
  <c r="Y260" i="1"/>
  <c r="BD260" i="1"/>
  <c r="AN260" i="1"/>
  <c r="AF260" i="1"/>
  <c r="BC260" i="1"/>
  <c r="AM260" i="1"/>
  <c r="AE260" i="1"/>
  <c r="BA260" i="1"/>
  <c r="AK260" i="1"/>
  <c r="AC260" i="1"/>
  <c r="BB260" i="1"/>
  <c r="AL260" i="1"/>
  <c r="AD260" i="1"/>
  <c r="AL40" i="1"/>
  <c r="AD40" i="1"/>
  <c r="AK40" i="1"/>
  <c r="AC40" i="1"/>
  <c r="BH40" i="1"/>
  <c r="AR40" i="1"/>
  <c r="AJ40" i="1"/>
  <c r="AB40" i="1"/>
  <c r="AQ40" i="1"/>
  <c r="AI40" i="1"/>
  <c r="AA40" i="1"/>
  <c r="AP40" i="1"/>
  <c r="AH40" i="1"/>
  <c r="Z40" i="1"/>
  <c r="AO40" i="1"/>
  <c r="AG40" i="1"/>
  <c r="Y40" i="1"/>
  <c r="AN40" i="1"/>
  <c r="AF40" i="1"/>
  <c r="AM40" i="1"/>
  <c r="AE40" i="1"/>
  <c r="AM259" i="1"/>
  <c r="AE259" i="1"/>
  <c r="AL259" i="1"/>
  <c r="AD259" i="1"/>
  <c r="BI259" i="1"/>
  <c r="AK259" i="1"/>
  <c r="AC259" i="1"/>
  <c r="AR259" i="1"/>
  <c r="AJ259" i="1"/>
  <c r="AB259" i="1"/>
  <c r="AQ259" i="1"/>
  <c r="AI259" i="1"/>
  <c r="AA259" i="1"/>
  <c r="AP259" i="1"/>
  <c r="AH259" i="1"/>
  <c r="Z259" i="1"/>
  <c r="AN259" i="1"/>
  <c r="AF259" i="1"/>
  <c r="AO259" i="1"/>
  <c r="AG259" i="1"/>
  <c r="Y259" i="1"/>
  <c r="AP237" i="1"/>
  <c r="AH237" i="1"/>
  <c r="Z237" i="1"/>
  <c r="AW237" i="1"/>
  <c r="AO237" i="1"/>
  <c r="AG237" i="1"/>
  <c r="Y237" i="1"/>
  <c r="AV237" i="1"/>
  <c r="AN237" i="1"/>
  <c r="AF237" i="1"/>
  <c r="AU237" i="1"/>
  <c r="AM237" i="1"/>
  <c r="AE237" i="1"/>
  <c r="AL237" i="1"/>
  <c r="AD237" i="1"/>
  <c r="AK237" i="1"/>
  <c r="AC237" i="1"/>
  <c r="AR237" i="1"/>
  <c r="AJ237" i="1"/>
  <c r="AB237" i="1"/>
  <c r="AQ237" i="1"/>
  <c r="AI237" i="1"/>
  <c r="AA237" i="1"/>
  <c r="AV121" i="1"/>
  <c r="AN121" i="1"/>
  <c r="AF121" i="1"/>
  <c r="AU121" i="1"/>
  <c r="AM121" i="1"/>
  <c r="AE121" i="1"/>
  <c r="AL121" i="1"/>
  <c r="AD121" i="1"/>
  <c r="BI121" i="1"/>
  <c r="AK121" i="1"/>
  <c r="AC121" i="1"/>
  <c r="AR121" i="1"/>
  <c r="AJ121" i="1"/>
  <c r="AB121" i="1"/>
  <c r="AQ121" i="1"/>
  <c r="AI121" i="1"/>
  <c r="AA121" i="1"/>
  <c r="AP121" i="1"/>
  <c r="AH121" i="1"/>
  <c r="Z121" i="1"/>
  <c r="AW121" i="1"/>
  <c r="AO121" i="1"/>
  <c r="AG121" i="1"/>
  <c r="Y121" i="1"/>
  <c r="AP36" i="1"/>
  <c r="AH36" i="1"/>
  <c r="Z36" i="1"/>
  <c r="AO36" i="1"/>
  <c r="AG36" i="1"/>
  <c r="Y36" i="1"/>
  <c r="AN36" i="1"/>
  <c r="AF36" i="1"/>
  <c r="AM36" i="1"/>
  <c r="AE36" i="1"/>
  <c r="AL36" i="1"/>
  <c r="AD36" i="1"/>
  <c r="AK36" i="1"/>
  <c r="AC36" i="1"/>
  <c r="BH36" i="1"/>
  <c r="AR36" i="1"/>
  <c r="AJ36" i="1"/>
  <c r="AB36" i="1"/>
  <c r="AQ36" i="1"/>
  <c r="AI36" i="1"/>
  <c r="AA36" i="1"/>
  <c r="AM350" i="1"/>
  <c r="AE350" i="1"/>
  <c r="AL350" i="1"/>
  <c r="AD350" i="1"/>
  <c r="AK350" i="1"/>
  <c r="AC350" i="1"/>
  <c r="BH350" i="1"/>
  <c r="AR350" i="1"/>
  <c r="AJ350" i="1"/>
  <c r="AB350" i="1"/>
  <c r="AQ350" i="1"/>
  <c r="AI350" i="1"/>
  <c r="AA350" i="1"/>
  <c r="AP350" i="1"/>
  <c r="AH350" i="1"/>
  <c r="Z350" i="1"/>
  <c r="AO350" i="1"/>
  <c r="AG350" i="1"/>
  <c r="Y350" i="1"/>
  <c r="AN350" i="1"/>
  <c r="AF350" i="1"/>
  <c r="AQ300" i="1"/>
  <c r="AI300" i="1"/>
  <c r="AA300" i="1"/>
  <c r="AP300" i="1"/>
  <c r="AH300" i="1"/>
  <c r="Z300" i="1"/>
  <c r="AW300" i="1"/>
  <c r="AO300" i="1"/>
  <c r="AG300" i="1"/>
  <c r="Y300" i="1"/>
  <c r="AU300" i="1"/>
  <c r="AM300" i="1"/>
  <c r="AE300" i="1"/>
  <c r="AL300" i="1"/>
  <c r="AD300" i="1"/>
  <c r="AR300" i="1"/>
  <c r="AN300" i="1"/>
  <c r="AK300" i="1"/>
  <c r="AJ300" i="1"/>
  <c r="AF300" i="1"/>
  <c r="AB300" i="1"/>
  <c r="AV300" i="1"/>
  <c r="AC300" i="1"/>
  <c r="BG255" i="1"/>
  <c r="AQ255" i="1"/>
  <c r="AI255" i="1"/>
  <c r="AA255" i="1"/>
  <c r="AO255" i="1"/>
  <c r="AG255" i="1"/>
  <c r="Y255" i="1"/>
  <c r="AN255" i="1"/>
  <c r="AF255" i="1"/>
  <c r="AM255" i="1"/>
  <c r="AE255" i="1"/>
  <c r="AL255" i="1"/>
  <c r="AD255" i="1"/>
  <c r="AR255" i="1"/>
  <c r="AJ255" i="1"/>
  <c r="AB255" i="1"/>
  <c r="BI255" i="1"/>
  <c r="AP255" i="1"/>
  <c r="AK255" i="1"/>
  <c r="AH255" i="1"/>
  <c r="AC255" i="1"/>
  <c r="Z255" i="1"/>
  <c r="AO360" i="1"/>
  <c r="AG360" i="1"/>
  <c r="Y360" i="1"/>
  <c r="BD360" i="1"/>
  <c r="AN360" i="1"/>
  <c r="AF360" i="1"/>
  <c r="BC360" i="1"/>
  <c r="AM360" i="1"/>
  <c r="AE360" i="1"/>
  <c r="AL360" i="1"/>
  <c r="AD360" i="1"/>
  <c r="AK360" i="1"/>
  <c r="AC360" i="1"/>
  <c r="AR360" i="1"/>
  <c r="AJ360" i="1"/>
  <c r="AB360" i="1"/>
  <c r="AQ360" i="1"/>
  <c r="AI360" i="1"/>
  <c r="AA360" i="1"/>
  <c r="AP360" i="1"/>
  <c r="AH360" i="1"/>
  <c r="Z360" i="1"/>
  <c r="AW326" i="1"/>
  <c r="AO326" i="1"/>
  <c r="AG326" i="1"/>
  <c r="Y326" i="1"/>
  <c r="AN326" i="1"/>
  <c r="AF326" i="1"/>
  <c r="AL326" i="1"/>
  <c r="AD326" i="1"/>
  <c r="AK326" i="1"/>
  <c r="AC326" i="1"/>
  <c r="AQ326" i="1"/>
  <c r="AI326" i="1"/>
  <c r="AA326" i="1"/>
  <c r="AP326" i="1"/>
  <c r="AH326" i="1"/>
  <c r="Z326" i="1"/>
  <c r="AR326" i="1"/>
  <c r="AM326" i="1"/>
  <c r="AJ326" i="1"/>
  <c r="AB326" i="1"/>
  <c r="AE326" i="1"/>
  <c r="AU326" i="1"/>
  <c r="AR189" i="1"/>
  <c r="AJ189" i="1"/>
  <c r="AB189" i="1"/>
  <c r="AQ189" i="1"/>
  <c r="AI189" i="1"/>
  <c r="AA189" i="1"/>
  <c r="AP189" i="1"/>
  <c r="AH189" i="1"/>
  <c r="Z189" i="1"/>
  <c r="AW189" i="1"/>
  <c r="AO189" i="1"/>
  <c r="AG189" i="1"/>
  <c r="Y189" i="1"/>
  <c r="AV189" i="1"/>
  <c r="AN189" i="1"/>
  <c r="AF189" i="1"/>
  <c r="AU189" i="1"/>
  <c r="AM189" i="1"/>
  <c r="AE189" i="1"/>
  <c r="AL189" i="1"/>
  <c r="AD189" i="1"/>
  <c r="AK189" i="1"/>
  <c r="AC189" i="1"/>
  <c r="AK380" i="1"/>
  <c r="AC380" i="1"/>
  <c r="AR380" i="1"/>
  <c r="AJ380" i="1"/>
  <c r="AB380" i="1"/>
  <c r="AQ380" i="1"/>
  <c r="AI380" i="1"/>
  <c r="AA380" i="1"/>
  <c r="AP380" i="1"/>
  <c r="AH380" i="1"/>
  <c r="Z380" i="1"/>
  <c r="AW380" i="1"/>
  <c r="AO380" i="1"/>
  <c r="AG380" i="1"/>
  <c r="Y380" i="1"/>
  <c r="AV380" i="1"/>
  <c r="AN380" i="1"/>
  <c r="AF380" i="1"/>
  <c r="AU380" i="1"/>
  <c r="AM380" i="1"/>
  <c r="AE380" i="1"/>
  <c r="AL380" i="1"/>
  <c r="AD380" i="1"/>
  <c r="AL241" i="1"/>
  <c r="AD241" i="1"/>
  <c r="AK241" i="1"/>
  <c r="AC241" i="1"/>
  <c r="BH241" i="1"/>
  <c r="AR241" i="1"/>
  <c r="AJ241" i="1"/>
  <c r="AB241" i="1"/>
  <c r="AQ241" i="1"/>
  <c r="AI241" i="1"/>
  <c r="AA241" i="1"/>
  <c r="AP241" i="1"/>
  <c r="AH241" i="1"/>
  <c r="Z241" i="1"/>
  <c r="AW241" i="1"/>
  <c r="AO241" i="1"/>
  <c r="AG241" i="1"/>
  <c r="Y241" i="1"/>
  <c r="AV241" i="1"/>
  <c r="AN241" i="1"/>
  <c r="AF241" i="1"/>
  <c r="AU241" i="1"/>
  <c r="AM241" i="1"/>
  <c r="AE241" i="1"/>
  <c r="BK162" i="1"/>
  <c r="BC162" i="1"/>
  <c r="AM162" i="1"/>
  <c r="AE162" i="1"/>
  <c r="BB162" i="1"/>
  <c r="AL162" i="1"/>
  <c r="AD162" i="1"/>
  <c r="BA162" i="1"/>
  <c r="AK162" i="1"/>
  <c r="AC162" i="1"/>
  <c r="BH162" i="1"/>
  <c r="AZ162" i="1"/>
  <c r="AR162" i="1"/>
  <c r="AJ162" i="1"/>
  <c r="AB162" i="1"/>
  <c r="AY162" i="1"/>
  <c r="AQ162" i="1"/>
  <c r="AI162" i="1"/>
  <c r="AA162" i="1"/>
  <c r="BE162" i="1"/>
  <c r="AO162" i="1"/>
  <c r="AG162" i="1"/>
  <c r="Y162" i="1"/>
  <c r="AN162" i="1"/>
  <c r="BD162" i="1"/>
  <c r="AH162" i="1"/>
  <c r="AX162" i="1"/>
  <c r="AF162" i="1"/>
  <c r="Z162" i="1"/>
  <c r="BL162" i="1"/>
  <c r="AP162" i="1"/>
  <c r="BL18" i="1"/>
  <c r="BD18" i="1"/>
  <c r="AV18" i="1"/>
  <c r="AN18" i="1"/>
  <c r="AF18" i="1"/>
  <c r="BC18" i="1"/>
  <c r="AU18" i="1"/>
  <c r="AM18" i="1"/>
  <c r="AE18" i="1"/>
  <c r="BB18" i="1"/>
  <c r="AL18" i="1"/>
  <c r="AD18" i="1"/>
  <c r="BA18" i="1"/>
  <c r="AK18" i="1"/>
  <c r="AC18" i="1"/>
  <c r="BH18" i="1"/>
  <c r="AZ18" i="1"/>
  <c r="AR18" i="1"/>
  <c r="AJ18" i="1"/>
  <c r="AB18" i="1"/>
  <c r="AY18" i="1"/>
  <c r="AQ18" i="1"/>
  <c r="AI18" i="1"/>
  <c r="AA18" i="1"/>
  <c r="AX18" i="1"/>
  <c r="AP18" i="1"/>
  <c r="AH18" i="1"/>
  <c r="Z18" i="1"/>
  <c r="BE18" i="1"/>
  <c r="AW18" i="1"/>
  <c r="AO18" i="1"/>
  <c r="AG18" i="1"/>
  <c r="Y18" i="1"/>
  <c r="AL151" i="1"/>
  <c r="AD151" i="1"/>
  <c r="BI151" i="1"/>
  <c r="AK151" i="1"/>
  <c r="AC151" i="1"/>
  <c r="AR151" i="1"/>
  <c r="AJ151" i="1"/>
  <c r="AB151" i="1"/>
  <c r="AQ151" i="1"/>
  <c r="AI151" i="1"/>
  <c r="AA151" i="1"/>
  <c r="AP151" i="1"/>
  <c r="AH151" i="1"/>
  <c r="Z151" i="1"/>
  <c r="AO151" i="1"/>
  <c r="AG151" i="1"/>
  <c r="Y151" i="1"/>
  <c r="AN151" i="1"/>
  <c r="AF151" i="1"/>
  <c r="AM151" i="1"/>
  <c r="AE151" i="1"/>
  <c r="AM148" i="1"/>
  <c r="AE148" i="1"/>
  <c r="AL148" i="1"/>
  <c r="AD148" i="1"/>
  <c r="BI148" i="1"/>
  <c r="AK148" i="1"/>
  <c r="AC148" i="1"/>
  <c r="BH148" i="1"/>
  <c r="AR148" i="1"/>
  <c r="AJ148" i="1"/>
  <c r="AB148" i="1"/>
  <c r="AQ148" i="1"/>
  <c r="AI148" i="1"/>
  <c r="AA148" i="1"/>
  <c r="AP148" i="1"/>
  <c r="AH148" i="1"/>
  <c r="Z148" i="1"/>
  <c r="AO148" i="1"/>
  <c r="AG148" i="1"/>
  <c r="Y148" i="1"/>
  <c r="AN148" i="1"/>
  <c r="AF148"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8" i="1"/>
  <c r="AZ108" i="1"/>
  <c r="AR108" i="1"/>
  <c r="AJ108" i="1"/>
  <c r="AB108" i="1"/>
  <c r="BG108" i="1"/>
  <c r="AY108" i="1"/>
  <c r="AQ108" i="1"/>
  <c r="AI108" i="1"/>
  <c r="AA108" i="1"/>
  <c r="AX108" i="1"/>
  <c r="AP108" i="1"/>
  <c r="AH108" i="1"/>
  <c r="Z108" i="1"/>
  <c r="BE108" i="1"/>
  <c r="AW108" i="1"/>
  <c r="AO108" i="1"/>
  <c r="AG108" i="1"/>
  <c r="Y108" i="1"/>
  <c r="BL108" i="1"/>
  <c r="BD108" i="1"/>
  <c r="AV108" i="1"/>
  <c r="AN108" i="1"/>
  <c r="AF108" i="1"/>
  <c r="BC108" i="1"/>
  <c r="AU108" i="1"/>
  <c r="AM108" i="1"/>
  <c r="AE108" i="1"/>
  <c r="BB108" i="1"/>
  <c r="AL108" i="1"/>
  <c r="AD108" i="1"/>
  <c r="BA108" i="1"/>
  <c r="AK108" i="1"/>
  <c r="AC108"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4" i="1"/>
  <c r="AK194" i="1"/>
  <c r="AC194" i="1"/>
  <c r="AZ194" i="1"/>
  <c r="AR194" i="1"/>
  <c r="AJ194" i="1"/>
  <c r="AB194" i="1"/>
  <c r="BG194" i="1"/>
  <c r="AY194" i="1"/>
  <c r="AQ194" i="1"/>
  <c r="AI194" i="1"/>
  <c r="AA194" i="1"/>
  <c r="BF194" i="1"/>
  <c r="AX194" i="1"/>
  <c r="AP194" i="1"/>
  <c r="AH194" i="1"/>
  <c r="Z194" i="1"/>
  <c r="BE194" i="1"/>
  <c r="AO194" i="1"/>
  <c r="AG194" i="1"/>
  <c r="Y194" i="1"/>
  <c r="BD194" i="1"/>
  <c r="AN194" i="1"/>
  <c r="AF194" i="1"/>
  <c r="BC194" i="1"/>
  <c r="AM194" i="1"/>
  <c r="AE194" i="1"/>
  <c r="AL194" i="1"/>
  <c r="AD194" i="1"/>
  <c r="BB194" i="1"/>
  <c r="AQ200" i="1"/>
  <c r="AI200" i="1"/>
  <c r="AA200" i="1"/>
  <c r="AP200" i="1"/>
  <c r="AH200" i="1"/>
  <c r="Z200" i="1"/>
  <c r="AW200" i="1"/>
  <c r="AO200" i="1"/>
  <c r="AG200" i="1"/>
  <c r="Y200" i="1"/>
  <c r="AV200" i="1"/>
  <c r="AN200" i="1"/>
  <c r="AF200" i="1"/>
  <c r="AU200" i="1"/>
  <c r="AM200" i="1"/>
  <c r="AE200" i="1"/>
  <c r="AL200" i="1"/>
  <c r="AD200" i="1"/>
  <c r="AK200" i="1"/>
  <c r="AC200" i="1"/>
  <c r="AR200" i="1"/>
  <c r="AJ200" i="1"/>
  <c r="AB200" i="1"/>
  <c r="AZ125" i="1"/>
  <c r="AR125" i="1"/>
  <c r="AJ125" i="1"/>
  <c r="AB125" i="1"/>
  <c r="AY125" i="1"/>
  <c r="AQ125" i="1"/>
  <c r="AI125" i="1"/>
  <c r="AA125" i="1"/>
  <c r="AX125" i="1"/>
  <c r="AP125" i="1"/>
  <c r="AH125" i="1"/>
  <c r="Z125" i="1"/>
  <c r="BE125" i="1"/>
  <c r="AW125" i="1"/>
  <c r="AO125" i="1"/>
  <c r="AG125" i="1"/>
  <c r="Y125" i="1"/>
  <c r="BL125" i="1"/>
  <c r="BD125" i="1"/>
  <c r="AV125" i="1"/>
  <c r="AN125" i="1"/>
  <c r="AF125" i="1"/>
  <c r="BC125" i="1"/>
  <c r="AU125" i="1"/>
  <c r="AM125" i="1"/>
  <c r="AE125" i="1"/>
  <c r="BB125" i="1"/>
  <c r="AL125" i="1"/>
  <c r="AD125" i="1"/>
  <c r="BA125" i="1"/>
  <c r="AK125" i="1"/>
  <c r="AC125" i="1"/>
  <c r="AY103" i="1"/>
  <c r="AQ103" i="1"/>
  <c r="AI103" i="1"/>
  <c r="AA103" i="1"/>
  <c r="AX103" i="1"/>
  <c r="AP103" i="1"/>
  <c r="AH103" i="1"/>
  <c r="Z103" i="1"/>
  <c r="BE103" i="1"/>
  <c r="AO103" i="1"/>
  <c r="AG103" i="1"/>
  <c r="Y103" i="1"/>
  <c r="BD103" i="1"/>
  <c r="AN103" i="1"/>
  <c r="AF103" i="1"/>
  <c r="BC103" i="1"/>
  <c r="AM103" i="1"/>
  <c r="AE103" i="1"/>
  <c r="BB103" i="1"/>
  <c r="AL103" i="1"/>
  <c r="AD103" i="1"/>
  <c r="BA103" i="1"/>
  <c r="AK103" i="1"/>
  <c r="AC103" i="1"/>
  <c r="BH103" i="1"/>
  <c r="AZ103" i="1"/>
  <c r="AR103" i="1"/>
  <c r="AJ103" i="1"/>
  <c r="AB103" i="1"/>
  <c r="AR269" i="1"/>
  <c r="AJ269" i="1"/>
  <c r="AB269" i="1"/>
  <c r="AQ269" i="1"/>
  <c r="AI269" i="1"/>
  <c r="AA269" i="1"/>
  <c r="BF269" i="1"/>
  <c r="AP269" i="1"/>
  <c r="AH269" i="1"/>
  <c r="Z269" i="1"/>
  <c r="AO269" i="1"/>
  <c r="AG269" i="1"/>
  <c r="Y269" i="1"/>
  <c r="AN269" i="1"/>
  <c r="AF269" i="1"/>
  <c r="AM269" i="1"/>
  <c r="AE269" i="1"/>
  <c r="AK269" i="1"/>
  <c r="AC269" i="1"/>
  <c r="AD269" i="1"/>
  <c r="AL269" i="1"/>
  <c r="AW101" i="1"/>
  <c r="AO101" i="1"/>
  <c r="AG101" i="1"/>
  <c r="Y101" i="1"/>
  <c r="AV101" i="1"/>
  <c r="AN101" i="1"/>
  <c r="AF101" i="1"/>
  <c r="BK101" i="1"/>
  <c r="AU101" i="1"/>
  <c r="AM101" i="1"/>
  <c r="AE101" i="1"/>
  <c r="BJ101" i="1"/>
  <c r="AL101" i="1"/>
  <c r="AD101" i="1"/>
  <c r="AK101" i="1"/>
  <c r="AC101" i="1"/>
  <c r="AR101" i="1"/>
  <c r="AJ101" i="1"/>
  <c r="AB101" i="1"/>
  <c r="AQ101" i="1"/>
  <c r="AI101" i="1"/>
  <c r="AA101" i="1"/>
  <c r="BF101" i="1"/>
  <c r="AP101" i="1"/>
  <c r="AH101" i="1"/>
  <c r="Z101" i="1"/>
  <c r="AL288" i="1"/>
  <c r="AD288" i="1"/>
  <c r="AK288" i="1"/>
  <c r="AC288" i="1"/>
  <c r="BH288" i="1"/>
  <c r="AR288" i="1"/>
  <c r="AJ288" i="1"/>
  <c r="AB288" i="1"/>
  <c r="AQ288" i="1"/>
  <c r="AI288" i="1"/>
  <c r="AA288" i="1"/>
  <c r="AP288" i="1"/>
  <c r="AH288" i="1"/>
  <c r="Z288" i="1"/>
  <c r="AW288" i="1"/>
  <c r="AO288" i="1"/>
  <c r="AG288" i="1"/>
  <c r="Y288" i="1"/>
  <c r="AU288" i="1"/>
  <c r="AM288" i="1"/>
  <c r="AE288" i="1"/>
  <c r="AN288" i="1"/>
  <c r="AF288" i="1"/>
  <c r="AV288" i="1"/>
  <c r="AQ338" i="1"/>
  <c r="AI338" i="1"/>
  <c r="AA338" i="1"/>
  <c r="AP338" i="1"/>
  <c r="AH338" i="1"/>
  <c r="Z338" i="1"/>
  <c r="AV338" i="1"/>
  <c r="AN338" i="1"/>
  <c r="AF338" i="1"/>
  <c r="AU338" i="1"/>
  <c r="AM338" i="1"/>
  <c r="AE338" i="1"/>
  <c r="AK338" i="1"/>
  <c r="AC338" i="1"/>
  <c r="BH338" i="1"/>
  <c r="AR338" i="1"/>
  <c r="AJ338" i="1"/>
  <c r="AB338" i="1"/>
  <c r="AG338" i="1"/>
  <c r="AD338" i="1"/>
  <c r="Y338" i="1"/>
  <c r="AW338" i="1"/>
  <c r="AO338" i="1"/>
  <c r="AL338" i="1"/>
  <c r="AW117" i="1"/>
  <c r="AO117" i="1"/>
  <c r="AG117" i="1"/>
  <c r="Y117" i="1"/>
  <c r="AV117" i="1"/>
  <c r="AN117" i="1"/>
  <c r="AF117" i="1"/>
  <c r="AU117" i="1"/>
  <c r="AM117" i="1"/>
  <c r="AE117" i="1"/>
  <c r="AL117" i="1"/>
  <c r="AD117" i="1"/>
  <c r="AK117" i="1"/>
  <c r="AC117" i="1"/>
  <c r="AR117" i="1"/>
  <c r="AJ117" i="1"/>
  <c r="AB117" i="1"/>
  <c r="AQ117" i="1"/>
  <c r="AI117" i="1"/>
  <c r="AA117" i="1"/>
  <c r="AP117" i="1"/>
  <c r="AH117" i="1"/>
  <c r="Z117" i="1"/>
  <c r="AK244" i="1"/>
  <c r="AC244" i="1"/>
  <c r="AR244" i="1"/>
  <c r="AJ244" i="1"/>
  <c r="AB244" i="1"/>
  <c r="AY244" i="1"/>
  <c r="AQ244" i="1"/>
  <c r="AI244" i="1"/>
  <c r="AA244" i="1"/>
  <c r="AP244" i="1"/>
  <c r="AH244" i="1"/>
  <c r="Z244" i="1"/>
  <c r="AO244" i="1"/>
  <c r="AG244" i="1"/>
  <c r="Y244" i="1"/>
  <c r="AN244" i="1"/>
  <c r="AF244" i="1"/>
  <c r="AM244" i="1"/>
  <c r="AE244" i="1"/>
  <c r="AL244" i="1"/>
  <c r="AD244" i="1"/>
  <c r="BA59" i="1"/>
  <c r="AK59" i="1"/>
  <c r="AC59" i="1"/>
  <c r="AZ59" i="1"/>
  <c r="AR59" i="1"/>
  <c r="AJ59" i="1"/>
  <c r="AB59" i="1"/>
  <c r="AY59" i="1"/>
  <c r="AQ59" i="1"/>
  <c r="AI59" i="1"/>
  <c r="AA59" i="1"/>
  <c r="AX59" i="1"/>
  <c r="AP59" i="1"/>
  <c r="AH59" i="1"/>
  <c r="Z59" i="1"/>
  <c r="BE59" i="1"/>
  <c r="AW59" i="1"/>
  <c r="AO59" i="1"/>
  <c r="AG59" i="1"/>
  <c r="Y59" i="1"/>
  <c r="BD59" i="1"/>
  <c r="AV59" i="1"/>
  <c r="AN59" i="1"/>
  <c r="AF59" i="1"/>
  <c r="BC59" i="1"/>
  <c r="AU59" i="1"/>
  <c r="AM59" i="1"/>
  <c r="AE59" i="1"/>
  <c r="BB59" i="1"/>
  <c r="AL59" i="1"/>
  <c r="AD59" i="1"/>
  <c r="AO15" i="1"/>
  <c r="AG15" i="1"/>
  <c r="Y15" i="1"/>
  <c r="AN15" i="1"/>
  <c r="AF15" i="1"/>
  <c r="AM15" i="1"/>
  <c r="AE15" i="1"/>
  <c r="AL15" i="1"/>
  <c r="AD15" i="1"/>
  <c r="AK15" i="1"/>
  <c r="AC15" i="1"/>
  <c r="BH15" i="1"/>
  <c r="AR15" i="1"/>
  <c r="AJ15" i="1"/>
  <c r="AB15" i="1"/>
  <c r="AQ15" i="1"/>
  <c r="AI15" i="1"/>
  <c r="AA15" i="1"/>
  <c r="BF15" i="1"/>
  <c r="AP15" i="1"/>
  <c r="AH15" i="1"/>
  <c r="Z15" i="1"/>
  <c r="AU334" i="1"/>
  <c r="AM334" i="1"/>
  <c r="AE334" i="1"/>
  <c r="AL334" i="1"/>
  <c r="AD334" i="1"/>
  <c r="BH334" i="1"/>
  <c r="AR334" i="1"/>
  <c r="AJ334" i="1"/>
  <c r="AB334" i="1"/>
  <c r="AQ334" i="1"/>
  <c r="AI334" i="1"/>
  <c r="AA334" i="1"/>
  <c r="AW334" i="1"/>
  <c r="AO334" i="1"/>
  <c r="AG334" i="1"/>
  <c r="Y334" i="1"/>
  <c r="AV334" i="1"/>
  <c r="AN334" i="1"/>
  <c r="AF334" i="1"/>
  <c r="AK334" i="1"/>
  <c r="AH334" i="1"/>
  <c r="AC334" i="1"/>
  <c r="AP334" i="1"/>
  <c r="Z334"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1" i="1"/>
  <c r="AE61" i="1"/>
  <c r="AL61" i="1"/>
  <c r="AD61" i="1"/>
  <c r="AK61" i="1"/>
  <c r="AC61" i="1"/>
  <c r="AR61" i="1"/>
  <c r="AJ61" i="1"/>
  <c r="AB61" i="1"/>
  <c r="AQ61" i="1"/>
  <c r="AI61" i="1"/>
  <c r="AA61" i="1"/>
  <c r="AP61" i="1"/>
  <c r="AH61" i="1"/>
  <c r="Z61" i="1"/>
  <c r="BE61" i="1"/>
  <c r="AO61" i="1"/>
  <c r="AG61" i="1"/>
  <c r="Y61" i="1"/>
  <c r="AN61" i="1"/>
  <c r="AF61" i="1"/>
  <c r="BE306" i="1"/>
  <c r="AO306" i="1"/>
  <c r="AG306" i="1"/>
  <c r="Y306" i="1"/>
  <c r="BD306" i="1"/>
  <c r="AN306" i="1"/>
  <c r="AF306" i="1"/>
  <c r="BC306" i="1"/>
  <c r="AM306" i="1"/>
  <c r="AE306" i="1"/>
  <c r="BA306" i="1"/>
  <c r="AK306" i="1"/>
  <c r="AC306" i="1"/>
  <c r="AZ306" i="1"/>
  <c r="AR306" i="1"/>
  <c r="AJ306" i="1"/>
  <c r="AB306" i="1"/>
  <c r="Z306" i="1"/>
  <c r="AQ306" i="1"/>
  <c r="BB306" i="1"/>
  <c r="AP306" i="1"/>
  <c r="AY306" i="1"/>
  <c r="AL306" i="1"/>
  <c r="AX306" i="1"/>
  <c r="AI306" i="1"/>
  <c r="AH306" i="1"/>
  <c r="AA306" i="1"/>
  <c r="AD306" i="1"/>
  <c r="AU459" i="1"/>
  <c r="AM459" i="1"/>
  <c r="AE459" i="1"/>
  <c r="AL459" i="1"/>
  <c r="AD459" i="1"/>
  <c r="AK459" i="1"/>
  <c r="AC459" i="1"/>
  <c r="AR459" i="1"/>
  <c r="AJ459" i="1"/>
  <c r="AB459" i="1"/>
  <c r="AQ459" i="1"/>
  <c r="AI459" i="1"/>
  <c r="AA459" i="1"/>
  <c r="AP459" i="1"/>
  <c r="AH459" i="1"/>
  <c r="Z459" i="1"/>
  <c r="AW459" i="1"/>
  <c r="AO459" i="1"/>
  <c r="AG459" i="1"/>
  <c r="Y459" i="1"/>
  <c r="AV459" i="1"/>
  <c r="AN459" i="1"/>
  <c r="AF459" i="1"/>
  <c r="BB29" i="1"/>
  <c r="AL29" i="1"/>
  <c r="AD29" i="1"/>
  <c r="BA29" i="1"/>
  <c r="AK29" i="1"/>
  <c r="AC29" i="1"/>
  <c r="AZ29" i="1"/>
  <c r="AR29" i="1"/>
  <c r="AJ29" i="1"/>
  <c r="AB29" i="1"/>
  <c r="AX29" i="1"/>
  <c r="AP29" i="1"/>
  <c r="AH29" i="1"/>
  <c r="Z29" i="1"/>
  <c r="BE29" i="1"/>
  <c r="AW29" i="1"/>
  <c r="AO29" i="1"/>
  <c r="AG29" i="1"/>
  <c r="Y29" i="1"/>
  <c r="BL29" i="1"/>
  <c r="AV29" i="1"/>
  <c r="AE29" i="1"/>
  <c r="AU29" i="1"/>
  <c r="AA29" i="1"/>
  <c r="AQ29" i="1"/>
  <c r="AN29" i="1"/>
  <c r="BD29" i="1"/>
  <c r="AM29" i="1"/>
  <c r="BC29" i="1"/>
  <c r="AI29" i="1"/>
  <c r="AY29" i="1"/>
  <c r="AF29" i="1"/>
  <c r="AU366" i="1"/>
  <c r="AM366" i="1"/>
  <c r="AE366" i="1"/>
  <c r="AR366" i="1"/>
  <c r="AJ366" i="1"/>
  <c r="AB366" i="1"/>
  <c r="AQ366" i="1"/>
  <c r="AI366" i="1"/>
  <c r="AA366" i="1"/>
  <c r="AP366" i="1"/>
  <c r="AH366" i="1"/>
  <c r="Z366" i="1"/>
  <c r="AW366" i="1"/>
  <c r="AO366" i="1"/>
  <c r="AG366" i="1"/>
  <c r="Y366" i="1"/>
  <c r="AV366" i="1"/>
  <c r="AC366" i="1"/>
  <c r="AT366" i="1"/>
  <c r="AN366" i="1"/>
  <c r="AL366" i="1"/>
  <c r="AK366" i="1"/>
  <c r="AF366" i="1"/>
  <c r="AD366" i="1"/>
  <c r="BJ311" i="1"/>
  <c r="BD311" i="1"/>
  <c r="AN311" i="1"/>
  <c r="AF311" i="1"/>
  <c r="BI311" i="1"/>
  <c r="AZ311" i="1"/>
  <c r="AR311" i="1"/>
  <c r="AI311" i="1"/>
  <c r="Z311" i="1"/>
  <c r="AY311" i="1"/>
  <c r="AQ311" i="1"/>
  <c r="AH311" i="1"/>
  <c r="Y311" i="1"/>
  <c r="BG311" i="1"/>
  <c r="AX311" i="1"/>
  <c r="AP311" i="1"/>
  <c r="AG311" i="1"/>
  <c r="BE311" i="1"/>
  <c r="AM311" i="1"/>
  <c r="AD311" i="1"/>
  <c r="BC311" i="1"/>
  <c r="AL311" i="1"/>
  <c r="AC311" i="1"/>
  <c r="BB311" i="1"/>
  <c r="AK311" i="1"/>
  <c r="BA311" i="1"/>
  <c r="AJ311" i="1"/>
  <c r="AE311" i="1"/>
  <c r="AB311" i="1"/>
  <c r="AA311" i="1"/>
  <c r="AO311" i="1"/>
  <c r="AP267" i="1"/>
  <c r="AH267" i="1"/>
  <c r="Z267" i="1"/>
  <c r="AW267" i="1"/>
  <c r="AO267" i="1"/>
  <c r="AG267" i="1"/>
  <c r="Y267" i="1"/>
  <c r="AV267" i="1"/>
  <c r="AN267" i="1"/>
  <c r="AF267" i="1"/>
  <c r="AM267" i="1"/>
  <c r="AE267" i="1"/>
  <c r="AL267" i="1"/>
  <c r="AD267" i="1"/>
  <c r="AK267" i="1"/>
  <c r="AC267" i="1"/>
  <c r="AQ267" i="1"/>
  <c r="AI267" i="1"/>
  <c r="AA267" i="1"/>
  <c r="AR267" i="1"/>
  <c r="AJ267" i="1"/>
  <c r="AB267" i="1"/>
  <c r="AR163" i="1"/>
  <c r="AJ163" i="1"/>
  <c r="AB163" i="1"/>
  <c r="AQ163" i="1"/>
  <c r="AI163" i="1"/>
  <c r="AA163" i="1"/>
  <c r="AP163" i="1"/>
  <c r="AH163" i="1"/>
  <c r="Z163" i="1"/>
  <c r="AW163" i="1"/>
  <c r="AO163" i="1"/>
  <c r="AG163" i="1"/>
  <c r="Y163" i="1"/>
  <c r="AV163" i="1"/>
  <c r="AN163" i="1"/>
  <c r="AF163" i="1"/>
  <c r="AL163" i="1"/>
  <c r="AD163" i="1"/>
  <c r="AC163" i="1"/>
  <c r="AM163" i="1"/>
  <c r="BI163" i="1"/>
  <c r="AK163" i="1"/>
  <c r="AE163" i="1"/>
  <c r="AK356" i="1"/>
  <c r="AC356" i="1"/>
  <c r="AR356" i="1"/>
  <c r="AJ356" i="1"/>
  <c r="AB356" i="1"/>
  <c r="AQ356" i="1"/>
  <c r="AI356" i="1"/>
  <c r="AA356" i="1"/>
  <c r="AP356" i="1"/>
  <c r="AH356" i="1"/>
  <c r="Z356" i="1"/>
  <c r="AW356" i="1"/>
  <c r="AO356" i="1"/>
  <c r="AG356" i="1"/>
  <c r="Y356" i="1"/>
  <c r="AV356" i="1"/>
  <c r="AN356" i="1"/>
  <c r="AF356" i="1"/>
  <c r="AU356" i="1"/>
  <c r="AM356" i="1"/>
  <c r="AE356" i="1"/>
  <c r="AL356" i="1"/>
  <c r="AD356" i="1"/>
  <c r="AL207" i="1"/>
  <c r="AD207" i="1"/>
  <c r="AK207" i="1"/>
  <c r="AC207" i="1"/>
  <c r="AR207" i="1"/>
  <c r="AJ207" i="1"/>
  <c r="AB207" i="1"/>
  <c r="AQ207" i="1"/>
  <c r="AI207" i="1"/>
  <c r="AA207" i="1"/>
  <c r="AP207" i="1"/>
  <c r="AH207" i="1"/>
  <c r="Z207" i="1"/>
  <c r="AW207" i="1"/>
  <c r="AO207" i="1"/>
  <c r="AG207" i="1"/>
  <c r="Y207" i="1"/>
  <c r="AV207" i="1"/>
  <c r="AN207" i="1"/>
  <c r="AF207" i="1"/>
  <c r="AM207" i="1"/>
  <c r="AE207" i="1"/>
  <c r="AU207" i="1"/>
  <c r="AP333" i="1"/>
  <c r="AH333" i="1"/>
  <c r="Z333" i="1"/>
  <c r="AW333" i="1"/>
  <c r="AO333" i="1"/>
  <c r="AG333" i="1"/>
  <c r="Y333" i="1"/>
  <c r="AU333" i="1"/>
  <c r="AM333" i="1"/>
  <c r="AE333" i="1"/>
  <c r="AL333" i="1"/>
  <c r="AD333" i="1"/>
  <c r="BH333" i="1"/>
  <c r="AR333" i="1"/>
  <c r="AJ333" i="1"/>
  <c r="AB333" i="1"/>
  <c r="AQ333" i="1"/>
  <c r="AI333" i="1"/>
  <c r="AA333" i="1"/>
  <c r="AK333" i="1"/>
  <c r="AF333" i="1"/>
  <c r="AC333" i="1"/>
  <c r="AV333" i="1"/>
  <c r="AN333" i="1"/>
  <c r="AW318" i="1"/>
  <c r="AO318" i="1"/>
  <c r="AG318" i="1"/>
  <c r="Y318" i="1"/>
  <c r="AK318" i="1"/>
  <c r="AC318" i="1"/>
  <c r="AQ318" i="1"/>
  <c r="AI318" i="1"/>
  <c r="AA318" i="1"/>
  <c r="AP318" i="1"/>
  <c r="AH318" i="1"/>
  <c r="Z318" i="1"/>
  <c r="AN318" i="1"/>
  <c r="AM318" i="1"/>
  <c r="AL318" i="1"/>
  <c r="AV318" i="1"/>
  <c r="AF318" i="1"/>
  <c r="AU318" i="1"/>
  <c r="AE318" i="1"/>
  <c r="AR318" i="1"/>
  <c r="AJ318" i="1"/>
  <c r="AD318" i="1"/>
  <c r="AB318"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195" i="1"/>
  <c r="AP195" i="1"/>
  <c r="AH195" i="1"/>
  <c r="Z195" i="1"/>
  <c r="BE195" i="1"/>
  <c r="AO195" i="1"/>
  <c r="AG195" i="1"/>
  <c r="Y195" i="1"/>
  <c r="BD195" i="1"/>
  <c r="AN195" i="1"/>
  <c r="AF195" i="1"/>
  <c r="BC195" i="1"/>
  <c r="AM195" i="1"/>
  <c r="AE195" i="1"/>
  <c r="BB195" i="1"/>
  <c r="AL195" i="1"/>
  <c r="AD195" i="1"/>
  <c r="BA195" i="1"/>
  <c r="AK195" i="1"/>
  <c r="AC195" i="1"/>
  <c r="AZ195" i="1"/>
  <c r="AR195" i="1"/>
  <c r="AJ195" i="1"/>
  <c r="AB195" i="1"/>
  <c r="AQ195" i="1"/>
  <c r="AI195" i="1"/>
  <c r="AA195" i="1"/>
  <c r="AY195" i="1"/>
  <c r="AN339" i="1"/>
  <c r="AF339" i="1"/>
  <c r="AM339" i="1"/>
  <c r="AE339" i="1"/>
  <c r="AK339" i="1"/>
  <c r="AC339" i="1"/>
  <c r="AR339" i="1"/>
  <c r="AJ339" i="1"/>
  <c r="AB339" i="1"/>
  <c r="BF339" i="1"/>
  <c r="AP339" i="1"/>
  <c r="AH339" i="1"/>
  <c r="Z339" i="1"/>
  <c r="AO339" i="1"/>
  <c r="AG339" i="1"/>
  <c r="Y339" i="1"/>
  <c r="AL339" i="1"/>
  <c r="AI339" i="1"/>
  <c r="AD339" i="1"/>
  <c r="AA339" i="1"/>
  <c r="AQ339" i="1"/>
  <c r="AZ22" i="1"/>
  <c r="AR22" i="1"/>
  <c r="AJ22" i="1"/>
  <c r="AB22" i="1"/>
  <c r="AY22" i="1"/>
  <c r="AQ22" i="1"/>
  <c r="AI22" i="1"/>
  <c r="AA22" i="1"/>
  <c r="AX22" i="1"/>
  <c r="AP22" i="1"/>
  <c r="AH22" i="1"/>
  <c r="Z22" i="1"/>
  <c r="BE22" i="1"/>
  <c r="AO22" i="1"/>
  <c r="AG22" i="1"/>
  <c r="Y22" i="1"/>
  <c r="BD22" i="1"/>
  <c r="AN22" i="1"/>
  <c r="AF22" i="1"/>
  <c r="BC22" i="1"/>
  <c r="AM22" i="1"/>
  <c r="AE22" i="1"/>
  <c r="BB22" i="1"/>
  <c r="AL22" i="1"/>
  <c r="AD22" i="1"/>
  <c r="BA22" i="1"/>
  <c r="AK22" i="1"/>
  <c r="AC22" i="1"/>
  <c r="AV66" i="1"/>
  <c r="AN66" i="1"/>
  <c r="AF66" i="1"/>
  <c r="AU66" i="1"/>
  <c r="AM66" i="1"/>
  <c r="AE66" i="1"/>
  <c r="AL66" i="1"/>
  <c r="AD66" i="1"/>
  <c r="AK66" i="1"/>
  <c r="AC66" i="1"/>
  <c r="AR66" i="1"/>
  <c r="AJ66" i="1"/>
  <c r="AB66" i="1"/>
  <c r="AQ66" i="1"/>
  <c r="AI66" i="1"/>
  <c r="AA66" i="1"/>
  <c r="AP66" i="1"/>
  <c r="AH66" i="1"/>
  <c r="Z66" i="1"/>
  <c r="AW66" i="1"/>
  <c r="AO66" i="1"/>
  <c r="AG66" i="1"/>
  <c r="Y66" i="1"/>
  <c r="AP52" i="1"/>
  <c r="AH52" i="1"/>
  <c r="Z52" i="1"/>
  <c r="AW52" i="1"/>
  <c r="AO52" i="1"/>
  <c r="AG52" i="1"/>
  <c r="Y52" i="1"/>
  <c r="AV52" i="1"/>
  <c r="AN52" i="1"/>
  <c r="AF52" i="1"/>
  <c r="AU52" i="1"/>
  <c r="AM52" i="1"/>
  <c r="AE52" i="1"/>
  <c r="AL52" i="1"/>
  <c r="AD52" i="1"/>
  <c r="AK52" i="1"/>
  <c r="AC52" i="1"/>
  <c r="AR52" i="1"/>
  <c r="AJ52" i="1"/>
  <c r="AB52" i="1"/>
  <c r="AQ52" i="1"/>
  <c r="AI52" i="1"/>
  <c r="AA52" i="1"/>
  <c r="AY57" i="1"/>
  <c r="AQ57" i="1"/>
  <c r="AI57" i="1"/>
  <c r="AA57" i="1"/>
  <c r="AX57" i="1"/>
  <c r="AP57" i="1"/>
  <c r="AH57" i="1"/>
  <c r="Z57" i="1"/>
  <c r="BE57" i="1"/>
  <c r="AW57" i="1"/>
  <c r="AO57" i="1"/>
  <c r="AG57" i="1"/>
  <c r="Y57" i="1"/>
  <c r="BD57" i="1"/>
  <c r="AV57" i="1"/>
  <c r="AN57" i="1"/>
  <c r="AF57" i="1"/>
  <c r="BC57" i="1"/>
  <c r="AU57" i="1"/>
  <c r="AM57" i="1"/>
  <c r="AE57" i="1"/>
  <c r="BB57" i="1"/>
  <c r="AL57" i="1"/>
  <c r="AD57" i="1"/>
  <c r="BA57" i="1"/>
  <c r="AK57" i="1"/>
  <c r="AC57" i="1"/>
  <c r="AZ57" i="1"/>
  <c r="AR57" i="1"/>
  <c r="AJ57" i="1"/>
  <c r="AB57" i="1"/>
  <c r="BB56" i="1"/>
  <c r="AL56" i="1"/>
  <c r="AD56" i="1"/>
  <c r="BA56" i="1"/>
  <c r="AK56" i="1"/>
  <c r="AC56" i="1"/>
  <c r="AZ56" i="1"/>
  <c r="AR56" i="1"/>
  <c r="AJ56" i="1"/>
  <c r="AB56" i="1"/>
  <c r="AY56" i="1"/>
  <c r="AQ56" i="1"/>
  <c r="AI56" i="1"/>
  <c r="AA56" i="1"/>
  <c r="AX56" i="1"/>
  <c r="AP56" i="1"/>
  <c r="AH56" i="1"/>
  <c r="Z56" i="1"/>
  <c r="BE56" i="1"/>
  <c r="AO56" i="1"/>
  <c r="AG56" i="1"/>
  <c r="Y56" i="1"/>
  <c r="BD56" i="1"/>
  <c r="AN56" i="1"/>
  <c r="AF56" i="1"/>
  <c r="BC56" i="1"/>
  <c r="AM56" i="1"/>
  <c r="AE56" i="1"/>
  <c r="AK314" i="1"/>
  <c r="AC314" i="1"/>
  <c r="AW314" i="1"/>
  <c r="AO314" i="1"/>
  <c r="AG314" i="1"/>
  <c r="Y314" i="1"/>
  <c r="AU314" i="1"/>
  <c r="AM314" i="1"/>
  <c r="AE314" i="1"/>
  <c r="AJ314" i="1"/>
  <c r="AV314" i="1"/>
  <c r="AI314" i="1"/>
  <c r="BL314" i="1"/>
  <c r="AH314" i="1"/>
  <c r="AQ314" i="1"/>
  <c r="AD314" i="1"/>
  <c r="AP314" i="1"/>
  <c r="AB314" i="1"/>
  <c r="AR314" i="1"/>
  <c r="AN314" i="1"/>
  <c r="AL314" i="1"/>
  <c r="AF314" i="1"/>
  <c r="AA314" i="1"/>
  <c r="Z314" i="1"/>
  <c r="BD219" i="1"/>
  <c r="AN219" i="1"/>
  <c r="AF219" i="1"/>
  <c r="BC219" i="1"/>
  <c r="AM219" i="1"/>
  <c r="AE219" i="1"/>
  <c r="BB219" i="1"/>
  <c r="AL219" i="1"/>
  <c r="AD219" i="1"/>
  <c r="BA219" i="1"/>
  <c r="AK219" i="1"/>
  <c r="AC219" i="1"/>
  <c r="AR219" i="1"/>
  <c r="AJ219" i="1"/>
  <c r="AB219" i="1"/>
  <c r="AQ219" i="1"/>
  <c r="AI219" i="1"/>
  <c r="AA219" i="1"/>
  <c r="AP219" i="1"/>
  <c r="AH219" i="1"/>
  <c r="Z219" i="1"/>
  <c r="AO219" i="1"/>
  <c r="AG219" i="1"/>
  <c r="Y219" i="1"/>
  <c r="AW368" i="1"/>
  <c r="AO368" i="1"/>
  <c r="AG368" i="1"/>
  <c r="Y368" i="1"/>
  <c r="AV368" i="1"/>
  <c r="AN368" i="1"/>
  <c r="AF368" i="1"/>
  <c r="AL368" i="1"/>
  <c r="AD368" i="1"/>
  <c r="AK368" i="1"/>
  <c r="AC368" i="1"/>
  <c r="AR368" i="1"/>
  <c r="AJ368" i="1"/>
  <c r="AB368" i="1"/>
  <c r="AQ368" i="1"/>
  <c r="AI368" i="1"/>
  <c r="AA368" i="1"/>
  <c r="AH368" i="1"/>
  <c r="AE368" i="1"/>
  <c r="Z368" i="1"/>
  <c r="AU368" i="1"/>
  <c r="AP368" i="1"/>
  <c r="AM368"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1" i="1"/>
  <c r="AF371" i="1"/>
  <c r="AM371" i="1"/>
  <c r="AE371" i="1"/>
  <c r="AK371" i="1"/>
  <c r="AC371" i="1"/>
  <c r="AR371" i="1"/>
  <c r="AJ371" i="1"/>
  <c r="AB371" i="1"/>
  <c r="AQ371" i="1"/>
  <c r="AI371" i="1"/>
  <c r="AA371" i="1"/>
  <c r="BF371" i="1"/>
  <c r="AP371" i="1"/>
  <c r="AH371" i="1"/>
  <c r="Z371" i="1"/>
  <c r="AO371" i="1"/>
  <c r="AL371" i="1"/>
  <c r="AG371" i="1"/>
  <c r="AD371" i="1"/>
  <c r="Y371"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4" i="1"/>
  <c r="AD74" i="1"/>
  <c r="AK74" i="1"/>
  <c r="AC74" i="1"/>
  <c r="AR74" i="1"/>
  <c r="AJ74" i="1"/>
  <c r="AB74" i="1"/>
  <c r="AQ74" i="1"/>
  <c r="AI74" i="1"/>
  <c r="AA74" i="1"/>
  <c r="AP74" i="1"/>
  <c r="AH74" i="1"/>
  <c r="Z74" i="1"/>
  <c r="AW74" i="1"/>
  <c r="AO74" i="1"/>
  <c r="AG74" i="1"/>
  <c r="Y74" i="1"/>
  <c r="AV74" i="1"/>
  <c r="AN74" i="1"/>
  <c r="AF74" i="1"/>
  <c r="AU74" i="1"/>
  <c r="AM74" i="1"/>
  <c r="AE74" i="1"/>
  <c r="AP295" i="1"/>
  <c r="AH295" i="1"/>
  <c r="Z295" i="1"/>
  <c r="AN295" i="1"/>
  <c r="AF295" i="1"/>
  <c r="AL295" i="1"/>
  <c r="AD295" i="1"/>
  <c r="AK295" i="1"/>
  <c r="AC295" i="1"/>
  <c r="BK295" i="1"/>
  <c r="AG295" i="1"/>
  <c r="AE295" i="1"/>
  <c r="AR295" i="1"/>
  <c r="AB295" i="1"/>
  <c r="BH295" i="1"/>
  <c r="AQ295" i="1"/>
  <c r="AA295" i="1"/>
  <c r="AO295" i="1"/>
  <c r="Y295" i="1"/>
  <c r="AM295" i="1"/>
  <c r="AI295" i="1"/>
  <c r="AJ295" i="1"/>
  <c r="AU91" i="1"/>
  <c r="AM91" i="1"/>
  <c r="AE91" i="1"/>
  <c r="AL91" i="1"/>
  <c r="AD91" i="1"/>
  <c r="AK91" i="1"/>
  <c r="AC91" i="1"/>
  <c r="AR91" i="1"/>
  <c r="AJ91" i="1"/>
  <c r="AB91" i="1"/>
  <c r="AQ91" i="1"/>
  <c r="AI91" i="1"/>
  <c r="AA91" i="1"/>
  <c r="AP91" i="1"/>
  <c r="AH91" i="1"/>
  <c r="Z91" i="1"/>
  <c r="AW91" i="1"/>
  <c r="AO91" i="1"/>
  <c r="AG91" i="1"/>
  <c r="Y91" i="1"/>
  <c r="AV91" i="1"/>
  <c r="AN91" i="1"/>
  <c r="AF91"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4" i="1"/>
  <c r="AD94" i="1"/>
  <c r="AK94" i="1"/>
  <c r="AC94" i="1"/>
  <c r="AR94" i="1"/>
  <c r="AJ94" i="1"/>
  <c r="AB94" i="1"/>
  <c r="AQ94" i="1"/>
  <c r="AI94" i="1"/>
  <c r="AA94" i="1"/>
  <c r="AP94" i="1"/>
  <c r="AH94" i="1"/>
  <c r="Z94" i="1"/>
  <c r="AW94" i="1"/>
  <c r="AO94" i="1"/>
  <c r="AG94" i="1"/>
  <c r="Y94" i="1"/>
  <c r="AV94" i="1"/>
  <c r="AN94" i="1"/>
  <c r="AF94" i="1"/>
  <c r="AU94" i="1"/>
  <c r="AM94" i="1"/>
  <c r="AE94" i="1"/>
  <c r="BE71" i="1"/>
  <c r="AO71" i="1"/>
  <c r="AG71" i="1"/>
  <c r="Y71" i="1"/>
  <c r="BD71" i="1"/>
  <c r="AN71" i="1"/>
  <c r="AF71" i="1"/>
  <c r="BC71" i="1"/>
  <c r="AM71" i="1"/>
  <c r="AE71" i="1"/>
  <c r="BB71" i="1"/>
  <c r="AL71" i="1"/>
  <c r="AD71" i="1"/>
  <c r="BA71" i="1"/>
  <c r="AK71" i="1"/>
  <c r="AC71" i="1"/>
  <c r="AZ71" i="1"/>
  <c r="AR71" i="1"/>
  <c r="AJ71" i="1"/>
  <c r="AB71" i="1"/>
  <c r="AY71" i="1"/>
  <c r="AQ71" i="1"/>
  <c r="AI71" i="1"/>
  <c r="AA71" i="1"/>
  <c r="AX71" i="1"/>
  <c r="AP71" i="1"/>
  <c r="AH71" i="1"/>
  <c r="Z71"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4" i="1"/>
  <c r="AO164" i="1"/>
  <c r="AG164" i="1"/>
  <c r="Y164" i="1"/>
  <c r="AV164" i="1"/>
  <c r="AN164" i="1"/>
  <c r="AF164" i="1"/>
  <c r="AU164" i="1"/>
  <c r="AM164" i="1"/>
  <c r="AE164" i="1"/>
  <c r="AL164" i="1"/>
  <c r="AD164" i="1"/>
  <c r="BI164" i="1"/>
  <c r="AK164" i="1"/>
  <c r="AC164" i="1"/>
  <c r="AQ164" i="1"/>
  <c r="AI164" i="1"/>
  <c r="AA164" i="1"/>
  <c r="Z164" i="1"/>
  <c r="AR164" i="1"/>
  <c r="AP164" i="1"/>
  <c r="AJ164" i="1"/>
  <c r="AH164" i="1"/>
  <c r="AB164" i="1"/>
  <c r="AL369" i="1"/>
  <c r="AD369" i="1"/>
  <c r="BI369" i="1"/>
  <c r="AK369" i="1"/>
  <c r="AC369" i="1"/>
  <c r="AQ369" i="1"/>
  <c r="AI369" i="1"/>
  <c r="AA369" i="1"/>
  <c r="AP369" i="1"/>
  <c r="AH369" i="1"/>
  <c r="Z369" i="1"/>
  <c r="AO369" i="1"/>
  <c r="AG369" i="1"/>
  <c r="Y369" i="1"/>
  <c r="AN369" i="1"/>
  <c r="AF369" i="1"/>
  <c r="AE369" i="1"/>
  <c r="AB369" i="1"/>
  <c r="AR369" i="1"/>
  <c r="AM369" i="1"/>
  <c r="AJ369" i="1"/>
  <c r="BH297" i="1"/>
  <c r="AR297" i="1"/>
  <c r="AJ297" i="1"/>
  <c r="AB297" i="1"/>
  <c r="AQ297" i="1"/>
  <c r="AI297" i="1"/>
  <c r="AA297" i="1"/>
  <c r="AP297" i="1"/>
  <c r="AH297" i="1"/>
  <c r="Z297" i="1"/>
  <c r="AN297" i="1"/>
  <c r="AF297" i="1"/>
  <c r="BK297" i="1"/>
  <c r="AM297" i="1"/>
  <c r="AE297" i="1"/>
  <c r="Y297" i="1"/>
  <c r="AO297" i="1"/>
  <c r="AL297" i="1"/>
  <c r="AK297" i="1"/>
  <c r="AG297" i="1"/>
  <c r="AC297" i="1"/>
  <c r="AD297" i="1"/>
  <c r="AW134" i="1"/>
  <c r="AO134" i="1"/>
  <c r="AG134" i="1"/>
  <c r="Y134" i="1"/>
  <c r="AV134" i="1"/>
  <c r="AN134" i="1"/>
  <c r="AF134" i="1"/>
  <c r="AU134" i="1"/>
  <c r="AM134" i="1"/>
  <c r="AE134" i="1"/>
  <c r="AT134" i="1"/>
  <c r="AL134" i="1"/>
  <c r="AD134" i="1"/>
  <c r="AK134" i="1"/>
  <c r="AC134" i="1"/>
  <c r="AR134" i="1"/>
  <c r="AJ134" i="1"/>
  <c r="AB134" i="1"/>
  <c r="AQ134" i="1"/>
  <c r="AI134" i="1"/>
  <c r="AA134" i="1"/>
  <c r="AP134" i="1"/>
  <c r="AH134" i="1"/>
  <c r="Z134" i="1"/>
  <c r="AY463" i="1"/>
  <c r="AQ463" i="1"/>
  <c r="AI463" i="1"/>
  <c r="AA463" i="1"/>
  <c r="AX463" i="1"/>
  <c r="AP463" i="1"/>
  <c r="AH463" i="1"/>
  <c r="Z463" i="1"/>
  <c r="BE463" i="1"/>
  <c r="AO463" i="1"/>
  <c r="AG463" i="1"/>
  <c r="Y463" i="1"/>
  <c r="BD463" i="1"/>
  <c r="AN463" i="1"/>
  <c r="AF463" i="1"/>
  <c r="BC463" i="1"/>
  <c r="AM463" i="1"/>
  <c r="AE463" i="1"/>
  <c r="BB463" i="1"/>
  <c r="AL463" i="1"/>
  <c r="AD463" i="1"/>
  <c r="BA463" i="1"/>
  <c r="AK463" i="1"/>
  <c r="AC463" i="1"/>
  <c r="AZ463" i="1"/>
  <c r="AR463" i="1"/>
  <c r="AJ463" i="1"/>
  <c r="AB463" i="1"/>
  <c r="AP373" i="1"/>
  <c r="AH373" i="1"/>
  <c r="Z373" i="1"/>
  <c r="AW373" i="1"/>
  <c r="AO373" i="1"/>
  <c r="AG373" i="1"/>
  <c r="Y373" i="1"/>
  <c r="AV373" i="1"/>
  <c r="AN373" i="1"/>
  <c r="AF373" i="1"/>
  <c r="AU373" i="1"/>
  <c r="AM373" i="1"/>
  <c r="AE373" i="1"/>
  <c r="AL373" i="1"/>
  <c r="AD373" i="1"/>
  <c r="AK373" i="1"/>
  <c r="AC373" i="1"/>
  <c r="AR373" i="1"/>
  <c r="AJ373" i="1"/>
  <c r="AB373" i="1"/>
  <c r="AQ373" i="1"/>
  <c r="AI373" i="1"/>
  <c r="AA373" i="1"/>
  <c r="BC204" i="1"/>
  <c r="AM204" i="1"/>
  <c r="AE204" i="1"/>
  <c r="BB204" i="1"/>
  <c r="AL204" i="1"/>
  <c r="AD204" i="1"/>
  <c r="BA204" i="1"/>
  <c r="AK204" i="1"/>
  <c r="AC204" i="1"/>
  <c r="AZ204" i="1"/>
  <c r="AR204" i="1"/>
  <c r="AJ204" i="1"/>
  <c r="AB204" i="1"/>
  <c r="AY204" i="1"/>
  <c r="AQ204" i="1"/>
  <c r="AI204" i="1"/>
  <c r="AA204" i="1"/>
  <c r="AX204" i="1"/>
  <c r="AP204" i="1"/>
  <c r="AH204" i="1"/>
  <c r="Z204" i="1"/>
  <c r="BE204" i="1"/>
  <c r="AO204" i="1"/>
  <c r="AG204" i="1"/>
  <c r="Y204" i="1"/>
  <c r="BD204" i="1"/>
  <c r="AN204" i="1"/>
  <c r="AF204" i="1"/>
  <c r="AV265" i="1"/>
  <c r="AN265" i="1"/>
  <c r="AF265" i="1"/>
  <c r="AM265" i="1"/>
  <c r="AE265" i="1"/>
  <c r="AL265" i="1"/>
  <c r="AD265" i="1"/>
  <c r="AK265" i="1"/>
  <c r="AC265" i="1"/>
  <c r="AR265" i="1"/>
  <c r="AJ265" i="1"/>
  <c r="AB265" i="1"/>
  <c r="AQ265" i="1"/>
  <c r="AI265" i="1"/>
  <c r="AA265" i="1"/>
  <c r="AW265" i="1"/>
  <c r="AO265" i="1"/>
  <c r="AG265" i="1"/>
  <c r="Y265" i="1"/>
  <c r="Z265" i="1"/>
  <c r="AP265" i="1"/>
  <c r="AH265" i="1"/>
  <c r="AX139" i="1"/>
  <c r="AP139" i="1"/>
  <c r="AH139" i="1"/>
  <c r="Z139" i="1"/>
  <c r="BE139" i="1"/>
  <c r="AO139" i="1"/>
  <c r="AG139" i="1"/>
  <c r="Y139" i="1"/>
  <c r="BL139" i="1"/>
  <c r="BD139" i="1"/>
  <c r="AN139" i="1"/>
  <c r="AF139" i="1"/>
  <c r="BK139" i="1"/>
  <c r="BC139" i="1"/>
  <c r="AM139" i="1"/>
  <c r="AE139" i="1"/>
  <c r="BB139" i="1"/>
  <c r="AL139" i="1"/>
  <c r="AD139" i="1"/>
  <c r="BA139" i="1"/>
  <c r="AK139" i="1"/>
  <c r="AC139" i="1"/>
  <c r="BH139" i="1"/>
  <c r="AZ139" i="1"/>
  <c r="AR139" i="1"/>
  <c r="AJ139" i="1"/>
  <c r="AB139" i="1"/>
  <c r="BG139" i="1"/>
  <c r="AY139" i="1"/>
  <c r="AQ139" i="1"/>
  <c r="AI139" i="1"/>
  <c r="AA139" i="1"/>
  <c r="AO298" i="1"/>
  <c r="AG298" i="1"/>
  <c r="Y298" i="1"/>
  <c r="AN298" i="1"/>
  <c r="AF298" i="1"/>
  <c r="BK298" i="1"/>
  <c r="AM298" i="1"/>
  <c r="AE298" i="1"/>
  <c r="AK298" i="1"/>
  <c r="AC298" i="1"/>
  <c r="BH298" i="1"/>
  <c r="AR298" i="1"/>
  <c r="AJ298" i="1"/>
  <c r="AB298" i="1"/>
  <c r="AL298" i="1"/>
  <c r="AI298" i="1"/>
  <c r="AH298" i="1"/>
  <c r="AD298" i="1"/>
  <c r="AA298" i="1"/>
  <c r="Z298" i="1"/>
  <c r="AP298" i="1"/>
  <c r="AQ298"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6" i="1"/>
  <c r="AJ116" i="1"/>
  <c r="AB116" i="1"/>
  <c r="AQ116" i="1"/>
  <c r="AI116" i="1"/>
  <c r="AA116" i="1"/>
  <c r="AP116" i="1"/>
  <c r="AH116" i="1"/>
  <c r="Z116" i="1"/>
  <c r="AW116" i="1"/>
  <c r="AO116" i="1"/>
  <c r="AG116" i="1"/>
  <c r="Y116" i="1"/>
  <c r="AV116" i="1"/>
  <c r="AN116" i="1"/>
  <c r="AF116" i="1"/>
  <c r="AU116" i="1"/>
  <c r="AM116" i="1"/>
  <c r="AE116" i="1"/>
  <c r="AL116" i="1"/>
  <c r="AD116" i="1"/>
  <c r="AK116" i="1"/>
  <c r="AC116" i="1"/>
  <c r="BG87" i="1"/>
  <c r="AY87" i="1"/>
  <c r="AQ87" i="1"/>
  <c r="AI87" i="1"/>
  <c r="AA87" i="1"/>
  <c r="AX87" i="1"/>
  <c r="AP87" i="1"/>
  <c r="AH87" i="1"/>
  <c r="Z87" i="1"/>
  <c r="BE87" i="1"/>
  <c r="AO87" i="1"/>
  <c r="AG87" i="1"/>
  <c r="Y87" i="1"/>
  <c r="BD87" i="1"/>
  <c r="AN87" i="1"/>
  <c r="AF87" i="1"/>
  <c r="BC87" i="1"/>
  <c r="AM87" i="1"/>
  <c r="AE87" i="1"/>
  <c r="BB87" i="1"/>
  <c r="AL87" i="1"/>
  <c r="AD87" i="1"/>
  <c r="BA87" i="1"/>
  <c r="AK87" i="1"/>
  <c r="AC87" i="1"/>
  <c r="AZ87" i="1"/>
  <c r="AR87" i="1"/>
  <c r="AJ87" i="1"/>
  <c r="AB87" i="1"/>
  <c r="AZ70" i="1"/>
  <c r="AR70" i="1"/>
  <c r="AJ70" i="1"/>
  <c r="AB70" i="1"/>
  <c r="AY70" i="1"/>
  <c r="AQ70" i="1"/>
  <c r="AI70" i="1"/>
  <c r="AA70" i="1"/>
  <c r="AX70" i="1"/>
  <c r="AP70" i="1"/>
  <c r="AH70" i="1"/>
  <c r="Z70" i="1"/>
  <c r="BE70" i="1"/>
  <c r="AO70" i="1"/>
  <c r="AG70" i="1"/>
  <c r="Y70" i="1"/>
  <c r="BD70" i="1"/>
  <c r="AN70" i="1"/>
  <c r="AF70" i="1"/>
  <c r="BC70" i="1"/>
  <c r="AM70" i="1"/>
  <c r="AE70" i="1"/>
  <c r="BB70" i="1"/>
  <c r="AL70" i="1"/>
  <c r="AD70" i="1"/>
  <c r="BA70" i="1"/>
  <c r="AK70" i="1"/>
  <c r="AC70" i="1"/>
  <c r="AX179" i="1"/>
  <c r="AP179" i="1"/>
  <c r="AH179" i="1"/>
  <c r="Z179" i="1"/>
  <c r="BE179" i="1"/>
  <c r="AO179" i="1"/>
  <c r="AG179" i="1"/>
  <c r="Y179" i="1"/>
  <c r="BD179" i="1"/>
  <c r="AN179" i="1"/>
  <c r="AF179" i="1"/>
  <c r="BC179" i="1"/>
  <c r="AM179" i="1"/>
  <c r="AE179" i="1"/>
  <c r="BB179" i="1"/>
  <c r="AL179" i="1"/>
  <c r="AD179" i="1"/>
  <c r="BA179" i="1"/>
  <c r="AK179" i="1"/>
  <c r="AC179" i="1"/>
  <c r="BH179" i="1"/>
  <c r="AZ179" i="1"/>
  <c r="AR179" i="1"/>
  <c r="AJ179" i="1"/>
  <c r="AB179" i="1"/>
  <c r="AI179" i="1"/>
  <c r="AA179" i="1"/>
  <c r="AY179" i="1"/>
  <c r="AQ179" i="1"/>
  <c r="AL64" i="1"/>
  <c r="AD64" i="1"/>
  <c r="AK64" i="1"/>
  <c r="AC64" i="1"/>
  <c r="BH64" i="1"/>
  <c r="AR64" i="1"/>
  <c r="AJ64" i="1"/>
  <c r="AB64" i="1"/>
  <c r="BG64" i="1"/>
  <c r="AQ64" i="1"/>
  <c r="AI64" i="1"/>
  <c r="AA64" i="1"/>
  <c r="AP64" i="1"/>
  <c r="AH64" i="1"/>
  <c r="Z64" i="1"/>
  <c r="AO64" i="1"/>
  <c r="AG64" i="1"/>
  <c r="Y64" i="1"/>
  <c r="AN64" i="1"/>
  <c r="AF64" i="1"/>
  <c r="AM64" i="1"/>
  <c r="AE64" i="1"/>
  <c r="D433" i="1"/>
  <c r="D354" i="1"/>
  <c r="D375" i="1"/>
  <c r="D327" i="1"/>
  <c r="D274" i="1"/>
  <c r="D271" i="1"/>
  <c r="D262" i="1"/>
  <c r="D455" i="1"/>
  <c r="D377" i="1"/>
  <c r="D206" i="1"/>
  <c r="D320" i="1"/>
  <c r="D283" i="1"/>
  <c r="D321" i="1"/>
  <c r="D111" i="1"/>
  <c r="D249" i="1"/>
  <c r="D191" i="1"/>
  <c r="D90" i="1"/>
  <c r="D276" i="1"/>
  <c r="D217" i="1"/>
  <c r="D222" i="1"/>
  <c r="D106" i="1"/>
  <c r="D250" i="1"/>
  <c r="D82" i="1"/>
  <c r="D396" i="1"/>
  <c r="D316" i="1"/>
  <c r="D324" i="1"/>
  <c r="D457" i="1"/>
  <c r="V1" i="38"/>
  <c r="D1" i="55"/>
  <c r="D420" i="1"/>
  <c r="D3" i="1"/>
  <c r="D214" i="1"/>
  <c r="D48" i="1"/>
  <c r="D7" i="1"/>
  <c r="BK7" i="1" s="1"/>
  <c r="D176" i="1"/>
  <c r="D361" i="1"/>
  <c r="D391" i="1"/>
  <c r="D439" i="1"/>
  <c r="D98" i="1"/>
  <c r="D440" i="1"/>
  <c r="D153" i="1"/>
  <c r="D302" i="1"/>
  <c r="D41" i="1"/>
  <c r="D32" i="1"/>
  <c r="D349" i="1"/>
  <c r="D72" i="1"/>
  <c r="D175" i="1"/>
  <c r="D372" i="1"/>
  <c r="D39" i="1"/>
  <c r="D185" i="1"/>
  <c r="D9" i="1"/>
  <c r="BD9" i="1" s="1"/>
  <c r="D286" i="1"/>
  <c r="D435" i="1"/>
  <c r="D429" i="1"/>
  <c r="D280" i="1"/>
  <c r="D35" i="1"/>
  <c r="D53" i="1"/>
  <c r="D177" i="1"/>
  <c r="D381" i="1"/>
  <c r="D458" i="1"/>
  <c r="D374" i="1"/>
  <c r="D6" i="1"/>
  <c r="D258" i="1"/>
  <c r="D322" i="1"/>
  <c r="D400" i="1"/>
  <c r="D150" i="1"/>
  <c r="D99" i="1"/>
  <c r="D201" i="1"/>
  <c r="D67" i="1"/>
  <c r="D272" i="1"/>
  <c r="D199" i="1"/>
  <c r="D80" i="1"/>
  <c r="D345" i="1"/>
  <c r="BK345" i="1" s="1"/>
  <c r="D73" i="1"/>
  <c r="BL73" i="1" s="1"/>
  <c r="D113" i="1"/>
  <c r="D159" i="1"/>
  <c r="D186" i="1"/>
  <c r="D292" i="1"/>
  <c r="D178" i="1"/>
  <c r="D16" i="1"/>
  <c r="BK16" i="1" s="1"/>
  <c r="D351" i="1"/>
  <c r="D247" i="1"/>
  <c r="D358" i="1"/>
  <c r="D227" i="1"/>
  <c r="D395" i="1"/>
  <c r="D33" i="1"/>
  <c r="D290" i="1"/>
  <c r="D115" i="1"/>
  <c r="D34" i="1"/>
  <c r="D136" i="1"/>
  <c r="D379" i="1"/>
  <c r="D141" i="1"/>
  <c r="D51" i="1"/>
  <c r="D256" i="1"/>
  <c r="D165" i="1"/>
  <c r="D184" i="1"/>
  <c r="D216" i="1"/>
  <c r="D245" i="1"/>
  <c r="D315" i="1"/>
  <c r="D4" i="1"/>
  <c r="D158" i="1"/>
  <c r="D404" i="1"/>
  <c r="D69" i="1"/>
  <c r="D44" i="1"/>
  <c r="D202" i="1"/>
  <c r="D54" i="1"/>
  <c r="D192" i="1"/>
  <c r="BD192" i="1" s="1"/>
  <c r="D130" i="1"/>
  <c r="D85" i="1"/>
  <c r="D17" i="1"/>
  <c r="D109" i="1"/>
  <c r="D229" i="1"/>
  <c r="BD229" i="1" s="1"/>
  <c r="D38" i="1"/>
  <c r="D317" i="1"/>
  <c r="D102" i="1"/>
  <c r="D344" i="1"/>
  <c r="D49" i="1"/>
  <c r="D403" i="1"/>
  <c r="D376" i="1"/>
  <c r="D47" i="1"/>
  <c r="D107" i="1"/>
  <c r="D451" i="1"/>
  <c r="D14" i="1"/>
  <c r="D252" i="1"/>
  <c r="D105" i="1"/>
  <c r="D305" i="1"/>
  <c r="D416" i="1"/>
  <c r="D154" i="1"/>
  <c r="D285" i="1"/>
  <c r="D447" i="1"/>
  <c r="D30" i="1"/>
  <c r="D218" i="1"/>
  <c r="D156" i="1"/>
  <c r="D92" i="1"/>
  <c r="D11" i="1"/>
  <c r="D37" i="1"/>
  <c r="D438" i="1"/>
  <c r="D436" i="1"/>
  <c r="D359" i="1"/>
  <c r="D173" i="1"/>
  <c r="D382" i="1"/>
  <c r="D388" i="1"/>
  <c r="D181" i="1"/>
  <c r="D155" i="1"/>
  <c r="D84" i="1"/>
  <c r="D432" i="1"/>
  <c r="D88" i="1"/>
  <c r="BD88" i="1" s="1"/>
  <c r="D42" i="1"/>
  <c r="D65" i="1"/>
  <c r="D224" i="1"/>
  <c r="D325" i="1"/>
  <c r="D160" i="1"/>
  <c r="D362" i="1"/>
  <c r="D365" i="1"/>
  <c r="D75" i="1"/>
  <c r="D348" i="1"/>
  <c r="D122" i="1"/>
  <c r="D401" i="1"/>
  <c r="D135" i="1"/>
  <c r="D63" i="1"/>
  <c r="D196" i="1"/>
  <c r="D86" i="1"/>
  <c r="D441" i="1"/>
  <c r="D50" i="1"/>
  <c r="B3" i="49"/>
  <c r="B3" i="39"/>
  <c r="B4" i="39"/>
  <c r="B4" i="49"/>
  <c r="B2" i="39"/>
  <c r="B2" i="38"/>
  <c r="B2" i="49"/>
  <c r="B3" i="38"/>
  <c r="B4" i="38"/>
  <c r="D452" i="1"/>
  <c r="D261" i="1"/>
  <c r="D431" i="1"/>
  <c r="D213" i="1"/>
  <c r="D60" i="1"/>
  <c r="D157" i="1"/>
  <c r="D243" i="1"/>
  <c r="D275" i="1"/>
  <c r="D190" i="1"/>
  <c r="D398" i="1"/>
  <c r="D5" i="1"/>
  <c r="D95" i="1"/>
  <c r="D112" i="1"/>
  <c r="BE112" i="1" s="1"/>
  <c r="D299" i="1"/>
  <c r="D161" i="1"/>
  <c r="D430" i="1"/>
  <c r="D228" i="1"/>
  <c r="D110" i="1"/>
  <c r="D278" i="1"/>
  <c r="D251" i="1"/>
  <c r="D93" i="1"/>
  <c r="D343" i="1"/>
  <c r="D264" i="1"/>
  <c r="D140" i="1"/>
  <c r="D223" i="1"/>
  <c r="D287" i="1"/>
  <c r="D273" i="1"/>
  <c r="D230" i="1"/>
  <c r="D248" i="1"/>
  <c r="D152" i="1"/>
  <c r="D353" i="1"/>
  <c r="D97" i="1"/>
  <c r="D291" i="1"/>
  <c r="D46" i="1"/>
  <c r="D268" i="1"/>
  <c r="D25" i="1"/>
  <c r="D308" i="1"/>
  <c r="D301" i="1"/>
  <c r="D240" i="1"/>
  <c r="E285" i="31" l="1"/>
  <c r="E253" i="31"/>
  <c r="E221" i="31"/>
  <c r="E266" i="31"/>
  <c r="E234" i="31"/>
  <c r="E202" i="31"/>
  <c r="E170" i="31"/>
  <c r="E138" i="31"/>
  <c r="E106" i="31"/>
  <c r="L284" i="31" a="1"/>
  <c r="L284" i="31" s="1"/>
  <c r="L252" i="31" a="1"/>
  <c r="L252" i="31" s="1"/>
  <c r="L220" i="31" a="1"/>
  <c r="L220" i="31" s="1"/>
  <c r="L188" i="31" a="1"/>
  <c r="L188" i="31" s="1"/>
  <c r="L156" i="31" a="1"/>
  <c r="L156" i="31" s="1"/>
  <c r="L124" i="31" a="1"/>
  <c r="L124" i="31" s="1"/>
  <c r="E91" i="31"/>
  <c r="E284" i="31"/>
  <c r="E257" i="31"/>
  <c r="E225" i="31"/>
  <c r="E193" i="31"/>
  <c r="E161" i="31"/>
  <c r="E129" i="31"/>
  <c r="E97" i="31"/>
  <c r="L275" i="31" a="1"/>
  <c r="L275" i="31" s="1"/>
  <c r="L243" i="31" a="1"/>
  <c r="L243" i="31" s="1"/>
  <c r="L211" i="31" a="1"/>
  <c r="L211" i="31" s="1"/>
  <c r="L179" i="31" a="1"/>
  <c r="L179" i="31" s="1"/>
  <c r="L147" i="31" a="1"/>
  <c r="L147" i="31" s="1"/>
  <c r="L115" i="31" a="1"/>
  <c r="L115" i="31" s="1"/>
  <c r="E82" i="31"/>
  <c r="E267" i="31"/>
  <c r="E235" i="31"/>
  <c r="E203" i="31"/>
  <c r="E171" i="31"/>
  <c r="E139" i="31"/>
  <c r="E107" i="31"/>
  <c r="L76" i="31" a="1"/>
  <c r="L76" i="31" s="1"/>
  <c r="E256" i="31"/>
  <c r="E224" i="31"/>
  <c r="E192" i="31"/>
  <c r="E160" i="31"/>
  <c r="E128" i="31"/>
  <c r="E96" i="31"/>
  <c r="E68" i="31"/>
  <c r="L161" i="31" a="1"/>
  <c r="L161" i="31" s="1"/>
  <c r="E60" i="31"/>
  <c r="L138" i="31" a="1"/>
  <c r="L138" i="31" s="1"/>
  <c r="E57" i="31"/>
  <c r="E25" i="31"/>
  <c r="E212" i="31"/>
  <c r="L77" i="31" a="1"/>
  <c r="L77" i="31" s="1"/>
  <c r="E38" i="31"/>
  <c r="L49" i="31" a="1"/>
  <c r="L49" i="31" s="1"/>
  <c r="E125" i="31"/>
  <c r="E51" i="31"/>
  <c r="E18" i="31"/>
  <c r="E26" i="31"/>
  <c r="L177" i="31" a="1"/>
  <c r="L177" i="31" s="1"/>
  <c r="E56" i="31"/>
  <c r="E36" i="31"/>
  <c r="E133" i="31"/>
  <c r="E53" i="31"/>
  <c r="E15" i="31"/>
  <c r="E196" i="31"/>
  <c r="E80" i="31"/>
  <c r="L39" i="31" a="1"/>
  <c r="L39" i="31" s="1"/>
  <c r="L194" i="31" a="1"/>
  <c r="L194" i="31" s="1"/>
  <c r="L74" i="31" a="1"/>
  <c r="L74" i="31" s="1"/>
  <c r="L44" i="31" a="1"/>
  <c r="L44" i="31" s="1"/>
  <c r="L285" i="31" a="1"/>
  <c r="L285" i="31" s="1"/>
  <c r="L221" i="31" a="1"/>
  <c r="L221" i="31" s="1"/>
  <c r="L157" i="31" a="1"/>
  <c r="L157" i="31" s="1"/>
  <c r="L93" i="31" a="1"/>
  <c r="L93" i="31" s="1"/>
  <c r="E140" i="31"/>
  <c r="L57" i="31" a="1"/>
  <c r="L57" i="31" s="1"/>
  <c r="E20" i="31"/>
  <c r="L201" i="31" a="1"/>
  <c r="L201" i="31" s="1"/>
  <c r="L273" i="31" a="1"/>
  <c r="L273" i="31" s="1"/>
  <c r="L48" i="31" a="1"/>
  <c r="L48" i="31" s="1"/>
  <c r="E156" i="31"/>
  <c r="L53" i="31" a="1"/>
  <c r="L53" i="31" s="1"/>
  <c r="L122" i="31" a="1"/>
  <c r="L122" i="31" s="1"/>
  <c r="L282" i="31" a="1"/>
  <c r="L282" i="31" s="1"/>
  <c r="L250" i="31" a="1"/>
  <c r="L250" i="31" s="1"/>
  <c r="L218" i="31" a="1"/>
  <c r="L218" i="31" s="1"/>
  <c r="L263" i="31" a="1"/>
  <c r="L263" i="31" s="1"/>
  <c r="L231" i="31" a="1"/>
  <c r="L231" i="31" s="1"/>
  <c r="L199" i="31" a="1"/>
  <c r="L199" i="31" s="1"/>
  <c r="L167" i="31" a="1"/>
  <c r="L167" i="31" s="1"/>
  <c r="L135" i="31" a="1"/>
  <c r="L135" i="31" s="1"/>
  <c r="L103" i="31" a="1"/>
  <c r="L103" i="31" s="1"/>
  <c r="E279" i="31"/>
  <c r="E247" i="31"/>
  <c r="E215" i="31"/>
  <c r="E183" i="31"/>
  <c r="E151" i="31"/>
  <c r="E119" i="31"/>
  <c r="L88" i="31" a="1"/>
  <c r="L88" i="31" s="1"/>
  <c r="L286" i="31" a="1"/>
  <c r="L286" i="31" s="1"/>
  <c r="L254" i="31" a="1"/>
  <c r="L254" i="31" s="1"/>
  <c r="L222" i="31" a="1"/>
  <c r="L222" i="31" s="1"/>
  <c r="L190" i="31" a="1"/>
  <c r="L190" i="31" s="1"/>
  <c r="L158" i="31" a="1"/>
  <c r="L158" i="31" s="1"/>
  <c r="L126" i="31" a="1"/>
  <c r="L126" i="31" s="1"/>
  <c r="L94" i="31" a="1"/>
  <c r="L94" i="31" s="1"/>
  <c r="E270" i="31"/>
  <c r="E238" i="31"/>
  <c r="E206" i="31"/>
  <c r="E174" i="31"/>
  <c r="E142" i="31"/>
  <c r="E110" i="31"/>
  <c r="L79" i="31" a="1"/>
  <c r="L79" i="31" s="1"/>
  <c r="L264" i="31" a="1"/>
  <c r="L264" i="31" s="1"/>
  <c r="L232" i="31" a="1"/>
  <c r="L232" i="31" s="1"/>
  <c r="L200" i="31" a="1"/>
  <c r="L200" i="31" s="1"/>
  <c r="L168" i="31" a="1"/>
  <c r="L168" i="31" s="1"/>
  <c r="L136" i="31" a="1"/>
  <c r="L136" i="31" s="1"/>
  <c r="L104" i="31" a="1"/>
  <c r="L104" i="31" s="1"/>
  <c r="L253" i="31" a="1"/>
  <c r="L253" i="31" s="1"/>
  <c r="L189" i="31" a="1"/>
  <c r="L189" i="31" s="1"/>
  <c r="L125" i="31" a="1"/>
  <c r="L125" i="31" s="1"/>
  <c r="L65" i="31" a="1"/>
  <c r="L65" i="31" s="1"/>
  <c r="E117" i="31"/>
  <c r="L54" i="31" a="1"/>
  <c r="L54" i="31" s="1"/>
  <c r="E65" i="31"/>
  <c r="L35" i="31" a="1"/>
  <c r="L35" i="31" s="1"/>
  <c r="L114" i="31" a="1"/>
  <c r="L114" i="31" s="1"/>
  <c r="E10" i="31"/>
  <c r="L23" i="31" a="1"/>
  <c r="L23" i="31" s="1"/>
  <c r="L33" i="31" a="1"/>
  <c r="L33" i="31" s="1"/>
  <c r="E277" i="31"/>
  <c r="E245" i="31"/>
  <c r="E213" i="31"/>
  <c r="E258" i="31"/>
  <c r="E226" i="31"/>
  <c r="E194" i="31"/>
  <c r="E162" i="31"/>
  <c r="E130" i="31"/>
  <c r="E98" i="31"/>
  <c r="L276" i="31" a="1"/>
  <c r="L276" i="31" s="1"/>
  <c r="L244" i="31" a="1"/>
  <c r="L244" i="31" s="1"/>
  <c r="L212" i="31" a="1"/>
  <c r="L212" i="31" s="1"/>
  <c r="L180" i="31" a="1"/>
  <c r="L180" i="31" s="1"/>
  <c r="L148" i="31" a="1"/>
  <c r="L148" i="31" s="1"/>
  <c r="L116" i="31" a="1"/>
  <c r="L116" i="31" s="1"/>
  <c r="E83" i="31"/>
  <c r="E281" i="31"/>
  <c r="E249" i="31"/>
  <c r="E217" i="31"/>
  <c r="E185" i="31"/>
  <c r="E153" i="31"/>
  <c r="E121" i="31"/>
  <c r="L90" i="31" a="1"/>
  <c r="L90" i="31" s="1"/>
  <c r="L267" i="31" a="1"/>
  <c r="L267" i="31" s="1"/>
  <c r="L235" i="31" a="1"/>
  <c r="L235" i="31" s="1"/>
  <c r="L203" i="31" a="1"/>
  <c r="L203" i="31" s="1"/>
  <c r="L171" i="31" a="1"/>
  <c r="L171" i="31" s="1"/>
  <c r="L139" i="31" a="1"/>
  <c r="L139" i="31" s="1"/>
  <c r="L107" i="31" a="1"/>
  <c r="L107" i="31" s="1"/>
  <c r="E74" i="31"/>
  <c r="E259" i="31"/>
  <c r="E227" i="31"/>
  <c r="E195" i="31"/>
  <c r="E163" i="31"/>
  <c r="E131" i="31"/>
  <c r="E99" i="31"/>
  <c r="E280" i="31"/>
  <c r="E248" i="31"/>
  <c r="E216" i="31"/>
  <c r="E184" i="31"/>
  <c r="E152" i="31"/>
  <c r="E120" i="31"/>
  <c r="E92" i="31"/>
  <c r="L281" i="31" a="1"/>
  <c r="L281" i="31" s="1"/>
  <c r="L129" i="31" a="1"/>
  <c r="L129" i="31" s="1"/>
  <c r="L257" i="31" a="1"/>
  <c r="L257" i="31" s="1"/>
  <c r="L106" i="31" a="1"/>
  <c r="L106" i="31" s="1"/>
  <c r="E49" i="31"/>
  <c r="E12" i="31"/>
  <c r="E180" i="31"/>
  <c r="E62" i="31"/>
  <c r="E30" i="31"/>
  <c r="E252" i="31"/>
  <c r="E93" i="31"/>
  <c r="E43" i="31"/>
  <c r="E2" i="31"/>
  <c r="E28" i="31"/>
  <c r="L145" i="31" a="1"/>
  <c r="L145" i="31" s="1"/>
  <c r="E48" i="31"/>
  <c r="E268" i="31"/>
  <c r="E101" i="31"/>
  <c r="E45" i="31"/>
  <c r="E23" i="31"/>
  <c r="E164" i="31"/>
  <c r="L63" i="31" a="1"/>
  <c r="L63" i="31" s="1"/>
  <c r="L31" i="31" a="1"/>
  <c r="L31" i="31" s="1"/>
  <c r="L162" i="31" a="1"/>
  <c r="L162" i="31" s="1"/>
  <c r="L66" i="31" a="1"/>
  <c r="L66" i="31" s="1"/>
  <c r="L36" i="31" a="1"/>
  <c r="L36" i="31" s="1"/>
  <c r="L245" i="31" a="1"/>
  <c r="L245" i="31" s="1"/>
  <c r="L181" i="31" a="1"/>
  <c r="L181" i="31" s="1"/>
  <c r="L117" i="31" a="1"/>
  <c r="L117" i="31" s="1"/>
  <c r="E260" i="31"/>
  <c r="E108" i="31"/>
  <c r="E236" i="31"/>
  <c r="L85" i="31" a="1"/>
  <c r="L85" i="31" s="1"/>
  <c r="E4" i="31"/>
  <c r="L169" i="31" a="1"/>
  <c r="L169" i="31" s="1"/>
  <c r="L27" i="31" a="1"/>
  <c r="L27" i="31" s="1"/>
  <c r="E77" i="31"/>
  <c r="L40" i="31" a="1"/>
  <c r="L40" i="31" s="1"/>
  <c r="E124" i="31"/>
  <c r="L45" i="31" a="1"/>
  <c r="L45" i="31" s="1"/>
  <c r="L75" i="31" a="1"/>
  <c r="L75" i="31" s="1"/>
  <c r="E14" i="31"/>
  <c r="L274" i="31" a="1"/>
  <c r="L274" i="31" s="1"/>
  <c r="L242" i="31" a="1"/>
  <c r="L242" i="31" s="1"/>
  <c r="L287" i="31" a="1"/>
  <c r="L287" i="31" s="1"/>
  <c r="L255" i="31" a="1"/>
  <c r="L255" i="31" s="1"/>
  <c r="L223" i="31" a="1"/>
  <c r="L223" i="31" s="1"/>
  <c r="L191" i="31" a="1"/>
  <c r="L191" i="31" s="1"/>
  <c r="L159" i="31" a="1"/>
  <c r="L159" i="31" s="1"/>
  <c r="L127" i="31" a="1"/>
  <c r="L127" i="31" s="1"/>
  <c r="L95" i="31" a="1"/>
  <c r="L95" i="31" s="1"/>
  <c r="E271" i="31"/>
  <c r="E239" i="31"/>
  <c r="E207" i="31"/>
  <c r="E175" i="31"/>
  <c r="E143" i="31"/>
  <c r="E111" i="31"/>
  <c r="L80" i="31" a="1"/>
  <c r="L80" i="31" s="1"/>
  <c r="L278" i="31" a="1"/>
  <c r="L278" i="31" s="1"/>
  <c r="L246" i="31" a="1"/>
  <c r="L246" i="31" s="1"/>
  <c r="L214" i="31" a="1"/>
  <c r="L214" i="31" s="1"/>
  <c r="L182" i="31" a="1"/>
  <c r="L182" i="31" s="1"/>
  <c r="L150" i="31" a="1"/>
  <c r="L150" i="31" s="1"/>
  <c r="L118" i="31" a="1"/>
  <c r="L118" i="31" s="1"/>
  <c r="E85" i="31"/>
  <c r="E262" i="31"/>
  <c r="E230" i="31"/>
  <c r="E198" i="31"/>
  <c r="E166" i="31"/>
  <c r="E134" i="31"/>
  <c r="E102" i="31"/>
  <c r="L71" i="31" a="1"/>
  <c r="L71" i="31" s="1"/>
  <c r="L256" i="31" a="1"/>
  <c r="L256" i="31" s="1"/>
  <c r="L224" i="31" a="1"/>
  <c r="L224" i="31" s="1"/>
  <c r="L192" i="31" a="1"/>
  <c r="L192" i="31" s="1"/>
  <c r="L160" i="31" a="1"/>
  <c r="L160" i="31" s="1"/>
  <c r="L128" i="31" a="1"/>
  <c r="L128" i="31" s="1"/>
  <c r="L96" i="31" a="1"/>
  <c r="L96" i="31" s="1"/>
  <c r="L277" i="31" a="1"/>
  <c r="L277" i="31" s="1"/>
  <c r="L213" i="31" a="1"/>
  <c r="L213" i="31" s="1"/>
  <c r="L149" i="31" a="1"/>
  <c r="L149" i="31" s="1"/>
  <c r="L89" i="31" a="1"/>
  <c r="L89" i="31" s="1"/>
  <c r="L46" i="31" a="1"/>
  <c r="L46" i="31" s="1"/>
  <c r="L59" i="31" a="1"/>
  <c r="L59" i="31" s="1"/>
  <c r="L210" i="31" a="1"/>
  <c r="L210" i="31" s="1"/>
  <c r="E24" i="31"/>
  <c r="L25" i="31" a="1"/>
  <c r="L25" i="31" s="1"/>
  <c r="L225" i="31" a="1"/>
  <c r="L225" i="31" s="1"/>
  <c r="L42" i="31" a="1"/>
  <c r="L42" i="31" s="1"/>
  <c r="E269" i="31"/>
  <c r="E237" i="31"/>
  <c r="E282" i="31"/>
  <c r="E250" i="31"/>
  <c r="E218" i="31"/>
  <c r="E186" i="31"/>
  <c r="E154" i="31"/>
  <c r="E122" i="31"/>
  <c r="L91" i="31" a="1"/>
  <c r="L91" i="31" s="1"/>
  <c r="L268" i="31" a="1"/>
  <c r="L268" i="31" s="1"/>
  <c r="L236" i="31" a="1"/>
  <c r="L236" i="31" s="1"/>
  <c r="L204" i="31" a="1"/>
  <c r="L204" i="31" s="1"/>
  <c r="L172" i="31" a="1"/>
  <c r="L172" i="31" s="1"/>
  <c r="L140" i="31" a="1"/>
  <c r="L140" i="31" s="1"/>
  <c r="L108" i="31" a="1"/>
  <c r="L108" i="31" s="1"/>
  <c r="E75" i="31"/>
  <c r="E273" i="31"/>
  <c r="E241" i="31"/>
  <c r="E209" i="31"/>
  <c r="E177" i="31"/>
  <c r="E145" i="31"/>
  <c r="E113" i="31"/>
  <c r="L82" i="31" a="1"/>
  <c r="L82" i="31" s="1"/>
  <c r="L259" i="31" a="1"/>
  <c r="L259" i="31" s="1"/>
  <c r="L227" i="31" a="1"/>
  <c r="L227" i="31" s="1"/>
  <c r="L195" i="31" a="1"/>
  <c r="L195" i="31" s="1"/>
  <c r="L163" i="31" a="1"/>
  <c r="L163" i="31" s="1"/>
  <c r="L131" i="31" a="1"/>
  <c r="L131" i="31" s="1"/>
  <c r="L99" i="31" a="1"/>
  <c r="L99" i="31" s="1"/>
  <c r="E283" i="31"/>
  <c r="E251" i="31"/>
  <c r="E219" i="31"/>
  <c r="E187" i="31"/>
  <c r="E155" i="31"/>
  <c r="E123" i="31"/>
  <c r="L92" i="31" a="1"/>
  <c r="L92" i="31" s="1"/>
  <c r="E272" i="31"/>
  <c r="E240" i="31"/>
  <c r="E208" i="31"/>
  <c r="E176" i="31"/>
  <c r="E144" i="31"/>
  <c r="E112" i="31"/>
  <c r="E84" i="31"/>
  <c r="L217" i="31" a="1"/>
  <c r="L217" i="31" s="1"/>
  <c r="L97" i="31" a="1"/>
  <c r="L97" i="31" s="1"/>
  <c r="L202" i="31" a="1"/>
  <c r="L202" i="31" s="1"/>
  <c r="E78" i="31"/>
  <c r="E41" i="31"/>
  <c r="E13" i="31"/>
  <c r="E148" i="31"/>
  <c r="E54" i="31"/>
  <c r="E19" i="31"/>
  <c r="E189" i="31"/>
  <c r="E72" i="31"/>
  <c r="E35" i="31"/>
  <c r="E17" i="31"/>
  <c r="L249" i="31" a="1"/>
  <c r="L249" i="31" s="1"/>
  <c r="L113" i="31" a="1"/>
  <c r="L113" i="31" s="1"/>
  <c r="E40" i="31"/>
  <c r="E197" i="31"/>
  <c r="E71" i="31"/>
  <c r="E37" i="31"/>
  <c r="E6" i="31"/>
  <c r="E132" i="31"/>
  <c r="L55" i="31" a="1"/>
  <c r="L55" i="31" s="1"/>
  <c r="L41" i="31" a="1"/>
  <c r="L41" i="31" s="1"/>
  <c r="L130" i="31" a="1"/>
  <c r="L130" i="31" s="1"/>
  <c r="L60" i="31" a="1"/>
  <c r="L60" i="31" s="1"/>
  <c r="L28" i="31" a="1"/>
  <c r="L28" i="31" s="1"/>
  <c r="L81" i="31" a="1"/>
  <c r="L81" i="31" s="1"/>
  <c r="E181" i="31"/>
  <c r="E73" i="31"/>
  <c r="L38" i="31" a="1"/>
  <c r="L38" i="31" s="1"/>
  <c r="E11" i="31"/>
  <c r="L178" i="31" a="1"/>
  <c r="L178" i="31" s="1"/>
  <c r="L32" i="31" a="1"/>
  <c r="L32" i="31" s="1"/>
  <c r="L186" i="31" a="1"/>
  <c r="L186" i="31" s="1"/>
  <c r="L266" i="31" a="1"/>
  <c r="L266" i="31" s="1"/>
  <c r="L234" i="31" a="1"/>
  <c r="L234" i="31" s="1"/>
  <c r="L279" i="31" a="1"/>
  <c r="L279" i="31" s="1"/>
  <c r="L247" i="31" a="1"/>
  <c r="L247" i="31" s="1"/>
  <c r="L215" i="31" a="1"/>
  <c r="L215" i="31" s="1"/>
  <c r="L183" i="31" a="1"/>
  <c r="L183" i="31" s="1"/>
  <c r="L151" i="31" a="1"/>
  <c r="L151" i="31" s="1"/>
  <c r="L119" i="31" a="1"/>
  <c r="L119" i="31" s="1"/>
  <c r="E86" i="31"/>
  <c r="E263" i="31"/>
  <c r="E231" i="31"/>
  <c r="E199" i="31"/>
  <c r="E167" i="31"/>
  <c r="E135" i="31"/>
  <c r="E103" i="31"/>
  <c r="L72" i="31" a="1"/>
  <c r="L72" i="31" s="1"/>
  <c r="L270" i="31" a="1"/>
  <c r="L270" i="31" s="1"/>
  <c r="L238" i="31" a="1"/>
  <c r="L238" i="31" s="1"/>
  <c r="L206" i="31" a="1"/>
  <c r="L206" i="31" s="1"/>
  <c r="L174" i="31" a="1"/>
  <c r="L174" i="31" s="1"/>
  <c r="L142" i="31" a="1"/>
  <c r="L142" i="31" s="1"/>
  <c r="L110" i="31" a="1"/>
  <c r="L110" i="31" s="1"/>
  <c r="E286" i="31"/>
  <c r="E254" i="31"/>
  <c r="E222" i="31"/>
  <c r="E190" i="31"/>
  <c r="E158" i="31"/>
  <c r="E126" i="31"/>
  <c r="E94" i="31"/>
  <c r="L280" i="31" a="1"/>
  <c r="L280" i="31" s="1"/>
  <c r="L248" i="31" a="1"/>
  <c r="L248" i="31" s="1"/>
  <c r="L216" i="31" a="1"/>
  <c r="L216" i="31" s="1"/>
  <c r="L184" i="31" a="1"/>
  <c r="L184" i="31" s="1"/>
  <c r="L152" i="31" a="1"/>
  <c r="L152" i="31" s="1"/>
  <c r="L120" i="31" a="1"/>
  <c r="L120" i="31" s="1"/>
  <c r="E87" i="31"/>
  <c r="L269" i="31" a="1"/>
  <c r="L269" i="31" s="1"/>
  <c r="L237" i="31" a="1"/>
  <c r="L237" i="31" s="1"/>
  <c r="L205" i="31" a="1"/>
  <c r="L205" i="31" s="1"/>
  <c r="L173" i="31" a="1"/>
  <c r="L173" i="31" s="1"/>
  <c r="L141" i="31" a="1"/>
  <c r="L141" i="31" s="1"/>
  <c r="L109" i="31" a="1"/>
  <c r="L109" i="31" s="1"/>
  <c r="E204" i="31"/>
  <c r="L86" i="31" a="1"/>
  <c r="L86" i="31" s="1"/>
  <c r="E5" i="31"/>
  <c r="L137" i="31" a="1"/>
  <c r="L137" i="31" s="1"/>
  <c r="L51" i="31" a="1"/>
  <c r="L51" i="31" s="1"/>
  <c r="L68" i="31" a="1"/>
  <c r="L68" i="31" s="1"/>
  <c r="E9" i="31"/>
  <c r="E228" i="31"/>
  <c r="E81" i="31"/>
  <c r="L37" i="31" a="1"/>
  <c r="L37" i="31" s="1"/>
  <c r="L67" i="31" a="1"/>
  <c r="L67" i="31" s="1"/>
  <c r="E261" i="31"/>
  <c r="E229" i="31"/>
  <c r="E274" i="31"/>
  <c r="E242" i="31"/>
  <c r="E210" i="31"/>
  <c r="E178" i="31"/>
  <c r="E146" i="31"/>
  <c r="E114" i="31"/>
  <c r="L83" i="31" a="1"/>
  <c r="L83" i="31" s="1"/>
  <c r="L260" i="31" a="1"/>
  <c r="L260" i="31" s="1"/>
  <c r="L228" i="31" a="1"/>
  <c r="L228" i="31" s="1"/>
  <c r="L196" i="31" a="1"/>
  <c r="L196" i="31" s="1"/>
  <c r="L164" i="31" a="1"/>
  <c r="L164" i="31" s="1"/>
  <c r="L132" i="31" a="1"/>
  <c r="L132" i="31" s="1"/>
  <c r="L100" i="31" a="1"/>
  <c r="L100" i="31" s="1"/>
  <c r="E67" i="31"/>
  <c r="E265" i="31"/>
  <c r="E233" i="31"/>
  <c r="E201" i="31"/>
  <c r="E169" i="31"/>
  <c r="E137" i="31"/>
  <c r="E105" i="31"/>
  <c r="L283" i="31" a="1"/>
  <c r="L283" i="31" s="1"/>
  <c r="L251" i="31" a="1"/>
  <c r="L251" i="31" s="1"/>
  <c r="L219" i="31" a="1"/>
  <c r="L219" i="31" s="1"/>
  <c r="L187" i="31" a="1"/>
  <c r="L187" i="31" s="1"/>
  <c r="L155" i="31" a="1"/>
  <c r="L155" i="31" s="1"/>
  <c r="L123" i="31" a="1"/>
  <c r="L123" i="31" s="1"/>
  <c r="E90" i="31"/>
  <c r="E275" i="31"/>
  <c r="E243" i="31"/>
  <c r="E211" i="31"/>
  <c r="E179" i="31"/>
  <c r="E147" i="31"/>
  <c r="E115" i="31"/>
  <c r="L84" i="31" a="1"/>
  <c r="L84" i="31" s="1"/>
  <c r="E264" i="31"/>
  <c r="E232" i="31"/>
  <c r="E200" i="31"/>
  <c r="E168" i="31"/>
  <c r="E136" i="31"/>
  <c r="E104" i="31"/>
  <c r="E76" i="31"/>
  <c r="L193" i="31" a="1"/>
  <c r="L193" i="31" s="1"/>
  <c r="L78" i="31" a="1"/>
  <c r="L78" i="31" s="1"/>
  <c r="L170" i="31" a="1"/>
  <c r="L170" i="31" s="1"/>
  <c r="E69" i="31"/>
  <c r="E33" i="31"/>
  <c r="E276" i="31"/>
  <c r="E116" i="31"/>
  <c r="E46" i="31"/>
  <c r="E3" i="31"/>
  <c r="E157" i="31"/>
  <c r="E59" i="31"/>
  <c r="E27" i="31"/>
  <c r="E16" i="31"/>
  <c r="L209" i="31" a="1"/>
  <c r="L209" i="31" s="1"/>
  <c r="E64" i="31"/>
  <c r="E32" i="31"/>
  <c r="E165" i="31"/>
  <c r="E61" i="31"/>
  <c r="E29" i="31"/>
  <c r="L265" i="31" a="1"/>
  <c r="L265" i="31" s="1"/>
  <c r="E100" i="31"/>
  <c r="L47" i="31" a="1"/>
  <c r="L47" i="31" s="1"/>
  <c r="E220" i="31"/>
  <c r="L98" i="31" a="1"/>
  <c r="L98" i="31" s="1"/>
  <c r="L52" i="31" a="1"/>
  <c r="L52" i="31" s="1"/>
  <c r="L197" i="31" a="1"/>
  <c r="L197" i="31" s="1"/>
  <c r="L101" i="31" a="1"/>
  <c r="L101" i="31" s="1"/>
  <c r="E172" i="31"/>
  <c r="E66" i="31"/>
  <c r="E149" i="31"/>
  <c r="L62" i="31" a="1"/>
  <c r="L62" i="31" s="1"/>
  <c r="L233" i="31" a="1"/>
  <c r="L233" i="31" s="1"/>
  <c r="L43" i="31" a="1"/>
  <c r="L43" i="31" s="1"/>
  <c r="L56" i="31" a="1"/>
  <c r="L56" i="31" s="1"/>
  <c r="E8" i="31"/>
  <c r="E188" i="31"/>
  <c r="L61" i="31" a="1"/>
  <c r="L61" i="31" s="1"/>
  <c r="L154" i="31" a="1"/>
  <c r="L154" i="31" s="1"/>
  <c r="L258" i="31" a="1"/>
  <c r="L258" i="31" s="1"/>
  <c r="L226" i="31" a="1"/>
  <c r="L226" i="31" s="1"/>
  <c r="L271" i="31" a="1"/>
  <c r="L271" i="31" s="1"/>
  <c r="L239" i="31" a="1"/>
  <c r="L239" i="31" s="1"/>
  <c r="L207" i="31" a="1"/>
  <c r="L207" i="31" s="1"/>
  <c r="L175" i="31" a="1"/>
  <c r="L175" i="31" s="1"/>
  <c r="L143" i="31" a="1"/>
  <c r="L143" i="31" s="1"/>
  <c r="L111" i="31" a="1"/>
  <c r="L111" i="31" s="1"/>
  <c r="E287" i="31"/>
  <c r="E255" i="31"/>
  <c r="G255" i="31" s="1"/>
  <c r="F255" i="31" s="1"/>
  <c r="E223" i="31"/>
  <c r="E191" i="31"/>
  <c r="E159" i="31"/>
  <c r="E127" i="31"/>
  <c r="E95" i="31"/>
  <c r="L64" i="31" a="1"/>
  <c r="L64" i="31" s="1"/>
  <c r="L262" i="31" a="1"/>
  <c r="L262" i="31" s="1"/>
  <c r="L230" i="31" a="1"/>
  <c r="L230" i="31" s="1"/>
  <c r="L198" i="31" a="1"/>
  <c r="L198" i="31" s="1"/>
  <c r="L166" i="31" a="1"/>
  <c r="L166" i="31" s="1"/>
  <c r="L134" i="31" a="1"/>
  <c r="L134" i="31" s="1"/>
  <c r="L102" i="31" a="1"/>
  <c r="L102" i="31" s="1"/>
  <c r="E278" i="31"/>
  <c r="E246" i="31"/>
  <c r="E214" i="31"/>
  <c r="E182" i="31"/>
  <c r="E150" i="31"/>
  <c r="E118" i="31"/>
  <c r="L87" i="31" a="1"/>
  <c r="L87" i="31" s="1"/>
  <c r="L272" i="31" a="1"/>
  <c r="L272" i="31" s="1"/>
  <c r="L240" i="31" a="1"/>
  <c r="L240" i="31" s="1"/>
  <c r="L208" i="31" a="1"/>
  <c r="L208" i="31" s="1"/>
  <c r="L176" i="31" a="1"/>
  <c r="L176" i="31" s="1"/>
  <c r="L144" i="31" a="1"/>
  <c r="L144" i="31" s="1"/>
  <c r="L112" i="31" a="1"/>
  <c r="L112" i="31" s="1"/>
  <c r="E79" i="31"/>
  <c r="L261" i="31" a="1"/>
  <c r="L261" i="31" s="1"/>
  <c r="L229" i="31" a="1"/>
  <c r="L229" i="31" s="1"/>
  <c r="L165" i="31" a="1"/>
  <c r="L165" i="31" s="1"/>
  <c r="L133" i="31" a="1"/>
  <c r="L133" i="31" s="1"/>
  <c r="L73" i="31" a="1"/>
  <c r="L73" i="31" s="1"/>
  <c r="L30" i="31" a="1"/>
  <c r="L30" i="31" s="1"/>
  <c r="L105" i="31" a="1"/>
  <c r="L105" i="31" s="1"/>
  <c r="E52" i="31"/>
  <c r="L146" i="31" a="1"/>
  <c r="L146" i="31" s="1"/>
  <c r="L24" i="31" a="1"/>
  <c r="L24" i="31" s="1"/>
  <c r="L29" i="31" a="1"/>
  <c r="L29" i="31" s="1"/>
  <c r="L58" i="31" a="1"/>
  <c r="L58" i="31" s="1"/>
  <c r="L50" i="31" a="1"/>
  <c r="L50" i="31" s="1"/>
  <c r="E55" i="31"/>
  <c r="E205" i="31"/>
  <c r="E173" i="31"/>
  <c r="L34" i="31" a="1"/>
  <c r="L34" i="31" s="1"/>
  <c r="E89" i="31"/>
  <c r="E39" i="31"/>
  <c r="L26" i="31" a="1"/>
  <c r="L26" i="31" s="1"/>
  <c r="L70" i="31" a="1"/>
  <c r="L70" i="31" s="1"/>
  <c r="E7" i="31"/>
  <c r="E58" i="31"/>
  <c r="E141" i="31"/>
  <c r="E31" i="31"/>
  <c r="E50" i="31"/>
  <c r="E109" i="31"/>
  <c r="E21" i="31"/>
  <c r="E63" i="31"/>
  <c r="L241" i="31" a="1"/>
  <c r="L241" i="31" s="1"/>
  <c r="L69" i="31" a="1"/>
  <c r="L69" i="31" s="1"/>
  <c r="E244" i="31"/>
  <c r="E42" i="31"/>
  <c r="E88" i="31"/>
  <c r="E34" i="31"/>
  <c r="E70" i="31"/>
  <c r="E44" i="31"/>
  <c r="L121" i="31" a="1"/>
  <c r="L121" i="31" s="1"/>
  <c r="L185" i="31" a="1"/>
  <c r="L185" i="31" s="1"/>
  <c r="E47" i="31"/>
  <c r="L153" i="31" a="1"/>
  <c r="L153" i="31" s="1"/>
  <c r="G213" i="31"/>
  <c r="F213" i="31" s="1"/>
  <c r="G203" i="31"/>
  <c r="F203" i="31" s="1"/>
  <c r="G263" i="31"/>
  <c r="F263" i="31" s="1"/>
  <c r="BB229" i="1"/>
  <c r="BC229" i="1"/>
  <c r="BA457" i="1"/>
  <c r="BB457" i="1"/>
  <c r="BC457" i="1"/>
  <c r="BD457" i="1"/>
  <c r="BA344" i="1"/>
  <c r="BC344" i="1"/>
  <c r="BD344" i="1"/>
  <c r="BB344" i="1"/>
  <c r="BD245" i="1"/>
  <c r="BB245" i="1"/>
  <c r="BC245" i="1"/>
  <c r="BA245" i="1"/>
  <c r="AS265" i="1"/>
  <c r="AS297" i="1"/>
  <c r="AS94" i="1"/>
  <c r="AS66" i="1"/>
  <c r="AS339" i="1"/>
  <c r="AS207" i="1"/>
  <c r="AS334" i="1"/>
  <c r="AS241" i="1"/>
  <c r="AS394" i="1"/>
  <c r="AS19" i="1"/>
  <c r="AW240" i="1"/>
  <c r="AO240" i="1"/>
  <c r="AG240" i="1"/>
  <c r="Y240" i="1"/>
  <c r="BD240" i="1"/>
  <c r="AV240" i="1"/>
  <c r="AN240" i="1"/>
  <c r="AF240" i="1"/>
  <c r="BC240" i="1"/>
  <c r="AU240" i="1"/>
  <c r="AM240" i="1"/>
  <c r="AE240" i="1"/>
  <c r="BB240" i="1"/>
  <c r="AL240" i="1"/>
  <c r="AD240" i="1"/>
  <c r="BA240" i="1"/>
  <c r="AK240" i="1"/>
  <c r="AC240" i="1"/>
  <c r="BH240" i="1"/>
  <c r="AR240" i="1"/>
  <c r="AJ240" i="1"/>
  <c r="AB240" i="1"/>
  <c r="AQ240" i="1"/>
  <c r="AI240" i="1"/>
  <c r="AA240" i="1"/>
  <c r="BF240" i="1"/>
  <c r="AP240" i="1"/>
  <c r="AH240" i="1"/>
  <c r="Z240" i="1"/>
  <c r="BD50" i="1"/>
  <c r="AN50" i="1"/>
  <c r="AF50" i="1"/>
  <c r="BK50" i="1"/>
  <c r="BC50" i="1"/>
  <c r="AM50" i="1"/>
  <c r="AE50" i="1"/>
  <c r="BB50" i="1"/>
  <c r="AL50" i="1"/>
  <c r="AD50" i="1"/>
  <c r="BA50" i="1"/>
  <c r="AK50" i="1"/>
  <c r="AC50" i="1"/>
  <c r="BH50" i="1"/>
  <c r="AR50" i="1"/>
  <c r="AJ50" i="1"/>
  <c r="AB50" i="1"/>
  <c r="BG50" i="1"/>
  <c r="AY50" i="1"/>
  <c r="AQ50" i="1"/>
  <c r="AI50" i="1"/>
  <c r="AA50" i="1"/>
  <c r="BF50" i="1"/>
  <c r="AP50" i="1"/>
  <c r="AH50" i="1"/>
  <c r="Z50" i="1"/>
  <c r="AO50" i="1"/>
  <c r="AG50" i="1"/>
  <c r="Y50" i="1"/>
  <c r="AN344" i="1"/>
  <c r="AF344" i="1"/>
  <c r="AL344" i="1"/>
  <c r="AD344" i="1"/>
  <c r="AK344" i="1"/>
  <c r="AC344" i="1"/>
  <c r="AR344" i="1"/>
  <c r="AJ344" i="1"/>
  <c r="AQ344" i="1"/>
  <c r="AI344" i="1"/>
  <c r="AA344" i="1"/>
  <c r="AE344" i="1"/>
  <c r="AB344" i="1"/>
  <c r="Z344" i="1"/>
  <c r="AP344" i="1"/>
  <c r="Y344" i="1"/>
  <c r="AO344" i="1"/>
  <c r="BF344" i="1"/>
  <c r="AH344" i="1"/>
  <c r="AG344" i="1"/>
  <c r="AM344" i="1"/>
  <c r="AZ286" i="1"/>
  <c r="AR286" i="1"/>
  <c r="AJ286" i="1"/>
  <c r="AB286" i="1"/>
  <c r="AQ286" i="1"/>
  <c r="AI286" i="1"/>
  <c r="AA286" i="1"/>
  <c r="AP286" i="1"/>
  <c r="AH286" i="1"/>
  <c r="Z286" i="1"/>
  <c r="AO286" i="1"/>
  <c r="AG286" i="1"/>
  <c r="Y286" i="1"/>
  <c r="BD286" i="1"/>
  <c r="AN286" i="1"/>
  <c r="AF286" i="1"/>
  <c r="BC286" i="1"/>
  <c r="AM286" i="1"/>
  <c r="AE286" i="1"/>
  <c r="BI286" i="1"/>
  <c r="BA286" i="1"/>
  <c r="AK286" i="1"/>
  <c r="AC286" i="1"/>
  <c r="AL286" i="1"/>
  <c r="BB286" i="1"/>
  <c r="AD286" i="1"/>
  <c r="AS142" i="1"/>
  <c r="BD301" i="1"/>
  <c r="AV301" i="1"/>
  <c r="AN301" i="1"/>
  <c r="AF301" i="1"/>
  <c r="BK301" i="1"/>
  <c r="BC301" i="1"/>
  <c r="AU301" i="1"/>
  <c r="AM301" i="1"/>
  <c r="AE301" i="1"/>
  <c r="BB301" i="1"/>
  <c r="AT301" i="1"/>
  <c r="AL301" i="1"/>
  <c r="AD301" i="1"/>
  <c r="BH301" i="1"/>
  <c r="AZ301" i="1"/>
  <c r="AR301" i="1"/>
  <c r="AJ301" i="1"/>
  <c r="AB301" i="1"/>
  <c r="AY301" i="1"/>
  <c r="AQ301" i="1"/>
  <c r="AI301" i="1"/>
  <c r="AA301" i="1"/>
  <c r="AO301" i="1"/>
  <c r="BF301" i="1"/>
  <c r="AK301" i="1"/>
  <c r="BE301" i="1"/>
  <c r="AH301" i="1"/>
  <c r="BA301" i="1"/>
  <c r="AG301" i="1"/>
  <c r="BM301" i="1"/>
  <c r="AC301" i="1"/>
  <c r="AW301" i="1"/>
  <c r="Z301" i="1"/>
  <c r="AP301" i="1"/>
  <c r="Y301" i="1"/>
  <c r="BG152" i="1"/>
  <c r="AQ152" i="1"/>
  <c r="AI152" i="1"/>
  <c r="AA152" i="1"/>
  <c r="BF152" i="1"/>
  <c r="AP152" i="1"/>
  <c r="AH152" i="1"/>
  <c r="Z152" i="1"/>
  <c r="BM152" i="1"/>
  <c r="BE152" i="1"/>
  <c r="AW152" i="1"/>
  <c r="AO152" i="1"/>
  <c r="AG152" i="1"/>
  <c r="Y152" i="1"/>
  <c r="BD152" i="1"/>
  <c r="AV152" i="1"/>
  <c r="AN152" i="1"/>
  <c r="AF152" i="1"/>
  <c r="BK152" i="1"/>
  <c r="BC152" i="1"/>
  <c r="AU152" i="1"/>
  <c r="AM152" i="1"/>
  <c r="AE152" i="1"/>
  <c r="BB152" i="1"/>
  <c r="AT152" i="1"/>
  <c r="AL152" i="1"/>
  <c r="AD152" i="1"/>
  <c r="BA152" i="1"/>
  <c r="AK152" i="1"/>
  <c r="AC152" i="1"/>
  <c r="BH152" i="1"/>
  <c r="AZ152" i="1"/>
  <c r="AR152" i="1"/>
  <c r="AJ152" i="1"/>
  <c r="AB152" i="1"/>
  <c r="BG343" i="1"/>
  <c r="AQ343" i="1"/>
  <c r="AI343" i="1"/>
  <c r="AA343" i="1"/>
  <c r="AO343" i="1"/>
  <c r="AG343" i="1"/>
  <c r="Y343" i="1"/>
  <c r="BD343" i="1"/>
  <c r="AN343" i="1"/>
  <c r="AF343" i="1"/>
  <c r="AE343" i="1"/>
  <c r="AR343" i="1"/>
  <c r="AD343" i="1"/>
  <c r="AP343" i="1"/>
  <c r="AC343" i="1"/>
  <c r="BH343" i="1"/>
  <c r="AM343" i="1"/>
  <c r="AB343" i="1"/>
  <c r="BF343" i="1"/>
  <c r="AL343" i="1"/>
  <c r="Z343" i="1"/>
  <c r="BC343" i="1"/>
  <c r="AJ343" i="1"/>
  <c r="BB343" i="1"/>
  <c r="AH343" i="1"/>
  <c r="AK343" i="1"/>
  <c r="AL299" i="1"/>
  <c r="AD299" i="1"/>
  <c r="AK299" i="1"/>
  <c r="AC299" i="1"/>
  <c r="BH299" i="1"/>
  <c r="AR299" i="1"/>
  <c r="AJ299" i="1"/>
  <c r="AB299" i="1"/>
  <c r="AP299" i="1"/>
  <c r="AH299" i="1"/>
  <c r="Z299" i="1"/>
  <c r="AW299" i="1"/>
  <c r="AO299" i="1"/>
  <c r="AG299" i="1"/>
  <c r="Y299" i="1"/>
  <c r="AV299" i="1"/>
  <c r="AE299" i="1"/>
  <c r="AU299" i="1"/>
  <c r="AA299" i="1"/>
  <c r="BK299" i="1"/>
  <c r="AQ299" i="1"/>
  <c r="AN299" i="1"/>
  <c r="AM299" i="1"/>
  <c r="AF299" i="1"/>
  <c r="AI299" i="1"/>
  <c r="BH157" i="1"/>
  <c r="AZ157" i="1"/>
  <c r="AR157" i="1"/>
  <c r="AJ157" i="1"/>
  <c r="AB157" i="1"/>
  <c r="BG157" i="1"/>
  <c r="AY157" i="1"/>
  <c r="AQ157" i="1"/>
  <c r="AI157" i="1"/>
  <c r="AA157" i="1"/>
  <c r="BF157" i="1"/>
  <c r="AX157" i="1"/>
  <c r="AP157" i="1"/>
  <c r="AH157" i="1"/>
  <c r="Z157" i="1"/>
  <c r="AW157" i="1"/>
  <c r="AO157" i="1"/>
  <c r="AG157" i="1"/>
  <c r="Y157" i="1"/>
  <c r="BD157" i="1"/>
  <c r="AV157" i="1"/>
  <c r="AN157" i="1"/>
  <c r="AF157" i="1"/>
  <c r="BK157" i="1"/>
  <c r="BC157" i="1"/>
  <c r="AM157" i="1"/>
  <c r="AE157" i="1"/>
  <c r="BB157" i="1"/>
  <c r="AL157" i="1"/>
  <c r="AD157" i="1"/>
  <c r="BA157" i="1"/>
  <c r="AK157" i="1"/>
  <c r="AC157"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5" i="1"/>
  <c r="AR75" i="1"/>
  <c r="AJ75" i="1"/>
  <c r="AB75" i="1"/>
  <c r="AY75" i="1"/>
  <c r="AQ75" i="1"/>
  <c r="AI75" i="1"/>
  <c r="AA75" i="1"/>
  <c r="AX75" i="1"/>
  <c r="AP75" i="1"/>
  <c r="AH75" i="1"/>
  <c r="Z75" i="1"/>
  <c r="BE75" i="1"/>
  <c r="AW75" i="1"/>
  <c r="AO75" i="1"/>
  <c r="AG75" i="1"/>
  <c r="Y75" i="1"/>
  <c r="BL75" i="1"/>
  <c r="BD75" i="1"/>
  <c r="AV75" i="1"/>
  <c r="AN75" i="1"/>
  <c r="AF75" i="1"/>
  <c r="BC75" i="1"/>
  <c r="AU75" i="1"/>
  <c r="AM75" i="1"/>
  <c r="AE75" i="1"/>
  <c r="BB75" i="1"/>
  <c r="AL75" i="1"/>
  <c r="AD75" i="1"/>
  <c r="BA75" i="1"/>
  <c r="AK75" i="1"/>
  <c r="AC75" i="1"/>
  <c r="AN88" i="1"/>
  <c r="AF88" i="1"/>
  <c r="AM88" i="1"/>
  <c r="AE88" i="1"/>
  <c r="AL88" i="1"/>
  <c r="AD88" i="1"/>
  <c r="AK88" i="1"/>
  <c r="AC88" i="1"/>
  <c r="AR88" i="1"/>
  <c r="AJ88" i="1"/>
  <c r="AB88" i="1"/>
  <c r="BG88" i="1"/>
  <c r="AQ88" i="1"/>
  <c r="AI88" i="1"/>
  <c r="AA88" i="1"/>
  <c r="AP88" i="1"/>
  <c r="AH88" i="1"/>
  <c r="Z88" i="1"/>
  <c r="AO88" i="1"/>
  <c r="AG88" i="1"/>
  <c r="Y88" i="1"/>
  <c r="AR359" i="1"/>
  <c r="AJ359" i="1"/>
  <c r="AB359" i="1"/>
  <c r="AQ359" i="1"/>
  <c r="AI359" i="1"/>
  <c r="AA359" i="1"/>
  <c r="AP359" i="1"/>
  <c r="AH359" i="1"/>
  <c r="Z359" i="1"/>
  <c r="AO359" i="1"/>
  <c r="AG359" i="1"/>
  <c r="Y359" i="1"/>
  <c r="BD359" i="1"/>
  <c r="AN359" i="1"/>
  <c r="AF359" i="1"/>
  <c r="BC359" i="1"/>
  <c r="AM359" i="1"/>
  <c r="AE359" i="1"/>
  <c r="AL359" i="1"/>
  <c r="AD359" i="1"/>
  <c r="AK359" i="1"/>
  <c r="AC359" i="1"/>
  <c r="AQ30" i="1"/>
  <c r="AI30" i="1"/>
  <c r="AA30" i="1"/>
  <c r="AP30" i="1"/>
  <c r="AH30" i="1"/>
  <c r="Z30" i="1"/>
  <c r="BE30" i="1"/>
  <c r="AO30" i="1"/>
  <c r="AG30" i="1"/>
  <c r="Y30" i="1"/>
  <c r="BC30" i="1"/>
  <c r="AM30" i="1"/>
  <c r="AE30" i="1"/>
  <c r="BJ30" i="1"/>
  <c r="BB30" i="1"/>
  <c r="AL30" i="1"/>
  <c r="AD30" i="1"/>
  <c r="BA30" i="1"/>
  <c r="AK30" i="1"/>
  <c r="AC30" i="1"/>
  <c r="BD30" i="1"/>
  <c r="AR30" i="1"/>
  <c r="AZ30" i="1"/>
  <c r="AN30" i="1"/>
  <c r="AJ30" i="1"/>
  <c r="AF30" i="1"/>
  <c r="AB30" i="1"/>
  <c r="BH14" i="1"/>
  <c r="AZ14" i="1"/>
  <c r="AR14" i="1"/>
  <c r="AJ14" i="1"/>
  <c r="AB14" i="1"/>
  <c r="AQ14" i="1"/>
  <c r="AI14" i="1"/>
  <c r="AA14" i="1"/>
  <c r="BF14" i="1"/>
  <c r="AP14" i="1"/>
  <c r="AH14" i="1"/>
  <c r="Z14" i="1"/>
  <c r="BM14" i="1"/>
  <c r="BE14" i="1"/>
  <c r="AW14" i="1"/>
  <c r="AO14" i="1"/>
  <c r="AG14" i="1"/>
  <c r="Y14" i="1"/>
  <c r="BD14" i="1"/>
  <c r="AV14" i="1"/>
  <c r="AN14" i="1"/>
  <c r="AF14" i="1"/>
  <c r="BC14" i="1"/>
  <c r="AU14" i="1"/>
  <c r="AM14" i="1"/>
  <c r="AE14" i="1"/>
  <c r="BB14" i="1"/>
  <c r="AT14" i="1"/>
  <c r="AL14" i="1"/>
  <c r="AD14" i="1"/>
  <c r="BA14" i="1"/>
  <c r="AK14" i="1"/>
  <c r="AC14" i="1"/>
  <c r="BB102" i="1"/>
  <c r="AL102" i="1"/>
  <c r="AD102" i="1"/>
  <c r="BA102" i="1"/>
  <c r="AK102" i="1"/>
  <c r="AC102" i="1"/>
  <c r="AZ102" i="1"/>
  <c r="AR102" i="1"/>
  <c r="AJ102" i="1"/>
  <c r="AB102" i="1"/>
  <c r="BG102" i="1"/>
  <c r="AY102" i="1"/>
  <c r="AQ102" i="1"/>
  <c r="AI102" i="1"/>
  <c r="AA102" i="1"/>
  <c r="BF102" i="1"/>
  <c r="AX102" i="1"/>
  <c r="AP102" i="1"/>
  <c r="AH102" i="1"/>
  <c r="Z102" i="1"/>
  <c r="AO102" i="1"/>
  <c r="AG102" i="1"/>
  <c r="Y102" i="1"/>
  <c r="BD102" i="1"/>
  <c r="AN102" i="1"/>
  <c r="AF102" i="1"/>
  <c r="BC102" i="1"/>
  <c r="AM102" i="1"/>
  <c r="AE102" i="1"/>
  <c r="AQ192" i="1"/>
  <c r="AI192" i="1"/>
  <c r="AA192" i="1"/>
  <c r="AP192" i="1"/>
  <c r="AH192" i="1"/>
  <c r="Z192" i="1"/>
  <c r="BM192" i="1"/>
  <c r="AW192" i="1"/>
  <c r="AO192" i="1"/>
  <c r="AG192" i="1"/>
  <c r="Y192" i="1"/>
  <c r="AV192" i="1"/>
  <c r="AN192" i="1"/>
  <c r="AF192" i="1"/>
  <c r="BK192" i="1"/>
  <c r="AU192" i="1"/>
  <c r="AM192" i="1"/>
  <c r="AE192" i="1"/>
  <c r="BJ192" i="1"/>
  <c r="AT192" i="1"/>
  <c r="AL192" i="1"/>
  <c r="AD192" i="1"/>
  <c r="AK192" i="1"/>
  <c r="AC192" i="1"/>
  <c r="AR192" i="1"/>
  <c r="AJ192" i="1"/>
  <c r="AB192" i="1"/>
  <c r="BH192" i="1"/>
  <c r="AZ192" i="1"/>
  <c r="AP315" i="1"/>
  <c r="AH315" i="1"/>
  <c r="Z315" i="1"/>
  <c r="BB315" i="1"/>
  <c r="AL315" i="1"/>
  <c r="AD315" i="1"/>
  <c r="AZ315" i="1"/>
  <c r="AR315" i="1"/>
  <c r="AJ315" i="1"/>
  <c r="AB315" i="1"/>
  <c r="AU315" i="1"/>
  <c r="AI315" i="1"/>
  <c r="BD315" i="1"/>
  <c r="AG315" i="1"/>
  <c r="BC315" i="1"/>
  <c r="AF315" i="1"/>
  <c r="AO315" i="1"/>
  <c r="AC315" i="1"/>
  <c r="AN315" i="1"/>
  <c r="AA315" i="1"/>
  <c r="AW315" i="1"/>
  <c r="AV315" i="1"/>
  <c r="AQ315" i="1"/>
  <c r="AM315" i="1"/>
  <c r="BA315" i="1"/>
  <c r="AK315" i="1"/>
  <c r="Y315" i="1"/>
  <c r="AE315" i="1"/>
  <c r="BD379" i="1"/>
  <c r="AV379" i="1"/>
  <c r="AN379" i="1"/>
  <c r="AF379" i="1"/>
  <c r="BK379" i="1"/>
  <c r="BC379" i="1"/>
  <c r="AU379" i="1"/>
  <c r="AM379" i="1"/>
  <c r="AE379" i="1"/>
  <c r="BB379" i="1"/>
  <c r="AT379" i="1"/>
  <c r="AL379" i="1"/>
  <c r="AD379" i="1"/>
  <c r="BA379" i="1"/>
  <c r="AK379" i="1"/>
  <c r="AC379" i="1"/>
  <c r="BH379" i="1"/>
  <c r="AZ379" i="1"/>
  <c r="AR379" i="1"/>
  <c r="AJ379" i="1"/>
  <c r="AB379" i="1"/>
  <c r="AQ379" i="1"/>
  <c r="AI379" i="1"/>
  <c r="AA379" i="1"/>
  <c r="AP379" i="1"/>
  <c r="AH379" i="1"/>
  <c r="Z379" i="1"/>
  <c r="BM379" i="1"/>
  <c r="AW379" i="1"/>
  <c r="AO379" i="1"/>
  <c r="AG379" i="1"/>
  <c r="Y379" i="1"/>
  <c r="BC358" i="1"/>
  <c r="AM358" i="1"/>
  <c r="AE358" i="1"/>
  <c r="AL358" i="1"/>
  <c r="AD358" i="1"/>
  <c r="AK358" i="1"/>
  <c r="AC358" i="1"/>
  <c r="AR358" i="1"/>
  <c r="AJ358" i="1"/>
  <c r="AB358" i="1"/>
  <c r="AQ358" i="1"/>
  <c r="AI358" i="1"/>
  <c r="AA358" i="1"/>
  <c r="AP358" i="1"/>
  <c r="AH358" i="1"/>
  <c r="Z358" i="1"/>
  <c r="AO358" i="1"/>
  <c r="AG358" i="1"/>
  <c r="Y358" i="1"/>
  <c r="BD358" i="1"/>
  <c r="AN358" i="1"/>
  <c r="AF358" i="1"/>
  <c r="BA113" i="1"/>
  <c r="AK113" i="1"/>
  <c r="AC113" i="1"/>
  <c r="BH113" i="1"/>
  <c r="AZ113" i="1"/>
  <c r="AR113" i="1"/>
  <c r="AJ113" i="1"/>
  <c r="AB113" i="1"/>
  <c r="BG113" i="1"/>
  <c r="AY113" i="1"/>
  <c r="AQ113" i="1"/>
  <c r="AI113" i="1"/>
  <c r="AA113" i="1"/>
  <c r="BF113" i="1"/>
  <c r="AX113" i="1"/>
  <c r="AP113" i="1"/>
  <c r="AH113" i="1"/>
  <c r="Z113" i="1"/>
  <c r="AW113" i="1"/>
  <c r="AO113" i="1"/>
  <c r="AG113" i="1"/>
  <c r="Y113" i="1"/>
  <c r="BD113" i="1"/>
  <c r="AN113" i="1"/>
  <c r="AF113" i="1"/>
  <c r="BK113" i="1"/>
  <c r="BC113" i="1"/>
  <c r="AU113" i="1"/>
  <c r="AM113" i="1"/>
  <c r="AE113" i="1"/>
  <c r="BB113" i="1"/>
  <c r="AL113" i="1"/>
  <c r="AD113" i="1"/>
  <c r="BC99" i="1"/>
  <c r="AM99" i="1"/>
  <c r="AE99" i="1"/>
  <c r="BB99" i="1"/>
  <c r="AL99" i="1"/>
  <c r="AD99" i="1"/>
  <c r="BA99" i="1"/>
  <c r="AK99" i="1"/>
  <c r="AC99" i="1"/>
  <c r="AZ99" i="1"/>
  <c r="AR99" i="1"/>
  <c r="AJ99" i="1"/>
  <c r="AB99" i="1"/>
  <c r="AQ99" i="1"/>
  <c r="AI99" i="1"/>
  <c r="AA99" i="1"/>
  <c r="AP99" i="1"/>
  <c r="AH99" i="1"/>
  <c r="Z99" i="1"/>
  <c r="BE99" i="1"/>
  <c r="AO99" i="1"/>
  <c r="AG99" i="1"/>
  <c r="Y99" i="1"/>
  <c r="BD99" i="1"/>
  <c r="AN99" i="1"/>
  <c r="AF99" i="1"/>
  <c r="AX381" i="1"/>
  <c r="AP381" i="1"/>
  <c r="AH381" i="1"/>
  <c r="Z381" i="1"/>
  <c r="BE381" i="1"/>
  <c r="AO381" i="1"/>
  <c r="AG381" i="1"/>
  <c r="Y381" i="1"/>
  <c r="BD381" i="1"/>
  <c r="AN381" i="1"/>
  <c r="AF381" i="1"/>
  <c r="BC381" i="1"/>
  <c r="AM381" i="1"/>
  <c r="AE381" i="1"/>
  <c r="BB381" i="1"/>
  <c r="AL381" i="1"/>
  <c r="AD381" i="1"/>
  <c r="BA381" i="1"/>
  <c r="AK381" i="1"/>
  <c r="AC381" i="1"/>
  <c r="AZ381" i="1"/>
  <c r="AR381" i="1"/>
  <c r="AJ381" i="1"/>
  <c r="AB381" i="1"/>
  <c r="AQ381" i="1"/>
  <c r="AI381" i="1"/>
  <c r="AA381" i="1"/>
  <c r="AY381" i="1"/>
  <c r="BG9" i="1"/>
  <c r="AQ9" i="1"/>
  <c r="AI9" i="1"/>
  <c r="AA9" i="1"/>
  <c r="BF9" i="1"/>
  <c r="AP9" i="1"/>
  <c r="AH9" i="1"/>
  <c r="Z9" i="1"/>
  <c r="AW9" i="1"/>
  <c r="AO9" i="1"/>
  <c r="AG9" i="1"/>
  <c r="Y9" i="1"/>
  <c r="AN9" i="1"/>
  <c r="AF9" i="1"/>
  <c r="BK9" i="1"/>
  <c r="AU9" i="1"/>
  <c r="AM9" i="1"/>
  <c r="AE9" i="1"/>
  <c r="AL9" i="1"/>
  <c r="AD9" i="1"/>
  <c r="AK9" i="1"/>
  <c r="AC9" i="1"/>
  <c r="BH9" i="1"/>
  <c r="AR9" i="1"/>
  <c r="AJ9" i="1"/>
  <c r="AB9" i="1"/>
  <c r="AQ41" i="1"/>
  <c r="AI41" i="1"/>
  <c r="AA41" i="1"/>
  <c r="AP41" i="1"/>
  <c r="AH41" i="1"/>
  <c r="Z41" i="1"/>
  <c r="AW41" i="1"/>
  <c r="AO41" i="1"/>
  <c r="AG41" i="1"/>
  <c r="Y41" i="1"/>
  <c r="AV41" i="1"/>
  <c r="AN41" i="1"/>
  <c r="AF41" i="1"/>
  <c r="BK41" i="1"/>
  <c r="AU41" i="1"/>
  <c r="AM41" i="1"/>
  <c r="AE41" i="1"/>
  <c r="AL41" i="1"/>
  <c r="AD41" i="1"/>
  <c r="AK41" i="1"/>
  <c r="AC41" i="1"/>
  <c r="BH41" i="1"/>
  <c r="AR41" i="1"/>
  <c r="AJ41" i="1"/>
  <c r="AB41" i="1"/>
  <c r="BG176" i="1"/>
  <c r="AY176" i="1"/>
  <c r="AQ176" i="1"/>
  <c r="AI176" i="1"/>
  <c r="AA176" i="1"/>
  <c r="BF176" i="1"/>
  <c r="AX176" i="1"/>
  <c r="AP176" i="1"/>
  <c r="AH176" i="1"/>
  <c r="Z176" i="1"/>
  <c r="AW176" i="1"/>
  <c r="AO176" i="1"/>
  <c r="AG176" i="1"/>
  <c r="Y176" i="1"/>
  <c r="BD176" i="1"/>
  <c r="AV176" i="1"/>
  <c r="AN176" i="1"/>
  <c r="AF176" i="1"/>
  <c r="BK176" i="1"/>
  <c r="BC176" i="1"/>
  <c r="AM176" i="1"/>
  <c r="AE176" i="1"/>
  <c r="BB176" i="1"/>
  <c r="AL176" i="1"/>
  <c r="AD176" i="1"/>
  <c r="AK176" i="1"/>
  <c r="AC176" i="1"/>
  <c r="AJ176" i="1"/>
  <c r="BH176" i="1"/>
  <c r="AB176" i="1"/>
  <c r="AR176" i="1"/>
  <c r="AK457" i="1"/>
  <c r="AC457" i="1"/>
  <c r="AY457" i="1"/>
  <c r="AQ457" i="1"/>
  <c r="AI457" i="1"/>
  <c r="AA457" i="1"/>
  <c r="AP457" i="1"/>
  <c r="AH457" i="1"/>
  <c r="Z457" i="1"/>
  <c r="AN457" i="1"/>
  <c r="AF457" i="1"/>
  <c r="AL457" i="1"/>
  <c r="AD457" i="1"/>
  <c r="AG457" i="1"/>
  <c r="AE457" i="1"/>
  <c r="AB457" i="1"/>
  <c r="Y457" i="1"/>
  <c r="AR457" i="1"/>
  <c r="AO457" i="1"/>
  <c r="AM457" i="1"/>
  <c r="AJ457" i="1"/>
  <c r="BB217" i="1"/>
  <c r="AT217" i="1"/>
  <c r="AL217" i="1"/>
  <c r="AD217" i="1"/>
  <c r="BA217" i="1"/>
  <c r="AK217" i="1"/>
  <c r="AC217" i="1"/>
  <c r="BH217" i="1"/>
  <c r="AZ217" i="1"/>
  <c r="AR217" i="1"/>
  <c r="AJ217" i="1"/>
  <c r="AB217" i="1"/>
  <c r="BG217" i="1"/>
  <c r="AQ217" i="1"/>
  <c r="AI217" i="1"/>
  <c r="AA217" i="1"/>
  <c r="BF217" i="1"/>
  <c r="AP217" i="1"/>
  <c r="AH217" i="1"/>
  <c r="Z217" i="1"/>
  <c r="AW217" i="1"/>
  <c r="AO217" i="1"/>
  <c r="AG217" i="1"/>
  <c r="Y217" i="1"/>
  <c r="BD217" i="1"/>
  <c r="AV217" i="1"/>
  <c r="AN217" i="1"/>
  <c r="AF217" i="1"/>
  <c r="BK217" i="1"/>
  <c r="BC217" i="1"/>
  <c r="AU217" i="1"/>
  <c r="AM217" i="1"/>
  <c r="AE217" i="1"/>
  <c r="AQ320" i="1"/>
  <c r="AI320" i="1"/>
  <c r="AA320" i="1"/>
  <c r="AP320" i="1"/>
  <c r="AH320" i="1"/>
  <c r="Z320" i="1"/>
  <c r="AV320" i="1"/>
  <c r="AN320" i="1"/>
  <c r="AF320" i="1"/>
  <c r="AU320" i="1"/>
  <c r="AM320" i="1"/>
  <c r="AE320" i="1"/>
  <c r="BI320" i="1"/>
  <c r="AK320" i="1"/>
  <c r="AC320" i="1"/>
  <c r="AR320" i="1"/>
  <c r="AJ320" i="1"/>
  <c r="AB320" i="1"/>
  <c r="AD320" i="1"/>
  <c r="Y320" i="1"/>
  <c r="AO320" i="1"/>
  <c r="AW320" i="1"/>
  <c r="AL320" i="1"/>
  <c r="AG320" i="1"/>
  <c r="BH375" i="1"/>
  <c r="AZ375" i="1"/>
  <c r="AR375" i="1"/>
  <c r="AJ375" i="1"/>
  <c r="AB375" i="1"/>
  <c r="BG375" i="1"/>
  <c r="AY375" i="1"/>
  <c r="AQ375" i="1"/>
  <c r="AI375" i="1"/>
  <c r="AA375" i="1"/>
  <c r="BF375" i="1"/>
  <c r="AX375" i="1"/>
  <c r="AP375" i="1"/>
  <c r="AH375" i="1"/>
  <c r="Z375" i="1"/>
  <c r="AW375" i="1"/>
  <c r="AO375" i="1"/>
  <c r="AG375" i="1"/>
  <c r="Y375" i="1"/>
  <c r="BD375" i="1"/>
  <c r="AV375" i="1"/>
  <c r="AN375" i="1"/>
  <c r="AF375" i="1"/>
  <c r="BC375" i="1"/>
  <c r="AM375" i="1"/>
  <c r="AE375" i="1"/>
  <c r="BB375" i="1"/>
  <c r="AL375" i="1"/>
  <c r="AD375" i="1"/>
  <c r="AK375" i="1"/>
  <c r="AC375" i="1"/>
  <c r="BA375" i="1"/>
  <c r="AS164" i="1"/>
  <c r="AS295" i="1"/>
  <c r="AS52" i="1"/>
  <c r="AS356" i="1"/>
  <c r="AS29" i="1"/>
  <c r="AS61" i="1"/>
  <c r="AS59" i="1"/>
  <c r="AS103" i="1"/>
  <c r="AS148" i="1"/>
  <c r="AS151" i="1"/>
  <c r="AS360" i="1"/>
  <c r="AS124" i="1"/>
  <c r="AS296" i="1"/>
  <c r="AS293" i="1"/>
  <c r="AS270" i="1"/>
  <c r="AS246" i="1"/>
  <c r="AS337" i="1"/>
  <c r="AS364" i="1"/>
  <c r="BD243" i="1"/>
  <c r="AN243" i="1"/>
  <c r="AF243" i="1"/>
  <c r="BK243" i="1"/>
  <c r="BC243" i="1"/>
  <c r="AU243" i="1"/>
  <c r="AM243" i="1"/>
  <c r="AE243" i="1"/>
  <c r="BB243" i="1"/>
  <c r="AT243" i="1"/>
  <c r="AL243" i="1"/>
  <c r="AD243" i="1"/>
  <c r="BA243" i="1"/>
  <c r="AK243" i="1"/>
  <c r="AC243" i="1"/>
  <c r="BH243" i="1"/>
  <c r="AZ243" i="1"/>
  <c r="AR243" i="1"/>
  <c r="AJ243" i="1"/>
  <c r="AB243" i="1"/>
  <c r="BG243" i="1"/>
  <c r="AQ243" i="1"/>
  <c r="AI243" i="1"/>
  <c r="AA243" i="1"/>
  <c r="BF243" i="1"/>
  <c r="AP243" i="1"/>
  <c r="AH243" i="1"/>
  <c r="Z243" i="1"/>
  <c r="BM243" i="1"/>
  <c r="BE243" i="1"/>
  <c r="AW243" i="1"/>
  <c r="AO243" i="1"/>
  <c r="AG243" i="1"/>
  <c r="Y243" i="1"/>
  <c r="BA130" i="1"/>
  <c r="AK130" i="1"/>
  <c r="AC130" i="1"/>
  <c r="AZ130" i="1"/>
  <c r="AR130" i="1"/>
  <c r="AJ130" i="1"/>
  <c r="AB130" i="1"/>
  <c r="AY130" i="1"/>
  <c r="AQ130" i="1"/>
  <c r="AI130" i="1"/>
  <c r="AA130" i="1"/>
  <c r="AX130" i="1"/>
  <c r="AP130" i="1"/>
  <c r="AH130" i="1"/>
  <c r="Z130" i="1"/>
  <c r="BE130" i="1"/>
  <c r="AO130" i="1"/>
  <c r="AG130" i="1"/>
  <c r="Y130" i="1"/>
  <c r="BD130" i="1"/>
  <c r="AN130" i="1"/>
  <c r="AF130" i="1"/>
  <c r="BC130" i="1"/>
  <c r="AM130" i="1"/>
  <c r="AE130" i="1"/>
  <c r="BB130" i="1"/>
  <c r="AL130" i="1"/>
  <c r="AD130" i="1"/>
  <c r="BB32" i="1"/>
  <c r="AL32" i="1"/>
  <c r="AD32" i="1"/>
  <c r="BA32" i="1"/>
  <c r="AK32" i="1"/>
  <c r="AC32" i="1"/>
  <c r="BH32" i="1"/>
  <c r="AZ32" i="1"/>
  <c r="AR32" i="1"/>
  <c r="AJ32" i="1"/>
  <c r="AB32" i="1"/>
  <c r="AY32" i="1"/>
  <c r="AQ32" i="1"/>
  <c r="AI32" i="1"/>
  <c r="AA32" i="1"/>
  <c r="BE32" i="1"/>
  <c r="AW32" i="1"/>
  <c r="AO32" i="1"/>
  <c r="AG32" i="1"/>
  <c r="Y32" i="1"/>
  <c r="BL32" i="1"/>
  <c r="BD32" i="1"/>
  <c r="AV32" i="1"/>
  <c r="AN32" i="1"/>
  <c r="AF32" i="1"/>
  <c r="BC32" i="1"/>
  <c r="AU32" i="1"/>
  <c r="AM32" i="1"/>
  <c r="AE32" i="1"/>
  <c r="AX32" i="1"/>
  <c r="AP32" i="1"/>
  <c r="AH32" i="1"/>
  <c r="Z32" i="1"/>
  <c r="AS77" i="1"/>
  <c r="BG308" i="1"/>
  <c r="AQ308" i="1"/>
  <c r="AI308" i="1"/>
  <c r="AA308" i="1"/>
  <c r="BF308" i="1"/>
  <c r="AP308" i="1"/>
  <c r="AH308" i="1"/>
  <c r="Z308" i="1"/>
  <c r="AO308" i="1"/>
  <c r="AG308" i="1"/>
  <c r="Y308" i="1"/>
  <c r="BC308" i="1"/>
  <c r="AM308" i="1"/>
  <c r="AE308" i="1"/>
  <c r="BB308" i="1"/>
  <c r="AL308" i="1"/>
  <c r="AD308" i="1"/>
  <c r="AN308" i="1"/>
  <c r="AK308" i="1"/>
  <c r="BI308" i="1"/>
  <c r="AJ308" i="1"/>
  <c r="BH308" i="1"/>
  <c r="AF308" i="1"/>
  <c r="AC308" i="1"/>
  <c r="BD308" i="1"/>
  <c r="AB308" i="1"/>
  <c r="AR308" i="1"/>
  <c r="BA308" i="1"/>
  <c r="BM248" i="1"/>
  <c r="AO248" i="1"/>
  <c r="AG248" i="1"/>
  <c r="Y248" i="1"/>
  <c r="BD248" i="1"/>
  <c r="AN248" i="1"/>
  <c r="AF248" i="1"/>
  <c r="BK248" i="1"/>
  <c r="BC248" i="1"/>
  <c r="AM248" i="1"/>
  <c r="AE248" i="1"/>
  <c r="BB248" i="1"/>
  <c r="AT248" i="1"/>
  <c r="AL248" i="1"/>
  <c r="AD248" i="1"/>
  <c r="AK248" i="1"/>
  <c r="AC248" i="1"/>
  <c r="BH248" i="1"/>
  <c r="AR248" i="1"/>
  <c r="AJ248" i="1"/>
  <c r="AB248" i="1"/>
  <c r="AQ248" i="1"/>
  <c r="AI248" i="1"/>
  <c r="AA248" i="1"/>
  <c r="AP248" i="1"/>
  <c r="AH248" i="1"/>
  <c r="Z248" i="1"/>
  <c r="AW93" i="1"/>
  <c r="AO93" i="1"/>
  <c r="AG93" i="1"/>
  <c r="Y93" i="1"/>
  <c r="AV93" i="1"/>
  <c r="AN93" i="1"/>
  <c r="AF93" i="1"/>
  <c r="AU93" i="1"/>
  <c r="AM93" i="1"/>
  <c r="AE93" i="1"/>
  <c r="AL93" i="1"/>
  <c r="AD93" i="1"/>
  <c r="AK93" i="1"/>
  <c r="AC93" i="1"/>
  <c r="BH93" i="1"/>
  <c r="AR93" i="1"/>
  <c r="AJ93" i="1"/>
  <c r="AB93" i="1"/>
  <c r="AQ93" i="1"/>
  <c r="AI93" i="1"/>
  <c r="AA93" i="1"/>
  <c r="BF93" i="1"/>
  <c r="AP93" i="1"/>
  <c r="AH93" i="1"/>
  <c r="Z93" i="1"/>
  <c r="BD112" i="1"/>
  <c r="AN112" i="1"/>
  <c r="AF112" i="1"/>
  <c r="BK112" i="1"/>
  <c r="BC112" i="1"/>
  <c r="AU112" i="1"/>
  <c r="AM112" i="1"/>
  <c r="AE112" i="1"/>
  <c r="BB112" i="1"/>
  <c r="AL112" i="1"/>
  <c r="AD112" i="1"/>
  <c r="BA112" i="1"/>
  <c r="AK112" i="1"/>
  <c r="AC112" i="1"/>
  <c r="BH112" i="1"/>
  <c r="AZ112" i="1"/>
  <c r="AR112" i="1"/>
  <c r="AJ112" i="1"/>
  <c r="AB112" i="1"/>
  <c r="BG112" i="1"/>
  <c r="AY112" i="1"/>
  <c r="AQ112" i="1"/>
  <c r="AI112" i="1"/>
  <c r="AA112" i="1"/>
  <c r="BF112" i="1"/>
  <c r="AX112" i="1"/>
  <c r="AP112" i="1"/>
  <c r="AH112" i="1"/>
  <c r="Z112" i="1"/>
  <c r="AW112" i="1"/>
  <c r="AO112" i="1"/>
  <c r="AG112" i="1"/>
  <c r="Y112" i="1"/>
  <c r="BF60" i="1"/>
  <c r="AX60" i="1"/>
  <c r="AP60" i="1"/>
  <c r="AH60" i="1"/>
  <c r="Z60" i="1"/>
  <c r="AW60" i="1"/>
  <c r="AO60" i="1"/>
  <c r="AG60" i="1"/>
  <c r="Y60" i="1"/>
  <c r="BD60" i="1"/>
  <c r="AV60" i="1"/>
  <c r="AN60" i="1"/>
  <c r="AF60" i="1"/>
  <c r="BC60" i="1"/>
  <c r="AU60" i="1"/>
  <c r="AM60" i="1"/>
  <c r="AE60" i="1"/>
  <c r="BB60" i="1"/>
  <c r="AL60" i="1"/>
  <c r="AD60" i="1"/>
  <c r="BA60" i="1"/>
  <c r="AK60" i="1"/>
  <c r="AC60" i="1"/>
  <c r="AZ60" i="1"/>
  <c r="AR60" i="1"/>
  <c r="AJ60" i="1"/>
  <c r="AB60" i="1"/>
  <c r="BG60" i="1"/>
  <c r="AY60" i="1"/>
  <c r="AQ60" i="1"/>
  <c r="AI60" i="1"/>
  <c r="AA60" i="1"/>
  <c r="BB86" i="1"/>
  <c r="AL86" i="1"/>
  <c r="AD86" i="1"/>
  <c r="BA86" i="1"/>
  <c r="AK86" i="1"/>
  <c r="AC86" i="1"/>
  <c r="AZ86" i="1"/>
  <c r="AR86" i="1"/>
  <c r="AJ86" i="1"/>
  <c r="AB86" i="1"/>
  <c r="BG86" i="1"/>
  <c r="AY86" i="1"/>
  <c r="AQ86" i="1"/>
  <c r="AI86" i="1"/>
  <c r="AA86" i="1"/>
  <c r="BF86" i="1"/>
  <c r="AX86" i="1"/>
  <c r="AP86" i="1"/>
  <c r="AH86" i="1"/>
  <c r="Z86" i="1"/>
  <c r="BE86" i="1"/>
  <c r="AW86" i="1"/>
  <c r="AO86" i="1"/>
  <c r="AG86" i="1"/>
  <c r="Y86" i="1"/>
  <c r="BD86" i="1"/>
  <c r="AV86" i="1"/>
  <c r="AN86" i="1"/>
  <c r="AF86" i="1"/>
  <c r="BC86" i="1"/>
  <c r="AU86" i="1"/>
  <c r="AM86" i="1"/>
  <c r="AE86" i="1"/>
  <c r="AP365" i="1"/>
  <c r="AH365" i="1"/>
  <c r="Z365" i="1"/>
  <c r="BC365" i="1"/>
  <c r="AL365" i="1"/>
  <c r="AD365" i="1"/>
  <c r="AR365" i="1"/>
  <c r="AJ365" i="1"/>
  <c r="AB365" i="1"/>
  <c r="AM365" i="1"/>
  <c r="Y365" i="1"/>
  <c r="AK365" i="1"/>
  <c r="AI365" i="1"/>
  <c r="BD365" i="1"/>
  <c r="AG365" i="1"/>
  <c r="AF365" i="1"/>
  <c r="AQ365" i="1"/>
  <c r="AE365" i="1"/>
  <c r="AO365" i="1"/>
  <c r="AC365" i="1"/>
  <c r="AN365" i="1"/>
  <c r="AA365"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17" i="1"/>
  <c r="AR317" i="1"/>
  <c r="AJ317" i="1"/>
  <c r="AB317" i="1"/>
  <c r="BD317" i="1"/>
  <c r="AV317" i="1"/>
  <c r="AN317" i="1"/>
  <c r="AF317" i="1"/>
  <c r="BB317" i="1"/>
  <c r="AL317" i="1"/>
  <c r="AD317" i="1"/>
  <c r="BA317" i="1"/>
  <c r="AK317" i="1"/>
  <c r="AC317" i="1"/>
  <c r="AE317" i="1"/>
  <c r="AQ317" i="1"/>
  <c r="AA317" i="1"/>
  <c r="AP317" i="1"/>
  <c r="Z317" i="1"/>
  <c r="AM317" i="1"/>
  <c r="AI317" i="1"/>
  <c r="Y317" i="1"/>
  <c r="AW317" i="1"/>
  <c r="AU317" i="1"/>
  <c r="AO317" i="1"/>
  <c r="BC317" i="1"/>
  <c r="AG317" i="1"/>
  <c r="AH317" i="1"/>
  <c r="BH54" i="1"/>
  <c r="AZ54" i="1"/>
  <c r="AR54" i="1"/>
  <c r="AJ54" i="1"/>
  <c r="AB54" i="1"/>
  <c r="BG54" i="1"/>
  <c r="AY54" i="1"/>
  <c r="AQ54" i="1"/>
  <c r="AI54" i="1"/>
  <c r="AA54" i="1"/>
  <c r="BF54" i="1"/>
  <c r="AX54" i="1"/>
  <c r="AP54" i="1"/>
  <c r="AH54" i="1"/>
  <c r="Z54" i="1"/>
  <c r="BE54" i="1"/>
  <c r="AW54" i="1"/>
  <c r="AO54" i="1"/>
  <c r="AG54" i="1"/>
  <c r="Y54" i="1"/>
  <c r="BD54" i="1"/>
  <c r="AV54" i="1"/>
  <c r="AN54" i="1"/>
  <c r="AF54" i="1"/>
  <c r="BC54" i="1"/>
  <c r="AM54" i="1"/>
  <c r="AE54" i="1"/>
  <c r="BB54" i="1"/>
  <c r="AL54" i="1"/>
  <c r="AD54" i="1"/>
  <c r="BA54" i="1"/>
  <c r="AK54" i="1"/>
  <c r="AC54" i="1"/>
  <c r="AP245" i="1"/>
  <c r="AH245" i="1"/>
  <c r="Z245" i="1"/>
  <c r="AO245" i="1"/>
  <c r="AG245" i="1"/>
  <c r="Y245" i="1"/>
  <c r="AN245" i="1"/>
  <c r="AF245" i="1"/>
  <c r="AM245" i="1"/>
  <c r="AE245" i="1"/>
  <c r="AL245" i="1"/>
  <c r="AD245" i="1"/>
  <c r="AK245" i="1"/>
  <c r="AC245" i="1"/>
  <c r="AR245" i="1"/>
  <c r="AJ245" i="1"/>
  <c r="AB245" i="1"/>
  <c r="AY245" i="1"/>
  <c r="AQ245" i="1"/>
  <c r="AI245" i="1"/>
  <c r="AA245" i="1"/>
  <c r="BG136" i="1"/>
  <c r="AY136" i="1"/>
  <c r="AQ136" i="1"/>
  <c r="AI136" i="1"/>
  <c r="AA136" i="1"/>
  <c r="BF136" i="1"/>
  <c r="AX136" i="1"/>
  <c r="AP136" i="1"/>
  <c r="AH136" i="1"/>
  <c r="Z136" i="1"/>
  <c r="AW136" i="1"/>
  <c r="AO136" i="1"/>
  <c r="AG136" i="1"/>
  <c r="Y136" i="1"/>
  <c r="BD136" i="1"/>
  <c r="AN136" i="1"/>
  <c r="AF136" i="1"/>
  <c r="BK136" i="1"/>
  <c r="BC136" i="1"/>
  <c r="AU136" i="1"/>
  <c r="AM136" i="1"/>
  <c r="AE136" i="1"/>
  <c r="BB136" i="1"/>
  <c r="AL136" i="1"/>
  <c r="AD136" i="1"/>
  <c r="BA136" i="1"/>
  <c r="AK136" i="1"/>
  <c r="AC136" i="1"/>
  <c r="BH136" i="1"/>
  <c r="AZ136" i="1"/>
  <c r="AR136" i="1"/>
  <c r="AJ136" i="1"/>
  <c r="AB136" i="1"/>
  <c r="BH247" i="1"/>
  <c r="AZ247" i="1"/>
  <c r="AR247" i="1"/>
  <c r="AJ247" i="1"/>
  <c r="AB247" i="1"/>
  <c r="AY247" i="1"/>
  <c r="AQ247" i="1"/>
  <c r="AI247" i="1"/>
  <c r="AA247" i="1"/>
  <c r="BF247" i="1"/>
  <c r="AX247" i="1"/>
  <c r="AP247" i="1"/>
  <c r="AH247" i="1"/>
  <c r="Z247" i="1"/>
  <c r="BM247" i="1"/>
  <c r="BE247" i="1"/>
  <c r="AW247" i="1"/>
  <c r="AO247" i="1"/>
  <c r="AG247" i="1"/>
  <c r="Y247" i="1"/>
  <c r="BD247" i="1"/>
  <c r="AV247" i="1"/>
  <c r="AN247" i="1"/>
  <c r="AF247" i="1"/>
  <c r="BK247" i="1"/>
  <c r="BC247" i="1"/>
  <c r="AU247" i="1"/>
  <c r="AM247" i="1"/>
  <c r="AE247" i="1"/>
  <c r="BB247" i="1"/>
  <c r="AT247" i="1"/>
  <c r="AL247" i="1"/>
  <c r="AD247" i="1"/>
  <c r="BA247" i="1"/>
  <c r="AK247" i="1"/>
  <c r="AC247" i="1"/>
  <c r="BE73" i="1"/>
  <c r="BD73" i="1"/>
  <c r="BI73" i="1"/>
  <c r="BA73" i="1"/>
  <c r="AY73" i="1"/>
  <c r="AQ73" i="1"/>
  <c r="AI73" i="1"/>
  <c r="AA73" i="1"/>
  <c r="AK73" i="1"/>
  <c r="AB73" i="1"/>
  <c r="BC73" i="1"/>
  <c r="AJ73" i="1"/>
  <c r="Z73" i="1"/>
  <c r="BB73" i="1"/>
  <c r="AR73" i="1"/>
  <c r="AH73" i="1"/>
  <c r="Y73" i="1"/>
  <c r="AZ73" i="1"/>
  <c r="AP73" i="1"/>
  <c r="AG73" i="1"/>
  <c r="AX73" i="1"/>
  <c r="AO73" i="1"/>
  <c r="AF73" i="1"/>
  <c r="AW73" i="1"/>
  <c r="AN73" i="1"/>
  <c r="AE73" i="1"/>
  <c r="BH73" i="1"/>
  <c r="AV73" i="1"/>
  <c r="AM73" i="1"/>
  <c r="AD73" i="1"/>
  <c r="AU73" i="1"/>
  <c r="AL73" i="1"/>
  <c r="AC73" i="1"/>
  <c r="AO150" i="1"/>
  <c r="AG150" i="1"/>
  <c r="Y150" i="1"/>
  <c r="BD150" i="1"/>
  <c r="AN150" i="1"/>
  <c r="AF150" i="1"/>
  <c r="BC150" i="1"/>
  <c r="AM150" i="1"/>
  <c r="AE150" i="1"/>
  <c r="BB150" i="1"/>
  <c r="AL150" i="1"/>
  <c r="AD150" i="1"/>
  <c r="AK150" i="1"/>
  <c r="AC150" i="1"/>
  <c r="AR150" i="1"/>
  <c r="AJ150" i="1"/>
  <c r="AB150" i="1"/>
  <c r="AQ150" i="1"/>
  <c r="AI150" i="1"/>
  <c r="AA150" i="1"/>
  <c r="AP150" i="1"/>
  <c r="AH150" i="1"/>
  <c r="Z150" i="1"/>
  <c r="BD177" i="1"/>
  <c r="AV177" i="1"/>
  <c r="AN177" i="1"/>
  <c r="AF177" i="1"/>
  <c r="BK177" i="1"/>
  <c r="BC177" i="1"/>
  <c r="AM177" i="1"/>
  <c r="AE177" i="1"/>
  <c r="BB177" i="1"/>
  <c r="AL177" i="1"/>
  <c r="AD177" i="1"/>
  <c r="BA177" i="1"/>
  <c r="AK177" i="1"/>
  <c r="AC177" i="1"/>
  <c r="BH177" i="1"/>
  <c r="AZ177" i="1"/>
  <c r="AR177" i="1"/>
  <c r="AJ177" i="1"/>
  <c r="AB177" i="1"/>
  <c r="BG177" i="1"/>
  <c r="AY177" i="1"/>
  <c r="AQ177" i="1"/>
  <c r="AI177" i="1"/>
  <c r="AA177" i="1"/>
  <c r="BF177" i="1"/>
  <c r="AX177" i="1"/>
  <c r="AP177" i="1"/>
  <c r="AH177" i="1"/>
  <c r="Z177" i="1"/>
  <c r="AO177" i="1"/>
  <c r="AG177" i="1"/>
  <c r="Y177" i="1"/>
  <c r="BE177" i="1"/>
  <c r="AW177" i="1"/>
  <c r="BD185" i="1"/>
  <c r="AV185" i="1"/>
  <c r="AN185" i="1"/>
  <c r="AF185" i="1"/>
  <c r="BC185" i="1"/>
  <c r="AM185" i="1"/>
  <c r="AE185" i="1"/>
  <c r="BB185" i="1"/>
  <c r="AL185" i="1"/>
  <c r="AD185" i="1"/>
  <c r="AK185" i="1"/>
  <c r="AC185" i="1"/>
  <c r="BH185" i="1"/>
  <c r="AR185" i="1"/>
  <c r="AJ185" i="1"/>
  <c r="AB185" i="1"/>
  <c r="BG185" i="1"/>
  <c r="AY185" i="1"/>
  <c r="AQ185" i="1"/>
  <c r="AI185" i="1"/>
  <c r="AA185" i="1"/>
  <c r="BF185" i="1"/>
  <c r="AP185" i="1"/>
  <c r="AH185" i="1"/>
  <c r="Z185" i="1"/>
  <c r="Y185" i="1"/>
  <c r="AW185" i="1"/>
  <c r="AO185" i="1"/>
  <c r="AG185" i="1"/>
  <c r="BA302" i="1"/>
  <c r="AK302" i="1"/>
  <c r="AC302" i="1"/>
  <c r="AZ302" i="1"/>
  <c r="AR302" i="1"/>
  <c r="AJ302" i="1"/>
  <c r="AB302" i="1"/>
  <c r="AY302" i="1"/>
  <c r="AQ302" i="1"/>
  <c r="AI302" i="1"/>
  <c r="AA302" i="1"/>
  <c r="BE302" i="1"/>
  <c r="AW302" i="1"/>
  <c r="AO302" i="1"/>
  <c r="AG302" i="1"/>
  <c r="Y302" i="1"/>
  <c r="BL302" i="1"/>
  <c r="BD302" i="1"/>
  <c r="AV302" i="1"/>
  <c r="AN302" i="1"/>
  <c r="AF302" i="1"/>
  <c r="AX302" i="1"/>
  <c r="AD302" i="1"/>
  <c r="AU302" i="1"/>
  <c r="Z302" i="1"/>
  <c r="AP302" i="1"/>
  <c r="AM302" i="1"/>
  <c r="AL302" i="1"/>
  <c r="BB302" i="1"/>
  <c r="AE302" i="1"/>
  <c r="BC302" i="1"/>
  <c r="AH302" i="1"/>
  <c r="AO7" i="1"/>
  <c r="AG7" i="1"/>
  <c r="Y7" i="1"/>
  <c r="AN7" i="1"/>
  <c r="AF7" i="1"/>
  <c r="AM7" i="1"/>
  <c r="AE7" i="1"/>
  <c r="AL7" i="1"/>
  <c r="AD7" i="1"/>
  <c r="AK7" i="1"/>
  <c r="AC7" i="1"/>
  <c r="AR7" i="1"/>
  <c r="AJ7" i="1"/>
  <c r="AB7" i="1"/>
  <c r="AQ7" i="1"/>
  <c r="AI7" i="1"/>
  <c r="AA7" i="1"/>
  <c r="BF7" i="1"/>
  <c r="AP7" i="1"/>
  <c r="AH7" i="1"/>
  <c r="Z7" i="1"/>
  <c r="BK324" i="1"/>
  <c r="BC324" i="1"/>
  <c r="AU324" i="1"/>
  <c r="AM324" i="1"/>
  <c r="AE324" i="1"/>
  <c r="BB324" i="1"/>
  <c r="AT324" i="1"/>
  <c r="AL324" i="1"/>
  <c r="AD324" i="1"/>
  <c r="BH324" i="1"/>
  <c r="AR324" i="1"/>
  <c r="AJ324" i="1"/>
  <c r="AB324" i="1"/>
  <c r="BG324" i="1"/>
  <c r="AQ324" i="1"/>
  <c r="AI324" i="1"/>
  <c r="AA324" i="1"/>
  <c r="BM324" i="1"/>
  <c r="AW324" i="1"/>
  <c r="AO324" i="1"/>
  <c r="AG324" i="1"/>
  <c r="Y324" i="1"/>
  <c r="BD324" i="1"/>
  <c r="AV324" i="1"/>
  <c r="AN324" i="1"/>
  <c r="AF324" i="1"/>
  <c r="BA324" i="1"/>
  <c r="AC324" i="1"/>
  <c r="Z324" i="1"/>
  <c r="AP324" i="1"/>
  <c r="AK324" i="1"/>
  <c r="AH324" i="1"/>
  <c r="BK276" i="1"/>
  <c r="BC276" i="1"/>
  <c r="AU276" i="1"/>
  <c r="AM276" i="1"/>
  <c r="AE276" i="1"/>
  <c r="BB276" i="1"/>
  <c r="AT276" i="1"/>
  <c r="AL276" i="1"/>
  <c r="AD276" i="1"/>
  <c r="BA276" i="1"/>
  <c r="AK276" i="1"/>
  <c r="AC276" i="1"/>
  <c r="BH276" i="1"/>
  <c r="AR276" i="1"/>
  <c r="AJ276" i="1"/>
  <c r="AB276" i="1"/>
  <c r="AY276" i="1"/>
  <c r="AQ276" i="1"/>
  <c r="AI276" i="1"/>
  <c r="AA276" i="1"/>
  <c r="AX276" i="1"/>
  <c r="AP276" i="1"/>
  <c r="AH276" i="1"/>
  <c r="Z276" i="1"/>
  <c r="BD276" i="1"/>
  <c r="AV276" i="1"/>
  <c r="AN276" i="1"/>
  <c r="AF276" i="1"/>
  <c r="AO276" i="1"/>
  <c r="AG276" i="1"/>
  <c r="Y276" i="1"/>
  <c r="BE276" i="1"/>
  <c r="BM276" i="1"/>
  <c r="AW276" i="1"/>
  <c r="BE206" i="1"/>
  <c r="AW206" i="1"/>
  <c r="AO206" i="1"/>
  <c r="AG206" i="1"/>
  <c r="Y206" i="1"/>
  <c r="BD206" i="1"/>
  <c r="AV206" i="1"/>
  <c r="AN206" i="1"/>
  <c r="AF206" i="1"/>
  <c r="BC206" i="1"/>
  <c r="AU206" i="1"/>
  <c r="AM206" i="1"/>
  <c r="AE206" i="1"/>
  <c r="BB206" i="1"/>
  <c r="AL206" i="1"/>
  <c r="AD206" i="1"/>
  <c r="BA206" i="1"/>
  <c r="AK206" i="1"/>
  <c r="AC206" i="1"/>
  <c r="AZ206" i="1"/>
  <c r="AR206" i="1"/>
  <c r="AJ206" i="1"/>
  <c r="AB206" i="1"/>
  <c r="BG206" i="1"/>
  <c r="AY206" i="1"/>
  <c r="AQ206" i="1"/>
  <c r="AI206" i="1"/>
  <c r="AA206" i="1"/>
  <c r="Z206" i="1"/>
  <c r="BF206" i="1"/>
  <c r="AX206" i="1"/>
  <c r="AP206" i="1"/>
  <c r="AH206" i="1"/>
  <c r="BG354" i="1"/>
  <c r="AY354" i="1"/>
  <c r="AQ354" i="1"/>
  <c r="AI354" i="1"/>
  <c r="AA354" i="1"/>
  <c r="BF354" i="1"/>
  <c r="AX354" i="1"/>
  <c r="AP354" i="1"/>
  <c r="AH354" i="1"/>
  <c r="Z354" i="1"/>
  <c r="BE354" i="1"/>
  <c r="AW354" i="1"/>
  <c r="AO354" i="1"/>
  <c r="AG354" i="1"/>
  <c r="Y354" i="1"/>
  <c r="BD354" i="1"/>
  <c r="AV354" i="1"/>
  <c r="AN354" i="1"/>
  <c r="AF354" i="1"/>
  <c r="BC354" i="1"/>
  <c r="AU354" i="1"/>
  <c r="AM354" i="1"/>
  <c r="AE354" i="1"/>
  <c r="BB354" i="1"/>
  <c r="AT354" i="1"/>
  <c r="AL354" i="1"/>
  <c r="AD354" i="1"/>
  <c r="BA354" i="1"/>
  <c r="AK354" i="1"/>
  <c r="AC354" i="1"/>
  <c r="AJ354" i="1"/>
  <c r="AB354" i="1"/>
  <c r="AZ354" i="1"/>
  <c r="AR354" i="1"/>
  <c r="AS298" i="1"/>
  <c r="AS91" i="1"/>
  <c r="AS74" i="1"/>
  <c r="AS368" i="1"/>
  <c r="AS163" i="1"/>
  <c r="AS200" i="1"/>
  <c r="AS18" i="1"/>
  <c r="AS380" i="1"/>
  <c r="AS326" i="1"/>
  <c r="AS259" i="1"/>
  <c r="AS257" i="1"/>
  <c r="AS336" i="1"/>
  <c r="AS235" i="1"/>
  <c r="AS357" i="1"/>
  <c r="AS309" i="1"/>
  <c r="AS43" i="1"/>
  <c r="AS331" i="1"/>
  <c r="BL42" i="1"/>
  <c r="AV42" i="1"/>
  <c r="AN42" i="1"/>
  <c r="AF42" i="1"/>
  <c r="AU42" i="1"/>
  <c r="AM42" i="1"/>
  <c r="AE42" i="1"/>
  <c r="AL42" i="1"/>
  <c r="AD42" i="1"/>
  <c r="AK42" i="1"/>
  <c r="AC42" i="1"/>
  <c r="BH42" i="1"/>
  <c r="AR42" i="1"/>
  <c r="AJ42" i="1"/>
  <c r="AB42" i="1"/>
  <c r="AQ42" i="1"/>
  <c r="AI42" i="1"/>
  <c r="AA42" i="1"/>
  <c r="AP42" i="1"/>
  <c r="AH42" i="1"/>
  <c r="Z42" i="1"/>
  <c r="AW42" i="1"/>
  <c r="AO42" i="1"/>
  <c r="AG42" i="1"/>
  <c r="Y42" i="1"/>
  <c r="BA159" i="1"/>
  <c r="AK159" i="1"/>
  <c r="AC159" i="1"/>
  <c r="BF159" i="1"/>
  <c r="BG159" i="1"/>
  <c r="AW159" i="1"/>
  <c r="AN159" i="1"/>
  <c r="AE159" i="1"/>
  <c r="BE159" i="1"/>
  <c r="AV159" i="1"/>
  <c r="AM159" i="1"/>
  <c r="AD159" i="1"/>
  <c r="BD159" i="1"/>
  <c r="AL159" i="1"/>
  <c r="AB159" i="1"/>
  <c r="BC159" i="1"/>
  <c r="AJ159" i="1"/>
  <c r="AA159" i="1"/>
  <c r="BK159" i="1"/>
  <c r="BB159" i="1"/>
  <c r="AR159" i="1"/>
  <c r="AI159" i="1"/>
  <c r="Z159" i="1"/>
  <c r="AZ159" i="1"/>
  <c r="AQ159" i="1"/>
  <c r="AH159" i="1"/>
  <c r="Y159" i="1"/>
  <c r="AY159" i="1"/>
  <c r="AP159" i="1"/>
  <c r="AG159" i="1"/>
  <c r="BH159" i="1"/>
  <c r="AX159" i="1"/>
  <c r="AO159" i="1"/>
  <c r="AF159" i="1"/>
  <c r="BB327" i="1"/>
  <c r="AL327" i="1"/>
  <c r="AD327" i="1"/>
  <c r="BA327" i="1"/>
  <c r="AK327" i="1"/>
  <c r="AC327" i="1"/>
  <c r="BG327" i="1"/>
  <c r="AY327" i="1"/>
  <c r="AQ327" i="1"/>
  <c r="AI327" i="1"/>
  <c r="AA327" i="1"/>
  <c r="BF327" i="1"/>
  <c r="AX327" i="1"/>
  <c r="AP327" i="1"/>
  <c r="AH327" i="1"/>
  <c r="Z327" i="1"/>
  <c r="BD327" i="1"/>
  <c r="AV327" i="1"/>
  <c r="AN327" i="1"/>
  <c r="AF327" i="1"/>
  <c r="BC327" i="1"/>
  <c r="AU327" i="1"/>
  <c r="AM327" i="1"/>
  <c r="AE327" i="1"/>
  <c r="AJ327" i="1"/>
  <c r="BH327" i="1"/>
  <c r="AG327" i="1"/>
  <c r="BE327" i="1"/>
  <c r="AB327" i="1"/>
  <c r="AW327" i="1"/>
  <c r="AZ327" i="1"/>
  <c r="AR327" i="1"/>
  <c r="AO327" i="1"/>
  <c r="Y327" i="1"/>
  <c r="BH38" i="1"/>
  <c r="AR38" i="1"/>
  <c r="AJ38" i="1"/>
  <c r="AB38" i="1"/>
  <c r="AQ38" i="1"/>
  <c r="AI38" i="1"/>
  <c r="AA38" i="1"/>
  <c r="AP38" i="1"/>
  <c r="AH38" i="1"/>
  <c r="Z38" i="1"/>
  <c r="AO38" i="1"/>
  <c r="AG38" i="1"/>
  <c r="Y38" i="1"/>
  <c r="AN38" i="1"/>
  <c r="AF38" i="1"/>
  <c r="AM38" i="1"/>
  <c r="AE38" i="1"/>
  <c r="AL38" i="1"/>
  <c r="AD38" i="1"/>
  <c r="AK38" i="1"/>
  <c r="AC38" i="1"/>
  <c r="AS306" i="1"/>
  <c r="AS15" i="1"/>
  <c r="AS244" i="1"/>
  <c r="AS269" i="1"/>
  <c r="AS162" i="1"/>
  <c r="AS189" i="1"/>
  <c r="AS255" i="1"/>
  <c r="AS350" i="1"/>
  <c r="AS121" i="1"/>
  <c r="AS237" i="1"/>
  <c r="AS40" i="1"/>
  <c r="AS254" i="1"/>
  <c r="AS390" i="1"/>
  <c r="AS355" i="1"/>
  <c r="AS55" i="1"/>
  <c r="AS129" i="1"/>
  <c r="AS114" i="1"/>
  <c r="AS187" i="1"/>
  <c r="AS427" i="1"/>
  <c r="AS131" i="1"/>
  <c r="BF161" i="1"/>
  <c r="AX161" i="1"/>
  <c r="AP161" i="1"/>
  <c r="AH161" i="1"/>
  <c r="Z161" i="1"/>
  <c r="BE161" i="1"/>
  <c r="AO161" i="1"/>
  <c r="AG161" i="1"/>
  <c r="Y161" i="1"/>
  <c r="BD161" i="1"/>
  <c r="AN161" i="1"/>
  <c r="AF161" i="1"/>
  <c r="BC161" i="1"/>
  <c r="AM161" i="1"/>
  <c r="AE161" i="1"/>
  <c r="BB161" i="1"/>
  <c r="AL161" i="1"/>
  <c r="AD161" i="1"/>
  <c r="AZ161" i="1"/>
  <c r="AR161" i="1"/>
  <c r="AJ161" i="1"/>
  <c r="AB161" i="1"/>
  <c r="AQ161" i="1"/>
  <c r="BA161" i="1"/>
  <c r="AK161" i="1"/>
  <c r="AY161" i="1"/>
  <c r="AI161" i="1"/>
  <c r="AC161" i="1"/>
  <c r="AA161" i="1"/>
  <c r="BA252" i="1"/>
  <c r="AK252" i="1"/>
  <c r="AC252" i="1"/>
  <c r="AZ252" i="1"/>
  <c r="AR252" i="1"/>
  <c r="AJ252" i="1"/>
  <c r="AB252" i="1"/>
  <c r="AY252" i="1"/>
  <c r="AQ252" i="1"/>
  <c r="AI252" i="1"/>
  <c r="AA252" i="1"/>
  <c r="AX252" i="1"/>
  <c r="AP252" i="1"/>
  <c r="AH252" i="1"/>
  <c r="Z252" i="1"/>
  <c r="BE252" i="1"/>
  <c r="AW252" i="1"/>
  <c r="AO252" i="1"/>
  <c r="AG252" i="1"/>
  <c r="Y252" i="1"/>
  <c r="BD252" i="1"/>
  <c r="AV252" i="1"/>
  <c r="AN252" i="1"/>
  <c r="AF252" i="1"/>
  <c r="BC252" i="1"/>
  <c r="AU252" i="1"/>
  <c r="AM252" i="1"/>
  <c r="AE252" i="1"/>
  <c r="BB252" i="1"/>
  <c r="AL252" i="1"/>
  <c r="AD252" i="1"/>
  <c r="BD201" i="1"/>
  <c r="AV201" i="1"/>
  <c r="AN201" i="1"/>
  <c r="AF201" i="1"/>
  <c r="BK201" i="1"/>
  <c r="BC201" i="1"/>
  <c r="AU201" i="1"/>
  <c r="AM201" i="1"/>
  <c r="AE201" i="1"/>
  <c r="BB201" i="1"/>
  <c r="AT201" i="1"/>
  <c r="AL201" i="1"/>
  <c r="AD201" i="1"/>
  <c r="BA201" i="1"/>
  <c r="AK201" i="1"/>
  <c r="AC201" i="1"/>
  <c r="BH201" i="1"/>
  <c r="AZ201" i="1"/>
  <c r="AR201" i="1"/>
  <c r="AJ201" i="1"/>
  <c r="AB201" i="1"/>
  <c r="BG201" i="1"/>
  <c r="AQ201" i="1"/>
  <c r="AI201" i="1"/>
  <c r="AA201" i="1"/>
  <c r="BF201" i="1"/>
  <c r="AP201" i="1"/>
  <c r="AH201" i="1"/>
  <c r="Z201" i="1"/>
  <c r="AG201" i="1"/>
  <c r="Y201" i="1"/>
  <c r="AW201" i="1"/>
  <c r="BM201" i="1"/>
  <c r="AO201" i="1"/>
  <c r="BK222" i="1"/>
  <c r="AU222" i="1"/>
  <c r="AM222" i="1"/>
  <c r="AE222" i="1"/>
  <c r="AT222" i="1"/>
  <c r="AL222" i="1"/>
  <c r="AD222" i="1"/>
  <c r="BI222" i="1"/>
  <c r="AK222" i="1"/>
  <c r="AC222" i="1"/>
  <c r="BH222" i="1"/>
  <c r="AR222" i="1"/>
  <c r="AJ222" i="1"/>
  <c r="AB222" i="1"/>
  <c r="AQ222" i="1"/>
  <c r="AI222" i="1"/>
  <c r="AA222" i="1"/>
  <c r="AP222" i="1"/>
  <c r="AH222" i="1"/>
  <c r="Z222" i="1"/>
  <c r="AW222" i="1"/>
  <c r="AO222" i="1"/>
  <c r="AG222" i="1"/>
  <c r="Y222" i="1"/>
  <c r="AV222" i="1"/>
  <c r="AN222" i="1"/>
  <c r="AF222" i="1"/>
  <c r="AS314" i="1"/>
  <c r="AS384" i="1"/>
  <c r="AN251" i="1"/>
  <c r="AF251" i="1"/>
  <c r="AM251" i="1"/>
  <c r="AE251" i="1"/>
  <c r="AL251" i="1"/>
  <c r="AD251" i="1"/>
  <c r="AK251" i="1"/>
  <c r="AC251" i="1"/>
  <c r="BH251" i="1"/>
  <c r="AR251" i="1"/>
  <c r="AJ251" i="1"/>
  <c r="AB251" i="1"/>
  <c r="AQ251" i="1"/>
  <c r="AI251" i="1"/>
  <c r="AA251" i="1"/>
  <c r="AP251" i="1"/>
  <c r="AH251" i="1"/>
  <c r="Z251" i="1"/>
  <c r="BM251" i="1"/>
  <c r="AO251" i="1"/>
  <c r="AG251" i="1"/>
  <c r="Y251" i="1"/>
  <c r="BM213" i="1"/>
  <c r="AW213" i="1"/>
  <c r="AO213" i="1"/>
  <c r="AG213" i="1"/>
  <c r="Y213" i="1"/>
  <c r="BC213" i="1"/>
  <c r="AU213" i="1"/>
  <c r="AM213" i="1"/>
  <c r="AE213" i="1"/>
  <c r="BA213" i="1"/>
  <c r="AK213" i="1"/>
  <c r="AC213" i="1"/>
  <c r="BH213" i="1"/>
  <c r="AR213" i="1"/>
  <c r="AJ213" i="1"/>
  <c r="AB213" i="1"/>
  <c r="AI213" i="1"/>
  <c r="AH213" i="1"/>
  <c r="AV213" i="1"/>
  <c r="AF213" i="1"/>
  <c r="BF213" i="1"/>
  <c r="AT213" i="1"/>
  <c r="AD213" i="1"/>
  <c r="AQ213" i="1"/>
  <c r="AA213" i="1"/>
  <c r="BD213" i="1"/>
  <c r="AP213" i="1"/>
  <c r="Z213" i="1"/>
  <c r="BB213" i="1"/>
  <c r="AN213" i="1"/>
  <c r="AL213" i="1"/>
  <c r="BH84" i="1"/>
  <c r="AZ84" i="1"/>
  <c r="AR84" i="1"/>
  <c r="AJ84" i="1"/>
  <c r="AB84" i="1"/>
  <c r="BG84" i="1"/>
  <c r="AY84" i="1"/>
  <c r="AQ84" i="1"/>
  <c r="AI84" i="1"/>
  <c r="AA84" i="1"/>
  <c r="BF84" i="1"/>
  <c r="AX84" i="1"/>
  <c r="AP84" i="1"/>
  <c r="AH84" i="1"/>
  <c r="Z84" i="1"/>
  <c r="AW84" i="1"/>
  <c r="AO84" i="1"/>
  <c r="AG84" i="1"/>
  <c r="Y84" i="1"/>
  <c r="BD84" i="1"/>
  <c r="AV84" i="1"/>
  <c r="AN84" i="1"/>
  <c r="AF84" i="1"/>
  <c r="BC84" i="1"/>
  <c r="AM84" i="1"/>
  <c r="AE84" i="1"/>
  <c r="BB84" i="1"/>
  <c r="AL84" i="1"/>
  <c r="AD84" i="1"/>
  <c r="BA84" i="1"/>
  <c r="AK84" i="1"/>
  <c r="AC84" i="1"/>
  <c r="BK107" i="1"/>
  <c r="BC107" i="1"/>
  <c r="AM107" i="1"/>
  <c r="AE107" i="1"/>
  <c r="BB107" i="1"/>
  <c r="AT107" i="1"/>
  <c r="AL107" i="1"/>
  <c r="AD107" i="1"/>
  <c r="BA107" i="1"/>
  <c r="AK107" i="1"/>
  <c r="AC107" i="1"/>
  <c r="BH107" i="1"/>
  <c r="AZ107" i="1"/>
  <c r="AR107" i="1"/>
  <c r="AJ107" i="1"/>
  <c r="AB107" i="1"/>
  <c r="BG107" i="1"/>
  <c r="AQ107" i="1"/>
  <c r="AI107" i="1"/>
  <c r="AA107" i="1"/>
  <c r="BF107" i="1"/>
  <c r="AP107" i="1"/>
  <c r="AH107" i="1"/>
  <c r="Z107" i="1"/>
  <c r="BM107" i="1"/>
  <c r="BE107" i="1"/>
  <c r="AW107" i="1"/>
  <c r="AO107" i="1"/>
  <c r="AG107" i="1"/>
  <c r="Y107" i="1"/>
  <c r="BD107" i="1"/>
  <c r="AV107" i="1"/>
  <c r="AN107" i="1"/>
  <c r="AF107" i="1"/>
  <c r="AO216" i="1"/>
  <c r="AG216" i="1"/>
  <c r="Y216" i="1"/>
  <c r="AN216" i="1"/>
  <c r="AF216" i="1"/>
  <c r="BK216" i="1"/>
  <c r="AM216" i="1"/>
  <c r="AE216" i="1"/>
  <c r="BJ216" i="1"/>
  <c r="AT216" i="1"/>
  <c r="AL216" i="1"/>
  <c r="AD216" i="1"/>
  <c r="AK216" i="1"/>
  <c r="AC216" i="1"/>
  <c r="BH216" i="1"/>
  <c r="AR216" i="1"/>
  <c r="AJ216" i="1"/>
  <c r="AB216" i="1"/>
  <c r="AQ216" i="1"/>
  <c r="AI216" i="1"/>
  <c r="AA216" i="1"/>
  <c r="AP216" i="1"/>
  <c r="AH216" i="1"/>
  <c r="Z216" i="1"/>
  <c r="AL345" i="1"/>
  <c r="AD345" i="1"/>
  <c r="BI345" i="1"/>
  <c r="AK345" i="1"/>
  <c r="AC345" i="1"/>
  <c r="AQ345" i="1"/>
  <c r="AI345" i="1"/>
  <c r="AA345" i="1"/>
  <c r="AP345" i="1"/>
  <c r="AH345" i="1"/>
  <c r="Z345" i="1"/>
  <c r="AO345" i="1"/>
  <c r="AG345" i="1"/>
  <c r="Y345" i="1"/>
  <c r="AN345" i="1"/>
  <c r="AF345" i="1"/>
  <c r="AR345" i="1"/>
  <c r="BH345" i="1"/>
  <c r="AM345" i="1"/>
  <c r="AJ345" i="1"/>
  <c r="AE345" i="1"/>
  <c r="AB345" i="1"/>
  <c r="BD153" i="1"/>
  <c r="AN153" i="1"/>
  <c r="AF153" i="1"/>
  <c r="BC153" i="1"/>
  <c r="AM153" i="1"/>
  <c r="AE153" i="1"/>
  <c r="BB153" i="1"/>
  <c r="AL153" i="1"/>
  <c r="AD153" i="1"/>
  <c r="BA153" i="1"/>
  <c r="AK153" i="1"/>
  <c r="AC153" i="1"/>
  <c r="BH153" i="1"/>
  <c r="AZ153" i="1"/>
  <c r="AR153" i="1"/>
  <c r="AJ153" i="1"/>
  <c r="AB153" i="1"/>
  <c r="AY153" i="1"/>
  <c r="AQ153" i="1"/>
  <c r="AI153" i="1"/>
  <c r="AA153" i="1"/>
  <c r="AX153" i="1"/>
  <c r="AP153" i="1"/>
  <c r="AH153" i="1"/>
  <c r="Z153" i="1"/>
  <c r="BE153" i="1"/>
  <c r="AO153" i="1"/>
  <c r="AG153" i="1"/>
  <c r="Y153" i="1"/>
  <c r="BF90" i="1"/>
  <c r="AX90" i="1"/>
  <c r="AP90" i="1"/>
  <c r="AH90" i="1"/>
  <c r="Z90" i="1"/>
  <c r="BM90" i="1"/>
  <c r="AW90" i="1"/>
  <c r="AO90" i="1"/>
  <c r="AG90" i="1"/>
  <c r="Y90" i="1"/>
  <c r="BD90" i="1"/>
  <c r="AV90" i="1"/>
  <c r="AN90" i="1"/>
  <c r="AF90" i="1"/>
  <c r="BK90" i="1"/>
  <c r="BC90" i="1"/>
  <c r="AU90" i="1"/>
  <c r="AM90" i="1"/>
  <c r="AE90" i="1"/>
  <c r="BB90" i="1"/>
  <c r="AT90" i="1"/>
  <c r="AL90" i="1"/>
  <c r="AD90" i="1"/>
  <c r="BA90" i="1"/>
  <c r="AK90" i="1"/>
  <c r="AC90" i="1"/>
  <c r="BH90" i="1"/>
  <c r="AZ90" i="1"/>
  <c r="AR90" i="1"/>
  <c r="AJ90" i="1"/>
  <c r="AB90" i="1"/>
  <c r="AY90" i="1"/>
  <c r="AQ90" i="1"/>
  <c r="AI90" i="1"/>
  <c r="AA90" i="1"/>
  <c r="AM268" i="1"/>
  <c r="AE268" i="1"/>
  <c r="AL268" i="1"/>
  <c r="AD268" i="1"/>
  <c r="AK268" i="1"/>
  <c r="AC268" i="1"/>
  <c r="AR268" i="1"/>
  <c r="AJ268" i="1"/>
  <c r="AB268" i="1"/>
  <c r="AQ268" i="1"/>
  <c r="AI268" i="1"/>
  <c r="AA268" i="1"/>
  <c r="BF268" i="1"/>
  <c r="AP268" i="1"/>
  <c r="AH268" i="1"/>
  <c r="Z268" i="1"/>
  <c r="AN268" i="1"/>
  <c r="AF268" i="1"/>
  <c r="AO268" i="1"/>
  <c r="AG268" i="1"/>
  <c r="Y268" i="1"/>
  <c r="AN273" i="1"/>
  <c r="AF273" i="1"/>
  <c r="BK273" i="1"/>
  <c r="AM273" i="1"/>
  <c r="AE273" i="1"/>
  <c r="AL273" i="1"/>
  <c r="AD273" i="1"/>
  <c r="AK273" i="1"/>
  <c r="AC273" i="1"/>
  <c r="BH273" i="1"/>
  <c r="AR273" i="1"/>
  <c r="AJ273" i="1"/>
  <c r="AB273" i="1"/>
  <c r="AQ273" i="1"/>
  <c r="AI273" i="1"/>
  <c r="AA273" i="1"/>
  <c r="AO273" i="1"/>
  <c r="AG273" i="1"/>
  <c r="Y273" i="1"/>
  <c r="AH273" i="1"/>
  <c r="Z273" i="1"/>
  <c r="AP273" i="1"/>
  <c r="BM278" i="1"/>
  <c r="BE278" i="1"/>
  <c r="AO278" i="1"/>
  <c r="AG278" i="1"/>
  <c r="Y278" i="1"/>
  <c r="BD278" i="1"/>
  <c r="AN278" i="1"/>
  <c r="AF278" i="1"/>
  <c r="BK278" i="1"/>
  <c r="BC278" i="1"/>
  <c r="AM278" i="1"/>
  <c r="AE278" i="1"/>
  <c r="BB278" i="1"/>
  <c r="AT278" i="1"/>
  <c r="AL278" i="1"/>
  <c r="AD278" i="1"/>
  <c r="BA278" i="1"/>
  <c r="AK278" i="1"/>
  <c r="AC278" i="1"/>
  <c r="BH278" i="1"/>
  <c r="AZ278" i="1"/>
  <c r="AR278" i="1"/>
  <c r="AJ278" i="1"/>
  <c r="AB278" i="1"/>
  <c r="BF278" i="1"/>
  <c r="AX278" i="1"/>
  <c r="AP278" i="1"/>
  <c r="AH278" i="1"/>
  <c r="Z278" i="1"/>
  <c r="AY278" i="1"/>
  <c r="AQ278" i="1"/>
  <c r="AI278" i="1"/>
  <c r="AA278"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3" i="1"/>
  <c r="AO63" i="1"/>
  <c r="AG63" i="1"/>
  <c r="Y63" i="1"/>
  <c r="BD63" i="1"/>
  <c r="AN63" i="1"/>
  <c r="AF63" i="1"/>
  <c r="BC63" i="1"/>
  <c r="AM63" i="1"/>
  <c r="AE63" i="1"/>
  <c r="BB63" i="1"/>
  <c r="AL63" i="1"/>
  <c r="AD63" i="1"/>
  <c r="BA63" i="1"/>
  <c r="AK63" i="1"/>
  <c r="AC63" i="1"/>
  <c r="BH63" i="1"/>
  <c r="AZ63" i="1"/>
  <c r="AR63" i="1"/>
  <c r="AJ63" i="1"/>
  <c r="AB63" i="1"/>
  <c r="BG63" i="1"/>
  <c r="AY63" i="1"/>
  <c r="AQ63" i="1"/>
  <c r="AI63" i="1"/>
  <c r="AA63" i="1"/>
  <c r="BF63" i="1"/>
  <c r="AX63" i="1"/>
  <c r="AP63" i="1"/>
  <c r="AH63" i="1"/>
  <c r="Z63" i="1"/>
  <c r="AK160" i="1"/>
  <c r="AC160" i="1"/>
  <c r="BH160" i="1"/>
  <c r="AR160" i="1"/>
  <c r="AJ160" i="1"/>
  <c r="AB160" i="1"/>
  <c r="BG160" i="1"/>
  <c r="AY160" i="1"/>
  <c r="AQ160" i="1"/>
  <c r="AI160" i="1"/>
  <c r="AA160" i="1"/>
  <c r="BF160" i="1"/>
  <c r="AP160" i="1"/>
  <c r="AH160" i="1"/>
  <c r="Z160" i="1"/>
  <c r="AW160" i="1"/>
  <c r="AO160" i="1"/>
  <c r="AG160" i="1"/>
  <c r="Y160" i="1"/>
  <c r="BK160" i="1"/>
  <c r="BC160" i="1"/>
  <c r="AM160" i="1"/>
  <c r="AE160" i="1"/>
  <c r="AD160" i="1"/>
  <c r="AV160" i="1"/>
  <c r="BD160" i="1"/>
  <c r="AN160" i="1"/>
  <c r="BB160" i="1"/>
  <c r="AL160" i="1"/>
  <c r="AF160" i="1"/>
  <c r="BF155" i="1"/>
  <c r="AX155" i="1"/>
  <c r="AP155" i="1"/>
  <c r="AH155" i="1"/>
  <c r="Z155" i="1"/>
  <c r="AW155" i="1"/>
  <c r="AO155" i="1"/>
  <c r="AG155" i="1"/>
  <c r="Y155" i="1"/>
  <c r="BD155" i="1"/>
  <c r="AV155" i="1"/>
  <c r="AN155" i="1"/>
  <c r="AF155" i="1"/>
  <c r="BK155" i="1"/>
  <c r="BC155" i="1"/>
  <c r="AM155" i="1"/>
  <c r="AE155" i="1"/>
  <c r="BB155" i="1"/>
  <c r="AL155" i="1"/>
  <c r="AD155" i="1"/>
  <c r="BA155" i="1"/>
  <c r="AK155" i="1"/>
  <c r="AC155" i="1"/>
  <c r="BH155" i="1"/>
  <c r="AZ155" i="1"/>
  <c r="AR155" i="1"/>
  <c r="AJ155" i="1"/>
  <c r="AB155" i="1"/>
  <c r="BG155" i="1"/>
  <c r="AY155" i="1"/>
  <c r="AQ155" i="1"/>
  <c r="AI155" i="1"/>
  <c r="AA155" i="1"/>
  <c r="AM37" i="1"/>
  <c r="AE37" i="1"/>
  <c r="AL37" i="1"/>
  <c r="AD37" i="1"/>
  <c r="AK37" i="1"/>
  <c r="AC37" i="1"/>
  <c r="BH37" i="1"/>
  <c r="AR37" i="1"/>
  <c r="AJ37" i="1"/>
  <c r="AB37" i="1"/>
  <c r="AQ37" i="1"/>
  <c r="AI37" i="1"/>
  <c r="AA37" i="1"/>
  <c r="AP37" i="1"/>
  <c r="AH37" i="1"/>
  <c r="Z37" i="1"/>
  <c r="AO37" i="1"/>
  <c r="AG37" i="1"/>
  <c r="Y37" i="1"/>
  <c r="AN37" i="1"/>
  <c r="AF37" i="1"/>
  <c r="BA154" i="1"/>
  <c r="AK154" i="1"/>
  <c r="AC154" i="1"/>
  <c r="BH154" i="1"/>
  <c r="AZ154" i="1"/>
  <c r="AR154" i="1"/>
  <c r="AJ154" i="1"/>
  <c r="AB154" i="1"/>
  <c r="BG154" i="1"/>
  <c r="AY154" i="1"/>
  <c r="AQ154" i="1"/>
  <c r="AI154" i="1"/>
  <c r="AA154" i="1"/>
  <c r="BF154" i="1"/>
  <c r="AX154" i="1"/>
  <c r="AP154" i="1"/>
  <c r="AH154" i="1"/>
  <c r="Z154" i="1"/>
  <c r="BE154" i="1"/>
  <c r="AW154" i="1"/>
  <c r="AO154" i="1"/>
  <c r="AG154" i="1"/>
  <c r="Y154" i="1"/>
  <c r="BD154" i="1"/>
  <c r="AV154" i="1"/>
  <c r="AN154" i="1"/>
  <c r="AF154" i="1"/>
  <c r="BK154" i="1"/>
  <c r="BC154" i="1"/>
  <c r="AM154" i="1"/>
  <c r="AE154" i="1"/>
  <c r="BB154" i="1"/>
  <c r="AL154" i="1"/>
  <c r="AD154" i="1"/>
  <c r="BM47" i="1"/>
  <c r="AO47" i="1"/>
  <c r="AG47" i="1"/>
  <c r="Y47" i="1"/>
  <c r="BD47" i="1"/>
  <c r="AN47" i="1"/>
  <c r="AF47" i="1"/>
  <c r="BC47" i="1"/>
  <c r="AM47" i="1"/>
  <c r="AE47" i="1"/>
  <c r="BB47" i="1"/>
  <c r="AT47" i="1"/>
  <c r="AL47" i="1"/>
  <c r="AD47" i="1"/>
  <c r="AK47" i="1"/>
  <c r="AC47" i="1"/>
  <c r="BH47" i="1"/>
  <c r="AR47" i="1"/>
  <c r="AJ47" i="1"/>
  <c r="AB47" i="1"/>
  <c r="AQ47" i="1"/>
  <c r="AI47" i="1"/>
  <c r="AA47" i="1"/>
  <c r="AP47" i="1"/>
  <c r="AH47" i="1"/>
  <c r="Z47" i="1"/>
  <c r="AP229" i="1"/>
  <c r="AH229" i="1"/>
  <c r="Z229" i="1"/>
  <c r="AW229" i="1"/>
  <c r="AO229" i="1"/>
  <c r="AG229" i="1"/>
  <c r="Y229" i="1"/>
  <c r="AN229" i="1"/>
  <c r="AF229" i="1"/>
  <c r="BK229" i="1"/>
  <c r="AU229" i="1"/>
  <c r="AM229" i="1"/>
  <c r="AE229" i="1"/>
  <c r="AL229" i="1"/>
  <c r="AD229" i="1"/>
  <c r="AK229" i="1"/>
  <c r="AC229" i="1"/>
  <c r="AR229" i="1"/>
  <c r="AJ229" i="1"/>
  <c r="AB229" i="1"/>
  <c r="AY229" i="1"/>
  <c r="AQ229" i="1"/>
  <c r="AI229" i="1"/>
  <c r="AA229" i="1"/>
  <c r="AP44" i="1"/>
  <c r="AH44" i="1"/>
  <c r="Z44" i="1"/>
  <c r="AW44" i="1"/>
  <c r="AO44" i="1"/>
  <c r="AG44" i="1"/>
  <c r="Y44" i="1"/>
  <c r="BL44" i="1"/>
  <c r="AV44" i="1"/>
  <c r="AN44" i="1"/>
  <c r="AF44" i="1"/>
  <c r="AU44" i="1"/>
  <c r="AM44" i="1"/>
  <c r="AE44" i="1"/>
  <c r="AL44" i="1"/>
  <c r="AD44" i="1"/>
  <c r="AK44" i="1"/>
  <c r="AC44" i="1"/>
  <c r="BH44" i="1"/>
  <c r="AR44" i="1"/>
  <c r="AJ44" i="1"/>
  <c r="AB44" i="1"/>
  <c r="AQ44" i="1"/>
  <c r="AI44" i="1"/>
  <c r="AA44" i="1"/>
  <c r="AQ184" i="1"/>
  <c r="AI184" i="1"/>
  <c r="AA184" i="1"/>
  <c r="AP184" i="1"/>
  <c r="AH184" i="1"/>
  <c r="Z184" i="1"/>
  <c r="AO184" i="1"/>
  <c r="AG184" i="1"/>
  <c r="Y184" i="1"/>
  <c r="AN184" i="1"/>
  <c r="AF184" i="1"/>
  <c r="AM184" i="1"/>
  <c r="AE184" i="1"/>
  <c r="AL184" i="1"/>
  <c r="AD184" i="1"/>
  <c r="AK184" i="1"/>
  <c r="AC184" i="1"/>
  <c r="AB184" i="1"/>
  <c r="AR184" i="1"/>
  <c r="BH184" i="1"/>
  <c r="AJ184" i="1"/>
  <c r="BK115" i="1"/>
  <c r="BC115" i="1"/>
  <c r="AU115" i="1"/>
  <c r="AM115" i="1"/>
  <c r="AE115" i="1"/>
  <c r="BB115" i="1"/>
  <c r="AT115" i="1"/>
  <c r="AL115" i="1"/>
  <c r="AD115" i="1"/>
  <c r="AK115" i="1"/>
  <c r="AC115" i="1"/>
  <c r="BH115" i="1"/>
  <c r="AR115" i="1"/>
  <c r="AJ115" i="1"/>
  <c r="AB115" i="1"/>
  <c r="BG115" i="1"/>
  <c r="AQ115" i="1"/>
  <c r="AI115" i="1"/>
  <c r="AA115" i="1"/>
  <c r="AP115" i="1"/>
  <c r="AH115" i="1"/>
  <c r="Z115" i="1"/>
  <c r="BM115" i="1"/>
  <c r="AW115" i="1"/>
  <c r="AO115" i="1"/>
  <c r="AG115" i="1"/>
  <c r="Y115" i="1"/>
  <c r="BD115" i="1"/>
  <c r="AV115" i="1"/>
  <c r="AN115" i="1"/>
  <c r="AF115" i="1"/>
  <c r="BB16" i="1"/>
  <c r="AT16" i="1"/>
  <c r="AL16" i="1"/>
  <c r="AD16" i="1"/>
  <c r="AK16" i="1"/>
  <c r="AC16" i="1"/>
  <c r="BH16" i="1"/>
  <c r="AR16" i="1"/>
  <c r="AJ16" i="1"/>
  <c r="AB16" i="1"/>
  <c r="BG16" i="1"/>
  <c r="AQ16" i="1"/>
  <c r="AI16" i="1"/>
  <c r="AA16" i="1"/>
  <c r="AP16" i="1"/>
  <c r="AH16" i="1"/>
  <c r="Z16" i="1"/>
  <c r="BM16" i="1"/>
  <c r="AW16" i="1"/>
  <c r="AO16" i="1"/>
  <c r="AG16" i="1"/>
  <c r="Y16" i="1"/>
  <c r="BD16" i="1"/>
  <c r="AV16" i="1"/>
  <c r="AN16" i="1"/>
  <c r="AF16" i="1"/>
  <c r="BC16" i="1"/>
  <c r="AU16" i="1"/>
  <c r="AM16" i="1"/>
  <c r="AE16" i="1"/>
  <c r="AN80" i="1"/>
  <c r="AF80" i="1"/>
  <c r="AM80" i="1"/>
  <c r="AE80" i="1"/>
  <c r="AT80" i="1"/>
  <c r="AL80" i="1"/>
  <c r="AD80" i="1"/>
  <c r="AK80" i="1"/>
  <c r="AC80" i="1"/>
  <c r="AR80" i="1"/>
  <c r="AJ80" i="1"/>
  <c r="AB80" i="1"/>
  <c r="AQ80" i="1"/>
  <c r="AI80" i="1"/>
  <c r="AA80" i="1"/>
  <c r="AP80" i="1"/>
  <c r="AH80" i="1"/>
  <c r="Z80" i="1"/>
  <c r="BM80" i="1"/>
  <c r="AO80" i="1"/>
  <c r="AG80" i="1"/>
  <c r="Y80" i="1"/>
  <c r="BI322" i="1"/>
  <c r="AK322" i="1"/>
  <c r="AC322" i="1"/>
  <c r="AR322" i="1"/>
  <c r="AJ322" i="1"/>
  <c r="AB322" i="1"/>
  <c r="AP322" i="1"/>
  <c r="AH322" i="1"/>
  <c r="Z322" i="1"/>
  <c r="AO322" i="1"/>
  <c r="AG322" i="1"/>
  <c r="Y322" i="1"/>
  <c r="AM322" i="1"/>
  <c r="AE322" i="1"/>
  <c r="AL322" i="1"/>
  <c r="AD322" i="1"/>
  <c r="AF322" i="1"/>
  <c r="AA322" i="1"/>
  <c r="AQ322" i="1"/>
  <c r="AN322" i="1"/>
  <c r="AI322" i="1"/>
  <c r="AK35" i="1"/>
  <c r="AC35" i="1"/>
  <c r="BH35" i="1"/>
  <c r="AR35" i="1"/>
  <c r="AJ35" i="1"/>
  <c r="AB35" i="1"/>
  <c r="AQ35" i="1"/>
  <c r="AI35" i="1"/>
  <c r="AA35" i="1"/>
  <c r="BF35" i="1"/>
  <c r="AP35" i="1"/>
  <c r="AH35" i="1"/>
  <c r="Z35" i="1"/>
  <c r="BM35" i="1"/>
  <c r="AW35" i="1"/>
  <c r="AO35" i="1"/>
  <c r="AG35" i="1"/>
  <c r="Y35" i="1"/>
  <c r="BD35" i="1"/>
  <c r="AV35" i="1"/>
  <c r="AN35" i="1"/>
  <c r="AF35" i="1"/>
  <c r="BC35" i="1"/>
  <c r="AU35" i="1"/>
  <c r="AM35" i="1"/>
  <c r="AE35" i="1"/>
  <c r="BB35" i="1"/>
  <c r="AT35" i="1"/>
  <c r="AL35" i="1"/>
  <c r="AD35" i="1"/>
  <c r="BA372" i="1"/>
  <c r="AK372" i="1"/>
  <c r="AC372" i="1"/>
  <c r="BH372" i="1"/>
  <c r="AR372" i="1"/>
  <c r="AJ372" i="1"/>
  <c r="AB372" i="1"/>
  <c r="BF372" i="1"/>
  <c r="AP372" i="1"/>
  <c r="AH372" i="1"/>
  <c r="Z372" i="1"/>
  <c r="AW372" i="1"/>
  <c r="AO372" i="1"/>
  <c r="AG372" i="1"/>
  <c r="Y372" i="1"/>
  <c r="BD372" i="1"/>
  <c r="AV372" i="1"/>
  <c r="AN372" i="1"/>
  <c r="AF372" i="1"/>
  <c r="BC372" i="1"/>
  <c r="AU372" i="1"/>
  <c r="AM372" i="1"/>
  <c r="AE372" i="1"/>
  <c r="AT372" i="1"/>
  <c r="AQ372" i="1"/>
  <c r="AL372" i="1"/>
  <c r="AI372" i="1"/>
  <c r="BB372" i="1"/>
  <c r="AD372" i="1"/>
  <c r="AA372"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14" i="1"/>
  <c r="AD214" i="1"/>
  <c r="BI214" i="1"/>
  <c r="AK214" i="1"/>
  <c r="AC214" i="1"/>
  <c r="AR214" i="1"/>
  <c r="AJ214" i="1"/>
  <c r="AB214" i="1"/>
  <c r="AP214" i="1"/>
  <c r="AH214" i="1"/>
  <c r="Z214" i="1"/>
  <c r="AO214" i="1"/>
  <c r="AG214" i="1"/>
  <c r="Y214" i="1"/>
  <c r="AN214" i="1"/>
  <c r="AF214" i="1"/>
  <c r="AM214" i="1"/>
  <c r="AI214" i="1"/>
  <c r="AE214" i="1"/>
  <c r="AA214" i="1"/>
  <c r="AQ214"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1" i="1"/>
  <c r="AT191" i="1"/>
  <c r="AL191" i="1"/>
  <c r="AD191" i="1"/>
  <c r="AK191" i="1"/>
  <c r="AC191" i="1"/>
  <c r="BH191" i="1"/>
  <c r="AR191" i="1"/>
  <c r="AJ191" i="1"/>
  <c r="AB191" i="1"/>
  <c r="AQ191" i="1"/>
  <c r="AI191" i="1"/>
  <c r="AA191" i="1"/>
  <c r="AP191" i="1"/>
  <c r="AH191" i="1"/>
  <c r="Z191" i="1"/>
  <c r="BM191" i="1"/>
  <c r="AW191" i="1"/>
  <c r="AO191" i="1"/>
  <c r="AG191" i="1"/>
  <c r="Y191" i="1"/>
  <c r="AV191" i="1"/>
  <c r="AN191" i="1"/>
  <c r="AF191" i="1"/>
  <c r="AU191" i="1"/>
  <c r="AM191" i="1"/>
  <c r="AE191" i="1"/>
  <c r="BK191" i="1"/>
  <c r="AQ455" i="1"/>
  <c r="AI455" i="1"/>
  <c r="AA455" i="1"/>
  <c r="AO455" i="1"/>
  <c r="AG455" i="1"/>
  <c r="Y455" i="1"/>
  <c r="AN455" i="1"/>
  <c r="AF455" i="1"/>
  <c r="AL455" i="1"/>
  <c r="AD455" i="1"/>
  <c r="AP455" i="1"/>
  <c r="Z455" i="1"/>
  <c r="AM455" i="1"/>
  <c r="AK455" i="1"/>
  <c r="AJ455" i="1"/>
  <c r="AH455" i="1"/>
  <c r="AE455" i="1"/>
  <c r="AC455" i="1"/>
  <c r="AR455" i="1"/>
  <c r="AB455" i="1"/>
  <c r="AS64" i="1"/>
  <c r="AS425" i="1"/>
  <c r="AS426" i="1"/>
  <c r="AS56" i="1"/>
  <c r="AS57" i="1"/>
  <c r="AS195" i="1"/>
  <c r="AS387" i="1"/>
  <c r="AS366" i="1"/>
  <c r="AS338" i="1"/>
  <c r="AS125" i="1"/>
  <c r="AS444" i="1"/>
  <c r="AS294" i="1"/>
  <c r="AS118" i="1"/>
  <c r="AS442" i="1"/>
  <c r="AS138" i="1"/>
  <c r="AS328" i="1"/>
  <c r="AS145" i="1"/>
  <c r="AS81" i="1"/>
  <c r="AS363" i="1"/>
  <c r="BG264" i="1"/>
  <c r="AY264" i="1"/>
  <c r="AQ264" i="1"/>
  <c r="AI264" i="1"/>
  <c r="AA264" i="1"/>
  <c r="BF264" i="1"/>
  <c r="AX264" i="1"/>
  <c r="AP264" i="1"/>
  <c r="AH264" i="1"/>
  <c r="Z264" i="1"/>
  <c r="BE264" i="1"/>
  <c r="AW264" i="1"/>
  <c r="AO264" i="1"/>
  <c r="AG264" i="1"/>
  <c r="Y264" i="1"/>
  <c r="BD264" i="1"/>
  <c r="AV264" i="1"/>
  <c r="AN264" i="1"/>
  <c r="AF264" i="1"/>
  <c r="BC264" i="1"/>
  <c r="AM264" i="1"/>
  <c r="AE264" i="1"/>
  <c r="BB264" i="1"/>
  <c r="AL264" i="1"/>
  <c r="AD264" i="1"/>
  <c r="BH264" i="1"/>
  <c r="AZ264" i="1"/>
  <c r="AR264" i="1"/>
  <c r="AJ264" i="1"/>
  <c r="AB264" i="1"/>
  <c r="AK264" i="1"/>
  <c r="AC264" i="1"/>
  <c r="BA264" i="1"/>
  <c r="AW173" i="1"/>
  <c r="AO173" i="1"/>
  <c r="AG173" i="1"/>
  <c r="Y173" i="1"/>
  <c r="BD173" i="1"/>
  <c r="AV173" i="1"/>
  <c r="AN173" i="1"/>
  <c r="AF173" i="1"/>
  <c r="BC173" i="1"/>
  <c r="AU173" i="1"/>
  <c r="AM173" i="1"/>
  <c r="AE173" i="1"/>
  <c r="BB173" i="1"/>
  <c r="AL173" i="1"/>
  <c r="AD173" i="1"/>
  <c r="BA173" i="1"/>
  <c r="AK173" i="1"/>
  <c r="AC173" i="1"/>
  <c r="BH173" i="1"/>
  <c r="AR173" i="1"/>
  <c r="AJ173" i="1"/>
  <c r="AB173" i="1"/>
  <c r="AQ173" i="1"/>
  <c r="AI173" i="1"/>
  <c r="AA173" i="1"/>
  <c r="AP173" i="1"/>
  <c r="AH173" i="1"/>
  <c r="Z173"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0"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2" i="1"/>
  <c r="AK202" i="1"/>
  <c r="AC202" i="1"/>
  <c r="BH202" i="1"/>
  <c r="AZ202" i="1"/>
  <c r="AR202" i="1"/>
  <c r="AJ202" i="1"/>
  <c r="AB202" i="1"/>
  <c r="BG202" i="1"/>
  <c r="AQ202" i="1"/>
  <c r="AI202" i="1"/>
  <c r="AA202" i="1"/>
  <c r="AP202" i="1"/>
  <c r="AH202" i="1"/>
  <c r="Z202" i="1"/>
  <c r="BM202" i="1"/>
  <c r="BE202" i="1"/>
  <c r="AW202" i="1"/>
  <c r="AO202" i="1"/>
  <c r="AG202" i="1"/>
  <c r="Y202" i="1"/>
  <c r="BD202" i="1"/>
  <c r="AV202" i="1"/>
  <c r="AN202" i="1"/>
  <c r="AF202" i="1"/>
  <c r="BK202" i="1"/>
  <c r="BC202" i="1"/>
  <c r="AU202" i="1"/>
  <c r="AM202" i="1"/>
  <c r="AE202" i="1"/>
  <c r="BB202" i="1"/>
  <c r="AT202" i="1"/>
  <c r="AL202" i="1"/>
  <c r="AD202" i="1"/>
  <c r="BH351" i="1"/>
  <c r="AR351" i="1"/>
  <c r="AJ351" i="1"/>
  <c r="AB351" i="1"/>
  <c r="AQ351" i="1"/>
  <c r="AI351" i="1"/>
  <c r="AA351" i="1"/>
  <c r="AP351" i="1"/>
  <c r="AH351" i="1"/>
  <c r="Z351" i="1"/>
  <c r="AO351" i="1"/>
  <c r="AG351" i="1"/>
  <c r="Y351" i="1"/>
  <c r="AN351" i="1"/>
  <c r="AF351" i="1"/>
  <c r="AM351" i="1"/>
  <c r="AE351" i="1"/>
  <c r="AL351" i="1"/>
  <c r="AD351" i="1"/>
  <c r="AC351" i="1"/>
  <c r="AK351"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39" i="1"/>
  <c r="AG39" i="1"/>
  <c r="Y39" i="1"/>
  <c r="AN39" i="1"/>
  <c r="AF39" i="1"/>
  <c r="AM39" i="1"/>
  <c r="AE39" i="1"/>
  <c r="AL39" i="1"/>
  <c r="AD39" i="1"/>
  <c r="AK39" i="1"/>
  <c r="AC39" i="1"/>
  <c r="BH39" i="1"/>
  <c r="AR39" i="1"/>
  <c r="AJ39" i="1"/>
  <c r="AB39" i="1"/>
  <c r="AQ39" i="1"/>
  <c r="AI39" i="1"/>
  <c r="AA39" i="1"/>
  <c r="AP39" i="1"/>
  <c r="AH39" i="1"/>
  <c r="Z39" i="1"/>
  <c r="BC316" i="1"/>
  <c r="AU316" i="1"/>
  <c r="AM316" i="1"/>
  <c r="AE316" i="1"/>
  <c r="AY316" i="1"/>
  <c r="AQ316" i="1"/>
  <c r="AI316" i="1"/>
  <c r="AA316" i="1"/>
  <c r="AW316" i="1"/>
  <c r="AO316" i="1"/>
  <c r="AG316" i="1"/>
  <c r="Y316" i="1"/>
  <c r="BD316" i="1"/>
  <c r="AV316" i="1"/>
  <c r="AN316" i="1"/>
  <c r="AF316" i="1"/>
  <c r="AK316" i="1"/>
  <c r="AJ316" i="1"/>
  <c r="AX316" i="1"/>
  <c r="AH316" i="1"/>
  <c r="AC316" i="1"/>
  <c r="AR316" i="1"/>
  <c r="AB316" i="1"/>
  <c r="AL316" i="1"/>
  <c r="AD316" i="1"/>
  <c r="Z316" i="1"/>
  <c r="BB316" i="1"/>
  <c r="BH316" i="1"/>
  <c r="AP316" i="1"/>
  <c r="AT316"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1" i="1"/>
  <c r="AS22" i="1"/>
  <c r="BH46" i="1"/>
  <c r="AZ46" i="1"/>
  <c r="AR46" i="1"/>
  <c r="AJ46" i="1"/>
  <c r="AB46" i="1"/>
  <c r="AY46" i="1"/>
  <c r="AQ46" i="1"/>
  <c r="AI46" i="1"/>
  <c r="AA46" i="1"/>
  <c r="BF46" i="1"/>
  <c r="AX46" i="1"/>
  <c r="AP46" i="1"/>
  <c r="AH46" i="1"/>
  <c r="Z46" i="1"/>
  <c r="BM46" i="1"/>
  <c r="AW46" i="1"/>
  <c r="AO46" i="1"/>
  <c r="AG46" i="1"/>
  <c r="Y46" i="1"/>
  <c r="BD46" i="1"/>
  <c r="AV46" i="1"/>
  <c r="AN46" i="1"/>
  <c r="AF46" i="1"/>
  <c r="BK46" i="1"/>
  <c r="BC46" i="1"/>
  <c r="AU46" i="1"/>
  <c r="AM46" i="1"/>
  <c r="AE46" i="1"/>
  <c r="BB46" i="1"/>
  <c r="AT46" i="1"/>
  <c r="AL46" i="1"/>
  <c r="AD46" i="1"/>
  <c r="BA46" i="1"/>
  <c r="AK46" i="1"/>
  <c r="AC46" i="1"/>
  <c r="BM287" i="1"/>
  <c r="AW287" i="1"/>
  <c r="AO287" i="1"/>
  <c r="AG287" i="1"/>
  <c r="Y287" i="1"/>
  <c r="AV287" i="1"/>
  <c r="AN287" i="1"/>
  <c r="AF287" i="1"/>
  <c r="AU287" i="1"/>
  <c r="AM287" i="1"/>
  <c r="AE287" i="1"/>
  <c r="BJ287" i="1"/>
  <c r="AL287" i="1"/>
  <c r="AD287" i="1"/>
  <c r="AK287" i="1"/>
  <c r="AC287" i="1"/>
  <c r="BH287" i="1"/>
  <c r="AR287" i="1"/>
  <c r="AJ287" i="1"/>
  <c r="AB287" i="1"/>
  <c r="AP287" i="1"/>
  <c r="AH287" i="1"/>
  <c r="Z287" i="1"/>
  <c r="AQ287" i="1"/>
  <c r="AI287" i="1"/>
  <c r="AA287" i="1"/>
  <c r="BB110" i="1"/>
  <c r="AT110" i="1"/>
  <c r="AL110" i="1"/>
  <c r="AD110" i="1"/>
  <c r="AK110" i="1"/>
  <c r="AC110" i="1"/>
  <c r="BH110" i="1"/>
  <c r="AR110" i="1"/>
  <c r="AJ110" i="1"/>
  <c r="AB110" i="1"/>
  <c r="BG110" i="1"/>
  <c r="AQ110" i="1"/>
  <c r="AI110" i="1"/>
  <c r="AA110" i="1"/>
  <c r="AP110" i="1"/>
  <c r="AH110" i="1"/>
  <c r="Z110" i="1"/>
  <c r="BM110" i="1"/>
  <c r="AO110" i="1"/>
  <c r="AG110" i="1"/>
  <c r="Y110" i="1"/>
  <c r="BD110" i="1"/>
  <c r="AN110" i="1"/>
  <c r="AF110" i="1"/>
  <c r="BK110" i="1"/>
  <c r="BC110" i="1"/>
  <c r="AM110" i="1"/>
  <c r="AE110"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1" i="1"/>
  <c r="AO261" i="1"/>
  <c r="AG261" i="1"/>
  <c r="Y261" i="1"/>
  <c r="BD261" i="1"/>
  <c r="AV261" i="1"/>
  <c r="AN261" i="1"/>
  <c r="AF261" i="1"/>
  <c r="BC261" i="1"/>
  <c r="AU261" i="1"/>
  <c r="AM261" i="1"/>
  <c r="AE261" i="1"/>
  <c r="BB261" i="1"/>
  <c r="AL261" i="1"/>
  <c r="AD261" i="1"/>
  <c r="AK261" i="1"/>
  <c r="AC261" i="1"/>
  <c r="BH261" i="1"/>
  <c r="AR261" i="1"/>
  <c r="AJ261" i="1"/>
  <c r="AB261" i="1"/>
  <c r="BF261" i="1"/>
  <c r="AP261" i="1"/>
  <c r="AH261" i="1"/>
  <c r="Z261" i="1"/>
  <c r="AQ261" i="1"/>
  <c r="AI261" i="1"/>
  <c r="AA261" i="1"/>
  <c r="BB135" i="1"/>
  <c r="AL135" i="1"/>
  <c r="AD135" i="1"/>
  <c r="BA135" i="1"/>
  <c r="AK135" i="1"/>
  <c r="AC135" i="1"/>
  <c r="BH135" i="1"/>
  <c r="AZ135" i="1"/>
  <c r="AR135" i="1"/>
  <c r="AJ135" i="1"/>
  <c r="AB135" i="1"/>
  <c r="BG135" i="1"/>
  <c r="AY135" i="1"/>
  <c r="AQ135" i="1"/>
  <c r="AI135" i="1"/>
  <c r="AA135" i="1"/>
  <c r="BF135" i="1"/>
  <c r="AX135" i="1"/>
  <c r="AP135" i="1"/>
  <c r="AH135" i="1"/>
  <c r="Z135" i="1"/>
  <c r="AW135" i="1"/>
  <c r="AO135" i="1"/>
  <c r="AG135" i="1"/>
  <c r="Y135" i="1"/>
  <c r="BD135" i="1"/>
  <c r="AN135" i="1"/>
  <c r="AF135" i="1"/>
  <c r="BK135" i="1"/>
  <c r="BC135" i="1"/>
  <c r="AU135" i="1"/>
  <c r="AM135" i="1"/>
  <c r="AE135" i="1"/>
  <c r="BH325" i="1"/>
  <c r="AR325" i="1"/>
  <c r="AJ325" i="1"/>
  <c r="AB325" i="1"/>
  <c r="BG325" i="1"/>
  <c r="AY325" i="1"/>
  <c r="AQ325" i="1"/>
  <c r="AI325" i="1"/>
  <c r="AA325" i="1"/>
  <c r="AW325" i="1"/>
  <c r="AO325" i="1"/>
  <c r="AG325" i="1"/>
  <c r="Y325" i="1"/>
  <c r="BD325" i="1"/>
  <c r="AN325" i="1"/>
  <c r="AF325" i="1"/>
  <c r="BB325" i="1"/>
  <c r="AL325" i="1"/>
  <c r="AD325" i="1"/>
  <c r="BA325" i="1"/>
  <c r="AK325" i="1"/>
  <c r="AC325" i="1"/>
  <c r="Z325" i="1"/>
  <c r="BK325" i="1"/>
  <c r="AU325" i="1"/>
  <c r="BF325" i="1"/>
  <c r="AP325" i="1"/>
  <c r="AM325" i="1"/>
  <c r="BC325" i="1"/>
  <c r="AH325" i="1"/>
  <c r="AE325" i="1"/>
  <c r="BH181" i="1"/>
  <c r="AR181" i="1"/>
  <c r="AJ181" i="1"/>
  <c r="AB181" i="1"/>
  <c r="AQ181" i="1"/>
  <c r="AI181" i="1"/>
  <c r="AA181" i="1"/>
  <c r="AP181" i="1"/>
  <c r="AH181" i="1"/>
  <c r="Z181" i="1"/>
  <c r="BM181" i="1"/>
  <c r="AW181" i="1"/>
  <c r="AO181" i="1"/>
  <c r="AG181" i="1"/>
  <c r="Y181" i="1"/>
  <c r="BD181" i="1"/>
  <c r="AV181" i="1"/>
  <c r="AN181" i="1"/>
  <c r="AF181" i="1"/>
  <c r="BK181" i="1"/>
  <c r="BC181" i="1"/>
  <c r="AU181" i="1"/>
  <c r="AM181" i="1"/>
  <c r="AE181" i="1"/>
  <c r="BJ181" i="1"/>
  <c r="BB181" i="1"/>
  <c r="AT181" i="1"/>
  <c r="AL181" i="1"/>
  <c r="AD181" i="1"/>
  <c r="BI181" i="1"/>
  <c r="AK181" i="1"/>
  <c r="AC181" i="1"/>
  <c r="BA181" i="1"/>
  <c r="BA11" i="1"/>
  <c r="AK11" i="1"/>
  <c r="AC11" i="1"/>
  <c r="AZ11" i="1"/>
  <c r="AR11" i="1"/>
  <c r="AJ11" i="1"/>
  <c r="AB11" i="1"/>
  <c r="AY11" i="1"/>
  <c r="AQ11" i="1"/>
  <c r="AI11" i="1"/>
  <c r="AA11" i="1"/>
  <c r="AX11" i="1"/>
  <c r="AP11" i="1"/>
  <c r="AH11" i="1"/>
  <c r="Z11" i="1"/>
  <c r="BE11" i="1"/>
  <c r="AO11" i="1"/>
  <c r="AG11" i="1"/>
  <c r="Y11" i="1"/>
  <c r="BD11" i="1"/>
  <c r="AN11" i="1"/>
  <c r="AF11" i="1"/>
  <c r="BC11" i="1"/>
  <c r="AM11" i="1"/>
  <c r="AE11" i="1"/>
  <c r="BB11" i="1"/>
  <c r="AL11" i="1"/>
  <c r="AD11"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6" i="1"/>
  <c r="AG376" i="1"/>
  <c r="Y376" i="1"/>
  <c r="BD376" i="1"/>
  <c r="AN376" i="1"/>
  <c r="AF376" i="1"/>
  <c r="BC376" i="1"/>
  <c r="AM376" i="1"/>
  <c r="AE376" i="1"/>
  <c r="BB376" i="1"/>
  <c r="AT376" i="1"/>
  <c r="AL376" i="1"/>
  <c r="AD376" i="1"/>
  <c r="BA376" i="1"/>
  <c r="AK376" i="1"/>
  <c r="AC376" i="1"/>
  <c r="BH376" i="1"/>
  <c r="AR376" i="1"/>
  <c r="AJ376" i="1"/>
  <c r="AB376" i="1"/>
  <c r="AQ376" i="1"/>
  <c r="AI376" i="1"/>
  <c r="AA376" i="1"/>
  <c r="BF376" i="1"/>
  <c r="AP376" i="1"/>
  <c r="AH376" i="1"/>
  <c r="Z376" i="1"/>
  <c r="BE109" i="1"/>
  <c r="AW109" i="1"/>
  <c r="AO109" i="1"/>
  <c r="AG109" i="1"/>
  <c r="Y109" i="1"/>
  <c r="BL109" i="1"/>
  <c r="BD109" i="1"/>
  <c r="AV109" i="1"/>
  <c r="AN109" i="1"/>
  <c r="AF109" i="1"/>
  <c r="BC109" i="1"/>
  <c r="AU109" i="1"/>
  <c r="AM109" i="1"/>
  <c r="AE109" i="1"/>
  <c r="BB109" i="1"/>
  <c r="AL109" i="1"/>
  <c r="AD109" i="1"/>
  <c r="BA109" i="1"/>
  <c r="AK109" i="1"/>
  <c r="AC109" i="1"/>
  <c r="BH109" i="1"/>
  <c r="AZ109" i="1"/>
  <c r="AR109" i="1"/>
  <c r="AJ109" i="1"/>
  <c r="AB109" i="1"/>
  <c r="BG109" i="1"/>
  <c r="AY109" i="1"/>
  <c r="AQ109" i="1"/>
  <c r="AI109" i="1"/>
  <c r="AA109" i="1"/>
  <c r="AX109" i="1"/>
  <c r="AP109" i="1"/>
  <c r="AH109" i="1"/>
  <c r="Z109" i="1"/>
  <c r="BK69" i="1"/>
  <c r="BC69" i="1"/>
  <c r="AU69" i="1"/>
  <c r="AM69" i="1"/>
  <c r="AE69" i="1"/>
  <c r="BB69" i="1"/>
  <c r="AT69" i="1"/>
  <c r="AL69" i="1"/>
  <c r="AD69" i="1"/>
  <c r="BI69" i="1"/>
  <c r="BA69" i="1"/>
  <c r="AK69" i="1"/>
  <c r="AC69" i="1"/>
  <c r="BH69" i="1"/>
  <c r="AR69" i="1"/>
  <c r="AJ69" i="1"/>
  <c r="AB69" i="1"/>
  <c r="BG69" i="1"/>
  <c r="AY69" i="1"/>
  <c r="AQ69" i="1"/>
  <c r="AI69" i="1"/>
  <c r="AA69" i="1"/>
  <c r="BF69" i="1"/>
  <c r="AX69" i="1"/>
  <c r="AP69" i="1"/>
  <c r="AH69" i="1"/>
  <c r="Z69" i="1"/>
  <c r="BM69" i="1"/>
  <c r="AW69" i="1"/>
  <c r="AO69" i="1"/>
  <c r="AG69" i="1"/>
  <c r="Y69" i="1"/>
  <c r="BD69" i="1"/>
  <c r="AV69" i="1"/>
  <c r="AN69" i="1"/>
  <c r="AF69" i="1"/>
  <c r="BB165" i="1"/>
  <c r="AL165" i="1"/>
  <c r="AD165" i="1"/>
  <c r="BA165" i="1"/>
  <c r="AK165" i="1"/>
  <c r="AC165" i="1"/>
  <c r="BH165" i="1"/>
  <c r="AZ165" i="1"/>
  <c r="AR165" i="1"/>
  <c r="AJ165" i="1"/>
  <c r="AB165" i="1"/>
  <c r="BG165" i="1"/>
  <c r="AY165" i="1"/>
  <c r="AQ165" i="1"/>
  <c r="AI165" i="1"/>
  <c r="AA165" i="1"/>
  <c r="BF165" i="1"/>
  <c r="AX165" i="1"/>
  <c r="AP165" i="1"/>
  <c r="AH165" i="1"/>
  <c r="Z165" i="1"/>
  <c r="BD165" i="1"/>
  <c r="AN165" i="1"/>
  <c r="AF165" i="1"/>
  <c r="AW165" i="1"/>
  <c r="Y165" i="1"/>
  <c r="AU165" i="1"/>
  <c r="BK165" i="1"/>
  <c r="AO165" i="1"/>
  <c r="AM165" i="1"/>
  <c r="BE165" i="1"/>
  <c r="AG165" i="1"/>
  <c r="BC165" i="1"/>
  <c r="AE165" i="1"/>
  <c r="BD290" i="1"/>
  <c r="AN290" i="1"/>
  <c r="AF290" i="1"/>
  <c r="BC290" i="1"/>
  <c r="AM290" i="1"/>
  <c r="AE290" i="1"/>
  <c r="BB290" i="1"/>
  <c r="AL290" i="1"/>
  <c r="AD290" i="1"/>
  <c r="AK290" i="1"/>
  <c r="AC290" i="1"/>
  <c r="AZ290" i="1"/>
  <c r="AR290" i="1"/>
  <c r="AJ290" i="1"/>
  <c r="AB290" i="1"/>
  <c r="AY290" i="1"/>
  <c r="AQ290" i="1"/>
  <c r="AI290" i="1"/>
  <c r="AA290" i="1"/>
  <c r="AO290" i="1"/>
  <c r="AG290" i="1"/>
  <c r="Y290" i="1"/>
  <c r="AH290" i="1"/>
  <c r="Z290" i="1"/>
  <c r="AX290" i="1"/>
  <c r="AP290" i="1"/>
  <c r="AK178" i="1"/>
  <c r="AC178" i="1"/>
  <c r="BH178" i="1"/>
  <c r="AR178" i="1"/>
  <c r="AJ178" i="1"/>
  <c r="AB178" i="1"/>
  <c r="BG178" i="1"/>
  <c r="AQ178" i="1"/>
  <c r="AI178" i="1"/>
  <c r="AA178" i="1"/>
  <c r="AP178" i="1"/>
  <c r="AH178" i="1"/>
  <c r="Z178" i="1"/>
  <c r="BM178" i="1"/>
  <c r="AW178" i="1"/>
  <c r="AO178" i="1"/>
  <c r="AG178" i="1"/>
  <c r="Y178" i="1"/>
  <c r="BD178" i="1"/>
  <c r="AV178" i="1"/>
  <c r="AN178" i="1"/>
  <c r="AF178" i="1"/>
  <c r="BK178" i="1"/>
  <c r="BC178" i="1"/>
  <c r="AU178" i="1"/>
  <c r="AM178" i="1"/>
  <c r="AE178" i="1"/>
  <c r="BB178" i="1"/>
  <c r="AT178" i="1"/>
  <c r="AL178" i="1"/>
  <c r="AD178" i="1"/>
  <c r="AL199" i="1"/>
  <c r="AD199" i="1"/>
  <c r="AK199" i="1"/>
  <c r="AC199" i="1"/>
  <c r="AR199" i="1"/>
  <c r="AJ199" i="1"/>
  <c r="AB199" i="1"/>
  <c r="AQ199" i="1"/>
  <c r="AI199" i="1"/>
  <c r="AA199" i="1"/>
  <c r="AP199" i="1"/>
  <c r="AH199" i="1"/>
  <c r="Z199" i="1"/>
  <c r="BM199" i="1"/>
  <c r="AW199" i="1"/>
  <c r="AO199" i="1"/>
  <c r="AG199" i="1"/>
  <c r="Y199" i="1"/>
  <c r="AV199" i="1"/>
  <c r="AN199" i="1"/>
  <c r="AF199" i="1"/>
  <c r="AM199" i="1"/>
  <c r="AE199" i="1"/>
  <c r="AU199" i="1"/>
  <c r="BF258" i="1"/>
  <c r="AX258" i="1"/>
  <c r="AP258" i="1"/>
  <c r="AH258" i="1"/>
  <c r="Z258" i="1"/>
  <c r="BE258" i="1"/>
  <c r="AW258" i="1"/>
  <c r="AO258" i="1"/>
  <c r="AG258" i="1"/>
  <c r="Y258" i="1"/>
  <c r="BD258" i="1"/>
  <c r="AV258" i="1"/>
  <c r="AN258" i="1"/>
  <c r="AF258" i="1"/>
  <c r="BK258" i="1"/>
  <c r="BC258" i="1"/>
  <c r="AM258" i="1"/>
  <c r="AE258" i="1"/>
  <c r="BB258" i="1"/>
  <c r="AL258" i="1"/>
  <c r="AD258" i="1"/>
  <c r="BA258" i="1"/>
  <c r="AK258" i="1"/>
  <c r="AC258" i="1"/>
  <c r="AY258" i="1"/>
  <c r="AQ258" i="1"/>
  <c r="AI258" i="1"/>
  <c r="AA258" i="1"/>
  <c r="AR258" i="1"/>
  <c r="AJ258" i="1"/>
  <c r="AB258" i="1"/>
  <c r="BH258" i="1"/>
  <c r="AZ258" i="1"/>
  <c r="BB280" i="1"/>
  <c r="AT280" i="1"/>
  <c r="AL280" i="1"/>
  <c r="AD280" i="1"/>
  <c r="BA280" i="1"/>
  <c r="AK280" i="1"/>
  <c r="AC280" i="1"/>
  <c r="BH280" i="1"/>
  <c r="AR280" i="1"/>
  <c r="AJ280" i="1"/>
  <c r="AB280" i="1"/>
  <c r="AQ280" i="1"/>
  <c r="AI280" i="1"/>
  <c r="AA280" i="1"/>
  <c r="AP280" i="1"/>
  <c r="AH280" i="1"/>
  <c r="Z280" i="1"/>
  <c r="BM280" i="1"/>
  <c r="AW280" i="1"/>
  <c r="AO280" i="1"/>
  <c r="AG280" i="1"/>
  <c r="Y280" i="1"/>
  <c r="BK280" i="1"/>
  <c r="BC280" i="1"/>
  <c r="AU280" i="1"/>
  <c r="AM280" i="1"/>
  <c r="AE280" i="1"/>
  <c r="AV280" i="1"/>
  <c r="AN280" i="1"/>
  <c r="AF280" i="1"/>
  <c r="BD280" i="1"/>
  <c r="BB175" i="1"/>
  <c r="AL175" i="1"/>
  <c r="AD175" i="1"/>
  <c r="BA175" i="1"/>
  <c r="AK175" i="1"/>
  <c r="AC175" i="1"/>
  <c r="BH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K175" i="1"/>
  <c r="AP98" i="1"/>
  <c r="AH98" i="1"/>
  <c r="Z98" i="1"/>
  <c r="BE98" i="1"/>
  <c r="AO98" i="1"/>
  <c r="AG98" i="1"/>
  <c r="Y98" i="1"/>
  <c r="BD98" i="1"/>
  <c r="AN98" i="1"/>
  <c r="AF98" i="1"/>
  <c r="BC98" i="1"/>
  <c r="AM98" i="1"/>
  <c r="AE98" i="1"/>
  <c r="BB98" i="1"/>
  <c r="AL98" i="1"/>
  <c r="AD98" i="1"/>
  <c r="BA98" i="1"/>
  <c r="AK98" i="1"/>
  <c r="AC98" i="1"/>
  <c r="AZ98" i="1"/>
  <c r="AR98" i="1"/>
  <c r="AJ98" i="1"/>
  <c r="AB98" i="1"/>
  <c r="AQ98" i="1"/>
  <c r="AI98" i="1"/>
  <c r="AA98"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2" i="1"/>
  <c r="AP82" i="1"/>
  <c r="AH82" i="1"/>
  <c r="Z82" i="1"/>
  <c r="BM82" i="1"/>
  <c r="AW82" i="1"/>
  <c r="AO82" i="1"/>
  <c r="AG82" i="1"/>
  <c r="Y82" i="1"/>
  <c r="BD82" i="1"/>
  <c r="AV82" i="1"/>
  <c r="AN82" i="1"/>
  <c r="AF82" i="1"/>
  <c r="BK82" i="1"/>
  <c r="BC82" i="1"/>
  <c r="AU82" i="1"/>
  <c r="AM82" i="1"/>
  <c r="AE82" i="1"/>
  <c r="BB82" i="1"/>
  <c r="AT82" i="1"/>
  <c r="AL82" i="1"/>
  <c r="AD82" i="1"/>
  <c r="BA82" i="1"/>
  <c r="AK82" i="1"/>
  <c r="AC82" i="1"/>
  <c r="BH82" i="1"/>
  <c r="AZ82" i="1"/>
  <c r="AR82" i="1"/>
  <c r="AJ82" i="1"/>
  <c r="AB82" i="1"/>
  <c r="AY82" i="1"/>
  <c r="AQ82" i="1"/>
  <c r="AI82" i="1"/>
  <c r="AA82" i="1"/>
  <c r="AT249" i="1"/>
  <c r="AL249" i="1"/>
  <c r="AD249" i="1"/>
  <c r="AK249" i="1"/>
  <c r="AC249" i="1"/>
  <c r="BH249" i="1"/>
  <c r="AR249" i="1"/>
  <c r="AJ249" i="1"/>
  <c r="AB249" i="1"/>
  <c r="AQ249" i="1"/>
  <c r="AI249" i="1"/>
  <c r="AA249" i="1"/>
  <c r="AP249" i="1"/>
  <c r="AH249" i="1"/>
  <c r="Z249" i="1"/>
  <c r="BM249" i="1"/>
  <c r="AO249" i="1"/>
  <c r="AG249" i="1"/>
  <c r="Y249" i="1"/>
  <c r="AN249" i="1"/>
  <c r="AF249" i="1"/>
  <c r="AM249" i="1"/>
  <c r="AE249" i="1"/>
  <c r="BB262" i="1"/>
  <c r="AL262" i="1"/>
  <c r="AD262" i="1"/>
  <c r="BA262" i="1"/>
  <c r="AK262" i="1"/>
  <c r="AC262" i="1"/>
  <c r="BH262" i="1"/>
  <c r="AZ262" i="1"/>
  <c r="AR262" i="1"/>
  <c r="AJ262" i="1"/>
  <c r="AB262" i="1"/>
  <c r="BG262" i="1"/>
  <c r="AY262" i="1"/>
  <c r="AQ262" i="1"/>
  <c r="AI262" i="1"/>
  <c r="AA262" i="1"/>
  <c r="BF262" i="1"/>
  <c r="AX262" i="1"/>
  <c r="AP262" i="1"/>
  <c r="AH262" i="1"/>
  <c r="Z262" i="1"/>
  <c r="BE262" i="1"/>
  <c r="AW262" i="1"/>
  <c r="AO262" i="1"/>
  <c r="AG262" i="1"/>
  <c r="Y262" i="1"/>
  <c r="BC262" i="1"/>
  <c r="AM262" i="1"/>
  <c r="AE262" i="1"/>
  <c r="BD262" i="1"/>
  <c r="AV262" i="1"/>
  <c r="AN262" i="1"/>
  <c r="AF262" i="1"/>
  <c r="AS139" i="1"/>
  <c r="AS456" i="1"/>
  <c r="AS446" i="1"/>
  <c r="AS117" i="1"/>
  <c r="AS194" i="1"/>
  <c r="AS108" i="1"/>
  <c r="AS423" i="1"/>
  <c r="AS36" i="1"/>
  <c r="AS307" i="1"/>
  <c r="AS203" i="1"/>
  <c r="AS137" i="1"/>
  <c r="AS335" i="1"/>
  <c r="AS100" i="1"/>
  <c r="AS282" i="1"/>
  <c r="AS417" i="1"/>
  <c r="AL353" i="1"/>
  <c r="AD353" i="1"/>
  <c r="AK353" i="1"/>
  <c r="AC353" i="1"/>
  <c r="AR353" i="1"/>
  <c r="AJ353" i="1"/>
  <c r="AB353" i="1"/>
  <c r="AQ353" i="1"/>
  <c r="AI353" i="1"/>
  <c r="AA353" i="1"/>
  <c r="BF353" i="1"/>
  <c r="AP353" i="1"/>
  <c r="AH353" i="1"/>
  <c r="Z353" i="1"/>
  <c r="AO353" i="1"/>
  <c r="AG353" i="1"/>
  <c r="Y353" i="1"/>
  <c r="AN353" i="1"/>
  <c r="AF353" i="1"/>
  <c r="AM353" i="1"/>
  <c r="AE353" i="1"/>
  <c r="AK348" i="1"/>
  <c r="AC348" i="1"/>
  <c r="BH348" i="1"/>
  <c r="AR348" i="1"/>
  <c r="AJ348" i="1"/>
  <c r="AB348" i="1"/>
  <c r="AQ348" i="1"/>
  <c r="AI348" i="1"/>
  <c r="AA348" i="1"/>
  <c r="AP348" i="1"/>
  <c r="AH348" i="1"/>
  <c r="Z348" i="1"/>
  <c r="AW348" i="1"/>
  <c r="AO348" i="1"/>
  <c r="AG348" i="1"/>
  <c r="Y348" i="1"/>
  <c r="BD348" i="1"/>
  <c r="AV348" i="1"/>
  <c r="AN348" i="1"/>
  <c r="AF348" i="1"/>
  <c r="BC348" i="1"/>
  <c r="AU348" i="1"/>
  <c r="AM348" i="1"/>
  <c r="AE348" i="1"/>
  <c r="AD348" i="1"/>
  <c r="BB348" i="1"/>
  <c r="BJ348" i="1"/>
  <c r="AL348" i="1"/>
  <c r="AP4" i="1"/>
  <c r="AH4" i="1"/>
  <c r="Z4" i="1"/>
  <c r="AO4" i="1"/>
  <c r="AG4" i="1"/>
  <c r="Y4" i="1"/>
  <c r="BD4" i="1"/>
  <c r="AN4" i="1"/>
  <c r="AF4" i="1"/>
  <c r="BC4" i="1"/>
  <c r="AM4" i="1"/>
  <c r="AE4" i="1"/>
  <c r="BB4" i="1"/>
  <c r="AL4" i="1"/>
  <c r="AD4" i="1"/>
  <c r="BI4" i="1"/>
  <c r="BA4" i="1"/>
  <c r="AK4" i="1"/>
  <c r="AC4" i="1"/>
  <c r="AR4" i="1"/>
  <c r="AJ4" i="1"/>
  <c r="AB4" i="1"/>
  <c r="AQ4" i="1"/>
  <c r="AI4" i="1"/>
  <c r="AA4" i="1"/>
  <c r="AM230" i="1"/>
  <c r="AE230" i="1"/>
  <c r="AL230" i="1"/>
  <c r="AD230" i="1"/>
  <c r="AK230" i="1"/>
  <c r="AC230" i="1"/>
  <c r="AR230" i="1"/>
  <c r="AJ230" i="1"/>
  <c r="AB230" i="1"/>
  <c r="AQ230" i="1"/>
  <c r="AI230" i="1"/>
  <c r="AA230" i="1"/>
  <c r="BF230" i="1"/>
  <c r="AP230" i="1"/>
  <c r="AH230" i="1"/>
  <c r="Z230" i="1"/>
  <c r="AO230" i="1"/>
  <c r="AG230" i="1"/>
  <c r="Y230" i="1"/>
  <c r="AN230" i="1"/>
  <c r="AF230" i="1"/>
  <c r="BG95" i="1"/>
  <c r="AQ95" i="1"/>
  <c r="AI95" i="1"/>
  <c r="AA95" i="1"/>
  <c r="AP95" i="1"/>
  <c r="AH95" i="1"/>
  <c r="Z95" i="1"/>
  <c r="BM95" i="1"/>
  <c r="AW95" i="1"/>
  <c r="AO95" i="1"/>
  <c r="AG95" i="1"/>
  <c r="Y95" i="1"/>
  <c r="BD95" i="1"/>
  <c r="AV95" i="1"/>
  <c r="AN95" i="1"/>
  <c r="AF95" i="1"/>
  <c r="BK95" i="1"/>
  <c r="BC95" i="1"/>
  <c r="AU95" i="1"/>
  <c r="AM95" i="1"/>
  <c r="AE95" i="1"/>
  <c r="BB95" i="1"/>
  <c r="AT95" i="1"/>
  <c r="AL95" i="1"/>
  <c r="AD95" i="1"/>
  <c r="BA95" i="1"/>
  <c r="AK95" i="1"/>
  <c r="AC95" i="1"/>
  <c r="BH95" i="1"/>
  <c r="AR95" i="1"/>
  <c r="AJ95" i="1"/>
  <c r="AB95" i="1"/>
  <c r="BC196" i="1"/>
  <c r="AM196" i="1"/>
  <c r="AE196" i="1"/>
  <c r="BB196" i="1"/>
  <c r="AL196" i="1"/>
  <c r="AD196" i="1"/>
  <c r="BA196" i="1"/>
  <c r="AK196" i="1"/>
  <c r="AC196" i="1"/>
  <c r="AZ196" i="1"/>
  <c r="AR196" i="1"/>
  <c r="AJ196" i="1"/>
  <c r="AB196" i="1"/>
  <c r="AY196" i="1"/>
  <c r="AQ196" i="1"/>
  <c r="AI196" i="1"/>
  <c r="AA196" i="1"/>
  <c r="AX196" i="1"/>
  <c r="AP196" i="1"/>
  <c r="AH196" i="1"/>
  <c r="Z196" i="1"/>
  <c r="BE196" i="1"/>
  <c r="AO196" i="1"/>
  <c r="AG196" i="1"/>
  <c r="Y196" i="1"/>
  <c r="AN196" i="1"/>
  <c r="AF196" i="1"/>
  <c r="BD196" i="1"/>
  <c r="BC285" i="1"/>
  <c r="AM285" i="1"/>
  <c r="AE285" i="1"/>
  <c r="BB285" i="1"/>
  <c r="AL285" i="1"/>
  <c r="AD285" i="1"/>
  <c r="AK285" i="1"/>
  <c r="AC285" i="1"/>
  <c r="BH285" i="1"/>
  <c r="AR285" i="1"/>
  <c r="AJ285" i="1"/>
  <c r="AB285" i="1"/>
  <c r="BG285" i="1"/>
  <c r="AY285" i="1"/>
  <c r="AQ285" i="1"/>
  <c r="AI285" i="1"/>
  <c r="AA285" i="1"/>
  <c r="BF285" i="1"/>
  <c r="AP285" i="1"/>
  <c r="AH285" i="1"/>
  <c r="Z285" i="1"/>
  <c r="BD285" i="1"/>
  <c r="AV285" i="1"/>
  <c r="AN285" i="1"/>
  <c r="AF285" i="1"/>
  <c r="AW285" i="1"/>
  <c r="AO285" i="1"/>
  <c r="AG285" i="1"/>
  <c r="Y285" i="1"/>
  <c r="BC53" i="1"/>
  <c r="AU53" i="1"/>
  <c r="AM53" i="1"/>
  <c r="AE53" i="1"/>
  <c r="AL53" i="1"/>
  <c r="AD53" i="1"/>
  <c r="AK53" i="1"/>
  <c r="AC53" i="1"/>
  <c r="AR53" i="1"/>
  <c r="AJ53" i="1"/>
  <c r="AB53" i="1"/>
  <c r="BG53" i="1"/>
  <c r="AY53" i="1"/>
  <c r="AQ53" i="1"/>
  <c r="AI53" i="1"/>
  <c r="AA53" i="1"/>
  <c r="AX53" i="1"/>
  <c r="AP53" i="1"/>
  <c r="AH53" i="1"/>
  <c r="Z53" i="1"/>
  <c r="BE53" i="1"/>
  <c r="AW53" i="1"/>
  <c r="AO53" i="1"/>
  <c r="AG53" i="1"/>
  <c r="Y53" i="1"/>
  <c r="BD53" i="1"/>
  <c r="AV53" i="1"/>
  <c r="AN53" i="1"/>
  <c r="AF53" i="1"/>
  <c r="AL48" i="1"/>
  <c r="AD48" i="1"/>
  <c r="AK48" i="1"/>
  <c r="AC48" i="1"/>
  <c r="BH48" i="1"/>
  <c r="AR48" i="1"/>
  <c r="AJ48" i="1"/>
  <c r="AB48" i="1"/>
  <c r="AQ48" i="1"/>
  <c r="AI48" i="1"/>
  <c r="AA48" i="1"/>
  <c r="AP48" i="1"/>
  <c r="AH48" i="1"/>
  <c r="Z48" i="1"/>
  <c r="BM48" i="1"/>
  <c r="AO48" i="1"/>
  <c r="AG48" i="1"/>
  <c r="Y48" i="1"/>
  <c r="AN48" i="1"/>
  <c r="AF48" i="1"/>
  <c r="AM48" i="1"/>
  <c r="AE48" i="1"/>
  <c r="BB377" i="1"/>
  <c r="AL377" i="1"/>
  <c r="AD377" i="1"/>
  <c r="BA377" i="1"/>
  <c r="AK377" i="1"/>
  <c r="AC377" i="1"/>
  <c r="AZ377" i="1"/>
  <c r="AR377" i="1"/>
  <c r="AJ377" i="1"/>
  <c r="AB377" i="1"/>
  <c r="BG377" i="1"/>
  <c r="AY377" i="1"/>
  <c r="AQ377" i="1"/>
  <c r="AI377" i="1"/>
  <c r="AA377" i="1"/>
  <c r="BF377" i="1"/>
  <c r="AX377" i="1"/>
  <c r="AP377" i="1"/>
  <c r="AH377" i="1"/>
  <c r="Z377" i="1"/>
  <c r="BE377" i="1"/>
  <c r="AW377" i="1"/>
  <c r="AO377" i="1"/>
  <c r="AG377" i="1"/>
  <c r="Y377" i="1"/>
  <c r="BD377" i="1"/>
  <c r="AV377" i="1"/>
  <c r="AN377" i="1"/>
  <c r="AF377" i="1"/>
  <c r="AM377" i="1"/>
  <c r="AE377" i="1"/>
  <c r="BC377" i="1"/>
  <c r="AU377" i="1"/>
  <c r="AS333" i="1"/>
  <c r="BA291" i="1"/>
  <c r="AK291" i="1"/>
  <c r="AC291" i="1"/>
  <c r="BH291" i="1"/>
  <c r="AR291" i="1"/>
  <c r="AJ291" i="1"/>
  <c r="AB291" i="1"/>
  <c r="AQ291" i="1"/>
  <c r="AI291" i="1"/>
  <c r="AA291" i="1"/>
  <c r="BF291" i="1"/>
  <c r="AP291" i="1"/>
  <c r="AH291" i="1"/>
  <c r="Z291" i="1"/>
  <c r="BM291" i="1"/>
  <c r="AO291" i="1"/>
  <c r="AG291" i="1"/>
  <c r="Y291" i="1"/>
  <c r="BD291" i="1"/>
  <c r="AN291" i="1"/>
  <c r="AF291" i="1"/>
  <c r="BB291" i="1"/>
  <c r="AT291" i="1"/>
  <c r="AL291" i="1"/>
  <c r="AD291" i="1"/>
  <c r="BK291" i="1"/>
  <c r="AM291" i="1"/>
  <c r="BC291" i="1"/>
  <c r="AE291" i="1"/>
  <c r="BH223" i="1"/>
  <c r="AZ223" i="1"/>
  <c r="AR223" i="1"/>
  <c r="AJ223" i="1"/>
  <c r="AB223" i="1"/>
  <c r="BG223" i="1"/>
  <c r="AQ223" i="1"/>
  <c r="AI223" i="1"/>
  <c r="AA223" i="1"/>
  <c r="AP223" i="1"/>
  <c r="AH223" i="1"/>
  <c r="Z223" i="1"/>
  <c r="BM223" i="1"/>
  <c r="BE223" i="1"/>
  <c r="AW223" i="1"/>
  <c r="AO223" i="1"/>
  <c r="AG223" i="1"/>
  <c r="Y223" i="1"/>
  <c r="BD223" i="1"/>
  <c r="AV223" i="1"/>
  <c r="AN223" i="1"/>
  <c r="AF223" i="1"/>
  <c r="BK223" i="1"/>
  <c r="BC223" i="1"/>
  <c r="AU223" i="1"/>
  <c r="AM223" i="1"/>
  <c r="AE223" i="1"/>
  <c r="BB223" i="1"/>
  <c r="AT223" i="1"/>
  <c r="AL223" i="1"/>
  <c r="AD223" i="1"/>
  <c r="BA223" i="1"/>
  <c r="AK223" i="1"/>
  <c r="AC223" i="1"/>
  <c r="AK228" i="1"/>
  <c r="AC228" i="1"/>
  <c r="BH228" i="1"/>
  <c r="AR228" i="1"/>
  <c r="AJ228" i="1"/>
  <c r="AB228" i="1"/>
  <c r="AQ228" i="1"/>
  <c r="AI228" i="1"/>
  <c r="AA228" i="1"/>
  <c r="AP228" i="1"/>
  <c r="AH228" i="1"/>
  <c r="Z228" i="1"/>
  <c r="BM228" i="1"/>
  <c r="AW228" i="1"/>
  <c r="AO228" i="1"/>
  <c r="AG228" i="1"/>
  <c r="Y228" i="1"/>
  <c r="BD228" i="1"/>
  <c r="AV228" i="1"/>
  <c r="AN228" i="1"/>
  <c r="AF228" i="1"/>
  <c r="BC228" i="1"/>
  <c r="AU228" i="1"/>
  <c r="AM228" i="1"/>
  <c r="AE228" i="1"/>
  <c r="BB228" i="1"/>
  <c r="AT228" i="1"/>
  <c r="AL228" i="1"/>
  <c r="AD228" i="1"/>
  <c r="BM190" i="1"/>
  <c r="AW190" i="1"/>
  <c r="AO190" i="1"/>
  <c r="AG190" i="1"/>
  <c r="Y190" i="1"/>
  <c r="BD190" i="1"/>
  <c r="AV190" i="1"/>
  <c r="AN190" i="1"/>
  <c r="AF190" i="1"/>
  <c r="BK190" i="1"/>
  <c r="BC190" i="1"/>
  <c r="AU190" i="1"/>
  <c r="AM190" i="1"/>
  <c r="AE190" i="1"/>
  <c r="BJ190" i="1"/>
  <c r="BB190" i="1"/>
  <c r="AT190" i="1"/>
  <c r="AL190" i="1"/>
  <c r="AD190" i="1"/>
  <c r="BA190" i="1"/>
  <c r="AK190" i="1"/>
  <c r="AC190" i="1"/>
  <c r="BH190" i="1"/>
  <c r="AZ190" i="1"/>
  <c r="AR190" i="1"/>
  <c r="AJ190" i="1"/>
  <c r="AB190" i="1"/>
  <c r="AY190" i="1"/>
  <c r="AQ190" i="1"/>
  <c r="AI190" i="1"/>
  <c r="AA190" i="1"/>
  <c r="AX190" i="1"/>
  <c r="AP190" i="1"/>
  <c r="AH190" i="1"/>
  <c r="Z190"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24" i="1"/>
  <c r="AW224" i="1"/>
  <c r="AO224" i="1"/>
  <c r="AG224" i="1"/>
  <c r="Y224" i="1"/>
  <c r="BD224" i="1"/>
  <c r="AV224" i="1"/>
  <c r="AN224" i="1"/>
  <c r="AF224" i="1"/>
  <c r="BK224" i="1"/>
  <c r="BC224" i="1"/>
  <c r="AU224" i="1"/>
  <c r="AM224" i="1"/>
  <c r="AE224" i="1"/>
  <c r="BB224" i="1"/>
  <c r="AT224" i="1"/>
  <c r="AL224" i="1"/>
  <c r="AD224" i="1"/>
  <c r="AK224" i="1"/>
  <c r="AC224" i="1"/>
  <c r="BH224" i="1"/>
  <c r="AR224" i="1"/>
  <c r="AJ224" i="1"/>
  <c r="AB224" i="1"/>
  <c r="BG224" i="1"/>
  <c r="AQ224" i="1"/>
  <c r="AI224" i="1"/>
  <c r="AA224" i="1"/>
  <c r="AP224" i="1"/>
  <c r="AH224" i="1"/>
  <c r="Z224"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2" i="1"/>
  <c r="AJ92" i="1"/>
  <c r="AB92" i="1"/>
  <c r="AQ92" i="1"/>
  <c r="AI92" i="1"/>
  <c r="AA92" i="1"/>
  <c r="AP92" i="1"/>
  <c r="AH92" i="1"/>
  <c r="Z92" i="1"/>
  <c r="AO92" i="1"/>
  <c r="AG92" i="1"/>
  <c r="Y92" i="1"/>
  <c r="BD92" i="1"/>
  <c r="AN92" i="1"/>
  <c r="AF92" i="1"/>
  <c r="BC92" i="1"/>
  <c r="AM92" i="1"/>
  <c r="AE92" i="1"/>
  <c r="BB92" i="1"/>
  <c r="AL92" i="1"/>
  <c r="AD92" i="1"/>
  <c r="BA92" i="1"/>
  <c r="AK92" i="1"/>
  <c r="AC92" i="1"/>
  <c r="BH305" i="1"/>
  <c r="AR305" i="1"/>
  <c r="AJ305" i="1"/>
  <c r="AB305" i="1"/>
  <c r="AQ305" i="1"/>
  <c r="AI305" i="1"/>
  <c r="AA305" i="1"/>
  <c r="AP305" i="1"/>
  <c r="AH305" i="1"/>
  <c r="Z305" i="1"/>
  <c r="AN305" i="1"/>
  <c r="AF305" i="1"/>
  <c r="AM305" i="1"/>
  <c r="AE305" i="1"/>
  <c r="AK305" i="1"/>
  <c r="AG305" i="1"/>
  <c r="AD305" i="1"/>
  <c r="AC305" i="1"/>
  <c r="AT305" i="1"/>
  <c r="Y305" i="1"/>
  <c r="AL305" i="1"/>
  <c r="AO305"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7" i="1"/>
  <c r="AQ17" i="1"/>
  <c r="AI17" i="1"/>
  <c r="AA17" i="1"/>
  <c r="BF17" i="1"/>
  <c r="AP17" i="1"/>
  <c r="AH17" i="1"/>
  <c r="Z17" i="1"/>
  <c r="BM17" i="1"/>
  <c r="BE17" i="1"/>
  <c r="AO17" i="1"/>
  <c r="AG17" i="1"/>
  <c r="Y17" i="1"/>
  <c r="BD17" i="1"/>
  <c r="AN17" i="1"/>
  <c r="AF17" i="1"/>
  <c r="BK17" i="1"/>
  <c r="BC17" i="1"/>
  <c r="AM17" i="1"/>
  <c r="AE17" i="1"/>
  <c r="BB17" i="1"/>
  <c r="AT17" i="1"/>
  <c r="AL17" i="1"/>
  <c r="AD17" i="1"/>
  <c r="BA17" i="1"/>
  <c r="AK17" i="1"/>
  <c r="AC17" i="1"/>
  <c r="BH17" i="1"/>
  <c r="AZ17" i="1"/>
  <c r="AR17" i="1"/>
  <c r="AJ17" i="1"/>
  <c r="AB17"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56" i="1"/>
  <c r="BD256" i="1"/>
  <c r="AV256" i="1"/>
  <c r="AN256" i="1"/>
  <c r="AF256" i="1"/>
  <c r="BB256" i="1"/>
  <c r="AL256" i="1"/>
  <c r="AD256" i="1"/>
  <c r="BA256" i="1"/>
  <c r="AK256" i="1"/>
  <c r="AC256" i="1"/>
  <c r="BH256" i="1"/>
  <c r="AZ256" i="1"/>
  <c r="AR256" i="1"/>
  <c r="AJ256" i="1"/>
  <c r="AB256" i="1"/>
  <c r="AY256" i="1"/>
  <c r="AQ256" i="1"/>
  <c r="AI256" i="1"/>
  <c r="AA256" i="1"/>
  <c r="BE256" i="1"/>
  <c r="AW256" i="1"/>
  <c r="AO256" i="1"/>
  <c r="AG256" i="1"/>
  <c r="Y256" i="1"/>
  <c r="AE256" i="1"/>
  <c r="BC256" i="1"/>
  <c r="Z256" i="1"/>
  <c r="AX256" i="1"/>
  <c r="AU256" i="1"/>
  <c r="BK256" i="1"/>
  <c r="AP256" i="1"/>
  <c r="AM256" i="1"/>
  <c r="AH256" i="1"/>
  <c r="AY33" i="1"/>
  <c r="AQ33" i="1"/>
  <c r="AI33" i="1"/>
  <c r="AA33" i="1"/>
  <c r="AX33" i="1"/>
  <c r="AP33" i="1"/>
  <c r="AH33" i="1"/>
  <c r="Z33" i="1"/>
  <c r="BE33" i="1"/>
  <c r="AO33" i="1"/>
  <c r="AG33" i="1"/>
  <c r="Y33" i="1"/>
  <c r="BD33" i="1"/>
  <c r="AN33" i="1"/>
  <c r="AF33" i="1"/>
  <c r="BC33" i="1"/>
  <c r="AM33" i="1"/>
  <c r="AE33" i="1"/>
  <c r="BB33" i="1"/>
  <c r="AL33" i="1"/>
  <c r="AD33" i="1"/>
  <c r="BA33" i="1"/>
  <c r="AK33" i="1"/>
  <c r="AC33" i="1"/>
  <c r="BH33" i="1"/>
  <c r="AZ33" i="1"/>
  <c r="AR33" i="1"/>
  <c r="AJ33" i="1"/>
  <c r="AB33" i="1"/>
  <c r="BF292" i="1"/>
  <c r="AX292" i="1"/>
  <c r="AP292" i="1"/>
  <c r="AH292" i="1"/>
  <c r="Z292" i="1"/>
  <c r="AW292" i="1"/>
  <c r="AO292" i="1"/>
  <c r="AG292" i="1"/>
  <c r="Y292" i="1"/>
  <c r="BD292" i="1"/>
  <c r="AV292" i="1"/>
  <c r="AN292" i="1"/>
  <c r="AF292" i="1"/>
  <c r="BC292" i="1"/>
  <c r="AM292" i="1"/>
  <c r="AE292" i="1"/>
  <c r="BB292" i="1"/>
  <c r="AL292" i="1"/>
  <c r="AD292" i="1"/>
  <c r="AK292" i="1"/>
  <c r="AC292" i="1"/>
  <c r="BG292" i="1"/>
  <c r="AY292" i="1"/>
  <c r="AQ292" i="1"/>
  <c r="AI292" i="1"/>
  <c r="AA292" i="1"/>
  <c r="AR292" i="1"/>
  <c r="AJ292" i="1"/>
  <c r="BH292" i="1"/>
  <c r="AB292" i="1"/>
  <c r="AQ272" i="1"/>
  <c r="AI272" i="1"/>
  <c r="AA272" i="1"/>
  <c r="BF272" i="1"/>
  <c r="AP272" i="1"/>
  <c r="AH272" i="1"/>
  <c r="Z272" i="1"/>
  <c r="BM272" i="1"/>
  <c r="AW272" i="1"/>
  <c r="AO272" i="1"/>
  <c r="AG272" i="1"/>
  <c r="Y272" i="1"/>
  <c r="AV272" i="1"/>
  <c r="AN272" i="1"/>
  <c r="AF272" i="1"/>
  <c r="AU272" i="1"/>
  <c r="AM272" i="1"/>
  <c r="AE272" i="1"/>
  <c r="AL272" i="1"/>
  <c r="AD272" i="1"/>
  <c r="BH272" i="1"/>
  <c r="AR272" i="1"/>
  <c r="AJ272" i="1"/>
  <c r="AB272" i="1"/>
  <c r="AK272" i="1"/>
  <c r="AC272" i="1"/>
  <c r="AZ6" i="1"/>
  <c r="AR6" i="1"/>
  <c r="AJ6" i="1"/>
  <c r="AB6" i="1"/>
  <c r="BG6" i="1"/>
  <c r="AY6" i="1"/>
  <c r="AQ6" i="1"/>
  <c r="AI6" i="1"/>
  <c r="AA6" i="1"/>
  <c r="BF6" i="1"/>
  <c r="AX6" i="1"/>
  <c r="AP6" i="1"/>
  <c r="AH6" i="1"/>
  <c r="Z6" i="1"/>
  <c r="BE6" i="1"/>
  <c r="AO6" i="1"/>
  <c r="AG6" i="1"/>
  <c r="Y6" i="1"/>
  <c r="BD6" i="1"/>
  <c r="AN6" i="1"/>
  <c r="AF6" i="1"/>
  <c r="BK6" i="1"/>
  <c r="BC6" i="1"/>
  <c r="AM6" i="1"/>
  <c r="AE6" i="1"/>
  <c r="BB6" i="1"/>
  <c r="AL6" i="1"/>
  <c r="AD6" i="1"/>
  <c r="BA6" i="1"/>
  <c r="AK6" i="1"/>
  <c r="AC6"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2" i="1"/>
  <c r="AL72" i="1"/>
  <c r="AD72" i="1"/>
  <c r="BA72" i="1"/>
  <c r="AK72" i="1"/>
  <c r="AC72" i="1"/>
  <c r="AZ72" i="1"/>
  <c r="AR72" i="1"/>
  <c r="AJ72" i="1"/>
  <c r="AB72" i="1"/>
  <c r="AY72" i="1"/>
  <c r="AQ72" i="1"/>
  <c r="AI72" i="1"/>
  <c r="AA72" i="1"/>
  <c r="AX72" i="1"/>
  <c r="AP72" i="1"/>
  <c r="AH72" i="1"/>
  <c r="Z72" i="1"/>
  <c r="BE72" i="1"/>
  <c r="AO72" i="1"/>
  <c r="AG72" i="1"/>
  <c r="Y72" i="1"/>
  <c r="BD72" i="1"/>
  <c r="AN72" i="1"/>
  <c r="AF72" i="1"/>
  <c r="BC72" i="1"/>
  <c r="AM72" i="1"/>
  <c r="AE72"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0" i="1"/>
  <c r="AI250" i="1"/>
  <c r="AA250" i="1"/>
  <c r="AP250" i="1"/>
  <c r="AH250" i="1"/>
  <c r="Z250" i="1"/>
  <c r="BM250" i="1"/>
  <c r="AW250" i="1"/>
  <c r="AO250" i="1"/>
  <c r="AG250" i="1"/>
  <c r="Y250" i="1"/>
  <c r="BD250" i="1"/>
  <c r="AV250" i="1"/>
  <c r="AN250" i="1"/>
  <c r="AF250" i="1"/>
  <c r="BK250" i="1"/>
  <c r="BC250" i="1"/>
  <c r="AU250" i="1"/>
  <c r="AM250" i="1"/>
  <c r="AE250" i="1"/>
  <c r="BB250" i="1"/>
  <c r="AT250" i="1"/>
  <c r="AL250" i="1"/>
  <c r="AD250" i="1"/>
  <c r="BA250" i="1"/>
  <c r="AK250" i="1"/>
  <c r="AC250" i="1"/>
  <c r="BH250" i="1"/>
  <c r="AZ250" i="1"/>
  <c r="AR250" i="1"/>
  <c r="AJ250" i="1"/>
  <c r="AB250" i="1"/>
  <c r="BG111" i="1"/>
  <c r="AQ111" i="1"/>
  <c r="AI111" i="1"/>
  <c r="AA111" i="1"/>
  <c r="AP111" i="1"/>
  <c r="AH111" i="1"/>
  <c r="Z111" i="1"/>
  <c r="BM111" i="1"/>
  <c r="AO111" i="1"/>
  <c r="AG111" i="1"/>
  <c r="Y111" i="1"/>
  <c r="BD111" i="1"/>
  <c r="AN111" i="1"/>
  <c r="AF111" i="1"/>
  <c r="BK111" i="1"/>
  <c r="BC111" i="1"/>
  <c r="AM111" i="1"/>
  <c r="AE111" i="1"/>
  <c r="BB111" i="1"/>
  <c r="AT111" i="1"/>
  <c r="AL111" i="1"/>
  <c r="AD111" i="1"/>
  <c r="AK111" i="1"/>
  <c r="AC111" i="1"/>
  <c r="BH111" i="1"/>
  <c r="AR111" i="1"/>
  <c r="AJ111" i="1"/>
  <c r="AB111" i="1"/>
  <c r="AL271" i="1"/>
  <c r="AD271" i="1"/>
  <c r="BI271" i="1"/>
  <c r="AK271" i="1"/>
  <c r="AC271" i="1"/>
  <c r="BH271" i="1"/>
  <c r="AR271" i="1"/>
  <c r="AJ271" i="1"/>
  <c r="AB271" i="1"/>
  <c r="AQ271" i="1"/>
  <c r="AI271" i="1"/>
  <c r="AA271" i="1"/>
  <c r="AP271" i="1"/>
  <c r="AH271" i="1"/>
  <c r="Z271" i="1"/>
  <c r="BM271" i="1"/>
  <c r="AW271" i="1"/>
  <c r="AO271" i="1"/>
  <c r="AG271" i="1"/>
  <c r="Y271" i="1"/>
  <c r="AU271" i="1"/>
  <c r="AM271" i="1"/>
  <c r="AE271" i="1"/>
  <c r="AV271" i="1"/>
  <c r="AN271" i="1"/>
  <c r="AF271" i="1"/>
  <c r="AS116" i="1"/>
  <c r="AS204" i="1"/>
  <c r="AS463" i="1"/>
  <c r="AS134" i="1"/>
  <c r="AS71" i="1"/>
  <c r="AS219" i="1"/>
  <c r="AS318" i="1"/>
  <c r="AS267" i="1"/>
  <c r="AS133" i="1"/>
  <c r="AS26" i="1"/>
  <c r="AS367" i="1"/>
  <c r="AY218" i="1"/>
  <c r="AQ218" i="1"/>
  <c r="AI218" i="1"/>
  <c r="AA218" i="1"/>
  <c r="AX218" i="1"/>
  <c r="AP218" i="1"/>
  <c r="AH218" i="1"/>
  <c r="Z218" i="1"/>
  <c r="BE218" i="1"/>
  <c r="AO218" i="1"/>
  <c r="AG218" i="1"/>
  <c r="Y218" i="1"/>
  <c r="BD218" i="1"/>
  <c r="AN218" i="1"/>
  <c r="AF218" i="1"/>
  <c r="BC218" i="1"/>
  <c r="AM218" i="1"/>
  <c r="AE218" i="1"/>
  <c r="BB218" i="1"/>
  <c r="AL218" i="1"/>
  <c r="AD218" i="1"/>
  <c r="BA218" i="1"/>
  <c r="AK218" i="1"/>
  <c r="AC218" i="1"/>
  <c r="AZ218" i="1"/>
  <c r="AR218" i="1"/>
  <c r="AJ218" i="1"/>
  <c r="AB218" i="1"/>
  <c r="AV227" i="1"/>
  <c r="AN227" i="1"/>
  <c r="AF227" i="1"/>
  <c r="AU227" i="1"/>
  <c r="AM227" i="1"/>
  <c r="AE227" i="1"/>
  <c r="AL227" i="1"/>
  <c r="AD227" i="1"/>
  <c r="AK227" i="1"/>
  <c r="AC227" i="1"/>
  <c r="BH227" i="1"/>
  <c r="AR227" i="1"/>
  <c r="AJ227" i="1"/>
  <c r="AB227" i="1"/>
  <c r="AQ227" i="1"/>
  <c r="AI227" i="1"/>
  <c r="AA227" i="1"/>
  <c r="BF227" i="1"/>
  <c r="AP227" i="1"/>
  <c r="AH227" i="1"/>
  <c r="Z227" i="1"/>
  <c r="AW227" i="1"/>
  <c r="AO227" i="1"/>
  <c r="AG227" i="1"/>
  <c r="Y227" i="1"/>
  <c r="BF458" i="1"/>
  <c r="AP458" i="1"/>
  <c r="AH458" i="1"/>
  <c r="Z458" i="1"/>
  <c r="AN458" i="1"/>
  <c r="AF458" i="1"/>
  <c r="AM458" i="1"/>
  <c r="AE458" i="1"/>
  <c r="AL458" i="1"/>
  <c r="AD458" i="1"/>
  <c r="AK458" i="1"/>
  <c r="AC458" i="1"/>
  <c r="AR458" i="1"/>
  <c r="AJ458" i="1"/>
  <c r="AB458" i="1"/>
  <c r="AQ458" i="1"/>
  <c r="AI458" i="1"/>
  <c r="AA458" i="1"/>
  <c r="AO458" i="1"/>
  <c r="AG458" i="1"/>
  <c r="Y458" i="1"/>
  <c r="AL361" i="1"/>
  <c r="AD361" i="1"/>
  <c r="AK361" i="1"/>
  <c r="AC361" i="1"/>
  <c r="AR361" i="1"/>
  <c r="AJ361" i="1"/>
  <c r="AB361" i="1"/>
  <c r="AQ361" i="1"/>
  <c r="AI361" i="1"/>
  <c r="AA361" i="1"/>
  <c r="AP361" i="1"/>
  <c r="AH361" i="1"/>
  <c r="Z361" i="1"/>
  <c r="AO361" i="1"/>
  <c r="AG361" i="1"/>
  <c r="Y361" i="1"/>
  <c r="BD361" i="1"/>
  <c r="AN361" i="1"/>
  <c r="AF361" i="1"/>
  <c r="BC361" i="1"/>
  <c r="AM361" i="1"/>
  <c r="AE361" i="1"/>
  <c r="BI283" i="1"/>
  <c r="AK283" i="1"/>
  <c r="AC283" i="1"/>
  <c r="AR283" i="1"/>
  <c r="AJ283" i="1"/>
  <c r="AB283" i="1"/>
  <c r="AQ283" i="1"/>
  <c r="AI283" i="1"/>
  <c r="AA283" i="1"/>
  <c r="AP283" i="1"/>
  <c r="AH283" i="1"/>
  <c r="Z283" i="1"/>
  <c r="AO283" i="1"/>
  <c r="AG283" i="1"/>
  <c r="Y283" i="1"/>
  <c r="AN283" i="1"/>
  <c r="AF283" i="1"/>
  <c r="AL283" i="1"/>
  <c r="AD283" i="1"/>
  <c r="AM283" i="1"/>
  <c r="AE283" i="1"/>
  <c r="AS143" i="1"/>
  <c r="AQ25" i="1"/>
  <c r="AI25" i="1"/>
  <c r="AA25" i="1"/>
  <c r="AP25" i="1"/>
  <c r="AH25" i="1"/>
  <c r="Z25" i="1"/>
  <c r="BM25" i="1"/>
  <c r="BE25" i="1"/>
  <c r="AW25" i="1"/>
  <c r="AO25" i="1"/>
  <c r="AG25" i="1"/>
  <c r="Y25" i="1"/>
  <c r="BD25" i="1"/>
  <c r="AV25" i="1"/>
  <c r="AN25" i="1"/>
  <c r="AF25" i="1"/>
  <c r="BC25" i="1"/>
  <c r="AU25" i="1"/>
  <c r="AM25" i="1"/>
  <c r="AE25" i="1"/>
  <c r="BB25" i="1"/>
  <c r="AT25" i="1"/>
  <c r="AL25" i="1"/>
  <c r="AD25" i="1"/>
  <c r="BA25" i="1"/>
  <c r="AK25" i="1"/>
  <c r="AC25" i="1"/>
  <c r="AZ25" i="1"/>
  <c r="AR25" i="1"/>
  <c r="AJ25" i="1"/>
  <c r="AB25" i="1"/>
  <c r="AQ362" i="1"/>
  <c r="AI362" i="1"/>
  <c r="AA362" i="1"/>
  <c r="AP362" i="1"/>
  <c r="AH362" i="1"/>
  <c r="Z362" i="1"/>
  <c r="AO362" i="1"/>
  <c r="AG362" i="1"/>
  <c r="Y362" i="1"/>
  <c r="BD362" i="1"/>
  <c r="AN362" i="1"/>
  <c r="AF362" i="1"/>
  <c r="BC362" i="1"/>
  <c r="AM362" i="1"/>
  <c r="AE362" i="1"/>
  <c r="AL362" i="1"/>
  <c r="AD362" i="1"/>
  <c r="AK362" i="1"/>
  <c r="AC362" i="1"/>
  <c r="AR362" i="1"/>
  <c r="AB362" i="1"/>
  <c r="AJ362" i="1"/>
  <c r="BD34" i="1"/>
  <c r="AV34" i="1"/>
  <c r="AN34" i="1"/>
  <c r="AF34" i="1"/>
  <c r="BC34" i="1"/>
  <c r="AU34" i="1"/>
  <c r="AM34" i="1"/>
  <c r="AE34" i="1"/>
  <c r="BB34" i="1"/>
  <c r="AT34" i="1"/>
  <c r="AL34" i="1"/>
  <c r="AD34" i="1"/>
  <c r="BA34" i="1"/>
  <c r="AK34" i="1"/>
  <c r="AC34" i="1"/>
  <c r="BH34" i="1"/>
  <c r="AZ34" i="1"/>
  <c r="AR34" i="1"/>
  <c r="AJ34" i="1"/>
  <c r="AB34" i="1"/>
  <c r="AQ34" i="1"/>
  <c r="AI34" i="1"/>
  <c r="AA34" i="1"/>
  <c r="BF34" i="1"/>
  <c r="AP34" i="1"/>
  <c r="AH34" i="1"/>
  <c r="Z34" i="1"/>
  <c r="BM34" i="1"/>
  <c r="AW34" i="1"/>
  <c r="AO34" i="1"/>
  <c r="AG34" i="1"/>
  <c r="Y34" i="1"/>
  <c r="AS179" i="1"/>
  <c r="AK97" i="1"/>
  <c r="AC97" i="1"/>
  <c r="AR97" i="1"/>
  <c r="AJ97" i="1"/>
  <c r="AB97" i="1"/>
  <c r="BG97" i="1"/>
  <c r="AQ97" i="1"/>
  <c r="AI97" i="1"/>
  <c r="AA97" i="1"/>
  <c r="BF97" i="1"/>
  <c r="AP97" i="1"/>
  <c r="AH97" i="1"/>
  <c r="Z97" i="1"/>
  <c r="AO97" i="1"/>
  <c r="AG97" i="1"/>
  <c r="Y97" i="1"/>
  <c r="AN97" i="1"/>
  <c r="AF97" i="1"/>
  <c r="AM97" i="1"/>
  <c r="AE97" i="1"/>
  <c r="AL97" i="1"/>
  <c r="AD97" i="1"/>
  <c r="BK140" i="1"/>
  <c r="AM140" i="1"/>
  <c r="AE140" i="1"/>
  <c r="AL140" i="1"/>
  <c r="AD140" i="1"/>
  <c r="AK140" i="1"/>
  <c r="AC140" i="1"/>
  <c r="AR140" i="1"/>
  <c r="AJ140" i="1"/>
  <c r="AB140" i="1"/>
  <c r="AQ140" i="1"/>
  <c r="AI140" i="1"/>
  <c r="AA140" i="1"/>
  <c r="AP140" i="1"/>
  <c r="AH140" i="1"/>
  <c r="Z140" i="1"/>
  <c r="AO140" i="1"/>
  <c r="AG140" i="1"/>
  <c r="Y140" i="1"/>
  <c r="AN140" i="1"/>
  <c r="AF140"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75" i="1"/>
  <c r="AH275" i="1"/>
  <c r="Z275" i="1"/>
  <c r="AW275" i="1"/>
  <c r="AO275" i="1"/>
  <c r="AG275" i="1"/>
  <c r="Y275" i="1"/>
  <c r="BD275" i="1"/>
  <c r="AV275" i="1"/>
  <c r="AN275" i="1"/>
  <c r="AF275" i="1"/>
  <c r="BC275" i="1"/>
  <c r="AU275" i="1"/>
  <c r="AM275" i="1"/>
  <c r="AE275" i="1"/>
  <c r="BB275" i="1"/>
  <c r="AL275" i="1"/>
  <c r="AD275" i="1"/>
  <c r="AK275" i="1"/>
  <c r="AC275" i="1"/>
  <c r="AQ275" i="1"/>
  <c r="AI275" i="1"/>
  <c r="AA275" i="1"/>
  <c r="BH275" i="1"/>
  <c r="AR275" i="1"/>
  <c r="AJ275" i="1"/>
  <c r="AB275" i="1"/>
  <c r="BA122" i="1"/>
  <c r="AK122" i="1"/>
  <c r="AC122" i="1"/>
  <c r="BH122" i="1"/>
  <c r="AZ122" i="1"/>
  <c r="AR122" i="1"/>
  <c r="AJ122" i="1"/>
  <c r="AB122" i="1"/>
  <c r="BG122" i="1"/>
  <c r="AY122" i="1"/>
  <c r="AQ122" i="1"/>
  <c r="AI122" i="1"/>
  <c r="AA122" i="1"/>
  <c r="BF122" i="1"/>
  <c r="AX122" i="1"/>
  <c r="AP122" i="1"/>
  <c r="AH122" i="1"/>
  <c r="Z122" i="1"/>
  <c r="BE122" i="1"/>
  <c r="AW122" i="1"/>
  <c r="AO122" i="1"/>
  <c r="AG122" i="1"/>
  <c r="Y122" i="1"/>
  <c r="BD122" i="1"/>
  <c r="AV122" i="1"/>
  <c r="AN122" i="1"/>
  <c r="AF122" i="1"/>
  <c r="BC122" i="1"/>
  <c r="AM122" i="1"/>
  <c r="AE122" i="1"/>
  <c r="BB122" i="1"/>
  <c r="AL122" i="1"/>
  <c r="AD122" i="1"/>
  <c r="BG65" i="1"/>
  <c r="AY65" i="1"/>
  <c r="AQ65" i="1"/>
  <c r="AI65" i="1"/>
  <c r="AA65" i="1"/>
  <c r="BF65" i="1"/>
  <c r="AP65" i="1"/>
  <c r="AH65" i="1"/>
  <c r="Z65" i="1"/>
  <c r="AO65" i="1"/>
  <c r="AG65" i="1"/>
  <c r="Y65" i="1"/>
  <c r="BD65" i="1"/>
  <c r="AN65" i="1"/>
  <c r="AF65" i="1"/>
  <c r="BC65" i="1"/>
  <c r="AM65" i="1"/>
  <c r="AE65" i="1"/>
  <c r="BB65" i="1"/>
  <c r="AL65" i="1"/>
  <c r="AD65" i="1"/>
  <c r="AK65" i="1"/>
  <c r="AC65" i="1"/>
  <c r="BH65" i="1"/>
  <c r="AR65" i="1"/>
  <c r="AJ65" i="1"/>
  <c r="AB65" i="1"/>
  <c r="BC382" i="1"/>
  <c r="AU382" i="1"/>
  <c r="AM382" i="1"/>
  <c r="AE382" i="1"/>
  <c r="BB382" i="1"/>
  <c r="AL382" i="1"/>
  <c r="AD382" i="1"/>
  <c r="BA382" i="1"/>
  <c r="AK382" i="1"/>
  <c r="AC382" i="1"/>
  <c r="BH382" i="1"/>
  <c r="AZ382" i="1"/>
  <c r="AR382" i="1"/>
  <c r="AJ382" i="1"/>
  <c r="AB382" i="1"/>
  <c r="AY382" i="1"/>
  <c r="AQ382" i="1"/>
  <c r="AI382" i="1"/>
  <c r="AA382" i="1"/>
  <c r="AX382" i="1"/>
  <c r="AP382" i="1"/>
  <c r="AH382" i="1"/>
  <c r="Z382" i="1"/>
  <c r="BE382" i="1"/>
  <c r="AW382" i="1"/>
  <c r="AO382" i="1"/>
  <c r="AG382" i="1"/>
  <c r="Y382" i="1"/>
  <c r="AV382" i="1"/>
  <c r="BL382" i="1"/>
  <c r="AN382" i="1"/>
  <c r="AF382" i="1"/>
  <c r="BD382" i="1"/>
  <c r="BK156" i="1"/>
  <c r="BC156" i="1"/>
  <c r="AM156" i="1"/>
  <c r="AE156" i="1"/>
  <c r="BB156" i="1"/>
  <c r="AL156" i="1"/>
  <c r="AD156" i="1"/>
  <c r="BA156" i="1"/>
  <c r="AK156" i="1"/>
  <c r="AC156" i="1"/>
  <c r="BH156" i="1"/>
  <c r="AZ156" i="1"/>
  <c r="AR156" i="1"/>
  <c r="AJ156" i="1"/>
  <c r="AB156" i="1"/>
  <c r="AY156" i="1"/>
  <c r="AQ156" i="1"/>
  <c r="AI156" i="1"/>
  <c r="AA156" i="1"/>
  <c r="AX156" i="1"/>
  <c r="AP156" i="1"/>
  <c r="AH156" i="1"/>
  <c r="Z156" i="1"/>
  <c r="BE156" i="1"/>
  <c r="AO156" i="1"/>
  <c r="AG156" i="1"/>
  <c r="Y156" i="1"/>
  <c r="BL156" i="1"/>
  <c r="BD156" i="1"/>
  <c r="AN156" i="1"/>
  <c r="AF156" i="1"/>
  <c r="BA105" i="1"/>
  <c r="AK105" i="1"/>
  <c r="AC105" i="1"/>
  <c r="AZ105" i="1"/>
  <c r="AR105" i="1"/>
  <c r="AJ105" i="1"/>
  <c r="AB105" i="1"/>
  <c r="AY105" i="1"/>
  <c r="AQ105" i="1"/>
  <c r="AI105" i="1"/>
  <c r="AA105" i="1"/>
  <c r="AX105" i="1"/>
  <c r="AP105" i="1"/>
  <c r="AH105" i="1"/>
  <c r="Z105" i="1"/>
  <c r="BE105" i="1"/>
  <c r="AO105" i="1"/>
  <c r="AG105" i="1"/>
  <c r="Y105" i="1"/>
  <c r="BD105" i="1"/>
  <c r="AN105" i="1"/>
  <c r="AF105" i="1"/>
  <c r="BC105" i="1"/>
  <c r="AM105" i="1"/>
  <c r="AE105" i="1"/>
  <c r="BB105" i="1"/>
  <c r="AL105" i="1"/>
  <c r="AD105" i="1"/>
  <c r="AQ49" i="1"/>
  <c r="AI49" i="1"/>
  <c r="AA49" i="1"/>
  <c r="AP49" i="1"/>
  <c r="AH49" i="1"/>
  <c r="Z49" i="1"/>
  <c r="BM49" i="1"/>
  <c r="AO49" i="1"/>
  <c r="AG49" i="1"/>
  <c r="Y49" i="1"/>
  <c r="AN49" i="1"/>
  <c r="AF49" i="1"/>
  <c r="AM49" i="1"/>
  <c r="AE49" i="1"/>
  <c r="AL49" i="1"/>
  <c r="AD49" i="1"/>
  <c r="AK49" i="1"/>
  <c r="AC49" i="1"/>
  <c r="BH49" i="1"/>
  <c r="AR49" i="1"/>
  <c r="AJ49" i="1"/>
  <c r="AB49" i="1"/>
  <c r="AO85" i="1"/>
  <c r="AG85" i="1"/>
  <c r="Y85" i="1"/>
  <c r="BD85" i="1"/>
  <c r="AN85" i="1"/>
  <c r="AF85" i="1"/>
  <c r="BC85" i="1"/>
  <c r="AM85" i="1"/>
  <c r="AE85" i="1"/>
  <c r="BB85" i="1"/>
  <c r="AL85" i="1"/>
  <c r="AD85" i="1"/>
  <c r="BA85" i="1"/>
  <c r="AK85" i="1"/>
  <c r="AC85" i="1"/>
  <c r="BH85" i="1"/>
  <c r="AR85" i="1"/>
  <c r="AJ85" i="1"/>
  <c r="AB85" i="1"/>
  <c r="BG85" i="1"/>
  <c r="AY85" i="1"/>
  <c r="AQ85" i="1"/>
  <c r="AI85" i="1"/>
  <c r="AA85" i="1"/>
  <c r="BF85" i="1"/>
  <c r="AX85" i="1"/>
  <c r="AP85" i="1"/>
  <c r="AH85" i="1"/>
  <c r="Z85" i="1"/>
  <c r="AO158" i="1"/>
  <c r="AG158" i="1"/>
  <c r="Y158" i="1"/>
  <c r="AN158" i="1"/>
  <c r="AF158" i="1"/>
  <c r="AM158" i="1"/>
  <c r="AE158" i="1"/>
  <c r="AL158" i="1"/>
  <c r="AD158" i="1"/>
  <c r="AK158" i="1"/>
  <c r="AC158" i="1"/>
  <c r="BH158" i="1"/>
  <c r="AR158" i="1"/>
  <c r="AJ158" i="1"/>
  <c r="AB158" i="1"/>
  <c r="AQ158" i="1"/>
  <c r="AI158" i="1"/>
  <c r="AA158" i="1"/>
  <c r="BF158" i="1"/>
  <c r="AP158" i="1"/>
  <c r="AH158" i="1"/>
  <c r="Z158" i="1"/>
  <c r="BA51" i="1"/>
  <c r="AK51" i="1"/>
  <c r="AC51" i="1"/>
  <c r="AZ51" i="1"/>
  <c r="AR51" i="1"/>
  <c r="AJ51" i="1"/>
  <c r="AB51" i="1"/>
  <c r="BG51" i="1"/>
  <c r="AQ51" i="1"/>
  <c r="AI51" i="1"/>
  <c r="AA51" i="1"/>
  <c r="AP51" i="1"/>
  <c r="AH51" i="1"/>
  <c r="Z51" i="1"/>
  <c r="BM51" i="1"/>
  <c r="AW51" i="1"/>
  <c r="AO51" i="1"/>
  <c r="AG51" i="1"/>
  <c r="Y51" i="1"/>
  <c r="BD51" i="1"/>
  <c r="AV51" i="1"/>
  <c r="AN51" i="1"/>
  <c r="AF51" i="1"/>
  <c r="BC51" i="1"/>
  <c r="AU51" i="1"/>
  <c r="AM51" i="1"/>
  <c r="AE51" i="1"/>
  <c r="BB51" i="1"/>
  <c r="AL51" i="1"/>
  <c r="AD51" i="1"/>
  <c r="AQ395" i="1"/>
  <c r="AI395" i="1"/>
  <c r="AA395" i="1"/>
  <c r="BF395" i="1"/>
  <c r="AP395" i="1"/>
  <c r="AH395" i="1"/>
  <c r="Z395" i="1"/>
  <c r="AO395" i="1"/>
  <c r="AG395" i="1"/>
  <c r="Y395" i="1"/>
  <c r="AN395" i="1"/>
  <c r="AF395" i="1"/>
  <c r="AM395" i="1"/>
  <c r="AE395" i="1"/>
  <c r="AL395" i="1"/>
  <c r="AD395" i="1"/>
  <c r="AK395" i="1"/>
  <c r="AC395" i="1"/>
  <c r="AR395" i="1"/>
  <c r="AJ395" i="1"/>
  <c r="AB395" i="1"/>
  <c r="BA186" i="1"/>
  <c r="AK186" i="1"/>
  <c r="AC186" i="1"/>
  <c r="BH186" i="1"/>
  <c r="AZ186" i="1"/>
  <c r="AR186" i="1"/>
  <c r="AJ186" i="1"/>
  <c r="AB186" i="1"/>
  <c r="AY186" i="1"/>
  <c r="AQ186" i="1"/>
  <c r="AI186" i="1"/>
  <c r="AA186" i="1"/>
  <c r="AX186" i="1"/>
  <c r="AP186" i="1"/>
  <c r="AH186" i="1"/>
  <c r="Z186" i="1"/>
  <c r="BE186" i="1"/>
  <c r="AO186" i="1"/>
  <c r="AG186" i="1"/>
  <c r="Y186" i="1"/>
  <c r="BD186" i="1"/>
  <c r="AN186" i="1"/>
  <c r="AF186" i="1"/>
  <c r="BC186" i="1"/>
  <c r="AM186" i="1"/>
  <c r="AE186" i="1"/>
  <c r="AD186" i="1"/>
  <c r="BB186" i="1"/>
  <c r="AL186" i="1"/>
  <c r="BA67" i="1"/>
  <c r="AK67" i="1"/>
  <c r="AC67" i="1"/>
  <c r="AZ67" i="1"/>
  <c r="AR67" i="1"/>
  <c r="AJ67" i="1"/>
  <c r="AB67" i="1"/>
  <c r="AY67" i="1"/>
  <c r="AQ67" i="1"/>
  <c r="AI67" i="1"/>
  <c r="AA67" i="1"/>
  <c r="AX67" i="1"/>
  <c r="AP67" i="1"/>
  <c r="AH67" i="1"/>
  <c r="Z67" i="1"/>
  <c r="BE67" i="1"/>
  <c r="AW67" i="1"/>
  <c r="AO67" i="1"/>
  <c r="AG67" i="1"/>
  <c r="Y67" i="1"/>
  <c r="BL67" i="1"/>
  <c r="BD67" i="1"/>
  <c r="AV67" i="1"/>
  <c r="AN67" i="1"/>
  <c r="AF67" i="1"/>
  <c r="BC67" i="1"/>
  <c r="AU67" i="1"/>
  <c r="AM67" i="1"/>
  <c r="AE67" i="1"/>
  <c r="BB67" i="1"/>
  <c r="AL67" i="1"/>
  <c r="AD67" i="1"/>
  <c r="BC374" i="1"/>
  <c r="AM374" i="1"/>
  <c r="AE374" i="1"/>
  <c r="BB374" i="1"/>
  <c r="AL374" i="1"/>
  <c r="AD374" i="1"/>
  <c r="BA374" i="1"/>
  <c r="AK374" i="1"/>
  <c r="AC374" i="1"/>
  <c r="AZ374" i="1"/>
  <c r="AR374" i="1"/>
  <c r="AJ374" i="1"/>
  <c r="AB374" i="1"/>
  <c r="AY374" i="1"/>
  <c r="AQ374" i="1"/>
  <c r="AI374" i="1"/>
  <c r="AA374" i="1"/>
  <c r="AX374" i="1"/>
  <c r="AP374" i="1"/>
  <c r="AH374" i="1"/>
  <c r="Z374" i="1"/>
  <c r="BE374" i="1"/>
  <c r="AO374" i="1"/>
  <c r="AG374" i="1"/>
  <c r="Y374" i="1"/>
  <c r="AN374" i="1"/>
  <c r="AF374" i="1"/>
  <c r="BD374"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49" i="1"/>
  <c r="AH349" i="1"/>
  <c r="Z349" i="1"/>
  <c r="AW349" i="1"/>
  <c r="AO349" i="1"/>
  <c r="AG349" i="1"/>
  <c r="Y349" i="1"/>
  <c r="AV349" i="1"/>
  <c r="AN349" i="1"/>
  <c r="AF349" i="1"/>
  <c r="BK349" i="1"/>
  <c r="AU349" i="1"/>
  <c r="AM349" i="1"/>
  <c r="AE349" i="1"/>
  <c r="AL349" i="1"/>
  <c r="AD349" i="1"/>
  <c r="AK349" i="1"/>
  <c r="AC349" i="1"/>
  <c r="BH349" i="1"/>
  <c r="AR349" i="1"/>
  <c r="AJ349" i="1"/>
  <c r="AB349" i="1"/>
  <c r="AI349" i="1"/>
  <c r="AA349" i="1"/>
  <c r="AQ349"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6" i="1"/>
  <c r="AH106" i="1"/>
  <c r="Z106" i="1"/>
  <c r="BM106" i="1"/>
  <c r="AW106" i="1"/>
  <c r="AO106" i="1"/>
  <c r="AG106" i="1"/>
  <c r="Y106" i="1"/>
  <c r="BD106" i="1"/>
  <c r="AV106" i="1"/>
  <c r="AN106" i="1"/>
  <c r="AF106" i="1"/>
  <c r="BK106" i="1"/>
  <c r="BC106" i="1"/>
  <c r="AU106" i="1"/>
  <c r="AM106" i="1"/>
  <c r="AE106" i="1"/>
  <c r="BB106" i="1"/>
  <c r="AT106" i="1"/>
  <c r="AL106" i="1"/>
  <c r="AD106" i="1"/>
  <c r="AK106" i="1"/>
  <c r="AC106" i="1"/>
  <c r="BH106" i="1"/>
  <c r="AR106" i="1"/>
  <c r="AJ106" i="1"/>
  <c r="AB106" i="1"/>
  <c r="BG106" i="1"/>
  <c r="AQ106" i="1"/>
  <c r="AI106" i="1"/>
  <c r="AA106" i="1"/>
  <c r="AN321" i="1"/>
  <c r="AF321" i="1"/>
  <c r="AM321" i="1"/>
  <c r="AE321" i="1"/>
  <c r="BI321" i="1"/>
  <c r="AK321" i="1"/>
  <c r="AC321" i="1"/>
  <c r="AR321" i="1"/>
  <c r="AJ321" i="1"/>
  <c r="AB321" i="1"/>
  <c r="AP321" i="1"/>
  <c r="AH321" i="1"/>
  <c r="Z321" i="1"/>
  <c r="AO321" i="1"/>
  <c r="AG321" i="1"/>
  <c r="Y321" i="1"/>
  <c r="AI321" i="1"/>
  <c r="AD321" i="1"/>
  <c r="AA321" i="1"/>
  <c r="AQ321" i="1"/>
  <c r="AL321" i="1"/>
  <c r="AK274" i="1"/>
  <c r="AC274" i="1"/>
  <c r="BH274" i="1"/>
  <c r="AR274" i="1"/>
  <c r="AJ274" i="1"/>
  <c r="AB274" i="1"/>
  <c r="AQ274" i="1"/>
  <c r="AI274" i="1"/>
  <c r="AA274" i="1"/>
  <c r="AP274" i="1"/>
  <c r="AH274" i="1"/>
  <c r="Z274" i="1"/>
  <c r="AO274" i="1"/>
  <c r="AG274" i="1"/>
  <c r="Y274" i="1"/>
  <c r="AN274" i="1"/>
  <c r="AF274" i="1"/>
  <c r="AL274" i="1"/>
  <c r="AD274" i="1"/>
  <c r="BK274" i="1"/>
  <c r="AM274" i="1"/>
  <c r="AE274" i="1"/>
  <c r="AS70" i="1"/>
  <c r="AS87" i="1"/>
  <c r="AS393" i="1"/>
  <c r="AS373" i="1"/>
  <c r="AS369" i="1"/>
  <c r="AS311" i="1"/>
  <c r="AS459" i="1"/>
  <c r="AS443" i="1"/>
  <c r="AS288" i="1"/>
  <c r="AS101" i="1"/>
  <c r="AS300" i="1"/>
  <c r="AS422" i="1"/>
  <c r="AS119" i="1"/>
  <c r="AS421" i="1"/>
  <c r="AS27" i="1"/>
  <c r="AS68" i="1"/>
  <c r="AS79" i="1"/>
  <c r="AS253" i="1"/>
  <c r="AS281" i="1"/>
  <c r="AS352" i="1"/>
  <c r="G12" i="31"/>
  <c r="G253" i="31"/>
  <c r="F253"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F12" i="31" l="1"/>
  <c r="AS34" i="1"/>
  <c r="AS230" i="1"/>
  <c r="AS175" i="1"/>
  <c r="AS199" i="1"/>
  <c r="AS107" i="1"/>
  <c r="AS213" i="1"/>
  <c r="AS222" i="1"/>
  <c r="AS159" i="1"/>
  <c r="AS441" i="1"/>
  <c r="AS51" i="1"/>
  <c r="AS275" i="1"/>
  <c r="AS111" i="1"/>
  <c r="AS250" i="1"/>
  <c r="AS401" i="1"/>
  <c r="AS228" i="1"/>
  <c r="AS348" i="1"/>
  <c r="AS258" i="1"/>
  <c r="AS400" i="1"/>
  <c r="AS141" i="1"/>
  <c r="AS322" i="1"/>
  <c r="AS63" i="1"/>
  <c r="AS354" i="1"/>
  <c r="AS447" i="1"/>
  <c r="AS274" i="1"/>
  <c r="AS25" i="1"/>
  <c r="AS361" i="1"/>
  <c r="AS458" i="1"/>
  <c r="AS223" i="1"/>
  <c r="AS377" i="1"/>
  <c r="AS249" i="1"/>
  <c r="AS98" i="1"/>
  <c r="AS69" i="1"/>
  <c r="AS287" i="1"/>
  <c r="AS39" i="1"/>
  <c r="AS351" i="1"/>
  <c r="AS173" i="1"/>
  <c r="AS396" i="1"/>
  <c r="AS214" i="1"/>
  <c r="AS268" i="1"/>
  <c r="AS153" i="1"/>
  <c r="AS216" i="1"/>
  <c r="AS436" i="1"/>
  <c r="AS365" i="1"/>
  <c r="AS130" i="1"/>
  <c r="AS217" i="1"/>
  <c r="AS113" i="1"/>
  <c r="AS359" i="1"/>
  <c r="AS75" i="1"/>
  <c r="AS343" i="1"/>
  <c r="AS391" i="1"/>
  <c r="AS374" i="1"/>
  <c r="AS49" i="1"/>
  <c r="AS95" i="1"/>
  <c r="AS3" i="1"/>
  <c r="AS135" i="1"/>
  <c r="AS372" i="1"/>
  <c r="AS16" i="1"/>
  <c r="AS154" i="1"/>
  <c r="AS160" i="1"/>
  <c r="AS38" i="1"/>
  <c r="AS185" i="1"/>
  <c r="AS150" i="1"/>
  <c r="AS245" i="1"/>
  <c r="AS451" i="1"/>
  <c r="AS358" i="1"/>
  <c r="AS14" i="1"/>
  <c r="AS157" i="1"/>
  <c r="AS395" i="1"/>
  <c r="AS85" i="1"/>
  <c r="AS271" i="1"/>
  <c r="AS420" i="1"/>
  <c r="AS439" i="1"/>
  <c r="AS429" i="1"/>
  <c r="AS6" i="1"/>
  <c r="AS272" i="1"/>
  <c r="AS256" i="1"/>
  <c r="AS403" i="1"/>
  <c r="AS305" i="1"/>
  <c r="AS92" i="1"/>
  <c r="AS388" i="1"/>
  <c r="AS262" i="1"/>
  <c r="AS280" i="1"/>
  <c r="AS165" i="1"/>
  <c r="AS376" i="1"/>
  <c r="AS261" i="1"/>
  <c r="AS316" i="1"/>
  <c r="AS202" i="1"/>
  <c r="AS440" i="1"/>
  <c r="AS184" i="1"/>
  <c r="AS47" i="1"/>
  <c r="AS37" i="1"/>
  <c r="AS431" i="1"/>
  <c r="AS84" i="1"/>
  <c r="AS201" i="1"/>
  <c r="AS42" i="1"/>
  <c r="AS206" i="1"/>
  <c r="AS276" i="1"/>
  <c r="AS93" i="1"/>
  <c r="AS308" i="1"/>
  <c r="AS192" i="1"/>
  <c r="AS301" i="1"/>
  <c r="AS106" i="1"/>
  <c r="AS349" i="1"/>
  <c r="AS186" i="1"/>
  <c r="AS156" i="1"/>
  <c r="AS382" i="1"/>
  <c r="AS283" i="1"/>
  <c r="AS292" i="1"/>
  <c r="AS17" i="1"/>
  <c r="AS53" i="1"/>
  <c r="AS353" i="1"/>
  <c r="AS181" i="1"/>
  <c r="AS438" i="1"/>
  <c r="AS191" i="1"/>
  <c r="AS80" i="1"/>
  <c r="AS115" i="1"/>
  <c r="AS5" i="1"/>
  <c r="AS324" i="1"/>
  <c r="AS7" i="1"/>
  <c r="AS432" i="1"/>
  <c r="AS86" i="1"/>
  <c r="AS60" i="1"/>
  <c r="AS32" i="1"/>
  <c r="AS243" i="1"/>
  <c r="AS320" i="1"/>
  <c r="AS41" i="1"/>
  <c r="AS9" i="1"/>
  <c r="AS381" i="1"/>
  <c r="AS102" i="1"/>
  <c r="AS286" i="1"/>
  <c r="AS240" i="1"/>
  <c r="AS321" i="1"/>
  <c r="AS105" i="1"/>
  <c r="AS122" i="1"/>
  <c r="AS430" i="1"/>
  <c r="AS362" i="1"/>
  <c r="AS452" i="1"/>
  <c r="AS285" i="1"/>
  <c r="AS196" i="1"/>
  <c r="AS82" i="1"/>
  <c r="AS290" i="1"/>
  <c r="AS325" i="1"/>
  <c r="AS433" i="1"/>
  <c r="AS35" i="1"/>
  <c r="AS251" i="1"/>
  <c r="AS252" i="1"/>
  <c r="AS161" i="1"/>
  <c r="AS73" i="1"/>
  <c r="AS136" i="1"/>
  <c r="AS54" i="1"/>
  <c r="AS112" i="1"/>
  <c r="AS375" i="1"/>
  <c r="AS457" i="1"/>
  <c r="AS379" i="1"/>
  <c r="AS30" i="1"/>
  <c r="AS88" i="1"/>
  <c r="AS152" i="1"/>
  <c r="AS158" i="1"/>
  <c r="AS140" i="1"/>
  <c r="AS227" i="1"/>
  <c r="AS33" i="1"/>
  <c r="AS291" i="1"/>
  <c r="AS48" i="1"/>
  <c r="AS4" i="1"/>
  <c r="AS109" i="1"/>
  <c r="AS416" i="1"/>
  <c r="AS398" i="1"/>
  <c r="AS46" i="1"/>
  <c r="AS44" i="1"/>
  <c r="AS229" i="1"/>
  <c r="AS155" i="1"/>
  <c r="AS278" i="1"/>
  <c r="AS273" i="1"/>
  <c r="AS345" i="1"/>
  <c r="AS177" i="1"/>
  <c r="AS247" i="1"/>
  <c r="AS248" i="1"/>
  <c r="AS315" i="1"/>
  <c r="AS344" i="1"/>
  <c r="AS50" i="1"/>
  <c r="AS435" i="1"/>
  <c r="AS67" i="1"/>
  <c r="AS65" i="1"/>
  <c r="AS97" i="1"/>
  <c r="AS218" i="1"/>
  <c r="AS72" i="1"/>
  <c r="AS404" i="1"/>
  <c r="AS224" i="1"/>
  <c r="AS190" i="1"/>
  <c r="AS178" i="1"/>
  <c r="AS11" i="1"/>
  <c r="AS110" i="1"/>
  <c r="AS264" i="1"/>
  <c r="AS455" i="1"/>
  <c r="AS90" i="1"/>
  <c r="AS327" i="1"/>
  <c r="AS302" i="1"/>
  <c r="AS317" i="1"/>
  <c r="AS176" i="1"/>
  <c r="AS99" i="1"/>
  <c r="AS299"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09" i="31"/>
  <c r="F109" i="31" s="1"/>
  <c r="G276" i="31"/>
  <c r="F276" i="31" s="1"/>
  <c r="G280" i="31"/>
  <c r="F280" i="31" s="1"/>
  <c r="G281" i="31"/>
  <c r="F281" i="31" s="1"/>
  <c r="G147" i="31"/>
  <c r="F147" i="31" s="1"/>
  <c r="G249" i="31"/>
  <c r="F249" i="31" s="1"/>
  <c r="G199" i="31"/>
  <c r="F199" i="31" s="1"/>
  <c r="G171" i="31"/>
  <c r="F171" i="31" s="1"/>
  <c r="G170" i="31"/>
  <c r="F170" i="31" s="1"/>
  <c r="AB20" i="2" a="1"/>
  <c r="AB20" i="2" s="1"/>
  <c r="H45" i="2"/>
  <c r="J45" i="2"/>
  <c r="G45" i="2"/>
  <c r="L45" i="2"/>
  <c r="I45" i="2"/>
  <c r="K45" i="2"/>
  <c r="I25" i="2"/>
  <c r="K25" i="2"/>
  <c r="H25" i="2"/>
  <c r="L25" i="2"/>
  <c r="G25" i="2"/>
  <c r="J25" i="2"/>
  <c r="G140" i="31"/>
  <c r="F140" i="31" s="1"/>
  <c r="G142" i="31"/>
  <c r="F142" i="31" s="1"/>
  <c r="G138" i="31"/>
  <c r="F138" i="31" s="1"/>
  <c r="G153" i="31"/>
  <c r="F153" i="31" s="1"/>
  <c r="G156" i="31"/>
  <c r="F156" i="31" s="1"/>
  <c r="G149" i="31"/>
  <c r="F149" i="31" s="1"/>
  <c r="G151" i="31"/>
  <c r="F151" i="31" s="1"/>
  <c r="G146" i="31"/>
  <c r="F146" i="31" s="1"/>
  <c r="G161" i="31"/>
  <c r="F161" i="31" s="1"/>
  <c r="G137" i="31"/>
  <c r="F137" i="31" s="1"/>
  <c r="G121" i="31"/>
  <c r="F121" i="31" s="1"/>
  <c r="G164" i="31"/>
  <c r="F164" i="31" s="1"/>
  <c r="G157" i="31"/>
  <c r="F157" i="31" s="1"/>
  <c r="G125" i="31"/>
  <c r="F125" i="31" s="1"/>
  <c r="G159" i="31"/>
  <c r="F159" i="31" s="1"/>
  <c r="G127" i="31"/>
  <c r="F127" i="31" s="1"/>
  <c r="G155" i="31"/>
  <c r="F155" i="31" s="1"/>
  <c r="G169" i="31"/>
  <c r="F169" i="31" s="1"/>
  <c r="G154" i="31"/>
  <c r="F154" i="31" s="1"/>
  <c r="G129" i="31"/>
  <c r="F129" i="31" s="1"/>
  <c r="G165" i="31"/>
  <c r="F165" i="31" s="1"/>
  <c r="G133" i="31"/>
  <c r="F133" i="31" s="1"/>
  <c r="G167" i="31"/>
  <c r="F167" i="31" s="1"/>
  <c r="G135" i="31"/>
  <c r="F135" i="31" s="1"/>
  <c r="G163" i="31"/>
  <c r="F163" i="31" s="1"/>
  <c r="G145" i="31"/>
  <c r="F145" i="31" s="1"/>
  <c r="G141" i="31"/>
  <c r="F141" i="31" s="1"/>
  <c r="G143" i="31"/>
  <c r="F143" i="31" s="1"/>
  <c r="G120" i="31"/>
  <c r="F120" i="31" s="1"/>
  <c r="G162" i="31"/>
  <c r="F162" i="31" s="1"/>
  <c r="G123" i="31"/>
  <c r="F123" i="31" s="1"/>
  <c r="G150" i="31"/>
  <c r="F150" i="31" s="1"/>
  <c r="G152" i="31"/>
  <c r="F152" i="31" s="1"/>
  <c r="G128" i="31"/>
  <c r="F128" i="31" s="1"/>
  <c r="G131" i="31"/>
  <c r="F131" i="31" s="1"/>
  <c r="G124" i="31"/>
  <c r="F124" i="31" s="1"/>
  <c r="G158" i="31"/>
  <c r="F158" i="31" s="1"/>
  <c r="G126" i="31"/>
  <c r="F126" i="31" s="1"/>
  <c r="G160" i="31"/>
  <c r="F160" i="31" s="1"/>
  <c r="G122" i="31"/>
  <c r="F122" i="31" s="1"/>
  <c r="G136" i="31"/>
  <c r="F136" i="31" s="1"/>
  <c r="G139" i="31"/>
  <c r="F139" i="31" s="1"/>
  <c r="G132" i="31"/>
  <c r="F132" i="31" s="1"/>
  <c r="G166" i="31"/>
  <c r="F166" i="31" s="1"/>
  <c r="G134" i="31"/>
  <c r="F134" i="31" s="1"/>
  <c r="G168" i="31"/>
  <c r="F168" i="31" s="1"/>
  <c r="G130" i="31"/>
  <c r="F130" i="31" s="1"/>
  <c r="G144" i="31"/>
  <c r="F144" i="31" s="1"/>
  <c r="G148" i="31"/>
  <c r="F148" i="31" s="1"/>
  <c r="F47" i="2"/>
  <c r="F27" i="2"/>
  <c r="F25" i="2"/>
  <c r="F45" i="2"/>
  <c r="F30" i="2"/>
  <c r="F50" i="2"/>
  <c r="O54" i="2"/>
  <c r="O34" i="2"/>
  <c r="F51" i="2"/>
  <c r="F31" i="2"/>
  <c r="F48" i="2"/>
  <c r="F28" i="2"/>
  <c r="F26" i="2"/>
  <c r="F46" i="2"/>
  <c r="M52" i="2"/>
  <c r="N53" i="2"/>
  <c r="M32" i="2"/>
  <c r="N33" i="2"/>
  <c r="F29" i="2"/>
  <c r="F49" i="2"/>
  <c r="G217" i="31"/>
  <c r="F217" i="31" s="1"/>
  <c r="G221" i="31"/>
  <c r="F221" i="31" s="1"/>
  <c r="G271" i="31"/>
  <c r="F271" i="31" s="1"/>
  <c r="G267" i="31"/>
  <c r="F267" i="31" s="1"/>
  <c r="G246" i="31"/>
  <c r="F246" i="31" s="1"/>
  <c r="G196" i="31"/>
  <c r="F196" i="31" s="1"/>
  <c r="G90" i="31"/>
  <c r="F90" i="31" s="1"/>
  <c r="G81" i="31"/>
  <c r="F81" i="31" s="1"/>
  <c r="G63" i="31"/>
  <c r="F63" i="31" s="1"/>
  <c r="G54" i="31"/>
  <c r="F54" i="31" s="1"/>
  <c r="G45" i="31"/>
  <c r="F45" i="31" s="1"/>
  <c r="G38" i="31"/>
  <c r="F38" i="31" s="1"/>
  <c r="G29" i="31"/>
  <c r="F29" i="31" s="1"/>
  <c r="G105" i="31"/>
  <c r="F105" i="31" s="1"/>
  <c r="G106" i="31"/>
  <c r="F106" i="31" s="1"/>
  <c r="G100" i="31"/>
  <c r="F100" i="31" s="1"/>
  <c r="G104" i="31"/>
  <c r="F104" i="31" s="1"/>
  <c r="G96" i="31"/>
  <c r="F96" i="31" s="1"/>
  <c r="G103" i="31"/>
  <c r="F103" i="31" s="1"/>
  <c r="G95" i="31"/>
  <c r="F95" i="31" s="1"/>
  <c r="G108" i="31"/>
  <c r="F108" i="31" s="1"/>
  <c r="G98" i="31"/>
  <c r="F98" i="31" s="1"/>
  <c r="G115" i="31"/>
  <c r="F115" i="31" s="1"/>
  <c r="G272" i="31"/>
  <c r="F272" i="31" s="1"/>
  <c r="G86" i="31"/>
  <c r="F86" i="31" s="1"/>
  <c r="G77" i="31"/>
  <c r="F77" i="31" s="1"/>
  <c r="G59" i="31"/>
  <c r="F59" i="31" s="1"/>
  <c r="G50" i="31"/>
  <c r="F50" i="31" s="1"/>
  <c r="G42" i="31"/>
  <c r="F42" i="31" s="1"/>
  <c r="G34" i="31"/>
  <c r="F34" i="31" s="1"/>
  <c r="G25" i="31"/>
  <c r="F25" i="31" s="1"/>
  <c r="G102" i="31"/>
  <c r="F102"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3" i="31"/>
  <c r="F273" i="31" s="1"/>
  <c r="G202" i="31"/>
  <c r="F202" i="31" s="1"/>
  <c r="G252" i="31"/>
  <c r="F252" i="31" s="1"/>
  <c r="G237" i="31"/>
  <c r="F237" i="31" s="1"/>
  <c r="G187" i="31"/>
  <c r="F187" i="31" s="1"/>
  <c r="G89" i="31"/>
  <c r="F89" i="31" s="1"/>
  <c r="G80" i="31"/>
  <c r="F80" i="31" s="1"/>
  <c r="G62" i="31"/>
  <c r="F62" i="31" s="1"/>
  <c r="G53" i="31"/>
  <c r="F53" i="31" s="1"/>
  <c r="G44" i="31"/>
  <c r="F44" i="31" s="1"/>
  <c r="G37" i="31"/>
  <c r="F37" i="31" s="1"/>
  <c r="G28" i="31"/>
  <c r="F28" i="31" s="1"/>
  <c r="G111" i="31"/>
  <c r="F111" i="31" s="1"/>
  <c r="G118" i="31"/>
  <c r="F118" i="31" s="1"/>
  <c r="G266" i="31"/>
  <c r="F266" i="31" s="1"/>
  <c r="G216" i="31"/>
  <c r="F216" i="31" s="1"/>
  <c r="G222" i="31"/>
  <c r="F222" i="31" s="1"/>
  <c r="G172" i="31"/>
  <c r="F172" i="31" s="1"/>
  <c r="G178" i="31"/>
  <c r="F178" i="31" s="1"/>
  <c r="G228" i="31"/>
  <c r="F228" i="31" s="1"/>
  <c r="G99" i="31"/>
  <c r="F99" i="31" s="1"/>
  <c r="G97" i="31"/>
  <c r="F97" i="31" s="1"/>
  <c r="G227" i="31"/>
  <c r="F227" i="31" s="1"/>
  <c r="G176" i="31"/>
  <c r="F176" i="31" s="1"/>
  <c r="G287" i="31"/>
  <c r="F287" i="31" s="1"/>
  <c r="G274" i="31"/>
  <c r="F274" i="31" s="1"/>
  <c r="G236" i="31"/>
  <c r="F236" i="31" s="1"/>
  <c r="G186" i="31"/>
  <c r="F186" i="31" s="1"/>
  <c r="G220" i="31"/>
  <c r="F220" i="31" s="1"/>
  <c r="G270" i="31"/>
  <c r="F270" i="31" s="1"/>
  <c r="G205" i="31"/>
  <c r="F205" i="31" s="1"/>
  <c r="G190" i="31"/>
  <c r="F190" i="31" s="1"/>
  <c r="G240" i="31"/>
  <c r="F240" i="31" s="1"/>
  <c r="G241" i="31"/>
  <c r="F241" i="31" s="1"/>
  <c r="G191" i="31"/>
  <c r="F191" i="31" s="1"/>
  <c r="R56" i="2"/>
  <c r="R36" i="2"/>
  <c r="Q55" i="2"/>
  <c r="Q35" i="2"/>
  <c r="AD81" i="2" a="1"/>
  <c r="AD81" i="2" s="1"/>
  <c r="AE81" i="2" s="1" a="1"/>
  <c r="AE81" i="2" s="1"/>
  <c r="AA81" i="2"/>
  <c r="Y81" i="2"/>
  <c r="Y61" i="2"/>
  <c r="V57" i="2"/>
  <c r="Y41" i="2"/>
  <c r="V37" i="2"/>
  <c r="G101" i="31"/>
  <c r="F101" i="31" s="1"/>
  <c r="G219" i="31"/>
  <c r="F219" i="31" s="1"/>
  <c r="G269" i="31"/>
  <c r="F269" i="31" s="1"/>
  <c r="G193" i="31"/>
  <c r="F193" i="31" s="1"/>
  <c r="G243" i="31"/>
  <c r="F24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8" i="31"/>
  <c r="F278"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2" i="31"/>
  <c r="F182" i="31" s="1"/>
  <c r="G212" i="31"/>
  <c r="F212" i="31" s="1"/>
  <c r="G51" i="31"/>
  <c r="F51" i="31" s="1"/>
  <c r="G48" i="31"/>
  <c r="F48" i="31" s="1"/>
  <c r="G117" i="31"/>
  <c r="F117" i="31" s="1"/>
  <c r="G284" i="31"/>
  <c r="F284" i="31" s="1"/>
  <c r="G251" i="31"/>
  <c r="F251" i="31" s="1"/>
  <c r="G198" i="31"/>
  <c r="F198" i="31" s="1"/>
  <c r="G210" i="31"/>
  <c r="F210" i="31" s="1"/>
  <c r="G207" i="31"/>
  <c r="F207" i="31" s="1"/>
  <c r="G234" i="31"/>
  <c r="F234" i="31" s="1"/>
  <c r="G57" i="31"/>
  <c r="F57" i="31" s="1"/>
  <c r="G41" i="31"/>
  <c r="F41" i="31" s="1"/>
  <c r="G119" i="31"/>
  <c r="G32" i="31"/>
  <c r="F32" i="31" s="1"/>
  <c r="G265" i="31"/>
  <c r="F265" i="31" s="1"/>
  <c r="G46" i="31"/>
  <c r="F46" i="31" s="1"/>
  <c r="G230" i="31"/>
  <c r="F230" i="31" s="1"/>
  <c r="G177" i="31"/>
  <c r="F177" i="31" s="1"/>
  <c r="G55" i="31"/>
  <c r="F55" i="31" s="1"/>
  <c r="G254" i="31"/>
  <c r="F254" i="31" s="1"/>
  <c r="G261" i="31"/>
  <c r="F261" i="31" s="1"/>
  <c r="G262" i="31"/>
  <c r="F262" i="31" s="1"/>
  <c r="G235" i="31"/>
  <c r="F235" i="31" s="1"/>
  <c r="G279" i="31"/>
  <c r="F279" i="31" s="1"/>
  <c r="G112" i="31"/>
  <c r="F112" i="31" s="1"/>
  <c r="G184" i="31"/>
  <c r="F184" i="31" s="1"/>
  <c r="G223" i="31"/>
  <c r="F223" i="31" s="1"/>
  <c r="G224" i="31"/>
  <c r="F224" i="31" s="1"/>
  <c r="G65" i="31"/>
  <c r="F65" i="31" s="1"/>
  <c r="G229" i="31"/>
  <c r="F229" i="31" s="1"/>
  <c r="G264" i="31"/>
  <c r="F264" i="31" s="1"/>
  <c r="G218" i="31"/>
  <c r="F218" i="31" s="1"/>
  <c r="G209" i="31"/>
  <c r="F209" i="31" s="1"/>
  <c r="G47" i="31"/>
  <c r="F47" i="31" s="1"/>
  <c r="G64" i="31"/>
  <c r="G283" i="31"/>
  <c r="F283" i="31" s="1"/>
  <c r="G35" i="31"/>
  <c r="F35" i="31" s="1"/>
  <c r="G84" i="31"/>
  <c r="F84" i="31" s="1"/>
  <c r="G248" i="31"/>
  <c r="F248" i="31" s="1"/>
  <c r="G33" i="31"/>
  <c r="F33" i="31" s="1"/>
  <c r="G181" i="31"/>
  <c r="F181" i="31" s="1"/>
  <c r="G189" i="31"/>
  <c r="F189" i="31" s="1"/>
  <c r="G256" i="31"/>
  <c r="F256" i="31" s="1"/>
  <c r="G30" i="31"/>
  <c r="F30" i="31" s="1"/>
  <c r="G49" i="31"/>
  <c r="F49" i="31" s="1"/>
  <c r="G78" i="31"/>
  <c r="F78" i="31" s="1"/>
  <c r="G58" i="31"/>
  <c r="F58" i="31" s="1"/>
  <c r="G239" i="31"/>
  <c r="F239" i="31" s="1"/>
  <c r="G214" i="31"/>
  <c r="F214" i="31" s="1"/>
  <c r="G257" i="31"/>
  <c r="F257" i="31" s="1"/>
  <c r="G260" i="31"/>
  <c r="F260" i="31" s="1"/>
  <c r="G211" i="31"/>
  <c r="F211" i="31" s="1"/>
  <c r="G268" i="31"/>
  <c r="F268" i="31" s="1"/>
  <c r="G188" i="31"/>
  <c r="F188" i="31" s="1"/>
  <c r="G31" i="31"/>
  <c r="F31" i="31" s="1"/>
  <c r="G113" i="31"/>
  <c r="F113" i="31" s="1"/>
  <c r="G275" i="31"/>
  <c r="F275" i="31" s="1"/>
  <c r="G285" i="31"/>
  <c r="F285" i="31" s="1"/>
  <c r="G242" i="31"/>
  <c r="F242" i="31" s="1"/>
  <c r="G208" i="31"/>
  <c r="F208" i="31" s="1"/>
  <c r="G201" i="31"/>
  <c r="F201" i="31" s="1"/>
  <c r="G76" i="31"/>
  <c r="F76" i="31" s="1"/>
  <c r="G286" i="31"/>
  <c r="F286" i="31" s="1"/>
  <c r="G43" i="31"/>
  <c r="F43" i="31" s="1"/>
  <c r="G180" i="31"/>
  <c r="F180" i="31" s="1"/>
  <c r="G40" i="31"/>
  <c r="F40" i="31" s="1"/>
  <c r="G60" i="31"/>
  <c r="F60" i="31" s="1"/>
  <c r="G204" i="31"/>
  <c r="F204" i="31" s="1"/>
  <c r="G174" i="31"/>
  <c r="F174" i="31" s="1"/>
  <c r="G82" i="31"/>
  <c r="F82" i="31" s="1"/>
  <c r="G56" i="31"/>
  <c r="F56" i="31" s="1"/>
  <c r="G26" i="31"/>
  <c r="F26" i="31" s="1"/>
  <c r="G85" i="31"/>
  <c r="F85" i="31" s="1"/>
  <c r="G24" i="31"/>
  <c r="F24" i="31" s="1"/>
  <c r="G238" i="31"/>
  <c r="F238" i="31" s="1"/>
  <c r="G87" i="31"/>
  <c r="F87" i="31" s="1"/>
  <c r="G175" i="31"/>
  <c r="F175" i="31" s="1"/>
  <c r="G226" i="31"/>
  <c r="F226" i="31" s="1"/>
  <c r="G173" i="31"/>
  <c r="F173" i="31" s="1"/>
  <c r="G250" i="31"/>
  <c r="F250" i="31" s="1"/>
  <c r="G114" i="31"/>
  <c r="F114" i="31" s="1"/>
  <c r="G183" i="31"/>
  <c r="F183" i="31" s="1"/>
  <c r="G116" i="31"/>
  <c r="F116" i="31" s="1"/>
  <c r="G197" i="31"/>
  <c r="F197" i="31" s="1"/>
  <c r="G277" i="31"/>
  <c r="G247" i="31"/>
  <c r="F247" i="31" s="1"/>
  <c r="G179" i="31"/>
  <c r="F179" i="31" s="1"/>
  <c r="G92" i="31"/>
  <c r="F92" i="31" s="1"/>
  <c r="G83" i="31"/>
  <c r="F83" i="31" s="1"/>
  <c r="G75" i="31"/>
  <c r="F75" i="31" s="1"/>
  <c r="G185" i="31"/>
  <c r="F185" i="31" s="1"/>
  <c r="G258" i="31"/>
  <c r="F258" i="31" s="1"/>
  <c r="G206" i="31"/>
  <c r="F206" i="31" s="1"/>
  <c r="G282" i="31"/>
  <c r="F282" i="31" s="1"/>
  <c r="G107" i="31"/>
  <c r="F107" i="31" s="1"/>
  <c r="G225" i="31"/>
  <c r="F225" i="31" s="1"/>
  <c r="G110" i="31"/>
  <c r="F110" i="31" s="1"/>
  <c r="G215" i="31"/>
  <c r="F215" i="31" s="1"/>
  <c r="G233" i="31"/>
  <c r="F233" i="31" s="1"/>
  <c r="G245" i="31"/>
  <c r="F245" i="31" s="1"/>
  <c r="G244" i="31"/>
  <c r="F244" i="31" s="1"/>
  <c r="G200" i="31"/>
  <c r="F200" i="31" s="1"/>
  <c r="G39" i="31"/>
  <c r="F39" i="31" s="1"/>
  <c r="Y22" i="2"/>
  <c r="G192" i="31"/>
  <c r="F192" i="31" s="1"/>
  <c r="G91" i="31"/>
  <c r="G232" i="31"/>
  <c r="F232" i="31" s="1"/>
  <c r="G2" i="31"/>
  <c r="F2" i="31" s="1"/>
  <c r="G194" i="31"/>
  <c r="F194" i="31" s="1"/>
  <c r="G231" i="31"/>
  <c r="F231" i="31" s="1"/>
  <c r="G259" i="31"/>
  <c r="F259"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7" i="31"/>
  <c r="L4" i="31"/>
  <c r="L5" i="31" s="1"/>
  <c r="F64" i="31"/>
  <c r="F119"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E44" i="2" a="1"/>
  <c r="AE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<sst xmlns="http://schemas.openxmlformats.org/spreadsheetml/2006/main" count="5449" uniqueCount="970">
  <si>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</si>
  <si>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</si>
  <si>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</si>
  <si>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</si>
  <si>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</si>
  <si>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</si>
  <si>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</si>
  <si>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</si>
  <si>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</si>
  <si>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</si>
  <si>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</si>
  <si>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</si>
  <si>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</si>
  <si>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</si>
  <si>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</si>
  <si>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</si>
  <si>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</si>
  <si>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</si>
  <si>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</si>
  <si>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</si>
  <si>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</si>
  <si>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</si>
  <si>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</si>
  <si>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</si>
  <si>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</si>
  <si>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</si>
  <si>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</si>
  <si>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</si>
  <si>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</si>
  <si>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</si>
  <si>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</si>
  <si>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</si>
  <si>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</si>
  <si>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</si>
  <si>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</si>
  <si>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</si>
  <si>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</si>
  <si>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</si>
  <si>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</si>
  <si>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</si>
  <si>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</si>
  <si>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</si>
  <si>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</si>
  <si>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</si>
  <si>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</si>
  <si>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</si>
  <si>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</si>
  <si>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</si>
  <si>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</si>
  <si>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</si>
  <si>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</si>
  <si>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</si>
  <si>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</si>
  <si>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</si>
  <si>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</si>
  <si>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</si>
  <si>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</si>
  <si>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</si>
  <si>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</si>
  <si>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</si>
  <si>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</si>
  <si>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</si>
  <si>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</si>
  <si>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</si>
  <si>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</si>
  <si>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</si>
  <si>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</si>
  <si>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</si>
  <si>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</si>
  <si>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</si>
  <si>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</si>
  <si>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</si>
  <si>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</si>
  <si>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</si>
  <si>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</si>
  <si>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</si>
  <si>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</si>
  <si>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</si>
  <si>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</si>
  <si>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</si>
  <si>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</si>
  <si>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</si>
  <si>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</si>
  <si>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</si>
  <si>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</si>
  <si>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</si>
  <si>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</si>
  <si>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</si>
  <si>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</si>
  <si>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</si>
  <si>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</si>
  <si>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</si>
  <si>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</si>
  <si>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</si>
  <si>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</si>
  <si>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</si>
  <si>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</si>
  <si>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</si>
  <si>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</si>
  <si>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</si>
  <si>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</si>
  <si>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</si>
  <si>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</si>
  <si>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</si>
  <si>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</si>
  <si>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</si>
  <si>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</si>
  <si>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</si>
  <si>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</si>
  <si>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</si>
  <si>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</si>
  <si>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</si>
  <si>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</si>
  <si>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</si>
  <si>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</si>
  <si>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</si>
  <si>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</si>
  <si>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</si>
  <si>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</si>
  <si>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</si>
  <si>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</si>
  <si>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</si>
  <si>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</si>
  <si>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</si>
  <si>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</si>
  <si>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</si>
  <si>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</si>
  <si>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</si>
  <si>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</si>
  <si>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</si>
  <si>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</si>
  <si>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</si>
  <si>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</si>
  <si>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</si>
  <si>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</si>
  <si>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</si>
  <si>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</si>
  <si>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</si>
  <si>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</si>
  <si>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</si>
  <si>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</si>
  <si>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</si>
  <si>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</si>
  <si>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</si>
  <si>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</si>
  <si>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</si>
  <si>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</si>
  <si>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</si>
  <si>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</si>
  <si>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</si>
  <si>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</si>
  <si>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</si>
  <si>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</si>
  <si>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</si>
  <si>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</si>
  <si>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</si>
  <si>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</si>
  <si>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</si>
  <si>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</si>
  <si>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</si>
  <si>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</si>
  <si>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</si>
  <si>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</si>
  <si>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</si>
  <si>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</si>
  <si>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</si>
  <si>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</si>
  <si>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</si>
  <si>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</si>
  <si>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</si>
  <si>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</si>
  <si>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</si>
  <si>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</si>
  <si>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</si>
  <si>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</si>
  <si>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</si>
  <si>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</si>
  <si>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</si>
  <si>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</si>
  <si>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</si>
  <si>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</si>
  <si>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</si>
  <si>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</si>
  <si>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</si>
  <si>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</si>
  <si>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</si>
  <si>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</si>
  <si>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</si>
  <si>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</si>
  <si>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</si>
  <si>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</si>
  <si>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</si>
  <si>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</si>
  <si>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</si>
  <si>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</si>
  <si>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</si>
  <si>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</si>
  <si>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</si>
  <si>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</si>
  <si>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</si>
  <si>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</si>
  <si>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</si>
  <si>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</si>
  <si>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</si>
  <si>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</si>
  <si>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</si>
  <si>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</si>
  <si>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</si>
  <si>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</si>
  <si>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</si>
  <si>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</si>
  <si>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</si>
  <si>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</si>
  <si>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</si>
  <si>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</si>
  <si>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</si>
  <si>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</si>
  <si>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</si>
  <si>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</si>
  <si>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</si>
  <si>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</si>
  <si>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</si>
  <si>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</si>
  <si>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</si>
  <si>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</si>
  <si>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</si>
  <si>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</si>
  <si>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</si>
  <si>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</si>
  <si>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</si>
  <si>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</si>
  <si>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</si>
  <si>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</si>
  <si>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</si>
  <si>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</si>
  <si>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</si>
  <si>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</si>
  <si>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</si>
  <si>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</si>
  <si>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</si>
  <si>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</si>
  <si>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</si>
  <si>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</si>
  <si>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</si>
  <si>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</si>
  <si>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</si>
  <si>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</si>
  <si>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</si>
  <si>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</si>
  <si>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</si>
  <si>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</si>
  <si>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</si>
  <si>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</si>
  <si>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</si>
  <si>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</si>
  <si>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</si>
  <si>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</si>
  <si>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</si>
  <si>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</si>
  <si>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</si>
  <si>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</si>
  <si>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</si>
  <si>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</si>
  <si>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</si>
  <si>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</si>
  <si>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</si>
  <si>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</si>
  <si>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</si>
  <si>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</si>
  <si>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</si>
  <si>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</si>
  <si>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</si>
  <si>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</si>
  <si>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</si>
  <si>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</si>
  <si>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</si>
  <si>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</si>
  <si>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</si>
  <si>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</si>
  <si>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</si>
  <si>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</si>
  <si>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</si>
  <si>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</si>
  <si>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</si>
  <si>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</si>
  <si>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</si>
  <si>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</si>
  <si>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</si>
  <si>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</si>
  <si>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</si>
  <si>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</si>
  <si>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</si>
  <si>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</si>
  <si>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</si>
  <si>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</si>
  <si>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</si>
  <si>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</si>
  <si>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</si>
  <si>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</si>
  <si>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</si>
  <si>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</si>
  <si>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</si>
  <si>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</si>
  <si>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</si>
  <si>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</si>
  <si>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</si>
  <si>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</si>
  <si>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</si>
  <si>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</si>
  <si>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</si>
  <si>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</si>
  <si>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</si>
  <si>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</si>
  <si>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</si>
  <si>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</si>
  <si>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</si>
  <si>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</si>
  <si>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</si>
  <si>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</si>
  <si>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</si>
  <si>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</si>
  <si>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</si>
  <si>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</si>
  <si>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</si>
  <si>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</si>
  <si>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</si>
  <si>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</si>
  <si>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</si>
  <si>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</si>
  <si>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</si>
  <si>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</si>
  <si>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</si>
  <si>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</si>
  <si>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</si>
  <si>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</si>
  <si>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</si>
  <si>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</si>
  <si>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</si>
  <si>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</si>
  <si>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</si>
  <si>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</si>
  <si>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</si>
  <si>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</si>
  <si>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</si>
  <si>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</si>
  <si>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</si>
  <si>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</si>
  <si>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</si>
  <si>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</si>
  <si>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</si>
  <si>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</si>
  <si>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</si>
  <si>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</si>
  <si>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</si>
  <si>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</si>
  <si>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</si>
  <si>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</si>
  <si>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</si>
  <si>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</si>
  <si>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</si>
  <si>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</si>
  <si>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</si>
  <si>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</si>
  <si>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</si>
  <si>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</si>
  <si>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</si>
  <si>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</si>
  <si>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</si>
  <si>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</si>
  <si>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</si>
  <si>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</si>
  <si>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</si>
  <si>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</si>
  <si>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</si>
  <si>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</si>
  <si>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</si>
  <si>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</si>
  <si>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</si>
  <si>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</si>
  <si>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</si>
  <si>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</si>
  <si>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</si>
  <si>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</si>
  <si>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</si>
  <si>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</si>
  <si>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</si>
  <si>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</si>
  <si>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</si>
  <si>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</si>
  <si>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</si>
  <si>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</si>
  <si>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</si>
  <si>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</si>
  <si>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</si>
  <si>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</si>
  <si>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</si>
  <si>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</si>
  <si>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</si>
  <si>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</si>
  <si>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</si>
  <si>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</si>
  <si>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</si>
  <si>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</si>
  <si>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</si>
  <si>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</si>
  <si>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</si>
  <si>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</si>
  <si>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</si>
  <si>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</si>
  <si>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</si>
  <si>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</si>
  <si>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</si>
  <si>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</si>
  <si>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</si>
  <si>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</si>
  <si>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</si>
  <si>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</si>
  <si>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</si>
  <si>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</si>
  <si>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</si>
  <si>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</si>
  <si>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</si>
  <si>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</si>
  <si>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</si>
  <si>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</si>
  <si>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</si>
  <si>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</si>
  <si>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</si>
  <si>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</si>
  <si>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</si>
  <si>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</si>
  <si>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</si>
  <si>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</si>
  <si>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</si>
  <si>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</si>
  <si>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</si>
  <si>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</si>
  <si>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</si>
  <si>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</si>
  <si>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</si>
  <si>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</si>
  <si>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</si>
  <si>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</si>
  <si>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</si>
  <si>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</si>
  <si>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</si>
  <si>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</si>
  <si>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</si>
  <si>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</si>
  <si>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</si>
  <si>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</si>
  <si>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</si>
  <si>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</si>
  <si>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</si>
  <si>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</si>
  <si>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</si>
  <si>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</si>
  <si>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</si>
  <si>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</si>
  <si>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</si>
  <si>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</si>
  <si>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</si>
  <si>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</si>
  <si>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</si>
  <si>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</si>
  <si>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</si>
  <si>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</si>
  <si>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</si>
  <si>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</si>
  <si>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</si>
  <si>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</si>
  <si>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</si>
  <si>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</si>
  <si>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</si>
  <si>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</si>
  <si>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</si>
  <si>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</si>
  <si>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</si>
  <si>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</si>
  <si>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</si>
  <si>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</si>
  <si>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</si>
  <si>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</si>
  <si>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</si>
  <si>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</si>
  <si>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</si>
  <si>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</si>
  <si>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</si>
  <si>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</si>
  <si>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</si>
  <si>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</si>
  <si>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</si>
  <si>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</si>
  <si>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</si>
  <si>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</si>
  <si>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</si>
  <si>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</si>
  <si>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</si>
  <si>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</si>
  <si>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</si>
  <si>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</si>
  <si>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</si>
  <si>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</si>
  <si>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</si>
  <si>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</si>
  <si>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</si>
  <si>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</si>
  <si>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</si>
  <si>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</si>
  <si>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</si>
  <si>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</si>
  <si>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</si>
  <si>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</si>
  <si>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</si>
  <si>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</si>
  <si>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</si>
  <si>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</si>
  <si>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</si>
  <si>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</si>
  <si>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</si>
  <si>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</si>
  <si>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</si>
  <si>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</si>
  <si>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</si>
  <si>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</si>
  <si>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</si>
  <si>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</si>
  <si>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</si>
  <si>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</si>
  <si>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</si>
  <si>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</si>
  <si>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</si>
  <si>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</si>
  <si>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</si>
  <si>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</si>
  <si>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</si>
  <si>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</si>
  <si>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</si>
  <si>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</si>
  <si>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</si>
  <si>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</si>
  <si>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</si>
  <si>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</si>
  <si>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</si>
  <si>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</si>
  <si>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</si>
  <si>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</si>
  <si>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</si>
  <si>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</si>
  <si>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</si>
  <si>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</si>
  <si>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</si>
  <si>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</si>
  <si>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</si>
  <si>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</si>
  <si>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</si>
  <si>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</si>
  <si>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</si>
  <si>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</si>
  <si>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</si>
  <si>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</si>
  <si>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</si>
  <si>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</si>
  <si>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</si>
  <si>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</si>
  <si>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</si>
  <si>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</si>
  <si>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</si>
  <si>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</si>
  <si>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</si>
  <si>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</si>
  <si>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</si>
  <si>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</si>
  <si>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</si>
  <si>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</si>
  <si>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</si>
  <si>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</si>
  <si>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</si>
  <si>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</si>
  <si>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</si>
  <si>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</si>
  <si>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</si>
  <si>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</si>
  <si>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</si>
  <si>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</si>
  <si>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</si>
  <si>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</si>
  <si>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</si>
  <si>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</si>
  <si>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</si>
  <si>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</si>
  <si>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</si>
  <si>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</si>
  <si>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</si>
  <si>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</si>
  <si>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</si>
  <si>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</si>
  <si>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</si>
  <si>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</si>
  <si>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</si>
  <si>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</si>
  <si>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</si>
  <si>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</si>
  <si>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</si>
  <si>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</si>
  <si>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</si>
  <si>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</si>
  <si>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</si>
  <si>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</si>
  <si>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</si>
  <si>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</si>
  <si>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</si>
  <si>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</si>
  <si>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</si>
  <si>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</si>
  <si>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</si>
  <si>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</si>
  <si>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</si>
  <si>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</si>
  <si>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</si>
  <si>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</si>
  <si>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</si>
  <si>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</si>
  <si>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</si>
  <si>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</si>
  <si>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</si>
  <si>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</si>
  <si>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</si>
  <si>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</si>
  <si>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</si>
  <si>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</si>
  <si>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</si>
  <si>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</si>
  <si>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</si>
  <si>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</si>
  <si>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</si>
  <si>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</si>
  <si>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</si>
  <si>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</si>
  <si>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</si>
  <si>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</si>
  <si>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</si>
  <si>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</si>
  <si>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</si>
  <si>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</si>
  <si>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</si>
  <si>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</si>
  <si>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</si>
  <si>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</si>
  <si>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</si>
  <si>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</si>
  <si>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</si>
  <si>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</si>
  <si>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</si>
  <si>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</si>
  <si>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</si>
  <si>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</si>
  <si>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</si>
  <si>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</si>
  <si>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</si>
  <si>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</si>
  <si>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</si>
  <si>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</si>
  <si>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</si>
  <si>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</si>
  <si>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</si>
  <si>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</si>
  <si>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</si>
  <si>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</si>
  <si>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</si>
  <si>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</si>
  <si>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</si>
  <si>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</si>
  <si>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</si>
  <si>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</si>
  <si>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</si>
  <si>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</si>
  <si>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</si>
  <si>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</si>
  <si>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</si>
  <si>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</si>
  <si>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</si>
  <si>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</si>
  <si>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</si>
  <si>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</si>
  <si>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</si>
  <si>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</si>
  <si>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</si>
  <si>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</si>
  <si>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</si>
  <si>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</si>
  <si>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</si>
  <si>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</si>
  <si>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</si>
  <si>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</si>
  <si>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</si>
  <si>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</si>
  <si>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</si>
  <si>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</si>
  <si>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</si>
  <si>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</si>
  <si>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</si>
  <si>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</si>
  <si>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</si>
  <si>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</si>
  <si>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</si>
  <si>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</si>
  <si>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</si>
  <si>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</si>
  <si>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</si>
  <si>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</si>
  <si>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</si>
  <si>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</si>
  <si>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</si>
  <si>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</si>
  <si>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</si>
  <si>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</si>
  <si>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</si>
  <si>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</si>
  <si>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</si>
  <si>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</si>
  <si>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</si>
  <si>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</si>
  <si>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</si>
  <si>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</si>
  <si>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</si>
  <si>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</si>
  <si>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</si>
  <si>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</si>
  <si>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</si>
  <si>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</si>
  <si>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</si>
  <si>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</si>
  <si>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</si>
  <si>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</si>
  <si>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</si>
  <si>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</si>
  <si>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</si>
  <si>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</si>
  <si>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</si>
  <si>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</si>
  <si>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</si>
  <si>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</si>
  <si>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</si>
  <si>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</si>
  <si>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</si>
  <si>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</si>
  <si>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</si>
  <si>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</si>
  <si>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</si>
  <si>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</si>
  <si>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</si>
  <si>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</si>
  <si>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</si>
  <si>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</si>
  <si>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</si>
  <si>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</si>
  <si>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</si>
  <si>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</si>
  <si>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</si>
  <si>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</si>
  <si>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</si>
  <si>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</si>
  <si>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</si>
  <si>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</si>
  <si>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</si>
  <si>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</si>
  <si>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</si>
  <si>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</si>
  <si>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</si>
  <si>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</si>
  <si>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</si>
  <si>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</si>
  <si>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</si>
  <si>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</si>
  <si>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</si>
  <si>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</si>
  <si>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</si>
  <si>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</si>
  <si>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</si>
  <si>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</si>
  <si>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</si>
  <si>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</si>
  <si>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</si>
  <si>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</si>
  <si>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</si>
  <si>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</si>
  <si>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</si>
  <si>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</si>
  <si>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</si>
  <si>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</si>
  <si>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</si>
  <si>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</si>
  <si>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</si>
  <si>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</si>
  <si>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</si>
  <si>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</si>
  <si>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</si>
  <si>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</si>
  <si>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</si>
  <si>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</si>
  <si>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</si>
  <si>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</si>
  <si>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</si>
  <si>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</si>
  <si>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</si>
  <si>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</si>
  <si>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</si>
  <si>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</si>
  <si>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</si>
  <si>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</si>
  <si>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</si>
  <si>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</si>
  <si>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</si>
  <si>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</si>
  <si>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</si>
  <si>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</si>
  <si>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</si>
  <si>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</si>
  <si>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</si>
  <si>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</si>
  <si>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</si>
  <si>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</si>
  <si>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</si>
  <si>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</si>
  <si>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</si>
  <si>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</si>
  <si>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</si>
  <si>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</si>
  <si>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</si>
  <si>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</si>
  <si>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</si>
  <si>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</si>
  <si>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</si>
  <si>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</si>
  <si>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</si>
  <si>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</si>
  <si>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</si>
  <si>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</si>
  <si>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</si>
  <si>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</si>
  <si>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</si>
  <si>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</si>
  <si>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</si>
  <si>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</si>
  <si>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</si>
  <si>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</si>
  <si>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</si>
  <si>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</si>
  <si>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</si>
  <si>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</si>
  <si>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</si>
  <si>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</si>
  <si>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</si>
  <si>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</si>
  <si>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</si>
  <si>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</si>
  <si>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</si>
  <si>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</si>
  <si>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</si>
  <si>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</si>
  <si>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</si>
  <si>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</si>
  <si>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</si>
  <si>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</si>
  <si>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</si>
  <si>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</si>
  <si>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</si>
  <si>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</si>
  <si>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</si>
  <si>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</si>
  <si>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</si>
  <si>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</si>
  <si>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</si>
  <si>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</si>
  <si>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</si>
  <si>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</si>
  <si>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</si>
  <si>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</si>
  <si>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</si>
  <si>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</si>
  <si>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</si>
  <si>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</si>
  <si>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</si>
  <si>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</si>
  <si>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</si>
  <si>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</si>
  <si>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</si>
  <si>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</si>
  <si>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</si>
  <si>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</si>
  <si>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</si>
  <si>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</si>
  <si>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</si>
  <si>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</si>
  <si>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</si>
  <si>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</si>
  <si>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</si>
  <si>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</si>
  <si>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</si>
  <si>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</si>
  <si>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</si>
  <si>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</si>
  <si>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</si>
  <si>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</si>
  <si>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</si>
  <si>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</si>
  <si>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</si>
  <si>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</si>
  <si>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</si>
  <si>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</si>
  <si>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</si>
  <si>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</si>
  <si>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</si>
  <si>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</si>
  <si>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</si>
  <si>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</si>
  <si>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</si>
  <si>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</si>
  <si>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</si>
  <si>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</si>
  <si>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</si>
  <si>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</si>
  <si>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</si>
  <si>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</si>
  <si>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</si>
  <si>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</si>
  <si>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</si>
  <si>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</si>
  <si>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</si>
  <si>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</si>
  <si>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</si>
  <si>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</si>
  <si>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</si>
  <si>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</si>
  <si>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</si>
  <si>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</si>
  <si>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</si>
  <si>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</si>
  <si>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</si>
  <si>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</si>
  <si>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</si>
  <si>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</si>
  <si>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</si>
  <si>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</si>
  <si>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</si>
  <si>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</si>
  <si>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</si>
  <si>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</si>
  <si>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</si>
  <si>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</si>
  <si>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</si>
  <si>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</si>
  <si>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</si>
  <si>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</si>
  <si>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</si>
  <si>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</si>
  <si>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</si>
  <si>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</si>
  <si>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</si>
  <si>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</si>
  <si>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</si>
  <si>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</si>
  <si>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</si>
  <si>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</si>
  <si>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</si>
  <si>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</si>
  <si>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</si>
  <si>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</si>
  <si>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Sep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</si>
</sst>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2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073.843795833331" missingItemsLimit="0" createdVersion="6" refreshedVersion="6" minRefreshableVersion="3" recordCount="462" xr:uid="{BC500BA4-8601-4A2B-A0A3-992A9D9863AE}">
  <cacheSource type="worksheet">
    <worksheetSource name="mydata"/>
  </cacheSource>
  <cacheFields count="91">
    <cacheField name="Network" numFmtId="0">
      <sharedItems count="462">
        <s v="[DVR]"/>
        <s v="¡Hola! TV"/>
        <s v="A Wealth of Entertainment"/>
        <s v="A&amp;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 Goal Line"/>
        <s v="ESPNews"/>
        <s v="ESPNu"/>
        <s v="Estrella TV"/>
        <s v="Estudio 5"/>
        <s v="Euro News"/>
        <s v="EVTV"/>
        <s v="FE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Plus"/>
        <s v="Fubo TV: Family Share"/>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ispel"/>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AN Events"/>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FOX Soccer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ontainsMixedTypes="1" containsNumber="1" containsInteger="1" minValue="1" maxValue="1"/>
    </cacheField>
    <cacheField name="AT&amp;T TV Now Optimo Mas Chosen" numFmtId="0">
      <sharedItems/>
    </cacheField>
    <cacheField name="YouTube TV Chosen" numFmtId="0">
      <sharedItems/>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
  <r>
    <x v="0"/>
    <m/>
    <s v="Addon"/>
    <n v="1"/>
    <x v="0"/>
    <s v="Yes"/>
    <s v="Yes"/>
    <s v="Yes"/>
    <s v="Yes"/>
    <s v="Yes"/>
    <s v="Yes"/>
    <s v="Yes"/>
    <s v="Yes"/>
    <s v="Yes"/>
    <s v="Yes"/>
    <s v="Yes"/>
    <x v="0"/>
    <s v="Yes"/>
    <s v="Yes"/>
    <m/>
    <s v="Classic"/>
    <m/>
    <m/>
    <s v="cDVR"/>
    <n v="1"/>
    <s v=""/>
    <s v=""/>
    <s v=""/>
    <s v=""/>
    <s v=""/>
    <s v=""/>
    <s v=""/>
    <s v=""/>
    <s v=""/>
    <n v="1"/>
    <s v=""/>
    <s v=""/>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n v="1"/>
    <s v=""/>
    <s v=""/>
    <s v=""/>
    <s v=""/>
    <s v=""/>
    <s v=""/>
    <s v=""/>
    <s v=""/>
    <s v=""/>
    <n v="1"/>
    <n v="1"/>
    <n v="1"/>
    <n v="1"/>
    <n v="1"/>
    <s v=""/>
    <s v=""/>
    <n v="1"/>
    <n v="1"/>
    <n v="1"/>
    <n v="1"/>
    <n v="1"/>
    <n v="1"/>
    <s v=""/>
    <n v="1"/>
    <n v="1"/>
    <s v=""/>
    <s v=""/>
    <n v="1"/>
    <s v=""/>
    <n v="1"/>
    <n v="0"/>
    <n v="0"/>
    <n v="0"/>
    <n v="0"/>
    <n v="1"/>
    <s v=""/>
    <s v=""/>
    <s v=""/>
    <s v=""/>
    <s v=""/>
    <s v=""/>
    <s v=""/>
    <s v=""/>
    <s v=""/>
    <s v=""/>
    <s v=""/>
    <s v=""/>
    <s v=""/>
    <s v=""/>
    <s v=""/>
    <s v=""/>
    <s v=""/>
    <s v=""/>
    <s v=""/>
    <s v=""/>
    <s v=""/>
  </r>
  <r>
    <x v="4"/>
    <s v=""/>
    <s v="Broadcast networks"/>
    <n v="1"/>
    <x v="1"/>
    <m/>
    <m/>
    <m/>
    <s v="Yes"/>
    <s v="Yes"/>
    <s v="Yes"/>
    <s v="Yes"/>
    <s v="Yes"/>
    <s v="Yes"/>
    <s v="Yes"/>
    <s v="Yes"/>
    <x v="0"/>
    <s v="Yes"/>
    <m/>
    <m/>
    <m/>
    <s v="Yes"/>
    <m/>
    <m/>
    <s v=""/>
    <s v=""/>
    <s v=""/>
    <s v=""/>
    <s v=""/>
    <s v=""/>
    <s v=""/>
    <s v=""/>
    <s v=""/>
    <s v=""/>
    <n v="1"/>
    <s v=""/>
    <s v=""/>
    <s v=""/>
    <s v=""/>
    <s v=""/>
    <s v=""/>
    <s v=""/>
    <s v=""/>
    <s v=""/>
    <n v="1"/>
    <s v=""/>
    <s v=""/>
    <s v=""/>
    <s v=""/>
    <n v="1"/>
    <n v="1"/>
    <n v="1"/>
    <n v="1"/>
    <n v="1"/>
    <n v="1"/>
    <n v="1"/>
    <n v="1"/>
    <n v="1"/>
    <n v="1"/>
    <s v=""/>
    <s v=""/>
    <s v=""/>
    <n v="1"/>
    <s v=""/>
    <s v=""/>
    <n v="0"/>
    <n v="0"/>
    <n v="0"/>
    <n v="0"/>
    <n v="1"/>
    <s v=""/>
    <s v=""/>
    <s v=""/>
    <s v=""/>
    <s v=""/>
    <s v=""/>
    <s v=""/>
    <s v=""/>
    <s v=""/>
    <s v=""/>
    <s v=""/>
    <s v=""/>
    <s v=""/>
    <s v=""/>
    <s v=""/>
    <s v=""/>
    <s v=""/>
    <s v=""/>
    <s v=""/>
    <s v=""/>
    <s v=""/>
  </r>
  <r>
    <x v="5"/>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s v=""/>
    <s v="News"/>
    <s v=""/>
    <x v="1"/>
    <m/>
    <m/>
    <m/>
    <s v="Yes"/>
    <s v="Yes"/>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
    <s v="Spanish"/>
    <s v=""/>
    <x v="1"/>
    <s v="España Extra"/>
    <s v="España Extra"/>
    <s v="España Extra"/>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AspireTV, Aspire TV"/>
    <s v="Lifestyle"/>
    <n v="1"/>
    <x v="0"/>
    <m/>
    <m/>
    <m/>
    <m/>
    <m/>
    <m/>
    <m/>
    <s v="Yes"/>
    <s v="Yes"/>
    <s v="Yes"/>
    <m/>
    <x v="1"/>
    <m/>
    <m/>
    <m/>
    <m/>
    <s v="Yes"/>
    <m/>
    <m/>
    <n v="1"/>
    <s v=""/>
    <s v=""/>
    <s v=""/>
    <s v=""/>
    <s v=""/>
    <s v=""/>
    <s v=""/>
    <s v=""/>
    <s v=""/>
    <n v="1"/>
    <s v=""/>
    <s v=""/>
    <s v=""/>
    <s v=""/>
    <s v=""/>
    <s v=""/>
    <s v=""/>
    <s v=""/>
    <s v=""/>
    <n v="1"/>
    <n v="1"/>
    <s v=""/>
    <s v=""/>
    <s v=""/>
    <s v=""/>
    <s v=""/>
    <s v=""/>
    <s v=""/>
    <n v="1"/>
    <n v="1"/>
    <n v="1"/>
    <s v=""/>
    <s v=""/>
    <s v=""/>
    <s v=""/>
    <s v=""/>
    <s v=""/>
    <n v="1"/>
    <s v=""/>
    <s v=""/>
    <n v="0"/>
    <n v="0"/>
    <n v="0"/>
    <n v="0"/>
    <n v="2"/>
    <s v=""/>
    <s v=""/>
    <s v=""/>
    <s v=""/>
    <s v=""/>
    <s v=""/>
    <s v=""/>
    <s v=""/>
    <s v=""/>
    <s v=""/>
    <s v=""/>
    <s v=""/>
    <s v=""/>
    <s v=""/>
    <s v=""/>
    <s v=""/>
    <s v=""/>
    <s v=""/>
    <s v=""/>
    <s v=""/>
    <s v=""/>
  </r>
  <r>
    <x v="18"/>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TV Azteca"/>
    <s v="Spanish"/>
    <s v=""/>
    <x v="1"/>
    <s v="Best of Spanish"/>
    <s v="Best of Spanish"/>
    <s v="Best of Spanish"/>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m/>
    <s v="Kids and family"/>
    <s v=""/>
    <x v="1"/>
    <s v="Best of Spanish"/>
    <s v="Best of Spanish"/>
    <s v="Best of Spanish"/>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Connect La Liga"/>
    <s v="Sports"/>
    <s v=""/>
    <x v="1"/>
    <s v="Best of Spanish"/>
    <s v="Best of Spanish"/>
    <s v="Best of Spanish"/>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Sports"/>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Bein Sports En Español, Bein Sports Spanish, Bein Spanish"/>
    <s v="Sports"/>
    <s v=""/>
    <x v="1"/>
    <s v="Best of Spanish"/>
    <s v="Best of Spanish"/>
    <s v="Best of Spanish"/>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Entertainment"/>
    <s v=""/>
    <x v="0"/>
    <s v="Lifestyle Extra"/>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Kids and family"/>
    <n v="1"/>
    <x v="1"/>
    <s v="Kids Extra"/>
    <s v="Kids Extra"/>
    <s v="Kids Extras"/>
    <s v="Yes"/>
    <s v="Yes"/>
    <m/>
    <m/>
    <m/>
    <s v="Yes"/>
    <s v="Yes"/>
    <s v="Yes"/>
    <x v="1"/>
    <s v="Yes"/>
    <m/>
    <m/>
    <m/>
    <m/>
    <m/>
    <m/>
    <s v=""/>
    <s v=""/>
    <s v=""/>
    <s v=""/>
    <s v=""/>
    <s v=""/>
    <s v=""/>
    <s v=""/>
    <s v=""/>
    <s v=""/>
    <n v="1"/>
    <s v=""/>
    <s v=""/>
    <s v=""/>
    <s v=""/>
    <s v=""/>
    <s v=""/>
    <s v=""/>
    <s v=""/>
    <s v=""/>
    <n v="1"/>
    <s v=""/>
    <n v="2"/>
    <n v="2"/>
    <n v="2"/>
    <n v="1"/>
    <n v="1"/>
    <s v=""/>
    <s v=""/>
    <s v=""/>
    <n v="1"/>
    <n v="1"/>
    <n v="1"/>
    <s v=""/>
    <n v="1"/>
    <s v=""/>
    <s v=""/>
    <s v=""/>
    <s v=""/>
    <s v=""/>
    <s v=""/>
    <n v="0"/>
    <n v="0"/>
    <n v="0"/>
    <n v="0"/>
    <n v="3"/>
    <s v=""/>
    <s v=""/>
    <s v=""/>
    <s v=""/>
    <s v=""/>
    <s v=""/>
    <s v=""/>
    <s v=""/>
    <s v=""/>
    <s v=""/>
    <s v=""/>
    <s v=""/>
    <s v=""/>
    <s v=""/>
    <s v=""/>
    <s v=""/>
    <s v=""/>
    <s v=""/>
    <s v=""/>
    <s v=""/>
    <s v=""/>
  </r>
  <r>
    <x v="52"/>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s v="México Extra"/>
    <s v="México Extra"/>
    <s v="México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Caracol TV"/>
    <s v="Spanish"/>
    <s v=""/>
    <x v="1"/>
    <s v="Sudamérica Extra"/>
    <s v="Sudamérica Extra"/>
    <s v="Sudamérica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
    <s v="Broadcast networks"/>
    <n v="1"/>
    <x v="1"/>
    <m/>
    <m/>
    <m/>
    <s v="Yes"/>
    <s v="Yes"/>
    <s v="Yes"/>
    <s v="Yes"/>
    <s v="Yes"/>
    <s v="Yes"/>
    <s v="Yes"/>
    <s v="Yes"/>
    <x v="0"/>
    <s v="Yes"/>
    <s v="Yes"/>
    <m/>
    <m/>
    <m/>
    <m/>
    <m/>
    <s v=""/>
    <s v=""/>
    <s v=""/>
    <s v=""/>
    <s v=""/>
    <s v=""/>
    <s v=""/>
    <s v=""/>
    <s v=""/>
    <s v=""/>
    <n v="1"/>
    <s v=""/>
    <s v=""/>
    <s v=""/>
    <s v=""/>
    <s v=""/>
    <s v=""/>
    <s v=""/>
    <s v=""/>
    <s v=""/>
    <n v="1"/>
    <s v=""/>
    <s v=""/>
    <s v=""/>
    <s v=""/>
    <n v="1"/>
    <n v="1"/>
    <n v="1"/>
    <n v="1"/>
    <n v="1"/>
    <n v="1"/>
    <n v="1"/>
    <n v="1"/>
    <n v="1"/>
    <n v="1"/>
    <n v="1"/>
    <s v=""/>
    <s v=""/>
    <s v=""/>
    <s v=""/>
    <s v=""/>
    <n v="0"/>
    <n v="0"/>
    <n v="0"/>
    <n v="0"/>
    <n v="1"/>
    <s v=""/>
    <s v=""/>
    <s v=""/>
    <s v=""/>
    <s v=""/>
    <s v=""/>
    <s v=""/>
    <s v=""/>
    <s v=""/>
    <s v=""/>
    <s v=""/>
    <s v=""/>
    <s v=""/>
    <s v=""/>
    <s v=""/>
    <s v=""/>
    <s v=""/>
    <s v=""/>
    <s v=""/>
    <s v=""/>
    <s v=""/>
  </r>
  <r>
    <x v="62"/>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entroamerica TV"/>
    <s v="Spanish"/>
    <s v=""/>
    <x v="1"/>
    <s v="Centroamérica Extra"/>
    <s v="Centroamérica Extra"/>
    <s v="Centroamérica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En Español, Discovery En Espanol Hd, Discovery Espanol"/>
    <s v="Spanish"/>
    <s v=""/>
    <x v="1"/>
    <s v="Best of Spanish"/>
    <s v="Best of Spanish"/>
    <s v="Best of Spanish"/>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ia Hd"/>
    <s v="Spanish"/>
    <s v=""/>
    <x v="1"/>
    <s v="Best of Spanish"/>
    <s v="Best of Spanish"/>
    <s v="Best of Spanish"/>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cuavisa"/>
    <s v="Spanish"/>
    <s v=""/>
    <x v="1"/>
    <s v="Sudamérica Extra"/>
    <s v="Sudamérica Extra"/>
    <s v="Sudamérica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trellaTV"/>
    <s v="Spanish"/>
    <s v=""/>
    <x v="1"/>
    <s v="Best of Spanish"/>
    <s v="Best of Spanish"/>
    <s v="Best of Spanish"/>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s v="Yes"/>
    <s v="Yes"/>
    <x v="0"/>
    <s v="Yes"/>
    <s v="Yes"/>
    <m/>
    <m/>
    <s v="Yes"/>
    <m/>
    <m/>
    <s v=""/>
    <s v=""/>
    <s v=""/>
    <s v=""/>
    <s v=""/>
    <s v=""/>
    <s v=""/>
    <s v=""/>
    <s v=""/>
    <s v=""/>
    <n v="1"/>
    <s v=""/>
    <s v=""/>
    <s v=""/>
    <s v=""/>
    <s v=""/>
    <s v=""/>
    <s v=""/>
    <s v=""/>
    <s v=""/>
    <n v="1"/>
    <s v=""/>
    <s v=""/>
    <n v="1"/>
    <n v="1"/>
    <n v="1"/>
    <n v="1"/>
    <n v="1"/>
    <n v="1"/>
    <n v="1"/>
    <n v="1"/>
    <n v="1"/>
    <n v="1"/>
    <n v="1"/>
    <n v="1"/>
    <n v="1"/>
    <s v=""/>
    <s v=""/>
    <n v="1"/>
    <s v=""/>
    <s v=""/>
    <n v="0"/>
    <n v="0"/>
    <n v="0"/>
    <n v="0"/>
    <n v="1"/>
    <s v=""/>
    <s v=""/>
    <s v=""/>
    <s v=""/>
    <s v=""/>
    <s v=""/>
    <s v=""/>
    <s v=""/>
    <s v=""/>
    <s v=""/>
    <s v=""/>
    <s v=""/>
    <s v=""/>
    <s v=""/>
    <s v=""/>
    <s v=""/>
    <s v=""/>
    <s v=""/>
    <s v=""/>
    <s v=""/>
    <s v=""/>
  </r>
  <r>
    <x v="153"/>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s v=""/>
    <x v="1"/>
    <m/>
    <m/>
    <m/>
    <s v="Yes"/>
    <s v="Yes"/>
    <m/>
    <m/>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s v="Best of Spanish"/>
    <s v="Best of Spanish"/>
    <s v="Best of Spanish"/>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m/>
    <x v="1"/>
    <m/>
    <s v="Cloud DVR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olTV English"/>
    <s v="Sports"/>
    <s v=""/>
    <x v="1"/>
    <m/>
    <m/>
    <m/>
    <s v="Desportes"/>
    <s v="Desportes"/>
    <s v="Desportes"/>
    <s v="Desportes"/>
    <s v="Desportes"/>
    <s v="Desportes"/>
    <s v="Desportes"/>
    <s v="Yes"/>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History Channel En Español"/>
    <s v="Spanish"/>
    <s v=""/>
    <x v="1"/>
    <s v="Best of Spanish"/>
    <s v="Best of Spanish"/>
    <s v="Best of Spanish"/>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Law &amp; Crime, Law&amp;Crime"/>
    <s v="News"/>
    <s v=""/>
    <x v="0"/>
    <s v="News Extra"/>
    <s v="News Extra"/>
    <s v="News Extras"/>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The Longhorn Network"/>
    <s v="Regional sports networks"/>
    <n v="1"/>
    <x v="1"/>
    <s v="Sports Extra"/>
    <m/>
    <s v="Sports Extras"/>
    <m/>
    <s v="Yes"/>
    <m/>
    <m/>
    <s v="Yes"/>
    <s v="Yes"/>
    <s v="Yes"/>
    <m/>
    <x v="1"/>
    <m/>
    <m/>
    <m/>
    <m/>
    <s v="Yes"/>
    <m/>
    <m/>
    <s v=""/>
    <s v=""/>
    <s v=""/>
    <s v=""/>
    <s v=""/>
    <s v=""/>
    <s v=""/>
    <s v=""/>
    <s v=""/>
    <s v=""/>
    <n v="1"/>
    <s v=""/>
    <s v=""/>
    <s v=""/>
    <s v=""/>
    <s v=""/>
    <s v=""/>
    <s v=""/>
    <s v=""/>
    <s v=""/>
    <n v="1"/>
    <s v=""/>
    <n v="2"/>
    <s v=""/>
    <n v="2"/>
    <s v=""/>
    <n v="1"/>
    <s v=""/>
    <s v=""/>
    <n v="1"/>
    <n v="1"/>
    <n v="1"/>
    <s v=""/>
    <s v=""/>
    <s v=""/>
    <s v=""/>
    <s v=""/>
    <s v=""/>
    <n v="1"/>
    <s v=""/>
    <s v=""/>
    <n v="0"/>
    <n v="0"/>
    <n v="0"/>
    <n v="0"/>
    <n v="2"/>
    <s v=""/>
    <s v=""/>
    <s v=""/>
    <s v=""/>
    <s v=""/>
    <s v=""/>
    <s v=""/>
    <s v=""/>
    <s v=""/>
    <s v=""/>
    <s v=""/>
    <s v=""/>
    <s v=""/>
    <s v=""/>
    <s v=""/>
    <s v=""/>
    <s v=""/>
    <s v=""/>
    <s v=""/>
    <s v=""/>
    <s v=""/>
  </r>
  <r>
    <x v="228"/>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AVTV"/>
    <s v="Sports"/>
    <s v=""/>
    <x v="1"/>
    <m/>
    <m/>
    <m/>
    <m/>
    <m/>
    <m/>
    <m/>
    <m/>
    <m/>
    <m/>
    <m/>
    <x v="1"/>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m/>
    <s v="Spanish"/>
    <s v=""/>
    <x v="1"/>
    <s v="España Extra"/>
    <s v="España Extra"/>
    <s v="Españ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Multimedios Televisión"/>
    <s v="Spanish"/>
    <s v=""/>
    <x v="1"/>
    <s v="México Extra"/>
    <s v="México Extra"/>
    <s v="México Extra"/>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International"/>
    <s v=""/>
    <x v="1"/>
    <s v="Centroamérica Extra"/>
    <s v="Centroamérica Extra"/>
    <s v="Centro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Spanish"/>
    <s v=""/>
    <x v="1"/>
    <s v="Best of Spanish"/>
    <s v="Best of Spanish"/>
    <s v="Best of Spanish"/>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
    <s v="Broadcast networks"/>
    <n v="1"/>
    <x v="1"/>
    <m/>
    <s v="Yes"/>
    <s v="Yes"/>
    <s v="Yes"/>
    <s v="Yes"/>
    <s v="Yes"/>
    <s v="Yes"/>
    <s v="Yes"/>
    <s v="Yes"/>
    <s v="Yes"/>
    <s v="Yes"/>
    <x v="0"/>
    <s v="Yes"/>
    <s v="Yes"/>
    <m/>
    <m/>
    <m/>
    <m/>
    <m/>
    <s v=""/>
    <s v=""/>
    <s v=""/>
    <s v=""/>
    <s v=""/>
    <s v=""/>
    <s v=""/>
    <s v=""/>
    <s v=""/>
    <s v=""/>
    <n v="1"/>
    <s v=""/>
    <s v=""/>
    <s v=""/>
    <s v=""/>
    <s v=""/>
    <s v=""/>
    <s v=""/>
    <s v=""/>
    <s v=""/>
    <n v="1"/>
    <s v=""/>
    <s v=""/>
    <n v="1"/>
    <n v="1"/>
    <n v="1"/>
    <n v="1"/>
    <n v="1"/>
    <n v="1"/>
    <n v="1"/>
    <n v="1"/>
    <n v="1"/>
    <n v="1"/>
    <n v="1"/>
    <n v="1"/>
    <n v="1"/>
    <s v=""/>
    <s v=""/>
    <s v=""/>
    <s v=""/>
    <s v=""/>
    <n v="0"/>
    <n v="0"/>
    <n v="0"/>
    <n v="0"/>
    <n v="1"/>
    <s v=""/>
    <s v=""/>
    <s v=""/>
    <s v=""/>
    <s v=""/>
    <s v=""/>
    <s v=""/>
    <s v=""/>
    <s v=""/>
    <s v=""/>
    <s v=""/>
    <s v=""/>
    <s v=""/>
    <s v=""/>
    <s v=""/>
    <s v=""/>
    <s v=""/>
    <s v=""/>
    <s v=""/>
    <s v=""/>
    <s v=""/>
  </r>
  <r>
    <x v="261"/>
    <s v=""/>
    <s v="New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ESN"/>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
    <s v="Sports"/>
    <s v=""/>
    <x v="1"/>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FL Redzone"/>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ick Jr, Nick Jur, NickJr"/>
    <s v="Kids and family"/>
    <s v=""/>
    <x v="0"/>
    <s v="Kids Extra"/>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NTN 24"/>
    <s v="Spanish"/>
    <s v=""/>
    <x v="1"/>
    <s v="Best of Spanish"/>
    <s v="Best of Spanish"/>
    <s v="Best of Spanish"/>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anish"/>
    <s v=""/>
    <x v="1"/>
    <s v="Sudamérica Extra"/>
    <s v="Sudamérica Extra"/>
    <s v="Sudamérica Extra"/>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m/>
    <s v="News"/>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ramount, Paramount Network Canada"/>
    <s v="Entertainment"/>
    <s v=""/>
    <x v="0"/>
    <s v="Comedy Extra"/>
    <s v="Yes"/>
    <s v="Ye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
    <s v="Spanish"/>
    <s v=""/>
    <x v="1"/>
    <s v="Best of Spanish"/>
    <s v="Best of Spanish"/>
    <s v="Best of Spanish"/>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Spanish"/>
    <s v=""/>
    <x v="1"/>
    <s v="Sudamérica Extra"/>
    <s v="Sudamérica Extra"/>
    <s v="Sudamérica Extra"/>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Spanish"/>
    <m/>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News"/>
    <s v=""/>
    <x v="1"/>
    <s v="News Extra"/>
    <s v="News Extra"/>
    <s v="News Extras"/>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m/>
    <s v="Spanish"/>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Movies"/>
    <s v=""/>
    <x v="1"/>
    <m/>
    <m/>
    <m/>
    <m/>
    <m/>
    <m/>
    <m/>
    <m/>
    <m/>
    <m/>
    <m/>
    <x v="1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s v="Yes"/>
    <s v="Yes"/>
    <s v="Yes"/>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StartT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
    <s v="Movies"/>
    <s v=""/>
    <x v="1"/>
    <m/>
    <m/>
    <m/>
    <m/>
    <m/>
    <m/>
    <m/>
    <m/>
    <m/>
    <m/>
    <m/>
    <x v="14"/>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International"/>
    <s v=""/>
    <x v="1"/>
    <s v="Centroamérica Extra"/>
    <s v="Centroamérica Extra"/>
    <s v="Centro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elefe Internacional"/>
    <s v="Spanish"/>
    <s v=""/>
    <x v="1"/>
    <s v="Sudamérica Extra"/>
    <s v="Sudamérica Extra"/>
    <s v="Sudamérica Extra"/>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m/>
    <s v="Spanish"/>
    <m/>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s v="México Extra"/>
    <s v="México Extra"/>
    <s v="México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heBlaze, Blaze TV"/>
    <s v="New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anish"/>
    <s v=""/>
    <x v="1"/>
    <s v="España Extra"/>
    <s v="España Extra"/>
    <s v="Españ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m/>
    <s v="International"/>
    <s v=""/>
    <x v="1"/>
    <s v="Caribe Extra"/>
    <s v="Caribe Extra"/>
    <s v="Caribe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Spanish"/>
    <s v=""/>
    <x v="1"/>
    <s v="Sudamérica Extra"/>
    <s v="Sudamérica Extra"/>
    <s v="Sudamérica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Sports"/>
    <s v=""/>
    <x v="1"/>
    <m/>
    <m/>
    <m/>
    <m/>
    <m/>
    <m/>
    <m/>
    <s v="Yes"/>
    <s v="Yes"/>
    <s v="Yes"/>
    <m/>
    <x v="1"/>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Tyc Sports"/>
    <s v="Sports"/>
    <s v=""/>
    <x v="1"/>
    <s v="Sudamérica Extra"/>
    <s v="Sudamérica Extra"/>
    <s v="Sudamérica Extra"/>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NBC Universo"/>
    <s v="Spanish"/>
    <s v=""/>
    <x v="1"/>
    <s v="Best of Spanish"/>
    <s v="Best of Spanish"/>
    <s v="Best of Spanish"/>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UMC"/>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ideo Rola"/>
    <s v="Spanish"/>
    <s v=""/>
    <x v="1"/>
    <s v="México Extra"/>
    <s v="México Extra"/>
    <s v="México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Wapa América"/>
    <s v="International"/>
    <s v=""/>
    <x v="1"/>
    <s v="Caribe Extra"/>
    <s v="Caribe Extra"/>
    <s v="Caribe Extra"/>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m/>
    <s v="Spanish"/>
    <s v=""/>
    <x v="1"/>
    <s v="Best of Spanish"/>
    <s v="Best of Spanish"/>
    <s v="Best of Spanis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91">
    <pivotField axis="axisRow" compact="0" outline="0" showAll="0" sortType="ascending"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7"/>
        <item x="10"/>
        <item x="11"/>
        <item x="12"/>
        <item x="13"/>
        <item x="14"/>
        <item x="6"/>
        <item x="3"/>
        <item x="2"/>
        <item x="5"/>
        <item x="15"/>
        <item x="4"/>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4"/>
    </i>
    <i>
      <x v="17"/>
    </i>
    <i>
      <x v="23"/>
    </i>
    <i>
      <x v="45"/>
    </i>
    <i>
      <x v="78"/>
    </i>
    <i>
      <x v="93"/>
    </i>
    <i>
      <x v="104"/>
    </i>
    <i>
      <x v="108"/>
    </i>
    <i>
      <x v="109"/>
    </i>
    <i>
      <x v="113"/>
    </i>
    <i>
      <x v="176"/>
    </i>
    <i>
      <x v="179"/>
    </i>
    <i>
      <x v="181"/>
    </i>
    <i>
      <x v="186"/>
    </i>
    <i>
      <x v="188"/>
    </i>
    <i>
      <x v="189"/>
    </i>
    <i>
      <x v="190"/>
    </i>
    <i>
      <x v="200"/>
    </i>
    <i>
      <x v="214"/>
    </i>
    <i>
      <x v="220"/>
    </i>
    <i>
      <x v="221"/>
    </i>
    <i>
      <x v="222"/>
    </i>
    <i>
      <x v="226"/>
    </i>
    <i>
      <x v="246"/>
    </i>
    <i>
      <x v="247"/>
    </i>
    <i>
      <x v="248"/>
    </i>
    <i>
      <x v="274"/>
    </i>
    <i>
      <x v="278"/>
    </i>
    <i>
      <x v="303"/>
    </i>
    <i>
      <x v="314"/>
    </i>
    <i>
      <x v="322"/>
    </i>
    <i>
      <x v="377"/>
    </i>
    <i>
      <x v="419"/>
    </i>
    <i>
      <x v="434"/>
    </i>
    <i>
      <x v="43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91">
    <pivotField axis="axisRow" compact="0" outline="0" showAll="0" sortType="ascending"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7"/>
        <item h="1" x="10"/>
        <item h="1" x="11"/>
        <item h="1" x="12"/>
        <item h="1" x="13"/>
        <item h="1" x="14"/>
        <item h="1" x="6"/>
        <item h="1" x="3"/>
        <item h="1" x="2"/>
        <item h="1" x="5"/>
        <item h="1" x="15"/>
        <item h="1" x="4"/>
        <item h="1" x="8"/>
        <item h="1"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4"/>
    </i>
    <i>
      <x v="5"/>
    </i>
    <i>
      <x v="6"/>
    </i>
    <i>
      <x v="7"/>
    </i>
    <i>
      <x v="12"/>
    </i>
    <i>
      <x v="15"/>
    </i>
    <i>
      <x v="32"/>
    </i>
    <i>
      <x v="33"/>
    </i>
    <i>
      <x v="44"/>
    </i>
    <i>
      <x v="48"/>
    </i>
    <i>
      <x v="52"/>
    </i>
    <i>
      <x v="58"/>
    </i>
    <i>
      <x v="61"/>
    </i>
    <i>
      <x v="63"/>
    </i>
    <i>
      <x v="67"/>
    </i>
    <i>
      <x v="80"/>
    </i>
    <i>
      <x v="82"/>
    </i>
    <i>
      <x v="83"/>
    </i>
    <i>
      <x v="84"/>
    </i>
    <i>
      <x v="88"/>
    </i>
    <i>
      <x v="91"/>
    </i>
    <i>
      <x v="94"/>
    </i>
    <i>
      <x v="95"/>
    </i>
    <i>
      <x v="100"/>
    </i>
    <i>
      <x v="105"/>
    </i>
    <i>
      <x v="110"/>
    </i>
    <i>
      <x v="111"/>
    </i>
    <i>
      <x v="112"/>
    </i>
    <i>
      <x v="120"/>
    </i>
    <i>
      <x v="133"/>
    </i>
    <i>
      <x v="134"/>
    </i>
    <i>
      <x v="139"/>
    </i>
    <i>
      <x v="140"/>
    </i>
    <i>
      <x v="150"/>
    </i>
    <i>
      <x v="152"/>
    </i>
    <i>
      <x v="153"/>
    </i>
    <i>
      <x v="155"/>
    </i>
    <i>
      <x v="157"/>
    </i>
    <i>
      <x v="158"/>
    </i>
    <i>
      <x v="159"/>
    </i>
    <i>
      <x v="163"/>
    </i>
    <i>
      <x v="173"/>
    </i>
    <i>
      <x v="174"/>
    </i>
    <i>
      <x v="175"/>
    </i>
    <i>
      <x v="183"/>
    </i>
    <i>
      <x v="199"/>
    </i>
    <i>
      <x v="204"/>
    </i>
    <i>
      <x v="211"/>
    </i>
    <i>
      <x v="215"/>
    </i>
    <i>
      <x v="225"/>
    </i>
    <i>
      <x v="228"/>
    </i>
    <i>
      <x v="237"/>
    </i>
    <i>
      <x v="238"/>
    </i>
    <i>
      <x v="241"/>
    </i>
    <i>
      <x v="244"/>
    </i>
    <i>
      <x v="245"/>
    </i>
    <i>
      <x v="252"/>
    </i>
    <i>
      <x v="255"/>
    </i>
    <i>
      <x v="256"/>
    </i>
    <i>
      <x v="259"/>
    </i>
    <i>
      <x v="260"/>
    </i>
    <i>
      <x v="262"/>
    </i>
    <i>
      <x v="264"/>
    </i>
    <i>
      <x v="266"/>
    </i>
    <i>
      <x v="267"/>
    </i>
    <i>
      <x v="270"/>
    </i>
    <i>
      <x v="276"/>
    </i>
    <i>
      <x v="283"/>
    </i>
    <i>
      <x v="289"/>
    </i>
    <i>
      <x v="290"/>
    </i>
    <i>
      <x v="299"/>
    </i>
    <i>
      <x v="301"/>
    </i>
    <i>
      <x v="302"/>
    </i>
    <i>
      <x v="306"/>
    </i>
    <i>
      <x v="323"/>
    </i>
    <i>
      <x v="341"/>
    </i>
    <i>
      <x v="342"/>
    </i>
    <i>
      <x v="351"/>
    </i>
    <i>
      <x v="370"/>
    </i>
    <i>
      <x v="373"/>
    </i>
    <i>
      <x v="374"/>
    </i>
    <i>
      <x v="375"/>
    </i>
    <i>
      <x v="386"/>
    </i>
    <i>
      <x v="389"/>
    </i>
    <i>
      <x v="393"/>
    </i>
    <i>
      <x v="394"/>
    </i>
    <i>
      <x v="396"/>
    </i>
    <i>
      <x v="399"/>
    </i>
    <i>
      <x v="401"/>
    </i>
    <i>
      <x v="414"/>
    </i>
    <i>
      <x v="418"/>
    </i>
    <i>
      <x v="429"/>
    </i>
    <i>
      <x v="430"/>
    </i>
    <i>
      <x v="436"/>
    </i>
    <i>
      <x v="438"/>
    </i>
    <i>
      <x v="449"/>
    </i>
    <i>
      <x v="456"/>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969</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412</v>
      </c>
    </row>
    <row r="5" spans="2:2" x14ac:dyDescent="0.35">
      <c r="B5" s="26" t="s">
        <v>632</v>
      </c>
    </row>
    <row r="6" spans="2:2" x14ac:dyDescent="0.35">
      <c r="B6" s="26" t="s">
        <v>413</v>
      </c>
    </row>
    <row r="8" spans="2:2" x14ac:dyDescent="0.35">
      <c r="B8" s="142" t="s">
        <v>589</v>
      </c>
    </row>
    <row r="9" spans="2:2" x14ac:dyDescent="0.35">
      <c r="B9" s="26" t="s">
        <v>590</v>
      </c>
    </row>
    <row r="10" spans="2:2" x14ac:dyDescent="0.35">
      <c r="B10" s="26" t="s">
        <v>591</v>
      </c>
    </row>
    <row r="11" spans="2:2" x14ac:dyDescent="0.35">
      <c r="B11" s="39" t="s">
        <v>634</v>
      </c>
    </row>
    <row r="12" spans="2:2" x14ac:dyDescent="0.35">
      <c r="B12" s="39" t="s">
        <v>635</v>
      </c>
    </row>
    <row r="13" spans="2:2" x14ac:dyDescent="0.35">
      <c r="B13" s="26" t="s">
        <v>677</v>
      </c>
    </row>
    <row r="14" spans="2:2" x14ac:dyDescent="0.35">
      <c r="B14" s="26" t="s">
        <v>675</v>
      </c>
    </row>
    <row r="15" spans="2:2" x14ac:dyDescent="0.35">
      <c r="B15" s="39" t="s">
        <v>636</v>
      </c>
    </row>
    <row r="16" spans="2:2" x14ac:dyDescent="0.35">
      <c r="B16" s="39" t="s">
        <v>637</v>
      </c>
    </row>
    <row r="17" spans="2:2" x14ac:dyDescent="0.35">
      <c r="B17" s="39" t="s">
        <v>638</v>
      </c>
    </row>
    <row r="18" spans="2:2" x14ac:dyDescent="0.35">
      <c r="B18" s="26" t="s">
        <v>676</v>
      </c>
    </row>
    <row r="19" spans="2:2" x14ac:dyDescent="0.35">
      <c r="B19" s="26" t="s">
        <v>678</v>
      </c>
    </row>
    <row r="20" spans="2:2" x14ac:dyDescent="0.35">
      <c r="B20" s="26" t="s">
        <v>592</v>
      </c>
    </row>
    <row r="22" spans="2:2" x14ac:dyDescent="0.35">
      <c r="B22" s="142" t="s">
        <v>397</v>
      </c>
    </row>
    <row r="23" spans="2:2" x14ac:dyDescent="0.35">
      <c r="B23" s="26" t="s">
        <v>593</v>
      </c>
    </row>
    <row r="24" spans="2:2" x14ac:dyDescent="0.35">
      <c r="B24" s="26" t="s">
        <v>594</v>
      </c>
    </row>
    <row r="25" spans="2:2" x14ac:dyDescent="0.35">
      <c r="B25" s="26" t="s">
        <v>679</v>
      </c>
    </row>
    <row r="26" spans="2:2" x14ac:dyDescent="0.35">
      <c r="B26" s="26" t="s">
        <v>639</v>
      </c>
    </row>
    <row r="27" spans="2:2" x14ac:dyDescent="0.35">
      <c r="B27" s="26" t="s">
        <v>595</v>
      </c>
    </row>
    <row r="28" spans="2:2" x14ac:dyDescent="0.35">
      <c r="B28" s="26" t="s">
        <v>633</v>
      </c>
    </row>
    <row r="29" spans="2:2" x14ac:dyDescent="0.35">
      <c r="B29" s="26" t="s">
        <v>596</v>
      </c>
    </row>
    <row r="30" spans="2:2" x14ac:dyDescent="0.35">
      <c r="B30" s="26" t="s">
        <v>569</v>
      </c>
    </row>
    <row r="31" spans="2:2" x14ac:dyDescent="0.35">
      <c r="B31" s="26" t="s">
        <v>640</v>
      </c>
    </row>
    <row r="32" spans="2:2" x14ac:dyDescent="0.35">
      <c r="B32" s="26" t="s">
        <v>294</v>
      </c>
    </row>
    <row r="33" spans="1:2" x14ac:dyDescent="0.35">
      <c r="B33" s="26" t="s">
        <v>641</v>
      </c>
    </row>
    <row r="34" spans="1:2" x14ac:dyDescent="0.35">
      <c r="B34" s="26" t="s">
        <v>642</v>
      </c>
    </row>
    <row r="36" spans="1:2" x14ac:dyDescent="0.35">
      <c r="B36" s="26" t="s">
        <v>643</v>
      </c>
    </row>
    <row r="37" spans="1:2" x14ac:dyDescent="0.35">
      <c r="B37" s="26" t="s">
        <v>414</v>
      </c>
    </row>
    <row r="38" spans="1:2" x14ac:dyDescent="0.35">
      <c r="B38" s="26" t="s">
        <v>714</v>
      </c>
    </row>
    <row r="39" spans="1:2" x14ac:dyDescent="0.35">
      <c r="B39" s="39" t="s">
        <v>415</v>
      </c>
    </row>
    <row r="40" spans="1:2" x14ac:dyDescent="0.35">
      <c r="B40" s="39"/>
    </row>
    <row r="41" spans="1:2" x14ac:dyDescent="0.35">
      <c r="B41" s="142" t="s">
        <v>586</v>
      </c>
    </row>
    <row r="42" spans="1:2" x14ac:dyDescent="0.35">
      <c r="A42" s="145"/>
      <c r="B42" s="26" t="s">
        <v>597</v>
      </c>
    </row>
    <row r="43" spans="1:2" x14ac:dyDescent="0.35">
      <c r="A43" s="146"/>
      <c r="B43" s="26" t="s">
        <v>598</v>
      </c>
    </row>
    <row r="44" spans="1:2" x14ac:dyDescent="0.35">
      <c r="A44" s="147" t="s">
        <v>587</v>
      </c>
      <c r="B44" s="143" t="s">
        <v>606</v>
      </c>
    </row>
    <row r="45" spans="1:2" x14ac:dyDescent="0.35">
      <c r="A45" s="148">
        <v>1</v>
      </c>
      <c r="B45" s="26" t="s">
        <v>599</v>
      </c>
    </row>
    <row r="46" spans="1:2" x14ac:dyDescent="0.35">
      <c r="A46" s="149">
        <v>2</v>
      </c>
      <c r="B46" s="26" t="s">
        <v>600</v>
      </c>
    </row>
    <row r="47" spans="1:2" ht="13.3" thickBot="1" x14ac:dyDescent="0.4">
      <c r="A47" s="150">
        <v>3</v>
      </c>
      <c r="B47" s="26" t="s">
        <v>601</v>
      </c>
    </row>
    <row r="48" spans="1:2" ht="13.3" thickBot="1" x14ac:dyDescent="0.4">
      <c r="A48" s="151"/>
      <c r="B48" s="143" t="s">
        <v>602</v>
      </c>
    </row>
    <row r="49" spans="1:2" x14ac:dyDescent="0.35">
      <c r="A49" s="152"/>
      <c r="B49" s="143" t="s">
        <v>603</v>
      </c>
    </row>
    <row r="50" spans="1:2" x14ac:dyDescent="0.35">
      <c r="A50" s="153"/>
      <c r="B50" s="143" t="s">
        <v>604</v>
      </c>
    </row>
    <row r="51" spans="1:2" x14ac:dyDescent="0.35">
      <c r="A51" s="154"/>
      <c r="B51" s="143" t="s">
        <v>605</v>
      </c>
    </row>
    <row r="52" spans="1:2" x14ac:dyDescent="0.35">
      <c r="A52" s="155" t="s">
        <v>587</v>
      </c>
      <c r="B52" s="143" t="s">
        <v>607</v>
      </c>
    </row>
    <row r="54" spans="1:2" x14ac:dyDescent="0.35">
      <c r="B54" s="142" t="s">
        <v>516</v>
      </c>
    </row>
    <row r="55" spans="1:2" x14ac:dyDescent="0.35">
      <c r="B55" s="26" t="s">
        <v>517</v>
      </c>
    </row>
    <row r="56" spans="1:2" x14ac:dyDescent="0.35">
      <c r="B56" s="26" t="s">
        <v>416</v>
      </c>
    </row>
    <row r="57" spans="1:2" x14ac:dyDescent="0.35">
      <c r="B57" s="26" t="s">
        <v>396</v>
      </c>
    </row>
    <row r="58" spans="1:2" x14ac:dyDescent="0.35">
      <c r="B58" s="39" t="s">
        <v>407</v>
      </c>
    </row>
    <row r="60" spans="1:2" x14ac:dyDescent="0.35">
      <c r="B60" s="142" t="s">
        <v>401</v>
      </c>
    </row>
    <row r="61" spans="1:2" x14ac:dyDescent="0.35">
      <c r="B61" s="26" t="s">
        <v>417</v>
      </c>
    </row>
    <row r="62" spans="1:2" x14ac:dyDescent="0.35">
      <c r="B62" s="26" t="s">
        <v>402</v>
      </c>
    </row>
    <row r="63" spans="1:2" x14ac:dyDescent="0.35">
      <c r="B63" s="26" t="s">
        <v>418</v>
      </c>
    </row>
    <row r="64" spans="1:2" x14ac:dyDescent="0.35">
      <c r="B64" s="26" t="s">
        <v>403</v>
      </c>
    </row>
    <row r="65" spans="2:2" x14ac:dyDescent="0.35">
      <c r="B65" s="26" t="s">
        <v>419</v>
      </c>
    </row>
    <row r="66" spans="2:2" x14ac:dyDescent="0.35">
      <c r="B66" s="26" t="s">
        <v>858</v>
      </c>
    </row>
    <row r="67" spans="2:2" x14ac:dyDescent="0.35">
      <c r="B67" s="26" t="s">
        <v>859</v>
      </c>
    </row>
    <row r="68" spans="2:2" x14ac:dyDescent="0.35">
      <c r="B68" s="26" t="s">
        <v>420</v>
      </c>
    </row>
    <row r="70" spans="2:2" x14ac:dyDescent="0.35">
      <c r="B70" s="142" t="s">
        <v>400</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860</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405</v>
      </c>
    </row>
    <row r="77" spans="2:2" x14ac:dyDescent="0.35">
      <c r="B77" s="26" t="s">
        <v>404</v>
      </c>
    </row>
    <row r="78" spans="2:2" x14ac:dyDescent="0.35">
      <c r="B78" s="26" t="s">
        <v>408</v>
      </c>
    </row>
    <row r="79" spans="2:2" x14ac:dyDescent="0.35">
      <c r="B79" s="26" t="s">
        <v>855</v>
      </c>
    </row>
    <row r="80" spans="2:2" x14ac:dyDescent="0.35">
      <c r="B80" s="26" t="s">
        <v>856</v>
      </c>
    </row>
    <row r="81" spans="2:2" x14ac:dyDescent="0.35">
      <c r="B81" s="26" t="s">
        <v>861</v>
      </c>
    </row>
    <row r="83" spans="2:2" x14ac:dyDescent="0.35">
      <c r="B83" s="142" t="s">
        <v>409</v>
      </c>
    </row>
    <row r="84" spans="2:2" x14ac:dyDescent="0.35">
      <c r="B84" s="26" t="s">
        <v>644</v>
      </c>
    </row>
    <row r="85" spans="2:2" x14ac:dyDescent="0.35">
      <c r="B85" s="26" t="s">
        <v>862</v>
      </c>
    </row>
    <row r="86" spans="2:2" x14ac:dyDescent="0.35">
      <c r="B86" s="26" t="s">
        <v>456</v>
      </c>
    </row>
    <row r="87" spans="2:2" x14ac:dyDescent="0.35">
      <c r="B87" s="26" t="s">
        <v>406</v>
      </c>
    </row>
    <row r="88" spans="2:2" x14ac:dyDescent="0.35">
      <c r="B88" s="26" t="s">
        <v>421</v>
      </c>
    </row>
    <row r="89" spans="2:2" x14ac:dyDescent="0.35">
      <c r="B89" s="26" t="s">
        <v>410</v>
      </c>
    </row>
    <row r="90" spans="2:2" x14ac:dyDescent="0.35">
      <c r="B90" s="26" t="s">
        <v>608</v>
      </c>
    </row>
    <row r="91" spans="2:2" x14ac:dyDescent="0.35">
      <c r="B91" s="26" t="s">
        <v>457</v>
      </c>
    </row>
    <row r="92" spans="2:2" x14ac:dyDescent="0.35">
      <c r="B92" s="26" t="s">
        <v>863</v>
      </c>
    </row>
    <row r="115" spans="2:2" x14ac:dyDescent="0.35">
      <c r="B115" s="144" t="s">
        <v>570</v>
      </c>
    </row>
    <row r="151" spans="2:2" x14ac:dyDescent="0.35">
      <c r="B151" s="144" t="s">
        <v>473</v>
      </c>
    </row>
    <row r="192" spans="2:2" x14ac:dyDescent="0.35">
      <c r="B192" s="144" t="s">
        <v>680</v>
      </c>
    </row>
    <row r="235" spans="2:2" x14ac:dyDescent="0.35">
      <c r="B235" s="144" t="s">
        <v>690</v>
      </c>
    </row>
    <row r="276" spans="2:2" x14ac:dyDescent="0.35">
      <c r="B276" s="144" t="s">
        <v>645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533</v>
      </c>
      <c r="B1" s="130" t="s">
        <v>549</v>
      </c>
      <c r="C1" s="25" t="s">
        <v>177</v>
      </c>
      <c r="D1" s="25" t="s">
        <v>543</v>
      </c>
      <c r="E1" s="25" t="s">
        <v>538</v>
      </c>
      <c r="F1" s="25" t="s">
        <v>539</v>
      </c>
      <c r="G1" s="25" t="s">
        <v>540</v>
      </c>
      <c r="H1" s="25" t="s">
        <v>541</v>
      </c>
      <c r="I1" s="25" t="s">
        <v>542</v>
      </c>
      <c r="J1" s="25" t="s">
        <v>544</v>
      </c>
      <c r="K1" s="25" t="s">
        <v>545</v>
      </c>
      <c r="L1" s="25" t="s">
        <v>546</v>
      </c>
      <c r="M1" s="25" t="s">
        <v>547</v>
      </c>
      <c r="N1" s="178" t="s">
        <v>584</v>
      </c>
      <c r="O1" s="25" t="s">
        <v>534</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178</v>
      </c>
      <c r="B2" s="132" t="s">
        <v>548</v>
      </c>
      <c r="C2" s="133">
        <v>20</v>
      </c>
      <c r="D2" s="28" t="s">
        <v>1</v>
      </c>
      <c r="E2" s="28" t="s">
        <v>1</v>
      </c>
      <c r="F2" s="28" t="s">
        <v>1</v>
      </c>
      <c r="G2" s="28" t="s">
        <v>1</v>
      </c>
      <c r="H2" s="28" t="s">
        <v>1</v>
      </c>
      <c r="I2" s="28" t="s">
        <v>1</v>
      </c>
      <c r="J2" s="28"/>
      <c r="K2" s="28"/>
      <c r="L2" s="28"/>
      <c r="M2" s="28"/>
      <c r="N2" s="179" t="s">
        <v>898</v>
      </c>
      <c r="O2" s="134" t="s">
        <v>84</v>
      </c>
    </row>
    <row r="3" spans="1:37" ht="13.3" thickBot="1" x14ac:dyDescent="0.4">
      <c r="A3" s="71" t="s">
        <v>179</v>
      </c>
      <c r="B3" s="132" t="s">
        <v>548</v>
      </c>
      <c r="C3" s="107">
        <v>30</v>
      </c>
      <c r="D3" s="28" t="s">
        <v>815</v>
      </c>
      <c r="E3" s="28" t="s">
        <v>1</v>
      </c>
      <c r="F3" s="28" t="s">
        <v>1</v>
      </c>
      <c r="G3" s="28" t="s">
        <v>1</v>
      </c>
      <c r="H3" s="28" t="s">
        <v>1</v>
      </c>
      <c r="I3" s="28" t="s">
        <v>1</v>
      </c>
      <c r="J3" s="28" t="s">
        <v>1</v>
      </c>
      <c r="K3" s="28" t="s">
        <v>1</v>
      </c>
      <c r="L3" s="28" t="s">
        <v>1</v>
      </c>
      <c r="M3" s="28"/>
      <c r="N3" s="179" t="s">
        <v>874</v>
      </c>
      <c r="O3" s="134" t="s">
        <v>497</v>
      </c>
    </row>
    <row r="4" spans="1:37" ht="13.3" thickBot="1" x14ac:dyDescent="0.4">
      <c r="A4" s="71" t="s">
        <v>180</v>
      </c>
      <c r="B4" s="132" t="s">
        <v>548</v>
      </c>
      <c r="C4" s="107">
        <v>30</v>
      </c>
      <c r="D4" s="28" t="s">
        <v>815</v>
      </c>
      <c r="E4" s="28" t="s">
        <v>1</v>
      </c>
      <c r="F4" s="28" t="s">
        <v>1</v>
      </c>
      <c r="G4" s="28" t="s">
        <v>1</v>
      </c>
      <c r="H4" s="28" t="s">
        <v>1</v>
      </c>
      <c r="I4" s="28" t="s">
        <v>1</v>
      </c>
      <c r="J4" s="28" t="s">
        <v>1</v>
      </c>
      <c r="K4" s="28" t="s">
        <v>1</v>
      </c>
      <c r="L4" s="28" t="s">
        <v>1</v>
      </c>
      <c r="M4" s="28"/>
      <c r="N4" s="179" t="s">
        <v>926</v>
      </c>
      <c r="O4" s="134" t="s">
        <v>497</v>
      </c>
    </row>
    <row r="5" spans="1:37" ht="13.3" thickBot="1" x14ac:dyDescent="0.4">
      <c r="A5" s="71" t="s">
        <v>725</v>
      </c>
      <c r="B5" s="132" t="s">
        <v>548</v>
      </c>
      <c r="C5" s="107">
        <v>45</v>
      </c>
      <c r="D5" s="28" t="s">
        <v>815</v>
      </c>
      <c r="E5" s="28" t="s">
        <v>1</v>
      </c>
      <c r="F5" s="28" t="s">
        <v>1</v>
      </c>
      <c r="G5" s="28" t="s">
        <v>1</v>
      </c>
      <c r="H5" s="28" t="s">
        <v>1</v>
      </c>
      <c r="I5" s="28" t="s">
        <v>1</v>
      </c>
      <c r="J5" s="28" t="s">
        <v>1</v>
      </c>
      <c r="K5" s="28" t="s">
        <v>1</v>
      </c>
      <c r="L5" s="28" t="s">
        <v>1</v>
      </c>
      <c r="M5" s="28"/>
      <c r="N5" s="179" t="s">
        <v>927</v>
      </c>
      <c r="O5" s="134" t="s">
        <v>497</v>
      </c>
    </row>
    <row r="6" spans="1:37" ht="13.3" thickBot="1" x14ac:dyDescent="0.4">
      <c r="A6" s="71" t="s">
        <v>715</v>
      </c>
      <c r="B6" s="132" t="s">
        <v>548</v>
      </c>
      <c r="C6" s="107">
        <v>55</v>
      </c>
      <c r="D6" s="28" t="s">
        <v>1</v>
      </c>
      <c r="E6" s="28" t="s">
        <v>1</v>
      </c>
      <c r="F6" s="28" t="s">
        <v>1</v>
      </c>
      <c r="G6" s="28" t="s">
        <v>1</v>
      </c>
      <c r="H6" s="28" t="s">
        <v>1</v>
      </c>
      <c r="I6" s="28" t="s">
        <v>1</v>
      </c>
      <c r="J6" s="28" t="s">
        <v>1</v>
      </c>
      <c r="K6" s="28"/>
      <c r="L6" s="28" t="s">
        <v>1</v>
      </c>
      <c r="M6" s="28"/>
      <c r="N6" s="179" t="s">
        <v>897</v>
      </c>
      <c r="O6" s="134" t="s">
        <v>535</v>
      </c>
    </row>
    <row r="7" spans="1:37" ht="13.3" thickBot="1" x14ac:dyDescent="0.4">
      <c r="A7" s="71" t="s">
        <v>716</v>
      </c>
      <c r="B7" s="132" t="s">
        <v>548</v>
      </c>
      <c r="C7" s="107">
        <v>80</v>
      </c>
      <c r="D7" s="28" t="s">
        <v>1</v>
      </c>
      <c r="E7" s="28" t="s">
        <v>1</v>
      </c>
      <c r="F7" s="28" t="s">
        <v>1</v>
      </c>
      <c r="G7" s="28" t="s">
        <v>1</v>
      </c>
      <c r="H7" s="28" t="s">
        <v>1</v>
      </c>
      <c r="I7" s="28" t="s">
        <v>1</v>
      </c>
      <c r="J7" s="28" t="s">
        <v>1</v>
      </c>
      <c r="K7" s="28"/>
      <c r="L7" s="28" t="s">
        <v>1</v>
      </c>
      <c r="M7" s="28"/>
      <c r="N7" s="179" t="s">
        <v>897</v>
      </c>
      <c r="O7" s="134" t="s">
        <v>535</v>
      </c>
    </row>
    <row r="8" spans="1:37" ht="13.3" thickBot="1" x14ac:dyDescent="0.4">
      <c r="A8" s="71" t="s">
        <v>717</v>
      </c>
      <c r="B8" s="132" t="s">
        <v>548</v>
      </c>
      <c r="C8" s="107">
        <v>93</v>
      </c>
      <c r="D8" s="28" t="s">
        <v>1</v>
      </c>
      <c r="E8" s="28" t="s">
        <v>1</v>
      </c>
      <c r="F8" s="28" t="s">
        <v>1</v>
      </c>
      <c r="G8" s="28" t="s">
        <v>1</v>
      </c>
      <c r="H8" s="28" t="s">
        <v>1</v>
      </c>
      <c r="I8" s="28" t="s">
        <v>1</v>
      </c>
      <c r="J8" s="28" t="s">
        <v>1</v>
      </c>
      <c r="K8" s="28"/>
      <c r="L8" s="28" t="s">
        <v>1</v>
      </c>
      <c r="M8" s="28"/>
      <c r="N8" s="179" t="s">
        <v>897</v>
      </c>
      <c r="O8" s="134" t="s">
        <v>535</v>
      </c>
    </row>
    <row r="9" spans="1:37" ht="13.3" thickBot="1" x14ac:dyDescent="0.4">
      <c r="A9" s="71" t="s">
        <v>718</v>
      </c>
      <c r="B9" s="132" t="s">
        <v>548</v>
      </c>
      <c r="C9" s="107">
        <v>110</v>
      </c>
      <c r="D9" s="28" t="s">
        <v>1</v>
      </c>
      <c r="E9" s="28" t="s">
        <v>1</v>
      </c>
      <c r="F9" s="28" t="s">
        <v>1</v>
      </c>
      <c r="G9" s="28" t="s">
        <v>1</v>
      </c>
      <c r="H9" s="28" t="s">
        <v>1</v>
      </c>
      <c r="I9" s="28" t="s">
        <v>1</v>
      </c>
      <c r="J9" s="28" t="s">
        <v>1</v>
      </c>
      <c r="K9" s="28"/>
      <c r="L9" s="28" t="s">
        <v>1</v>
      </c>
      <c r="M9" s="28"/>
      <c r="N9" s="179" t="s">
        <v>897</v>
      </c>
      <c r="O9" s="134" t="s">
        <v>535</v>
      </c>
    </row>
    <row r="10" spans="1:37" ht="13.3" thickBot="1" x14ac:dyDescent="0.4">
      <c r="A10" s="71" t="s">
        <v>719</v>
      </c>
      <c r="B10" s="132" t="s">
        <v>548</v>
      </c>
      <c r="C10" s="107">
        <v>124</v>
      </c>
      <c r="D10" s="28" t="s">
        <v>1</v>
      </c>
      <c r="E10" s="28" t="s">
        <v>1</v>
      </c>
      <c r="F10" s="28" t="s">
        <v>1</v>
      </c>
      <c r="G10" s="28" t="s">
        <v>1</v>
      </c>
      <c r="H10" s="28" t="s">
        <v>1</v>
      </c>
      <c r="I10" s="28" t="s">
        <v>1</v>
      </c>
      <c r="J10" s="28" t="s">
        <v>1</v>
      </c>
      <c r="K10" s="28"/>
      <c r="L10" s="28" t="s">
        <v>1</v>
      </c>
      <c r="M10" s="28"/>
      <c r="N10" s="179" t="s">
        <v>897</v>
      </c>
      <c r="O10" s="134" t="s">
        <v>535</v>
      </c>
    </row>
    <row r="11" spans="1:37" ht="13.3" thickBot="1" x14ac:dyDescent="0.4">
      <c r="A11" s="71" t="s">
        <v>720</v>
      </c>
      <c r="B11" s="132" t="s">
        <v>548</v>
      </c>
      <c r="C11" s="107">
        <v>135</v>
      </c>
      <c r="D11" s="28" t="s">
        <v>1</v>
      </c>
      <c r="E11" s="28" t="s">
        <v>1</v>
      </c>
      <c r="F11" s="28" t="s">
        <v>1</v>
      </c>
      <c r="G11" s="28" t="s">
        <v>1</v>
      </c>
      <c r="H11" s="28" t="s">
        <v>1</v>
      </c>
      <c r="I11" s="28" t="s">
        <v>1</v>
      </c>
      <c r="J11" s="28" t="s">
        <v>1</v>
      </c>
      <c r="K11" s="28"/>
      <c r="L11" s="28" t="s">
        <v>1</v>
      </c>
      <c r="M11" s="28"/>
      <c r="N11" s="179" t="s">
        <v>897</v>
      </c>
      <c r="O11" s="134" t="s">
        <v>535</v>
      </c>
    </row>
    <row r="12" spans="1:37" ht="13.3" thickBot="1" x14ac:dyDescent="0.4">
      <c r="A12" s="71" t="s">
        <v>955</v>
      </c>
      <c r="B12" s="132" t="s">
        <v>548</v>
      </c>
      <c r="C12" s="107">
        <v>183</v>
      </c>
      <c r="D12" s="28" t="s">
        <v>1</v>
      </c>
      <c r="E12" s="28" t="s">
        <v>1</v>
      </c>
      <c r="F12" s="28" t="s">
        <v>1</v>
      </c>
      <c r="G12" s="28" t="s">
        <v>1</v>
      </c>
      <c r="H12" s="28" t="s">
        <v>1</v>
      </c>
      <c r="I12" s="28" t="s">
        <v>1</v>
      </c>
      <c r="J12" s="28" t="s">
        <v>1</v>
      </c>
      <c r="K12" s="28"/>
      <c r="L12" s="28" t="s">
        <v>1</v>
      </c>
      <c r="M12" s="28"/>
      <c r="N12" s="179" t="s">
        <v>897</v>
      </c>
      <c r="O12" s="134" t="s">
        <v>535</v>
      </c>
    </row>
    <row r="13" spans="1:37" ht="13.3" thickBot="1" x14ac:dyDescent="0.4">
      <c r="A13" s="71" t="s">
        <v>721</v>
      </c>
      <c r="B13" s="132" t="s">
        <v>548</v>
      </c>
      <c r="C13" s="107">
        <v>86</v>
      </c>
      <c r="D13" s="28" t="s">
        <v>1</v>
      </c>
      <c r="E13" s="28" t="s">
        <v>1</v>
      </c>
      <c r="F13" s="28" t="s">
        <v>1</v>
      </c>
      <c r="G13" s="28" t="s">
        <v>1</v>
      </c>
      <c r="H13" s="28" t="s">
        <v>1</v>
      </c>
      <c r="I13" s="28" t="s">
        <v>1</v>
      </c>
      <c r="J13" s="28" t="s">
        <v>1</v>
      </c>
      <c r="K13" s="28"/>
      <c r="L13" s="28" t="s">
        <v>1</v>
      </c>
      <c r="M13" s="28"/>
      <c r="N13" s="179" t="s">
        <v>897</v>
      </c>
      <c r="O13" s="134" t="s">
        <v>535</v>
      </c>
    </row>
    <row r="14" spans="1:37" ht="13.3" thickBot="1" x14ac:dyDescent="0.4">
      <c r="A14" s="71" t="s">
        <v>165</v>
      </c>
      <c r="B14" s="132" t="s">
        <v>548</v>
      </c>
      <c r="C14" s="107">
        <v>65</v>
      </c>
      <c r="D14" s="28" t="s">
        <v>1</v>
      </c>
      <c r="E14" s="28" t="s">
        <v>1</v>
      </c>
      <c r="F14" s="28" t="s">
        <v>1</v>
      </c>
      <c r="G14" s="28" t="s">
        <v>1</v>
      </c>
      <c r="H14" s="28" t="s">
        <v>1</v>
      </c>
      <c r="I14" s="28" t="s">
        <v>1</v>
      </c>
      <c r="J14" s="28" t="s">
        <v>1</v>
      </c>
      <c r="K14" s="28" t="s">
        <v>1</v>
      </c>
      <c r="L14" s="28" t="s">
        <v>1</v>
      </c>
      <c r="M14" s="28" t="s">
        <v>1</v>
      </c>
      <c r="N14" s="179" t="s">
        <v>940</v>
      </c>
      <c r="O14" s="134" t="s">
        <v>536</v>
      </c>
    </row>
    <row r="15" spans="1:37" ht="13.3" thickBot="1" x14ac:dyDescent="0.4">
      <c r="A15" s="71" t="s">
        <v>164</v>
      </c>
      <c r="B15" s="132" t="s">
        <v>548</v>
      </c>
      <c r="C15" s="107">
        <v>55</v>
      </c>
      <c r="D15" s="28" t="s">
        <v>1</v>
      </c>
      <c r="E15" s="28" t="s">
        <v>1</v>
      </c>
      <c r="F15" s="28" t="s">
        <v>1</v>
      </c>
      <c r="G15" s="28" t="s">
        <v>1</v>
      </c>
      <c r="H15" s="28" t="s">
        <v>1</v>
      </c>
      <c r="I15" s="28" t="s">
        <v>1</v>
      </c>
      <c r="J15" s="28" t="s">
        <v>1</v>
      </c>
      <c r="K15" s="28" t="s">
        <v>1</v>
      </c>
      <c r="L15" s="28" t="s">
        <v>1</v>
      </c>
      <c r="M15" s="28" t="s">
        <v>1</v>
      </c>
      <c r="N15" s="179" t="s">
        <v>901</v>
      </c>
      <c r="O15" s="134" t="s">
        <v>85</v>
      </c>
    </row>
    <row r="16" spans="1:37" ht="13.3" thickBot="1" x14ac:dyDescent="0.4">
      <c r="A16" s="71" t="s">
        <v>181</v>
      </c>
      <c r="B16" s="132" t="s">
        <v>548</v>
      </c>
      <c r="C16" s="107">
        <v>60</v>
      </c>
      <c r="D16" s="28" t="s">
        <v>1</v>
      </c>
      <c r="E16" s="28" t="s">
        <v>1</v>
      </c>
      <c r="F16" s="28" t="s">
        <v>1</v>
      </c>
      <c r="G16" s="28" t="s">
        <v>1</v>
      </c>
      <c r="H16" s="28" t="s">
        <v>1</v>
      </c>
      <c r="I16" s="28" t="s">
        <v>1</v>
      </c>
      <c r="J16" s="28" t="s">
        <v>1</v>
      </c>
      <c r="K16" s="28"/>
      <c r="L16" s="28"/>
      <c r="M16" s="28"/>
      <c r="N16" s="179" t="s">
        <v>816</v>
      </c>
      <c r="O16" s="134" t="s">
        <v>537</v>
      </c>
    </row>
    <row r="17" spans="1:15" ht="13.3" thickBot="1" x14ac:dyDescent="0.4">
      <c r="A17" s="71" t="s">
        <v>609</v>
      </c>
      <c r="B17" s="132" t="s">
        <v>548</v>
      </c>
      <c r="C17" s="107">
        <v>5</v>
      </c>
      <c r="D17" s="28"/>
      <c r="E17" s="28" t="s">
        <v>1</v>
      </c>
      <c r="F17" s="28" t="s">
        <v>1</v>
      </c>
      <c r="G17" s="28" t="s">
        <v>1</v>
      </c>
      <c r="H17" s="28" t="s">
        <v>1</v>
      </c>
      <c r="I17" s="28" t="s">
        <v>1</v>
      </c>
      <c r="J17" s="28" t="s">
        <v>1</v>
      </c>
      <c r="K17" s="28"/>
      <c r="L17" s="28" t="s">
        <v>1</v>
      </c>
      <c r="M17" s="28"/>
      <c r="N17" s="179" t="s">
        <v>817</v>
      </c>
      <c r="O17" s="134" t="s">
        <v>621</v>
      </c>
    </row>
    <row r="18" spans="1:15" ht="13.3" thickBot="1" x14ac:dyDescent="0.4">
      <c r="A18" s="71" t="s">
        <v>827</v>
      </c>
      <c r="B18" s="132" t="s">
        <v>548</v>
      </c>
      <c r="C18" s="107">
        <v>6</v>
      </c>
      <c r="D18" s="28" t="s">
        <v>815</v>
      </c>
      <c r="E18" s="28" t="s">
        <v>1</v>
      </c>
      <c r="F18" s="28" t="s">
        <v>1</v>
      </c>
      <c r="G18" s="28" t="s">
        <v>1</v>
      </c>
      <c r="H18" s="28" t="s">
        <v>1</v>
      </c>
      <c r="I18" s="28" t="s">
        <v>1</v>
      </c>
      <c r="J18" s="28" t="s">
        <v>1</v>
      </c>
      <c r="K18" s="28"/>
      <c r="L18" s="28"/>
      <c r="M18" s="28"/>
      <c r="N18" s="179" t="s">
        <v>829</v>
      </c>
      <c r="O18" s="134" t="s">
        <v>830</v>
      </c>
    </row>
    <row r="19" spans="1:15" ht="13.3" thickBot="1" x14ac:dyDescent="0.4">
      <c r="A19" s="71" t="s">
        <v>828</v>
      </c>
      <c r="B19" s="132" t="s">
        <v>548</v>
      </c>
      <c r="C19" s="107">
        <v>40</v>
      </c>
      <c r="D19" s="28" t="s">
        <v>585</v>
      </c>
      <c r="E19" s="28" t="s">
        <v>1</v>
      </c>
      <c r="F19" s="28" t="s">
        <v>1</v>
      </c>
      <c r="G19" s="28" t="s">
        <v>1</v>
      </c>
      <c r="H19" s="28" t="s">
        <v>1</v>
      </c>
      <c r="I19" s="28" t="s">
        <v>1</v>
      </c>
      <c r="J19" s="28"/>
      <c r="K19" s="28" t="s">
        <v>1</v>
      </c>
      <c r="L19" s="28"/>
      <c r="M19" s="28"/>
      <c r="N19" s="179" t="s">
        <v>846</v>
      </c>
      <c r="O19" s="134" t="s">
        <v>832</v>
      </c>
    </row>
    <row r="20" spans="1:15" ht="13.3" thickBot="1" x14ac:dyDescent="0.4">
      <c r="A20" s="71" t="s">
        <v>845</v>
      </c>
      <c r="B20" s="132" t="s">
        <v>548</v>
      </c>
      <c r="C20" s="107">
        <v>15</v>
      </c>
      <c r="D20" s="28" t="s">
        <v>585</v>
      </c>
      <c r="E20" s="28" t="s">
        <v>1</v>
      </c>
      <c r="F20" s="28" t="s">
        <v>1</v>
      </c>
      <c r="G20" s="28" t="s">
        <v>1</v>
      </c>
      <c r="H20" s="28" t="s">
        <v>1</v>
      </c>
      <c r="I20" s="28" t="s">
        <v>1</v>
      </c>
      <c r="J20" s="28"/>
      <c r="K20" s="28" t="s">
        <v>1</v>
      </c>
      <c r="L20" s="28"/>
      <c r="M20" s="28"/>
      <c r="N20" s="179" t="s">
        <v>846</v>
      </c>
      <c r="O20" s="134" t="s">
        <v>832</v>
      </c>
    </row>
    <row r="21" spans="1:15" ht="13.3" thickBot="1" x14ac:dyDescent="0.4">
      <c r="A21" s="71" t="s">
        <v>182</v>
      </c>
      <c r="B21" s="132" t="s">
        <v>548</v>
      </c>
      <c r="C21" s="107">
        <v>15</v>
      </c>
      <c r="D21" s="28" t="s">
        <v>585</v>
      </c>
      <c r="E21" s="28" t="s">
        <v>1</v>
      </c>
      <c r="F21" s="28" t="s">
        <v>1</v>
      </c>
      <c r="G21" s="28" t="s">
        <v>1</v>
      </c>
      <c r="H21" s="28" t="s">
        <v>1</v>
      </c>
      <c r="I21" s="28" t="s">
        <v>1</v>
      </c>
      <c r="J21" s="28"/>
      <c r="K21" s="28" t="s">
        <v>1</v>
      </c>
      <c r="L21" s="28" t="s">
        <v>1</v>
      </c>
      <c r="M21" s="28"/>
      <c r="N21" s="182" t="s">
        <v>879</v>
      </c>
      <c r="O21" s="134" t="s">
        <v>703</v>
      </c>
    </row>
  </sheetData>
  <conditionalFormatting sqref="B21:B22 B2:B11 B13:B17">
    <cfRule type="expression" dxfId="1521" priority="17">
      <formula>B2="Exclude"</formula>
    </cfRule>
  </conditionalFormatting>
  <conditionalFormatting sqref="A21 A2:A11 A13:A16">
    <cfRule type="expression" dxfId="1520" priority="15">
      <formula>B2="Exclude"</formula>
    </cfRule>
  </conditionalFormatting>
  <conditionalFormatting sqref="A17">
    <cfRule type="expression" dxfId="1519" priority="12">
      <formula>B17="Exclude"</formula>
    </cfRule>
  </conditionalFormatting>
  <conditionalFormatting sqref="B7:B11 B13">
    <cfRule type="expression" dxfId="1518" priority="11">
      <formula>B7="Exclude"</formula>
    </cfRule>
  </conditionalFormatting>
  <conditionalFormatting sqref="B19">
    <cfRule type="expression" dxfId="1517" priority="9">
      <formula>B19="Exclude"</formula>
    </cfRule>
  </conditionalFormatting>
  <conditionalFormatting sqref="A19">
    <cfRule type="expression" dxfId="1516" priority="8">
      <formula>B19="Exclude"</formula>
    </cfRule>
  </conditionalFormatting>
  <conditionalFormatting sqref="B18">
    <cfRule type="expression" dxfId="1515" priority="7">
      <formula>B18="Exclude"</formula>
    </cfRule>
  </conditionalFormatting>
  <conditionalFormatting sqref="A18">
    <cfRule type="expression" dxfId="1514" priority="6">
      <formula>B18="Exclude"</formula>
    </cfRule>
  </conditionalFormatting>
  <conditionalFormatting sqref="B20">
    <cfRule type="expression" dxfId="1513" priority="5">
      <formula>B20="Exclude"</formula>
    </cfRule>
  </conditionalFormatting>
  <conditionalFormatting sqref="A20">
    <cfRule type="expression" dxfId="1512" priority="4">
      <formula>B20="Exclude"</formula>
    </cfRule>
  </conditionalFormatting>
  <conditionalFormatting sqref="B12">
    <cfRule type="expression" dxfId="1511" priority="3">
      <formula>B12="Exclude"</formula>
    </cfRule>
  </conditionalFormatting>
  <conditionalFormatting sqref="A12">
    <cfRule type="expression" dxfId="1510" priority="2">
      <formula>B12="Exclude"</formula>
    </cfRule>
  </conditionalFormatting>
  <conditionalFormatting sqref="B12">
    <cfRule type="expression" dxfId="1509"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435</v>
      </c>
      <c r="D1" s="102" t="s">
        <v>468</v>
      </c>
      <c r="F1" s="101" t="s">
        <v>436</v>
      </c>
      <c r="H1" s="47" t="s">
        <v>445</v>
      </c>
      <c r="I1" s="55"/>
      <c r="J1" s="55"/>
      <c r="K1" s="55"/>
      <c r="L1" s="55"/>
      <c r="M1" s="55"/>
      <c r="N1" s="56"/>
      <c r="O1" s="65"/>
      <c r="P1" s="65"/>
      <c r="R1" s="120" t="s">
        <v>531</v>
      </c>
      <c r="S1" s="112"/>
      <c r="T1" s="138" t="str">
        <f>IF(profile="","No profile loaded",profile)</f>
        <v>No profile loaded</v>
      </c>
      <c r="U1" s="138"/>
      <c r="V1" s="139" t="str">
        <f ca="1">Profiles!D4</f>
        <v/>
      </c>
      <c r="BA1" s="74" t="s">
        <v>446</v>
      </c>
      <c r="BB1" s="42" t="s">
        <v>446</v>
      </c>
    </row>
    <row r="2" spans="1:54" s="78" customFormat="1" ht="12.45" thickBot="1" x14ac:dyDescent="0.4">
      <c r="A2" s="76">
        <v>1</v>
      </c>
      <c r="B2" s="77" t="str">
        <f ca="1">"Required ("&amp;COUNTIF(Data!$BR:$BR,1)&amp;")"</f>
        <v>Required (6)</v>
      </c>
      <c r="D2" s="79"/>
      <c r="F2" s="79" t="s">
        <v>446</v>
      </c>
      <c r="H2" s="90" t="str">
        <f ca="1">Analysis!C18</f>
        <v>(#1) AT&amp;T TV Now Plus with (+0 Add-Ons) / Vidgo (+0 Add-Ons)  [%100 of marked] for $95</v>
      </c>
      <c r="I2" s="91"/>
      <c r="J2" s="91"/>
      <c r="K2" s="91"/>
      <c r="L2" s="91"/>
      <c r="M2" s="91"/>
      <c r="N2" s="91"/>
      <c r="O2" s="91"/>
      <c r="P2" s="92"/>
      <c r="R2" s="120" t="s">
        <v>532</v>
      </c>
      <c r="S2" s="135"/>
      <c r="T2" s="136" t="str">
        <f>marker_pick</f>
        <v>3 - Mild Interest</v>
      </c>
      <c r="U2" s="136"/>
      <c r="V2" s="137" t="str">
        <f ca="1">COUNTIFS(Data!D:D,1)&amp;" marked"</f>
        <v>9 marked</v>
      </c>
      <c r="BA2" s="75" t="s">
        <v>447</v>
      </c>
      <c r="BB2" s="78" t="s">
        <v>808</v>
      </c>
    </row>
    <row r="3" spans="1:54" s="78" customFormat="1" x14ac:dyDescent="0.35">
      <c r="A3" s="76">
        <v>2</v>
      </c>
      <c r="B3" s="94" t="str">
        <f ca="1">"High Interest ("&amp;COUNTIF(Data!$BR:$BR,2)&amp;")"</f>
        <v>High Interest (2)</v>
      </c>
      <c r="D3" s="48"/>
      <c r="F3" s="95" t="s">
        <v>437</v>
      </c>
      <c r="H3" s="52" t="str">
        <f ca="1">Analysis!D18</f>
        <v>(#2) Hulu with Live TV with (+0 Add-Ons) / Vidgo (+0 Add-Ons)  [%100 of marked] for $95</v>
      </c>
      <c r="P3" s="80"/>
      <c r="R3" s="120" t="s">
        <v>454</v>
      </c>
      <c r="S3" s="109"/>
      <c r="T3" s="122" t="str">
        <f>IF(price_limit&gt;0,price_limit,"No Limit")</f>
        <v>No Limit</v>
      </c>
      <c r="U3" s="110"/>
      <c r="V3" s="111" t="str">
        <f>IF(ISNUMBER(price_limit),COUNTIF(WhatIf!G:G,"&gt;"&amp;price_limit)&amp;" exclusions","")</f>
        <v/>
      </c>
      <c r="BA3" s="75" t="s">
        <v>448</v>
      </c>
      <c r="BB3" s="78" t="s">
        <v>424</v>
      </c>
    </row>
    <row r="4" spans="1:54" s="78" customFormat="1" x14ac:dyDescent="0.35">
      <c r="A4" s="76">
        <v>3</v>
      </c>
      <c r="B4" s="96" t="str">
        <f ca="1">"Mild Interest ("&amp;COUNTIF(Data!$BR:$BR,3)&amp;")"</f>
        <v>Mild Interest (1)</v>
      </c>
      <c r="D4" s="104" t="s">
        <v>469</v>
      </c>
      <c r="F4" s="98" t="s">
        <v>438</v>
      </c>
      <c r="H4" s="53" t="str">
        <f ca="1">Analysis!E18</f>
        <v>(#3) Hulu with Live TV by itself (+0 Add-Ons) [%78 of marked] for $55</v>
      </c>
      <c r="I4" s="99"/>
      <c r="J4" s="99"/>
      <c r="K4" s="99"/>
      <c r="L4" s="99"/>
      <c r="M4" s="99"/>
      <c r="N4" s="99"/>
      <c r="O4" s="99"/>
      <c r="P4" s="100"/>
      <c r="R4" s="120" t="s">
        <v>571</v>
      </c>
      <c r="S4" s="109"/>
      <c r="T4" s="121" t="str">
        <f>IF(price_weight_used&lt;&gt;50,price_weight_used,"Price &amp; Networks - Equal Weighting")</f>
        <v>Price &amp; Networks - Equal Weighting</v>
      </c>
      <c r="U4" s="110"/>
      <c r="V4" s="111"/>
      <c r="BA4" s="75" t="s">
        <v>449</v>
      </c>
      <c r="BB4" s="78" t="s">
        <v>189</v>
      </c>
    </row>
    <row r="5" spans="1:54" x14ac:dyDescent="0.35">
      <c r="BA5" s="75" t="str">
        <f>Services!A2</f>
        <v>Philo</v>
      </c>
      <c r="BB5" s="42" t="s">
        <v>198</v>
      </c>
    </row>
    <row r="6" spans="1:54" s="88" customFormat="1" ht="24" x14ac:dyDescent="0.35">
      <c r="A6" s="85"/>
      <c r="B6" s="86" t="s">
        <v>424</v>
      </c>
      <c r="C6" s="87"/>
      <c r="D6" s="86" t="s">
        <v>189</v>
      </c>
      <c r="E6" s="87"/>
      <c r="F6" s="86" t="s">
        <v>198</v>
      </c>
      <c r="G6" s="87"/>
      <c r="H6" s="86" t="s">
        <v>432</v>
      </c>
      <c r="I6" s="87"/>
      <c r="J6" s="86" t="s">
        <v>269</v>
      </c>
      <c r="K6" s="87"/>
      <c r="L6" s="86" t="s">
        <v>425</v>
      </c>
      <c r="M6" s="87"/>
      <c r="N6" s="86" t="s">
        <v>433</v>
      </c>
      <c r="O6" s="87"/>
      <c r="P6" s="86" t="s">
        <v>434</v>
      </c>
      <c r="Q6" s="87"/>
      <c r="R6" s="86" t="s">
        <v>205</v>
      </c>
      <c r="S6" s="87"/>
      <c r="T6" s="86" t="s">
        <v>427</v>
      </c>
      <c r="U6" s="87"/>
      <c r="V6" s="86" t="s">
        <v>197</v>
      </c>
      <c r="W6" s="87"/>
      <c r="X6" s="86" t="s">
        <v>430</v>
      </c>
      <c r="Y6" s="87"/>
      <c r="Z6" s="86" t="s">
        <v>808</v>
      </c>
      <c r="BA6" s="75" t="str">
        <f>Services!A3</f>
        <v>Sling Orange</v>
      </c>
      <c r="BB6" s="88" t="s">
        <v>432</v>
      </c>
    </row>
    <row r="7" spans="1:54" ht="24" x14ac:dyDescent="0.35">
      <c r="A7" s="43">
        <v>1</v>
      </c>
      <c r="B7" s="43" t="str" cm="1">
        <f t="array" ref="B7">IFERROR(_xlfn.SINGLE(INDEX(Data!A$1:$A$1009,_xlfn.AGGREGATE(15,6,((Data!$C$1:$C$1009=B$6)/(Data!$C$1:$C$1009=B$6))*ROW(Data!$C$1:$C$1009),ROW(B7)-ROW(B$6)),1)),"")</f>
        <v>ABC</v>
      </c>
      <c r="C7" s="43"/>
      <c r="D7" s="43" t="str" cm="1">
        <f t="array" ref="D7">IFERROR(_xlfn.SINGLE(INDEX(Data!$A$1:C$1009,_xlfn.AGGREGATE(15,6,((Data!$C$1:$C$1009=D$6)/(Data!$C$1:$C$1009=D$6))*ROW(Data!$C$1:$C$1009),ROW(D7)-ROW(D$6)),1)),"")</f>
        <v>Animal Planet</v>
      </c>
      <c r="E7" s="43"/>
      <c r="F7" s="43" t="str" cm="1">
        <f t="array" ref="F7">IFERROR(_xlfn.SINGLE(INDEX(Data!$A$1:E$1009,_xlfn.AGGREGATE(15,6,((Data!$C$1:$C$1009=F$6)/(Data!$C$1:$C$1009=F$6))*ROW(Data!$C$1:$C$1009),ROW(F7)-ROW(F$6)),1)),"")</f>
        <v>ACC Network</v>
      </c>
      <c r="G7" s="43"/>
      <c r="H7" s="43" t="str" cm="1">
        <f t="array" ref="H7">IFERROR(_xlfn.SINGLE(INDEX(Data!$A$1:G$1009,_xlfn.AGGREGATE(15,6,((Data!$C$1:$C$1009=H$6)/(Data!$C$1:$C$1009=H$6))*ROW(Data!$C$1:$C$1009),ROW(H7)-ROW(H$6)),1)),"")</f>
        <v>Big Ten Network</v>
      </c>
      <c r="I7" s="43"/>
      <c r="J7" s="43" t="str" cm="1">
        <f t="array" ref="J7">IFERROR(_xlfn.SINGLE(INDEX(Data!$A$1:J$1009,_xlfn.AGGREGATE(15,6,((Data!$C$1:$C$1009=J$6)/(Data!$C$1:$C$1009=J$6))*ROW(Data!$C$1:$C$1009),ROW(J7)-ROW(J$6)),1)),"")</f>
        <v>A Wealth of Entertainment</v>
      </c>
      <c r="K7" s="43"/>
      <c r="L7" s="43" t="str" cm="1">
        <f t="array" ref="L7">IFERROR(_xlfn.SINGLE(INDEX(Data!$A$1:L$1009,_xlfn.AGGREGATE(15,6,((Data!$C$1:$C$1009=L$6)/(Data!$C$1:$C$1009=L$6))*ROW(Data!$C$1:$C$1009),ROW(L7)-ROW(L$6)),1)),"")</f>
        <v>CineFest</v>
      </c>
      <c r="M7" s="43"/>
      <c r="N7" s="43" t="str" cm="1">
        <f t="array" ref="N7">IFERROR(_xlfn.SINGLE(INDEX(Data!$A$1:N$1009,_xlfn.AGGREGATE(15,6,((Data!$C$1:$C$1009=N$6)/(Data!$C$1:$C$1009=N$6))*ROW(Data!$C$1:$C$1009),ROW(N7)-ROW(N$6)),1)),"")</f>
        <v>AMC Premiere</v>
      </c>
      <c r="O7" s="43"/>
      <c r="P7" s="43" t="str" cm="1">
        <f t="array" ref="P7">IFERROR(_xlfn.SINGLE(INDEX(Data!$A$1:Q$1009,_xlfn.AGGREGATE(15,6,((Data!$C$1:$C$1009=P$6)/(Data!$C$1:$C$1009=P$6))*ROW(Data!$C$1:$C$1009),ROW(P7)-ROW(P$6)),1)),"")</f>
        <v>Baby First</v>
      </c>
      <c r="Q7" s="43"/>
      <c r="R7" s="43" t="str" cm="1">
        <f t="array" ref="R7">IFERROR(_xlfn.SINGLE(INDEX(Data!$A$1:R$1009,_xlfn.AGGREGATE(15,6,((Data!$C$1:$C$1009=R$6)/(Data!$C$1:$C$1009=R$6))*ROW(Data!$C$1:$C$1009),ROW(R7)-ROW(R$6)),1)),"")</f>
        <v>ABC News</v>
      </c>
      <c r="S7" s="43"/>
      <c r="T7" s="43" t="str" cm="1">
        <f t="array" ref="T7">IFERROR(_xlfn.SINGLE(INDEX(Data!$A$1:S$1009,_xlfn.AGGREGATE(15,6,((Data!$C$1:$C$1009=T$6)/(Data!$C$1:$C$1009=T$6))*ROW(Data!$C$1:$C$1009),ROW(T7)-ROW(T$6)),1)),"")</f>
        <v>BET Jams</v>
      </c>
      <c r="U7" s="43"/>
      <c r="V7" s="43" t="str" cm="1">
        <f t="array" ref="V7">IFERROR(_xlfn.SINGLE(INDEX(Data!$A$1:X$1009,_xlfn.AGGREGATE(15,6,((Data!$C$1:$C$1009=V$6)/(Data!$C$1:$C$1009=V$6))*ROW(Data!$C$1:$C$1009),ROW(V7)-ROW(V$6)),1)),"")</f>
        <v>¡Hola! TV</v>
      </c>
      <c r="W7" s="43"/>
      <c r="X7" s="43" t="str" cm="1">
        <f t="array" ref="X7">IFERROR(_xlfn.SINGLE(INDEX(Data!$A$1:Z$1009,_xlfn.AGGREGATE(15,6,((Data!$C$1:$C$1009=X$6)/(Data!$C$1:$C$1009=X$6))*ROW(Data!$C$1:$C$1009),ROW(X7)-ROW(X$6)),1)),"")</f>
        <v>Benfica TV</v>
      </c>
      <c r="Y7" s="43">
        <v>1</v>
      </c>
      <c r="Z7" s="43" t="str" cm="1">
        <f t="array" ref="Z7">IFERROR(_xlfn.SINGLE(INDEX(Data!$A$1:AB$1009,_xlfn.AGGREGATE(15,6,((Data!$C$1:$C$1009=Z$6)/(Data!$C$1:$C$1009=Z$6))*ROW(Data!$C$1:$C$1009),ROW(Z7)-ROW(Z$6)),1)),"")</f>
        <v>[DVR]</v>
      </c>
      <c r="BA7" s="75" t="str">
        <f>Services!A4</f>
        <v>Sling Blue</v>
      </c>
      <c r="BB7" s="42" t="s">
        <v>269</v>
      </c>
    </row>
    <row r="8" spans="1:54" ht="24" x14ac:dyDescent="0.35">
      <c r="A8" s="43">
        <v>1</v>
      </c>
      <c r="B8" s="43" t="str" cm="1">
        <f t="array" ref="B8">IFERROR(_xlfn.SINGLE(INDEX(Data!A$1:$A$1009,_xlfn.AGGREGATE(15,6,((Data!$C$1:$C$1009=B$6)/(Data!$C$1:$C$1009=B$6))*ROW(Data!$C$1:$C$1009),ROW(B8)-ROW(B$6)),1)),"")</f>
        <v>CBS</v>
      </c>
      <c r="C8" s="43">
        <v>2</v>
      </c>
      <c r="D8" s="43" t="str" cm="1">
        <f t="array" ref="D8">IFERROR(_xlfn.SINGLE(INDEX(Data!$A$1:C$1009,_xlfn.AGGREGATE(15,6,((Data!$C$1:$C$1009=D$6)/(Data!$C$1:$C$1009=D$6))*ROW(Data!$C$1:$C$1009),ROW(D8)-ROW(D$6)),1)),"")</f>
        <v>Aspire</v>
      </c>
      <c r="E8" s="43"/>
      <c r="F8" s="43" t="str" cm="1">
        <f t="array" ref="F8">IFERROR(_xlfn.SINGLE(INDEX(Data!$A$1:E$1009,_xlfn.AGGREGATE(15,6,((Data!$C$1:$C$1009=F$6)/(Data!$C$1:$C$1009=F$6))*ROW(Data!$C$1:$C$1009),ROW(F8)-ROW(F$6)),1)),"")</f>
        <v>ACC Network Extra</v>
      </c>
      <c r="G8" s="43"/>
      <c r="H8" s="43" t="str" cm="1">
        <f t="array" ref="H8">IFERROR(_xlfn.SINGLE(INDEX(Data!$A$1:G$1009,_xlfn.AGGREGATE(15,6,((Data!$C$1:$C$1009=H$6)/(Data!$C$1:$C$1009=H$6))*ROW(Data!$C$1:$C$1009),ROW(H8)-ROW(H$6)),1)),"")</f>
        <v>Eleven Sports</v>
      </c>
      <c r="I8" s="43">
        <v>1</v>
      </c>
      <c r="J8" s="43" t="str" cm="1">
        <f t="array" ref="J8">IFERROR(_xlfn.SINGLE(INDEX(Data!$A$1:J$1009,_xlfn.AGGREGATE(15,6,((Data!$C$1:$C$1009=J$6)/(Data!$C$1:$C$1009=J$6))*ROW(Data!$C$1:$C$1009),ROW(J8)-ROW(J$6)),1)),"")</f>
        <v>A&amp;E</v>
      </c>
      <c r="K8" s="43"/>
      <c r="L8" s="43" t="str" cm="1">
        <f t="array" ref="L8">IFERROR(_xlfn.SINGLE(INDEX(Data!$A$1:L$1009,_xlfn.AGGREGATE(15,6,((Data!$C$1:$C$1009=L$6)/(Data!$C$1:$C$1009=L$6))*ROW(Data!$C$1:$C$1009),ROW(L8)-ROW(L$6)),1)),"")</f>
        <v>Cinemoi</v>
      </c>
      <c r="M8" s="43"/>
      <c r="N8" s="43" t="str" cm="1">
        <f t="array" ref="N8">IFERROR(_xlfn.SINGLE(INDEX(Data!$A$1:N$1009,_xlfn.AGGREGATE(15,6,((Data!$C$1:$C$1009=N$6)/(Data!$C$1:$C$1009=N$6))*ROW(Data!$C$1:$C$1009),ROW(N8)-ROW(N$6)),1)),"")</f>
        <v>Cinemax</v>
      </c>
      <c r="O8" s="43"/>
      <c r="P8" s="43" t="str" cm="1">
        <f t="array" ref="P8">IFERROR(_xlfn.SINGLE(INDEX(Data!$A$1:Q$1009,_xlfn.AGGREGATE(15,6,((Data!$C$1:$C$1009=P$6)/(Data!$C$1:$C$1009=P$6))*ROW(Data!$C$1:$C$1009),ROW(P8)-ROW(P$6)),1)),"")</f>
        <v>BabyTV</v>
      </c>
      <c r="Q8" s="43"/>
      <c r="R8" s="43" t="str" cm="1">
        <f t="array" ref="R8">IFERROR(_xlfn.SINGLE(INDEX(Data!$A$1:R$1009,_xlfn.AGGREGATE(15,6,((Data!$C$1:$C$1009=R$6)/(Data!$C$1:$C$1009=R$6))*ROW(Data!$C$1:$C$1009),ROW(R8)-ROW(R$6)),1)),"")</f>
        <v>ABC News Live</v>
      </c>
      <c r="S8" s="43"/>
      <c r="T8" s="43" t="str" cm="1">
        <f t="array" ref="T8">IFERROR(_xlfn.SINGLE(INDEX(Data!$A$1:S$1009,_xlfn.AGGREGATE(15,6,((Data!$C$1:$C$1009=T$6)/(Data!$C$1:$C$1009=T$6))*ROW(Data!$C$1:$C$1009),ROW(T8)-ROW(T$6)),1)),"")</f>
        <v>BET Soul</v>
      </c>
      <c r="U8" s="43"/>
      <c r="V8" s="43" t="str" cm="1">
        <f t="array" ref="V8">IFERROR(_xlfn.SINGLE(INDEX(Data!$A$1:X$1009,_xlfn.AGGREGATE(15,6,((Data!$C$1:$C$1009=V$6)/(Data!$C$1:$C$1009=V$6))*ROW(Data!$C$1:$C$1009),ROW(V8)-ROW(V$6)),1)),"")</f>
        <v>Altres Series</v>
      </c>
      <c r="W8" s="43"/>
      <c r="X8" s="43" t="str" cm="1">
        <f t="array" ref="X8">IFERROR(_xlfn.SINGLE(INDEX(Data!$A$1:Z$1009,_xlfn.AGGREGATE(15,6,((Data!$C$1:$C$1009=X$6)/(Data!$C$1:$C$1009=X$6))*ROW(Data!$C$1:$C$1009),ROW(X8)-ROW(X$6)),1)),"")</f>
        <v>CubaMax</v>
      </c>
      <c r="Y8" s="43"/>
      <c r="Z8" s="43" t="str" cm="1">
        <f t="array" ref="Z8">IFERROR(_xlfn.SINGLE(INDEX(Data!$A$1:AB$1009,_xlfn.AGGREGATE(15,6,((Data!$C$1:$C$1009=Z$6)/(Data!$C$1:$C$1009=Z$6))*ROW(Data!$C$1:$C$1009),ROW(Z8)-ROW(Z$6)),1)),"")</f>
        <v>AT&amp;T TV: Movies Extra Pack</v>
      </c>
      <c r="BA8" s="75" t="str">
        <f>Services!A5</f>
        <v>Orange + Blue</v>
      </c>
      <c r="BB8" s="42" t="s">
        <v>425</v>
      </c>
    </row>
    <row r="9" spans="1:54" ht="24" x14ac:dyDescent="0.35">
      <c r="A9" s="43"/>
      <c r="B9" s="43" t="str" cm="1">
        <f t="array" ref="B9">IFERROR(_xlfn.SINGLE(INDEX(Data!A$1:$A$1009,_xlfn.AGGREGATE(15,6,((Data!$C$1:$C$1009=B$6)/(Data!$C$1:$C$1009=B$6))*ROW(Data!$C$1:$C$1009),ROW(B9)-ROW(B$6)),1)),"")</f>
        <v>CW</v>
      </c>
      <c r="C9" s="43"/>
      <c r="D9" s="43" t="str" cm="1">
        <f t="array" ref="D9">IFERROR(_xlfn.SINGLE(INDEX(Data!$A$1:C$1009,_xlfn.AGGREGATE(15,6,((Data!$C$1:$C$1009=D$6)/(Data!$C$1:$C$1009=D$6))*ROW(Data!$C$1:$C$1009),ROW(D9)-ROW(D$6)),1)),"")</f>
        <v>AWE Encore</v>
      </c>
      <c r="E9" s="43"/>
      <c r="F9" s="43" t="str" cm="1">
        <f t="array" ref="F9">IFERROR(_xlfn.SINGLE(INDEX(Data!$A$1:E$1009,_xlfn.AGGREGATE(15,6,((Data!$C$1:$C$1009=F$6)/(Data!$C$1:$C$1009=F$6))*ROW(Data!$C$1:$C$1009),ROW(F9)-ROW(F$6)),1)),"")</f>
        <v>Bein Connect 4</v>
      </c>
      <c r="G9" s="43"/>
      <c r="H9" s="43" t="str" cm="1">
        <f t="array" ref="H9">IFERROR(_xlfn.SINGLE(INDEX(Data!$A$1:G$1009,_xlfn.AGGREGATE(15,6,((Data!$C$1:$C$1009=H$6)/(Data!$C$1:$C$1009=H$6))*ROW(Data!$C$1:$C$1009),ROW(H9)-ROW(H$6)),1)),"")</f>
        <v>Fox Sports Regionals</v>
      </c>
      <c r="I9" s="43"/>
      <c r="J9" s="43" t="str" cm="1">
        <f t="array" ref="J9">IFERROR(_xlfn.SINGLE(INDEX(Data!$A$1:J$1009,_xlfn.AGGREGATE(15,6,((Data!$C$1:$C$1009=J$6)/(Data!$C$1:$C$1009=J$6))*ROW(Data!$C$1:$C$1009),ROW(J9)-ROW(J$6)),1)),"")</f>
        <v>Acorn</v>
      </c>
      <c r="K9" s="43"/>
      <c r="L9" s="43" t="str" cm="1">
        <f t="array" ref="L9">IFERROR(_xlfn.SINGLE(INDEX(Data!$A$1:L$1009,_xlfn.AGGREGATE(15,6,((Data!$C$1:$C$1009=L$6)/(Data!$C$1:$C$1009=L$6))*ROW(Data!$C$1:$C$1009),ROW(L9)-ROW(L$6)),1)),"")</f>
        <v>FX Movie Channel</v>
      </c>
      <c r="M9" s="43"/>
      <c r="N9" s="43" t="str" cm="1">
        <f t="array" ref="N9">IFERROR(_xlfn.SINGLE(INDEX(Data!$A$1:N$1009,_xlfn.AGGREGATE(15,6,((Data!$C$1:$C$1009=N$6)/(Data!$C$1:$C$1009=N$6))*ROW(Data!$C$1:$C$1009),ROW(N9)-ROW(N$6)),1)),"")</f>
        <v>Cinemax Actionmax</v>
      </c>
      <c r="O9" s="43"/>
      <c r="P9" s="43" t="str" cm="1">
        <f t="array" ref="P9">IFERROR(_xlfn.SINGLE(INDEX(Data!$A$1:Q$1009,_xlfn.AGGREGATE(15,6,((Data!$C$1:$C$1009=P$6)/(Data!$C$1:$C$1009=P$6))*ROW(Data!$C$1:$C$1009),ROW(P9)-ROW(P$6)),1)),"")</f>
        <v>BabyTV Español</v>
      </c>
      <c r="Q9" s="43"/>
      <c r="R9" s="43" t="str" cm="1">
        <f t="array" ref="R9">IFERROR(_xlfn.SINGLE(INDEX(Data!$A$1:R$1009,_xlfn.AGGREGATE(15,6,((Data!$C$1:$C$1009=R$6)/(Data!$C$1:$C$1009=R$6))*ROW(Data!$C$1:$C$1009),ROW(R9)-ROW(R$6)),1)),"")</f>
        <v>AccuWeather</v>
      </c>
      <c r="S9" s="43"/>
      <c r="T9" s="43" t="str" cm="1">
        <f t="array" ref="T9">IFERROR(_xlfn.SINGLE(INDEX(Data!$A$1:S$1009,_xlfn.AGGREGATE(15,6,((Data!$C$1:$C$1009=T$6)/(Data!$C$1:$C$1009=T$6))*ROW(Data!$C$1:$C$1009),ROW(T9)-ROW(T$6)),1)),"")</f>
        <v>ClubbingTV</v>
      </c>
      <c r="U9" s="43"/>
      <c r="V9" s="43" t="str" cm="1">
        <f t="array" ref="V9">IFERROR(_xlfn.SINGLE(INDEX(Data!$A$1:X$1009,_xlfn.AGGREGATE(15,6,((Data!$C$1:$C$1009=V$6)/(Data!$C$1:$C$1009=V$6))*ROW(Data!$C$1:$C$1009),ROW(V9)-ROW(V$6)),1)),"")</f>
        <v>Antena 3</v>
      </c>
      <c r="W9" s="43"/>
      <c r="X9" s="43" t="str" cm="1">
        <f t="array" ref="X9">IFERROR(_xlfn.SINGLE(INDEX(Data!$A$1:Z$1009,_xlfn.AGGREGATE(15,6,((Data!$C$1:$C$1009=X$6)/(Data!$C$1:$C$1009=X$6))*ROW(Data!$C$1:$C$1009),ROW(X9)-ROW(X$6)),1)),"")</f>
        <v>Dominican View</v>
      </c>
      <c r="Y9" s="43"/>
      <c r="Z9" s="43" t="str" cm="1">
        <f t="array" ref="Z9">IFERROR(_xlfn.SINGLE(INDEX(Data!$A$1:AB$1009,_xlfn.AGGREGATE(15,6,((Data!$C$1:$C$1009=Z$6)/(Data!$C$1:$C$1009=Z$6))*ROW(Data!$C$1:$C$1009),ROW(Z9)-ROW(Z$6)),1)),"")</f>
        <v>Frndly: Classic</v>
      </c>
      <c r="BA9" s="75" t="str">
        <f>Services!A6</f>
        <v>AT&amp;T TV Now Plus</v>
      </c>
      <c r="BB9" s="42" t="s">
        <v>433</v>
      </c>
    </row>
    <row r="10" spans="1:54" x14ac:dyDescent="0.35">
      <c r="A10" s="43">
        <v>1</v>
      </c>
      <c r="B10" s="43" t="str" cm="1">
        <f t="array" ref="B10">IFERROR(_xlfn.SINGLE(INDEX(Data!A$1:$A$1009,_xlfn.AGGREGATE(15,6,((Data!$C$1:$C$1009=B$6)/(Data!$C$1:$C$1009=B$6))*ROW(Data!$C$1:$C$1009),ROW(B10)-ROW(B$6)),1)),"")</f>
        <v>FOX</v>
      </c>
      <c r="C10" s="43"/>
      <c r="D10" s="43" t="str" cm="1">
        <f t="array" ref="D10">IFERROR(_xlfn.SINGLE(INDEX(Data!$A$1:C$1009,_xlfn.AGGREGATE(15,6,((Data!$C$1:$C$1009=D$6)/(Data!$C$1:$C$1009=D$6))*ROW(Data!$C$1:$C$1009),ROW(D10)-ROW(D$6)),1)),"")</f>
        <v>AWE International</v>
      </c>
      <c r="E10" s="43"/>
      <c r="F10" s="43" t="str" cm="1">
        <f t="array" ref="F10">IFERROR(_xlfn.SINGLE(INDEX(Data!$A$1:E$1009,_xlfn.AGGREGATE(15,6,((Data!$C$1:$C$1009=F$6)/(Data!$C$1:$C$1009=F$6))*ROW(Data!$C$1:$C$1009),ROW(F10)-ROW(F$6)),1)),"")</f>
        <v>Bein Connect 5</v>
      </c>
      <c r="G10" s="43">
        <v>2</v>
      </c>
      <c r="H10" s="43" t="str" cm="1">
        <f t="array" ref="H10">IFERROR(_xlfn.SINGLE(INDEX(Data!$A$1:G$1009,_xlfn.AGGREGATE(15,6,((Data!$C$1:$C$1009=H$6)/(Data!$C$1:$C$1009=H$6))*ROW(Data!$C$1:$C$1009),ROW(H10)-ROW(H$6)),1)),"")</f>
        <v>Longhorn Network</v>
      </c>
      <c r="I10" s="43"/>
      <c r="J10" s="43" t="str" cm="1">
        <f t="array" ref="J10">IFERROR(_xlfn.SINGLE(INDEX(Data!$A$1:J$1009,_xlfn.AGGREGATE(15,6,((Data!$C$1:$C$1009=J$6)/(Data!$C$1:$C$1009=J$6))*ROW(Data!$C$1:$C$1009),ROW(J10)-ROW(J$6)),1)),"")</f>
        <v>AMC</v>
      </c>
      <c r="K10" s="43"/>
      <c r="L10" s="43" t="str" cm="1">
        <f t="array" ref="L10">IFERROR(_xlfn.SINGLE(INDEX(Data!$A$1:L$1009,_xlfn.AGGREGATE(15,6,((Data!$C$1:$C$1009=L$6)/(Data!$C$1:$C$1009=L$6))*ROW(Data!$C$1:$C$1009),ROW(L10)-ROW(L$6)),1)),"")</f>
        <v>HDnet Movies</v>
      </c>
      <c r="M10" s="43"/>
      <c r="N10" s="43" t="str" cm="1">
        <f t="array" ref="N10">IFERROR(_xlfn.SINGLE(INDEX(Data!$A$1:N$1009,_xlfn.AGGREGATE(15,6,((Data!$C$1:$C$1009=N$6)/(Data!$C$1:$C$1009=N$6))*ROW(Data!$C$1:$C$1009),ROW(N10)-ROW(N$6)),1)),"")</f>
        <v>Epix</v>
      </c>
      <c r="O10" s="43">
        <v>3</v>
      </c>
      <c r="P10" s="43" t="str" cm="1">
        <f t="array" ref="P10">IFERROR(_xlfn.SINGLE(INDEX(Data!$A$1:Q$1009,_xlfn.AGGREGATE(15,6,((Data!$C$1:$C$1009=P$6)/(Data!$C$1:$C$1009=P$6))*ROW(Data!$C$1:$C$1009),ROW(P10)-ROW(P$6)),1)),"")</f>
        <v>Boomerang</v>
      </c>
      <c r="Q10" s="43"/>
      <c r="R10" s="43" t="str" cm="1">
        <f t="array" ref="R10">IFERROR(_xlfn.SINGLE(INDEX(Data!$A$1:R$1009,_xlfn.AGGREGATE(15,6,((Data!$C$1:$C$1009=R$6)/(Data!$C$1:$C$1009=R$6))*ROW(Data!$C$1:$C$1009),ROW(R10)-ROW(R$6)),1)),"")</f>
        <v>BBC World News</v>
      </c>
      <c r="S10" s="43"/>
      <c r="T10" s="43" t="str" cm="1">
        <f t="array" ref="T10">IFERROR(_xlfn.SINGLE(INDEX(Data!$A$1:S$1009,_xlfn.AGGREGATE(15,6,((Data!$C$1:$C$1009=T$6)/(Data!$C$1:$C$1009=T$6))*ROW(Data!$C$1:$C$1009),ROW(T10)-ROW(T$6)),1)),"")</f>
        <v>CMT Music</v>
      </c>
      <c r="U10" s="43"/>
      <c r="V10" s="43" t="str" cm="1">
        <f t="array" ref="V10">IFERROR(_xlfn.SINGLE(INDEX(Data!$A$1:X$1009,_xlfn.AGGREGATE(15,6,((Data!$C$1:$C$1009=V$6)/(Data!$C$1:$C$1009=V$6))*ROW(Data!$C$1:$C$1009),ROW(V10)-ROW(V$6)),1)),"")</f>
        <v>Atrecine</v>
      </c>
      <c r="W10" s="43"/>
      <c r="X10" s="43" t="str" cm="1">
        <f t="array" ref="X10">IFERROR(_xlfn.SINGLE(INDEX(Data!$A$1:Z$1009,_xlfn.AGGREGATE(15,6,((Data!$C$1:$C$1009=X$6)/(Data!$C$1:$C$1009=X$6))*ROW(Data!$C$1:$C$1009),ROW(X10)-ROW(X$6)),1)),"")</f>
        <v>Grokker</v>
      </c>
      <c r="Y10" s="43"/>
      <c r="Z10" s="43" t="str" cm="1">
        <f t="array" ref="Z10">IFERROR(_xlfn.SINGLE(INDEX(Data!$A$1:AB$1009,_xlfn.AGGREGATE(15,6,((Data!$C$1:$C$1009=Z$6)/(Data!$C$1:$C$1009=Z$6))*ROW(Data!$C$1:$C$1009),ROW(Z10)-ROW(Z$6)),1)),"")</f>
        <v>Frndly: Premium</v>
      </c>
      <c r="BA10" s="75" t="str">
        <f>Services!A7</f>
        <v>AT&amp;T TV Now Max</v>
      </c>
      <c r="BB10" s="42" t="s">
        <v>434</v>
      </c>
    </row>
    <row r="11" spans="1:54" ht="24" x14ac:dyDescent="0.35">
      <c r="A11" s="43"/>
      <c r="B11" s="43" t="str" cm="1">
        <f t="array" ref="B11">IFERROR(_xlfn.SINGLE(INDEX(Data!A$1:$A$1009,_xlfn.AGGREGATE(15,6,((Data!$C$1:$C$1009=B$6)/(Data!$C$1:$C$1009=B$6))*ROW(Data!$C$1:$C$1009),ROW(B11)-ROW(B$6)),1)),"")</f>
        <v>MynetworkTV</v>
      </c>
      <c r="C11" s="43"/>
      <c r="D11" s="43" t="str" cm="1">
        <f t="array" ref="D11">IFERROR(_xlfn.SINGLE(INDEX(Data!$A$1:C$1009,_xlfn.AGGREGATE(15,6,((Data!$C$1:$C$1009=D$6)/(Data!$C$1:$C$1009=D$6))*ROW(Data!$C$1:$C$1009),ROW(D11)-ROW(D$6)),1)),"")</f>
        <v>Bravo</v>
      </c>
      <c r="E11" s="43"/>
      <c r="F11" s="43" t="str" cm="1">
        <f t="array" ref="F11">IFERROR(_xlfn.SINGLE(INDEX(Data!$A$1:E$1009,_xlfn.AGGREGATE(15,6,((Data!$C$1:$C$1009=F$6)/(Data!$C$1:$C$1009=F$6))*ROW(Data!$C$1:$C$1009),ROW(F11)-ROW(F$6)),1)),"")</f>
        <v>Bein Connect 6</v>
      </c>
      <c r="G11" s="43"/>
      <c r="H11" s="43" t="str" cm="1">
        <f t="array" ref="H11">IFERROR(_xlfn.SINGLE(INDEX(Data!$A$1:G$1009,_xlfn.AGGREGATE(15,6,((Data!$C$1:$C$1009=H$6)/(Data!$C$1:$C$1009=H$6))*ROW(Data!$C$1:$C$1009),ROW(H11)-ROW(H$6)),1)),"")</f>
        <v>NBC Sports Regionals</v>
      </c>
      <c r="I11" s="43"/>
      <c r="J11" s="43" t="str" cm="1">
        <f t="array" ref="J11">IFERROR(_xlfn.SINGLE(INDEX(Data!$A$1:J$1009,_xlfn.AGGREGATE(15,6,((Data!$C$1:$C$1009=J$6)/(Data!$C$1:$C$1009=J$6))*ROW(Data!$C$1:$C$1009),ROW(J11)-ROW(J$6)),1)),"")</f>
        <v>American Heroes</v>
      </c>
      <c r="K11" s="43"/>
      <c r="L11" s="43" t="str" cm="1">
        <f t="array" ref="L11">IFERROR(_xlfn.SINGLE(INDEX(Data!$A$1:L$1009,_xlfn.AGGREGATE(15,6,((Data!$C$1:$C$1009=L$6)/(Data!$C$1:$C$1009=L$6))*ROW(Data!$C$1:$C$1009),ROW(L11)-ROW(L$6)),1)),"")</f>
        <v>Lifetime Movie Network</v>
      </c>
      <c r="M11" s="43"/>
      <c r="N11" s="43" t="str" cm="1">
        <f t="array" ref="N11">IFERROR(_xlfn.SINGLE(INDEX(Data!$A$1:N$1009,_xlfn.AGGREGATE(15,6,((Data!$C$1:$C$1009=N$6)/(Data!$C$1:$C$1009=N$6))*ROW(Data!$C$1:$C$1009),ROW(N11)-ROW(N$6)),1)),"")</f>
        <v>Epix 2</v>
      </c>
      <c r="O11" s="43"/>
      <c r="P11" s="43" t="str" cm="1">
        <f t="array" ref="P11">IFERROR(_xlfn.SINGLE(INDEX(Data!$A$1:Q$1009,_xlfn.AGGREGATE(15,6,((Data!$C$1:$C$1009=P$6)/(Data!$C$1:$C$1009=P$6))*ROW(Data!$C$1:$C$1009),ROW(P11)-ROW(P$6)),1)),"")</f>
        <v>Cartoon Network</v>
      </c>
      <c r="Q11" s="43"/>
      <c r="R11" s="43" t="str" cm="1">
        <f t="array" ref="R11">IFERROR(_xlfn.SINGLE(INDEX(Data!$A$1:R$1009,_xlfn.AGGREGATE(15,6,((Data!$C$1:$C$1009=R$6)/(Data!$C$1:$C$1009=R$6))*ROW(Data!$C$1:$C$1009),ROW(R11)-ROW(R$6)),1)),"")</f>
        <v>Bloomberg TV</v>
      </c>
      <c r="S11" s="43"/>
      <c r="T11" s="43" t="str" cm="1">
        <f t="array" ref="T11">IFERROR(_xlfn.SINGLE(INDEX(Data!$A$1:S$1009,_xlfn.AGGREGATE(15,6,((Data!$C$1:$C$1009=T$6)/(Data!$C$1:$C$1009=T$6))*ROW(Data!$C$1:$C$1009),ROW(T11)-ROW(T$6)),1)),"")</f>
        <v>FM</v>
      </c>
      <c r="U11" s="43"/>
      <c r="V11" s="43" t="str" cm="1">
        <f t="array" ref="V11">IFERROR(_xlfn.SINGLE(INDEX(Data!$A$1:X$1009,_xlfn.AGGREGATE(15,6,((Data!$C$1:$C$1009=V$6)/(Data!$C$1:$C$1009=V$6))*ROW(Data!$C$1:$C$1009),ROW(V11)-ROW(V$6)),1)),"")</f>
        <v>Atres Series</v>
      </c>
      <c r="W11" s="43"/>
      <c r="X11" s="43" t="str" cm="1">
        <f t="array" ref="X11">IFERROR(_xlfn.SINGLE(INDEX(Data!$A$1:Z$1009,_xlfn.AGGREGATE(15,6,((Data!$C$1:$C$1009=X$6)/(Data!$C$1:$C$1009=X$6))*ROW(Data!$C$1:$C$1009),ROW(X11)-ROW(X$6)),1)),"")</f>
        <v>Mas Chic</v>
      </c>
      <c r="Y11" s="43"/>
      <c r="Z11" s="43" t="str" cm="1">
        <f t="array" ref="Z11">IFERROR(_xlfn.SINGLE(INDEX(Data!$A$1:AB$1009,_xlfn.AGGREGATE(15,6,((Data!$C$1:$C$1009=Z$6)/(Data!$C$1:$C$1009=Z$6))*ROW(Data!$C$1:$C$1009),ROW(Z11)-ROW(Z$6)),1)),"")</f>
        <v>Fubo TV: Cloud DVR Plus</v>
      </c>
      <c r="BA11" s="75" t="str">
        <f>Services!A8</f>
        <v>AT&amp;T TV Now Entertainment</v>
      </c>
      <c r="BB11" s="42" t="s">
        <v>205</v>
      </c>
    </row>
    <row r="12" spans="1:54" ht="24" x14ac:dyDescent="0.35">
      <c r="A12" s="43">
        <v>1</v>
      </c>
      <c r="B12" s="43" t="str" cm="1">
        <f t="array" ref="B12">IFERROR(_xlfn.SINGLE(INDEX(Data!A$1:$A$1009,_xlfn.AGGREGATE(15,6,((Data!$C$1:$C$1009=B$6)/(Data!$C$1:$C$1009=B$6))*ROW(Data!$C$1:$C$1009),ROW(B12)-ROW(B$6)),1)),"")</f>
        <v>NBC</v>
      </c>
      <c r="C12" s="43"/>
      <c r="D12" s="43" t="str" cm="1">
        <f t="array" ref="D12">IFERROR(_xlfn.SINGLE(INDEX(Data!$A$1:C$1009,_xlfn.AGGREGATE(15,6,((Data!$C$1:$C$1009=D$6)/(Data!$C$1:$C$1009=D$6))*ROW(Data!$C$1:$C$1009),ROW(D12)-ROW(D$6)),1)),"")</f>
        <v>Cooking Channel</v>
      </c>
      <c r="E12" s="43"/>
      <c r="F12" s="43" t="str" cm="1">
        <f t="array" ref="F12">IFERROR(_xlfn.SINGLE(INDEX(Data!$A$1:E$1009,_xlfn.AGGREGATE(15,6,((Data!$C$1:$C$1009=F$6)/(Data!$C$1:$C$1009=F$6))*ROW(Data!$C$1:$C$1009),ROW(F12)-ROW(F$6)),1)),"")</f>
        <v>Bein Connect 7</v>
      </c>
      <c r="G12" s="43"/>
      <c r="H12" s="43" t="str" cm="1">
        <f t="array" ref="H12">IFERROR(_xlfn.SINGLE(INDEX(Data!$A$1:G$1009,_xlfn.AGGREGATE(15,6,((Data!$C$1:$C$1009=H$6)/(Data!$C$1:$C$1009=H$6))*ROW(Data!$C$1:$C$1009),ROW(H12)-ROW(H$6)),1)),"")</f>
        <v>Pac-12 National Feed</v>
      </c>
      <c r="I12" s="43"/>
      <c r="J12" s="43" t="str" cm="1">
        <f t="array" ref="J12">IFERROR(_xlfn.SINGLE(INDEX(Data!$A$1:J$1009,_xlfn.AGGREGATE(15,6,((Data!$C$1:$C$1009=J$6)/(Data!$C$1:$C$1009=J$6))*ROW(Data!$C$1:$C$1009),ROW(J12)-ROW(J$6)),1)),"")</f>
        <v>AXS TV</v>
      </c>
      <c r="K12" s="43"/>
      <c r="L12" s="43" t="str" cm="1">
        <f t="array" ref="L12">IFERROR(_xlfn.SINGLE(INDEX(Data!$A$1:L$1009,_xlfn.AGGREGATE(15,6,((Data!$C$1:$C$1009=L$6)/(Data!$C$1:$C$1009=L$6))*ROW(Data!$C$1:$C$1009),ROW(L12)-ROW(L$6)),1)),"")</f>
        <v>Magnolia Selects</v>
      </c>
      <c r="M12" s="43"/>
      <c r="N12" s="43" t="str" cm="1">
        <f t="array" ref="N12">IFERROR(_xlfn.SINGLE(INDEX(Data!$A$1:N$1009,_xlfn.AGGREGATE(15,6,((Data!$C$1:$C$1009=N$6)/(Data!$C$1:$C$1009=N$6))*ROW(Data!$C$1:$C$1009),ROW(N12)-ROW(N$6)),1)),"")</f>
        <v>Epix Drive-In</v>
      </c>
      <c r="O12" s="43"/>
      <c r="P12" s="43" t="str" cm="1">
        <f t="array" ref="P12">IFERROR(_xlfn.SINGLE(INDEX(Data!$A$1:Q$1009,_xlfn.AGGREGATE(15,6,((Data!$C$1:$C$1009=P$6)/(Data!$C$1:$C$1009=P$6))*ROW(Data!$C$1:$C$1009),ROW(P12)-ROW(P$6)),1)),"")</f>
        <v>Cartoon Network East</v>
      </c>
      <c r="Q12" s="43"/>
      <c r="R12" s="43" t="str" cm="1">
        <f t="array" ref="R12">IFERROR(_xlfn.SINGLE(INDEX(Data!$A$1:R$1009,_xlfn.AGGREGATE(15,6,((Data!$C$1:$C$1009=R$6)/(Data!$C$1:$C$1009=R$6))*ROW(Data!$C$1:$C$1009),ROW(R12)-ROW(R$6)),1)),"")</f>
        <v>CBS News Live</v>
      </c>
      <c r="S12" s="43"/>
      <c r="T12" s="43" t="str" cm="1">
        <f t="array" ref="T12">IFERROR(_xlfn.SINGLE(INDEX(Data!$A$1:S$1009,_xlfn.AGGREGATE(15,6,((Data!$C$1:$C$1009=T$6)/(Data!$C$1:$C$1009=T$6))*ROW(Data!$C$1:$C$1009),ROW(T12)-ROW(T$6)),1)),"")</f>
        <v>Fuse</v>
      </c>
      <c r="U12" s="43"/>
      <c r="V12" s="43" t="str" cm="1">
        <f t="array" ref="V12">IFERROR(_xlfn.SINGLE(INDEX(Data!$A$1:X$1009,_xlfn.AGGREGATE(15,6,((Data!$C$1:$C$1009=V$6)/(Data!$C$1:$C$1009=V$6))*ROW(Data!$C$1:$C$1009),ROW(V12)-ROW(V$6)),1)),"")</f>
        <v>AZ Cinema</v>
      </c>
      <c r="W12" s="43"/>
      <c r="X12" s="43" t="str" cm="1">
        <f t="array" ref="X12">IFERROR(_xlfn.SINGLE(INDEX(Data!$A$1:Z$1009,_xlfn.AGGREGATE(15,6,((Data!$C$1:$C$1009=X$6)/(Data!$C$1:$C$1009=X$6))*ROW(Data!$C$1:$C$1009),ROW(X12)-ROW(X$6)),1)),"")</f>
        <v>Multimedios Costa Rica</v>
      </c>
      <c r="Y12" s="43"/>
      <c r="Z12" s="43" t="str" cm="1">
        <f t="array" ref="Z12">IFERROR(_xlfn.SINGLE(INDEX(Data!$A$1:AB$1009,_xlfn.AGGREGATE(15,6,((Data!$C$1:$C$1009=Z$6)/(Data!$C$1:$C$1009=Z$6))*ROW(Data!$C$1:$C$1009),ROW(Z12)-ROW(Z$6)),1)),"")</f>
        <v>Fubo TV: Family Share</v>
      </c>
      <c r="BA12" s="75" t="str">
        <f>Services!A9</f>
        <v>AT&amp;T TV Now Choice</v>
      </c>
      <c r="BB12" s="42" t="s">
        <v>427</v>
      </c>
    </row>
    <row r="13" spans="1:54" ht="36" x14ac:dyDescent="0.35">
      <c r="A13" s="43"/>
      <c r="B13" s="43" t="str" cm="1">
        <f t="array" ref="B13">IFERROR(_xlfn.SINGLE(INDEX(Data!A$1:$A$1009,_xlfn.AGGREGATE(15,6,((Data!$C$1:$C$1009=B$6)/(Data!$C$1:$C$1009=B$6))*ROW(Data!$C$1:$C$1009),ROW(B13)-ROW(B$6)),1)),"")</f>
        <v>PBS</v>
      </c>
      <c r="C13" s="43"/>
      <c r="D13" s="43" t="str" cm="1">
        <f t="array" ref="D13">IFERROR(_xlfn.SINGLE(INDEX(Data!$A$1:C$1009,_xlfn.AGGREGATE(15,6,((Data!$C$1:$C$1009=D$6)/(Data!$C$1:$C$1009=D$6))*ROW(Data!$C$1:$C$1009),ROW(D13)-ROW(D$6)),1)),"")</f>
        <v>Curiosity Stream</v>
      </c>
      <c r="E13" s="43"/>
      <c r="F13" s="43" t="str" cm="1">
        <f t="array" ref="F13">IFERROR(_xlfn.SINGLE(INDEX(Data!$A$1:E$1009,_xlfn.AGGREGATE(15,6,((Data!$C$1:$C$1009=F$6)/(Data!$C$1:$C$1009=F$6))*ROW(Data!$C$1:$C$1009),ROW(F13)-ROW(F$6)),1)),"")</f>
        <v>Bein Connect 8</v>
      </c>
      <c r="G13" s="43"/>
      <c r="H13" s="43" t="str" cm="1">
        <f t="array" ref="H13">IFERROR(_xlfn.SINGLE(INDEX(Data!$A$1:G$1009,_xlfn.AGGREGATE(15,6,((Data!$C$1:$C$1009=H$6)/(Data!$C$1:$C$1009=H$6))*ROW(Data!$C$1:$C$1009),ROW(H13)-ROW(H$6)),1)),"")</f>
        <v>SEC Network</v>
      </c>
      <c r="I13" s="43"/>
      <c r="J13" s="43" t="str" cm="1">
        <f t="array" ref="J13">IFERROR(_xlfn.SINGLE(INDEX(Data!$A$1:J$1009,_xlfn.AGGREGATE(15,6,((Data!$C$1:$C$1009=J$6)/(Data!$C$1:$C$1009=J$6))*ROW(Data!$C$1:$C$1009),ROW(J13)-ROW(J$6)),1)),"")</f>
        <v>BBC America</v>
      </c>
      <c r="K13" s="43"/>
      <c r="L13" s="43" t="str" cm="1">
        <f t="array" ref="L13">IFERROR(_xlfn.SINGLE(INDEX(Data!$A$1:L$1009,_xlfn.AGGREGATE(15,6,((Data!$C$1:$C$1009=L$6)/(Data!$C$1:$C$1009=L$6))*ROW(Data!$C$1:$C$1009),ROW(L13)-ROW(L$6)),1)),"")</f>
        <v>Shudder</v>
      </c>
      <c r="M13" s="43"/>
      <c r="N13" s="43" t="str" cm="1">
        <f t="array" ref="N13">IFERROR(_xlfn.SINGLE(INDEX(Data!$A$1:N$1009,_xlfn.AGGREGATE(15,6,((Data!$C$1:$C$1009=N$6)/(Data!$C$1:$C$1009=N$6))*ROW(Data!$C$1:$C$1009),ROW(N13)-ROW(N$6)),1)),"")</f>
        <v>Epix Hits</v>
      </c>
      <c r="O13" s="43"/>
      <c r="P13" s="43" t="str" cm="1">
        <f t="array" ref="P13">IFERROR(_xlfn.SINGLE(INDEX(Data!$A$1:Q$1009,_xlfn.AGGREGATE(15,6,((Data!$C$1:$C$1009=P$6)/(Data!$C$1:$C$1009=P$6))*ROW(Data!$C$1:$C$1009),ROW(P13)-ROW(P$6)),1)),"")</f>
        <v>Cbeebies</v>
      </c>
      <c r="Q13" s="43"/>
      <c r="R13" s="43" t="str" cm="1">
        <f t="array" ref="R13">IFERROR(_xlfn.SINGLE(INDEX(Data!$A$1:R$1009,_xlfn.AGGREGATE(15,6,((Data!$C$1:$C$1009=R$6)/(Data!$C$1:$C$1009=R$6))*ROW(Data!$C$1:$C$1009),ROW(R13)-ROW(R$6)),1)),"")</f>
        <v>CGTN</v>
      </c>
      <c r="S13" s="43"/>
      <c r="T13" s="43" t="str" cm="1">
        <f t="array" ref="T13">IFERROR(_xlfn.SINGLE(INDEX(Data!$A$1:S$1009,_xlfn.AGGREGATE(15,6,((Data!$C$1:$C$1009=T$6)/(Data!$C$1:$C$1009=T$6))*ROW(Data!$C$1:$C$1009),ROW(T13)-ROW(T$6)),1)),"")</f>
        <v>MTV Classic</v>
      </c>
      <c r="U13" s="43"/>
      <c r="V13" s="43" t="str" cm="1">
        <f t="array" ref="V13">IFERROR(_xlfn.SINGLE(INDEX(Data!$A$1:X$1009,_xlfn.AGGREGATE(15,6,((Data!$C$1:$C$1009=V$6)/(Data!$C$1:$C$1009=V$6))*ROW(Data!$C$1:$C$1009),ROW(V13)-ROW(V$6)),1)),"")</f>
        <v>Az Clic</v>
      </c>
      <c r="W13" s="43"/>
      <c r="X13" s="43" t="str" cm="1">
        <f t="array" ref="X13">IFERROR(_xlfn.SINGLE(INDEX(Data!$A$1:Z$1009,_xlfn.AGGREGATE(15,6,((Data!$C$1:$C$1009=X$6)/(Data!$C$1:$C$1009=X$6))*ROW(Data!$C$1:$C$1009),ROW(X13)-ROW(X$6)),1)),"")</f>
        <v>Pantaya</v>
      </c>
      <c r="Y13" s="43"/>
      <c r="Z13" s="43" t="str" cm="1">
        <f t="array" ref="Z13">IFERROR(_xlfn.SINGLE(INDEX(Data!$A$1:AB$1009,_xlfn.AGGREGATE(15,6,((Data!$C$1:$C$1009=Z$6)/(Data!$C$1:$C$1009=Z$6))*ROW(Data!$C$1:$C$1009),ROW(Z13)-ROW(Z$6)),1)),"")</f>
        <v>Hulu with Live TV: Enhanced Cloud DVR</v>
      </c>
      <c r="BA13" s="75" t="str">
        <f>Services!A10</f>
        <v>AT&amp;T TV Now Xtra</v>
      </c>
      <c r="BB13" s="42" t="s">
        <v>197</v>
      </c>
    </row>
    <row r="14" spans="1:54" ht="24" x14ac:dyDescent="0.35">
      <c r="A14" s="43"/>
      <c r="B14" s="43" t="str" cm="1">
        <f t="array" ref="B14">IFERROR(_xlfn.SINGLE(INDEX(Data!A$1:$A$1009,_xlfn.AGGREGATE(15,6,((Data!$C$1:$C$1009=B$6)/(Data!$C$1:$C$1009=B$6))*ROW(Data!$C$1:$C$1009),ROW(B14)-ROW(B$6)),1)),"")</f>
        <v/>
      </c>
      <c r="C14" s="43"/>
      <c r="D14" s="43" t="str" cm="1">
        <f t="array" ref="D14">IFERROR(_xlfn.SINGLE(INDEX(Data!$A$1:C$1009,_xlfn.AGGREGATE(15,6,((Data!$C$1:$C$1009=D$6)/(Data!$C$1:$C$1009=D$6))*ROW(Data!$C$1:$C$1009),ROW(D14)-ROW(D$6)),1)),"")</f>
        <v>Destination America</v>
      </c>
      <c r="E14" s="43"/>
      <c r="F14" s="43" t="str" cm="1">
        <f t="array" ref="F14">IFERROR(_xlfn.SINGLE(INDEX(Data!$A$1:E$1009,_xlfn.AGGREGATE(15,6,((Data!$C$1:$C$1009=F$6)/(Data!$C$1:$C$1009=F$6))*ROW(Data!$C$1:$C$1009),ROW(F14)-ROW(F$6)),1)),"")</f>
        <v>Bein Laliga</v>
      </c>
      <c r="G14" s="43"/>
      <c r="H14" s="43" t="str" cm="1">
        <f t="array" ref="H14">IFERROR(_xlfn.SINGLE(INDEX(Data!$A$1:G$1009,_xlfn.AGGREGATE(15,6,((Data!$C$1:$C$1009=H$6)/(Data!$C$1:$C$1009=H$6))*ROW(Data!$C$1:$C$1009),ROW(H14)-ROW(H$6)),1)),"")</f>
        <v>SNY</v>
      </c>
      <c r="I14" s="43"/>
      <c r="J14" s="43" t="str" cm="1">
        <f t="array" ref="J14">IFERROR(_xlfn.SINGLE(INDEX(Data!$A$1:J$1009,_xlfn.AGGREGATE(15,6,((Data!$C$1:$C$1009=J$6)/(Data!$C$1:$C$1009=J$6))*ROW(Data!$C$1:$C$1009),ROW(J14)-ROW(J$6)),1)),"")</f>
        <v>BET</v>
      </c>
      <c r="K14" s="43"/>
      <c r="L14" s="43" t="str" cm="1">
        <f t="array" ref="L14">IFERROR(_xlfn.SINGLE(INDEX(Data!$A$1:L$1009,_xlfn.AGGREGATE(15,6,((Data!$C$1:$C$1009=L$6)/(Data!$C$1:$C$1009=L$6))*ROW(Data!$C$1:$C$1009),ROW(L14)-ROW(L$6)),1)),"")</f>
        <v>Sony Movie Channel</v>
      </c>
      <c r="M14" s="43"/>
      <c r="N14" s="43" t="str" cm="1">
        <f t="array" ref="N14">IFERROR(_xlfn.SINGLE(INDEX(Data!$A$1:N$1009,_xlfn.AGGREGATE(15,6,((Data!$C$1:$C$1009=N$6)/(Data!$C$1:$C$1009=N$6))*ROW(Data!$C$1:$C$1009),ROW(N14)-ROW(N$6)),1)),"")</f>
        <v>HBO</v>
      </c>
      <c r="O14" s="43"/>
      <c r="P14" s="43" t="str" cm="1">
        <f t="array" ref="P14">IFERROR(_xlfn.SINGLE(INDEX(Data!$A$1:Q$1009,_xlfn.AGGREGATE(15,6,((Data!$C$1:$C$1009=P$6)/(Data!$C$1:$C$1009=P$6))*ROW(Data!$C$1:$C$1009),ROW(P14)-ROW(P$6)),1)),"")</f>
        <v>Con TV</v>
      </c>
      <c r="Q14" s="43"/>
      <c r="R14" s="43" t="str" cm="1">
        <f t="array" ref="R14">IFERROR(_xlfn.SINGLE(INDEX(Data!$A$1:R$1009,_xlfn.AGGREGATE(15,6,((Data!$C$1:$C$1009=R$6)/(Data!$C$1:$C$1009=R$6))*ROW(Data!$C$1:$C$1009),ROW(R14)-ROW(R$6)),1)),"")</f>
        <v>Cheddar</v>
      </c>
      <c r="S14" s="43"/>
      <c r="T14" s="43" t="str" cm="1">
        <f t="array" ref="T14">IFERROR(_xlfn.SINGLE(INDEX(Data!$A$1:S$1009,_xlfn.AGGREGATE(15,6,((Data!$C$1:$C$1009=T$6)/(Data!$C$1:$C$1009=T$6))*ROW(Data!$C$1:$C$1009),ROW(T14)-ROW(T$6)),1)),"")</f>
        <v>MTV Live</v>
      </c>
      <c r="U14" s="43"/>
      <c r="V14" s="43" t="str" cm="1">
        <f t="array" ref="V14">IFERROR(_xlfn.SINGLE(INDEX(Data!$A$1:X$1009,_xlfn.AGGREGATE(15,6,((Data!$C$1:$C$1009=V$6)/(Data!$C$1:$C$1009=V$6))*ROW(Data!$C$1:$C$1009),ROW(V14)-ROW(V$6)),1)),"")</f>
        <v>AZ Corazón</v>
      </c>
      <c r="W14" s="43"/>
      <c r="X14" s="43" t="str" cm="1">
        <f t="array" ref="X14">IFERROR(_xlfn.SINGLE(INDEX(Data!$A$1:Z$1009,_xlfn.AGGREGATE(15,6,((Data!$C$1:$C$1009=X$6)/(Data!$C$1:$C$1009=X$6))*ROW(Data!$C$1:$C$1009),ROW(X14)-ROW(X$6)),1)),"")</f>
        <v>RAI Italia</v>
      </c>
      <c r="Y14" s="43"/>
      <c r="Z14" s="43" t="str" cm="1">
        <f t="array" ref="Z14">IFERROR(_xlfn.SINGLE(INDEX(Data!$A$1:AB$1009,_xlfn.AGGREGATE(15,6,((Data!$C$1:$C$1009=Z$6)/(Data!$C$1:$C$1009=Z$6))*ROW(Data!$C$1:$C$1009),ROW(Z14)-ROW(Z$6)),1)),"")</f>
        <v>Hulu with Live TV: No Ads</v>
      </c>
      <c r="BA14" s="75" t="str">
        <f>Services!A11</f>
        <v>AT&amp;T TV Now Ultimate</v>
      </c>
      <c r="BB14" s="42" t="s">
        <v>430</v>
      </c>
    </row>
    <row r="15" spans="1:54" ht="24" x14ac:dyDescent="0.35">
      <c r="A15" s="43"/>
      <c r="B15" s="43" t="str" cm="1">
        <f t="array" ref="B15">IFERROR(_xlfn.SINGLE(INDEX(Data!A$1:$A$1009,_xlfn.AGGREGATE(15,6,((Data!$C$1:$C$1009=B$6)/(Data!$C$1:$C$1009=B$6))*ROW(Data!$C$1:$C$1009),ROW(B15)-ROW(B$6)),1)),"")</f>
        <v/>
      </c>
      <c r="C15" s="43"/>
      <c r="D15" s="43" t="str" cm="1">
        <f t="array" ref="D15">IFERROR(_xlfn.SINGLE(INDEX(Data!$A$1:C$1009,_xlfn.AGGREGATE(15,6,((Data!$C$1:$C$1009=D$6)/(Data!$C$1:$C$1009=D$6))*ROW(Data!$C$1:$C$1009),ROW(D15)-ROW(D$6)),1)),"")</f>
        <v>Discovery Life</v>
      </c>
      <c r="E15" s="43"/>
      <c r="F15" s="43" t="str" cm="1">
        <f t="array" ref="F15">IFERROR(_xlfn.SINGLE(INDEX(Data!$A$1:E$1009,_xlfn.AGGREGATE(15,6,((Data!$C$1:$C$1009=F$6)/(Data!$C$1:$C$1009=F$6))*ROW(Data!$C$1:$C$1009),ROW(F15)-ROW(F$6)),1)),"")</f>
        <v>Bein Sports</v>
      </c>
      <c r="G15" s="43"/>
      <c r="H15" s="43" t="str" cm="1">
        <f t="array" ref="H15">IFERROR(_xlfn.SINGLE(INDEX(Data!$A$1:G$1009,_xlfn.AGGREGATE(15,6,((Data!$C$1:$C$1009=H$6)/(Data!$C$1:$C$1009=H$6))*ROW(Data!$C$1:$C$1009),ROW(H15)-ROW(H$6)),1)),"")</f>
        <v>Yes Network</v>
      </c>
      <c r="I15" s="43"/>
      <c r="J15" s="43" t="str" cm="1">
        <f t="array" ref="J15">IFERROR(_xlfn.SINGLE(INDEX(Data!$A$1:J$1009,_xlfn.AGGREGATE(15,6,((Data!$C$1:$C$1009=J$6)/(Data!$C$1:$C$1009=J$6))*ROW(Data!$C$1:$C$1009),ROW(J15)-ROW(J$6)),1)),"")</f>
        <v>BET Her</v>
      </c>
      <c r="K15" s="43"/>
      <c r="L15" s="43" t="str" cm="1">
        <f t="array" ref="L15">IFERROR(_xlfn.SINGLE(INDEX(Data!$A$1:L$1009,_xlfn.AGGREGATE(15,6,((Data!$C$1:$C$1009=L$6)/(Data!$C$1:$C$1009=L$6))*ROW(Data!$C$1:$C$1009),ROW(L15)-ROW(L$6)),1)),"")</f>
        <v>Sundance Now</v>
      </c>
      <c r="M15" s="43"/>
      <c r="N15" s="43" t="str" cm="1">
        <f t="array" ref="N15">IFERROR(_xlfn.SINGLE(INDEX(Data!$A$1:N$1009,_xlfn.AGGREGATE(15,6,((Data!$C$1:$C$1009=N$6)/(Data!$C$1:$C$1009=N$6))*ROW(Data!$C$1:$C$1009),ROW(N15)-ROW(N$6)),1)),"")</f>
        <v>HBO Family</v>
      </c>
      <c r="O15" s="43"/>
      <c r="P15" s="43" t="str" cm="1">
        <f t="array" ref="P15">IFERROR(_xlfn.SINGLE(INDEX(Data!$A$1:Q$1009,_xlfn.AGGREGATE(15,6,((Data!$C$1:$C$1009=P$6)/(Data!$C$1:$C$1009=P$6))*ROW(Data!$C$1:$C$1009),ROW(P15)-ROW(P$6)),1)),"")</f>
        <v>Discovery Family</v>
      </c>
      <c r="Q15" s="43"/>
      <c r="R15" s="43" t="str" cm="1">
        <f t="array" ref="R15">IFERROR(_xlfn.SINGLE(INDEX(Data!$A$1:R$1009,_xlfn.AGGREGATE(15,6,((Data!$C$1:$C$1009=R$6)/(Data!$C$1:$C$1009=R$6))*ROW(Data!$C$1:$C$1009),ROW(R15)-ROW(R$6)),1)),"")</f>
        <v>CNBC</v>
      </c>
      <c r="S15" s="43"/>
      <c r="T15" s="43" t="str" cm="1">
        <f t="array" ref="T15">IFERROR(_xlfn.SINGLE(INDEX(Data!$A$1:S$1009,_xlfn.AGGREGATE(15,6,((Data!$C$1:$C$1009=T$6)/(Data!$C$1:$C$1009=T$6))*ROW(Data!$C$1:$C$1009),ROW(T15)-ROW(T$6)),1)),"")</f>
        <v>MTVu</v>
      </c>
      <c r="U15" s="43"/>
      <c r="V15" s="43" t="str" cm="1">
        <f t="array" ref="V15">IFERROR(_xlfn.SINGLE(INDEX(Data!$A$1:X$1009,_xlfn.AGGREGATE(15,6,((Data!$C$1:$C$1009=V$6)/(Data!$C$1:$C$1009=V$6))*ROW(Data!$C$1:$C$1009),ROW(V15)-ROW(V$6)),1)),"")</f>
        <v>Azteca</v>
      </c>
      <c r="W15" s="43"/>
      <c r="X15" s="43" t="str" cm="1">
        <f t="array" ref="X15">IFERROR(_xlfn.SINGLE(INDEX(Data!$A$1:Z$1009,_xlfn.AGGREGATE(15,6,((Data!$C$1:$C$1009=X$6)/(Data!$C$1:$C$1009=X$6))*ROW(Data!$C$1:$C$1009),ROW(X15)-ROW(X$6)),1)),"")</f>
        <v>RTP Internacional</v>
      </c>
      <c r="Y15" s="43"/>
      <c r="Z15" s="43" t="str" cm="1">
        <f t="array" ref="Z15">IFERROR(_xlfn.SINGLE(INDEX(Data!$A$1:AB$1009,_xlfn.AGGREGATE(15,6,((Data!$C$1:$C$1009=Z$6)/(Data!$C$1:$C$1009=Z$6))*ROW(Data!$C$1:$C$1009),ROW(Z15)-ROW(Z$6)),1)),"")</f>
        <v>Hulu with Live TV: Unlimited Screens</v>
      </c>
      <c r="BA15" s="75" t="str">
        <f>Services!A13</f>
        <v>AT&amp;T TV Now Optimo Mas</v>
      </c>
    </row>
    <row r="16" spans="1:54" ht="24" x14ac:dyDescent="0.35">
      <c r="A16" s="43"/>
      <c r="B16" s="43" t="str" cm="1">
        <f t="array" ref="B16">IFERROR(_xlfn.SINGLE(INDEX(Data!A$1:$A$1009,_xlfn.AGGREGATE(15,6,((Data!$C$1:$C$1009=B$6)/(Data!$C$1:$C$1009=B$6))*ROW(Data!$C$1:$C$1009),ROW(B16)-ROW(B$6)),1)),"")</f>
        <v/>
      </c>
      <c r="C16" s="43"/>
      <c r="D16" s="43" t="str" cm="1">
        <f t="array" ref="D16">IFERROR(_xlfn.SINGLE(INDEX(Data!$A$1:C$1009,_xlfn.AGGREGATE(15,6,((Data!$C$1:$C$1009=D$6)/(Data!$C$1:$C$1009=D$6))*ROW(Data!$C$1:$C$1009),ROW(D16)-ROW(D$6)),1)),"")</f>
        <v>DIY</v>
      </c>
      <c r="E16" s="43"/>
      <c r="F16" s="43" t="str" cm="1">
        <f t="array" ref="F16">IFERROR(_xlfn.SINGLE(INDEX(Data!$A$1:E$1009,_xlfn.AGGREGATE(15,6,((Data!$C$1:$C$1009=F$6)/(Data!$C$1:$C$1009=F$6))*ROW(Data!$C$1:$C$1009),ROW(F16)-ROW(F$6)),1)),"")</f>
        <v>Bein Sports Connect</v>
      </c>
      <c r="G16" s="43"/>
      <c r="H16" s="43" t="str" cm="1">
        <f t="array" ref="H16">IFERROR(_xlfn.SINGLE(INDEX(Data!$A$1:G$1009,_xlfn.AGGREGATE(15,6,((Data!$C$1:$C$1009=H$6)/(Data!$C$1:$C$1009=H$6))*ROW(Data!$C$1:$C$1009),ROW(H16)-ROW(H$6)),1)),"")</f>
        <v/>
      </c>
      <c r="I16" s="43"/>
      <c r="J16" s="43" t="str" cm="1">
        <f t="array" ref="J16">IFERROR(_xlfn.SINGLE(INDEX(Data!$A$1:J$1009,_xlfn.AGGREGATE(15,6,((Data!$C$1:$C$1009=J$6)/(Data!$C$1:$C$1009=J$6))*ROW(Data!$C$1:$C$1009),ROW(J16)-ROW(J$6)),1)),"")</f>
        <v>Buzzr</v>
      </c>
      <c r="K16" s="43"/>
      <c r="L16" s="43" t="str" cm="1">
        <f t="array" ref="L16">IFERROR(_xlfn.SINGLE(INDEX(Data!$A$1:L$1009,_xlfn.AGGREGATE(15,6,((Data!$C$1:$C$1009=L$6)/(Data!$C$1:$C$1009=L$6))*ROW(Data!$C$1:$C$1009),ROW(L16)-ROW(L$6)),1)),"")</f>
        <v>Turner Classic Movies</v>
      </c>
      <c r="M16" s="43"/>
      <c r="N16" s="43" t="str" cm="1">
        <f t="array" ref="N16">IFERROR(_xlfn.SINGLE(INDEX(Data!$A$1:N$1009,_xlfn.AGGREGATE(15,6,((Data!$C$1:$C$1009=N$6)/(Data!$C$1:$C$1009=N$6))*ROW(Data!$C$1:$C$1009),ROW(N16)-ROW(N$6)),1)),"")</f>
        <v>HBO Latino</v>
      </c>
      <c r="O16" s="43"/>
      <c r="P16" s="43" t="str" cm="1">
        <f t="array" ref="P16">IFERROR(_xlfn.SINGLE(INDEX(Data!$A$1:Q$1009,_xlfn.AGGREGATE(15,6,((Data!$C$1:$C$1009=P$6)/(Data!$C$1:$C$1009=P$6))*ROW(Data!$C$1:$C$1009),ROW(P16)-ROW(P$6)),1)),"")</f>
        <v>Disney Channel</v>
      </c>
      <c r="Q16" s="43"/>
      <c r="R16" s="43" t="str" cm="1">
        <f t="array" ref="R16">IFERROR(_xlfn.SINGLE(INDEX(Data!$A$1:R$1009,_xlfn.AGGREGATE(15,6,((Data!$C$1:$C$1009=R$6)/(Data!$C$1:$C$1009=R$6))*ROW(Data!$C$1:$C$1009),ROW(R16)-ROW(R$6)),1)),"")</f>
        <v>CNBC World</v>
      </c>
      <c r="S16" s="43"/>
      <c r="T16" s="43" t="str" cm="1">
        <f t="array" ref="T16">IFERROR(_xlfn.SINGLE(INDEX(Data!$A$1:S$1009,_xlfn.AGGREGATE(15,6,((Data!$C$1:$C$1009=T$6)/(Data!$C$1:$C$1009=T$6))*ROW(Data!$C$1:$C$1009),ROW(T16)-ROW(T$6)),1)),"")</f>
        <v>Nick Music</v>
      </c>
      <c r="U16" s="43"/>
      <c r="V16" s="43" t="str" cm="1">
        <f t="array" ref="V16">IFERROR(_xlfn.SINGLE(INDEX(Data!$A$1:X$1009,_xlfn.AGGREGATE(15,6,((Data!$C$1:$C$1009=V$6)/(Data!$C$1:$C$1009=V$6))*ROW(Data!$C$1:$C$1009),ROW(V16)-ROW(V$6)),1)),"")</f>
        <v>Bandamax</v>
      </c>
      <c r="W16" s="43"/>
      <c r="X16" s="43" t="str" cm="1">
        <f t="array" ref="X16">IFERROR(_xlfn.SINGLE(INDEX(Data!$A$1:Z$1009,_xlfn.AGGREGATE(15,6,((Data!$C$1:$C$1009=X$6)/(Data!$C$1:$C$1009=X$6))*ROW(Data!$C$1:$C$1009),ROW(X16)-ROW(X$6)),1)),"")</f>
        <v>Supercanal Caribe</v>
      </c>
      <c r="Y16" s="43"/>
      <c r="Z16" s="43" t="str" cm="1">
        <f t="array" ref="Z16">IFERROR(_xlfn.SINGLE(INDEX(Data!$A$1:AB$1009,_xlfn.AGGREGATE(15,6,((Data!$C$1:$C$1009=Z$6)/(Data!$C$1:$C$1009=Z$6))*ROW(Data!$C$1:$C$1009),ROW(Z16)-ROW(Z$6)),1)),"")</f>
        <v>Sling: 4 for $10 Deal</v>
      </c>
      <c r="BA16" s="75" t="str">
        <f>Services!A14</f>
        <v>YouTube TV</v>
      </c>
    </row>
    <row r="17" spans="1:53" ht="24" x14ac:dyDescent="0.35">
      <c r="A17" s="43"/>
      <c r="B17" s="43" t="str" cm="1">
        <f t="array" ref="B17">IFERROR(_xlfn.SINGLE(INDEX(Data!A$1:$A$1009,_xlfn.AGGREGATE(15,6,((Data!$C$1:$C$1009=B$6)/(Data!$C$1:$C$1009=B$6))*ROW(Data!$C$1:$C$1009),ROW(B17)-ROW(B$6)),1)),"")</f>
        <v/>
      </c>
      <c r="C17" s="43"/>
      <c r="D17" s="43" t="str" cm="1">
        <f t="array" ref="D17">IFERROR(_xlfn.SINGLE(INDEX(Data!$A$1:C$1009,_xlfn.AGGREGATE(15,6,((Data!$C$1:$C$1009=D$6)/(Data!$C$1:$C$1009=D$6))*ROW(Data!$C$1:$C$1009),ROW(D17)-ROW(D$6)),1)),"")</f>
        <v>Dog TV</v>
      </c>
      <c r="E17" s="43"/>
      <c r="F17" s="43" t="str" cm="1">
        <f t="array" ref="F17">IFERROR(_xlfn.SINGLE(INDEX(Data!$A$1:E$1009,_xlfn.AGGREGATE(15,6,((Data!$C$1:$C$1009=F$6)/(Data!$C$1:$C$1009=F$6))*ROW(Data!$C$1:$C$1009),ROW(F17)-ROW(F$6)),1)),"")</f>
        <v>Bein Sports Espanol</v>
      </c>
      <c r="G17" s="43"/>
      <c r="H17" s="43" t="str" cm="1">
        <f t="array" ref="H17">IFERROR(_xlfn.SINGLE(INDEX(Data!$A$1:G$1009,_xlfn.AGGREGATE(15,6,((Data!$C$1:$C$1009=H$6)/(Data!$C$1:$C$1009=H$6))*ROW(Data!$C$1:$C$1009),ROW(H17)-ROW(H$6)),1)),"")</f>
        <v/>
      </c>
      <c r="I17" s="43"/>
      <c r="J17" s="43" t="str" cm="1">
        <f t="array" ref="J17">IFERROR(_xlfn.SINGLE(INDEX(Data!$A$1:J$1009,_xlfn.AGGREGATE(15,6,((Data!$C$1:$C$1009=J$6)/(Data!$C$1:$C$1009=J$6))*ROW(Data!$C$1:$C$1009),ROW(J17)-ROW(J$6)),1)),"")</f>
        <v>Cleo TV</v>
      </c>
      <c r="K17" s="43"/>
      <c r="L17" s="43" t="str" cm="1">
        <f t="array" ref="L17">IFERROR(_xlfn.SINGLE(INDEX(Data!$A$1:L$1009,_xlfn.AGGREGATE(15,6,((Data!$C$1:$C$1009=L$6)/(Data!$C$1:$C$1009=L$6))*ROW(Data!$C$1:$C$1009),ROW(L17)-ROW(L$6)),1)),"")</f>
        <v>Urban Movie Channel</v>
      </c>
      <c r="M17" s="43"/>
      <c r="N17" s="43" t="str" cm="1">
        <f t="array" ref="N17">IFERROR(_xlfn.SINGLE(INDEX(Data!$A$1:N$1009,_xlfn.AGGREGATE(15,6,((Data!$C$1:$C$1009=N$6)/(Data!$C$1:$C$1009=N$6))*ROW(Data!$C$1:$C$1009),ROW(N17)-ROW(N$6)),1)),"")</f>
        <v>HBO Max</v>
      </c>
      <c r="O17" s="43"/>
      <c r="P17" s="43" t="str" cm="1">
        <f t="array" ref="P17">IFERROR(_xlfn.SINGLE(INDEX(Data!$A$1:Q$1009,_xlfn.AGGREGATE(15,6,((Data!$C$1:$C$1009=P$6)/(Data!$C$1:$C$1009=P$6))*ROW(Data!$C$1:$C$1009),ROW(P17)-ROW(P$6)),1)),"")</f>
        <v>Disney Junior</v>
      </c>
      <c r="Q17" s="43"/>
      <c r="R17" s="43" t="str" cm="1">
        <f t="array" ref="R17">IFERROR(_xlfn.SINGLE(INDEX(Data!$A$1:R$1009,_xlfn.AGGREGATE(15,6,((Data!$C$1:$C$1009=R$6)/(Data!$C$1:$C$1009=R$6))*ROW(Data!$C$1:$C$1009),ROW(R17)-ROW(R$6)),1)),"")</f>
        <v>CNN</v>
      </c>
      <c r="S17" s="43"/>
      <c r="T17" s="43" t="str" cm="1">
        <f t="array" ref="T17">IFERROR(_xlfn.SINGLE(INDEX(Data!$A$1:S$1009,_xlfn.AGGREGATE(15,6,((Data!$C$1:$C$1009=T$6)/(Data!$C$1:$C$1009=T$6))*ROW(Data!$C$1:$C$1009),ROW(T17)-ROW(T$6)),1)),"")</f>
        <v>Revolt</v>
      </c>
      <c r="U17" s="43"/>
      <c r="V17" s="43" t="str" cm="1">
        <f t="array" ref="V17">IFERROR(_xlfn.SINGLE(INDEX(Data!$A$1:X$1009,_xlfn.AGGREGATE(15,6,((Data!$C$1:$C$1009=V$6)/(Data!$C$1:$C$1009=V$6))*ROW(Data!$C$1:$C$1009),ROW(V17)-ROW(V$6)),1)),"")</f>
        <v>Bolivia TV</v>
      </c>
      <c r="W17" s="43"/>
      <c r="X17" s="43" t="str" cm="1">
        <f t="array" ref="X17">IFERROR(_xlfn.SINGLE(INDEX(Data!$A$1:Z$1009,_xlfn.AGGREGATE(15,6,((Data!$C$1:$C$1009=X$6)/(Data!$C$1:$C$1009=X$6))*ROW(Data!$C$1:$C$1009),ROW(X17)-ROW(X$6)),1)),"")</f>
        <v>Tele El Salvador</v>
      </c>
      <c r="Y17" s="43"/>
      <c r="Z17" s="43" t="str" cm="1">
        <f t="array" ref="Z17">IFERROR(_xlfn.SINGLE(INDEX(Data!$A$1:AB$1009,_xlfn.AGGREGATE(15,6,((Data!$C$1:$C$1009=Z$6)/(Data!$C$1:$C$1009=Z$6))*ROW(Data!$C$1:$C$1009),ROW(Z17)-ROW(Z$6)),1)),"")</f>
        <v>Sling: Cloud DVR</v>
      </c>
      <c r="BA17" s="75" t="str">
        <f>Services!A15</f>
        <v>Hulu with Live TV</v>
      </c>
    </row>
    <row r="18" spans="1:53" ht="24" x14ac:dyDescent="0.35">
      <c r="A18" s="43"/>
      <c r="B18" s="43" t="str" cm="1">
        <f t="array" ref="B18">IFERROR(_xlfn.SINGLE(INDEX(Data!A$1:$A$1009,_xlfn.AGGREGATE(15,6,((Data!$C$1:$C$1009=B$6)/(Data!$C$1:$C$1009=B$6))*ROW(Data!$C$1:$C$1009),ROW(B18)-ROW(B$6)),1)),"")</f>
        <v/>
      </c>
      <c r="C18" s="43"/>
      <c r="D18" s="43" t="str" cm="1">
        <f t="array" ref="D18">IFERROR(_xlfn.SINGLE(INDEX(Data!$A$1:C$1009,_xlfn.AGGREGATE(15,6,((Data!$C$1:$C$1009=D$6)/(Data!$C$1:$C$1009=D$6))*ROW(Data!$C$1:$C$1009),ROW(D18)-ROW(D$6)),1)),"")</f>
        <v>DOX</v>
      </c>
      <c r="E18" s="43"/>
      <c r="F18" s="43" t="str" cm="1">
        <f t="array" ref="F18">IFERROR(_xlfn.SINGLE(INDEX(Data!$A$1:E$1009,_xlfn.AGGREGATE(15,6,((Data!$C$1:$C$1009=F$6)/(Data!$C$1:$C$1009=F$6))*ROW(Data!$C$1:$C$1009),ROW(F18)-ROW(F$6)),1)),"")</f>
        <v>CBS Sports Network</v>
      </c>
      <c r="G18" s="43"/>
      <c r="H18" s="43" t="str" cm="1">
        <f t="array" ref="H18">IFERROR(_xlfn.SINGLE(INDEX(Data!$A$1:G$1009,_xlfn.AGGREGATE(15,6,((Data!$C$1:$C$1009=H$6)/(Data!$C$1:$C$1009=H$6))*ROW(Data!$C$1:$C$1009),ROW(H18)-ROW(H$6)),1)),"")</f>
        <v/>
      </c>
      <c r="I18" s="43"/>
      <c r="J18" s="43" t="str" cm="1">
        <f t="array" ref="J18">IFERROR(_xlfn.SINGLE(INDEX(Data!$A$1:J$1009,_xlfn.AGGREGATE(15,6,((Data!$C$1:$C$1009=J$6)/(Data!$C$1:$C$1009=J$6))*ROW(Data!$C$1:$C$1009),ROW(J18)-ROW(J$6)),1)),"")</f>
        <v>CMT</v>
      </c>
      <c r="K18" s="43"/>
      <c r="L18" s="43" t="str" cm="1">
        <f t="array" ref="L18">IFERROR(_xlfn.SINGLE(INDEX(Data!$A$1:L$1009,_xlfn.AGGREGATE(15,6,((Data!$C$1:$C$1009=L$6)/(Data!$C$1:$C$1009=L$6))*ROW(Data!$C$1:$C$1009),ROW(L18)-ROW(L$6)),1)),"")</f>
        <v/>
      </c>
      <c r="M18" s="43"/>
      <c r="N18" s="43" t="str" cm="1">
        <f t="array" ref="N18">IFERROR(_xlfn.SINGLE(INDEX(Data!$A$1:N$1009,_xlfn.AGGREGATE(15,6,((Data!$C$1:$C$1009=N$6)/(Data!$C$1:$C$1009=N$6))*ROW(Data!$C$1:$C$1009),ROW(N18)-ROW(N$6)),1)),"")</f>
        <v>HBO2</v>
      </c>
      <c r="O18" s="43"/>
      <c r="P18" s="43" t="str" cm="1">
        <f t="array" ref="P18">IFERROR(_xlfn.SINGLE(INDEX(Data!$A$1:Q$1009,_xlfn.AGGREGATE(15,6,((Data!$C$1:$C$1009=P$6)/(Data!$C$1:$C$1009=P$6))*ROW(Data!$C$1:$C$1009),ROW(P18)-ROW(P$6)),1)),"")</f>
        <v>Disney XD</v>
      </c>
      <c r="Q18" s="43"/>
      <c r="R18" s="43" t="str" cm="1">
        <f t="array" ref="R18">IFERROR(_xlfn.SINGLE(INDEX(Data!$A$1:R$1009,_xlfn.AGGREGATE(15,6,((Data!$C$1:$C$1009=R$6)/(Data!$C$1:$C$1009=R$6))*ROW(Data!$C$1:$C$1009),ROW(R18)-ROW(R$6)),1)),"")</f>
        <v>CNN International</v>
      </c>
      <c r="S18" s="43"/>
      <c r="T18" s="43" t="str" cm="1">
        <f t="array" ref="T18">IFERROR(_xlfn.SINGLE(INDEX(Data!$A$1:S$1009,_xlfn.AGGREGATE(15,6,((Data!$C$1:$C$1009=T$6)/(Data!$C$1:$C$1009=T$6))*ROW(Data!$C$1:$C$1009),ROW(T18)-ROW(T$6)),1)),"")</f>
        <v>Stingray Karaoke</v>
      </c>
      <c r="U18" s="43"/>
      <c r="V18" s="43" t="str" cm="1">
        <f t="array" ref="V18">IFERROR(_xlfn.SINGLE(INDEX(Data!$A$1:X$1009,_xlfn.AGGREGATE(15,6,((Data!$C$1:$C$1009=V$6)/(Data!$C$1:$C$1009=V$6))*ROW(Data!$C$1:$C$1009),ROW(V18)-ROW(V$6)),1)),"")</f>
        <v>Canal 22 Internacional</v>
      </c>
      <c r="W18" s="43"/>
      <c r="X18" s="43" t="str" cm="1">
        <f t="array" ref="X18">IFERROR(_xlfn.SINGLE(INDEX(Data!$A$1:Z$1009,_xlfn.AGGREGATE(15,6,((Data!$C$1:$C$1009=X$6)/(Data!$C$1:$C$1009=X$6))*ROW(Data!$C$1:$C$1009),ROW(X18)-ROW(X$6)),1)),"")</f>
        <v>Telemicro</v>
      </c>
      <c r="Y18" s="43"/>
      <c r="Z18" s="43" t="str" cm="1">
        <f t="array" ref="Z18">IFERROR(_xlfn.SINGLE(INDEX(Data!$A$1:AB$1009,_xlfn.AGGREGATE(15,6,((Data!$C$1:$C$1009=Z$6)/(Data!$C$1:$C$1009=Z$6))*ROW(Data!$C$1:$C$1009),ROW(Z18)-ROW(Z$6)),1)),"")</f>
        <v>Sling: Total TV Deal</v>
      </c>
      <c r="BA18" s="75" t="str">
        <f>Services!A16</f>
        <v>Fubo TV</v>
      </c>
    </row>
    <row r="19" spans="1:53" x14ac:dyDescent="0.35">
      <c r="A19" s="43"/>
      <c r="B19" s="43" t="str" cm="1">
        <f t="array" ref="B19">IFERROR(_xlfn.SINGLE(INDEX(Data!A$1:$A$1009,_xlfn.AGGREGATE(15,6,((Data!$C$1:$C$1009=B$6)/(Data!$C$1:$C$1009=B$6))*ROW(Data!$C$1:$C$1009),ROW(B19)-ROW(B$6)),1)),"")</f>
        <v/>
      </c>
      <c r="C19" s="43"/>
      <c r="D19" s="43" t="str" cm="1">
        <f t="array" ref="D19">IFERROR(_xlfn.SINGLE(INDEX(Data!$A$1:C$1009,_xlfn.AGGREGATE(15,6,((Data!$C$1:$C$1009=D$6)/(Data!$C$1:$C$1009=D$6))*ROW(Data!$C$1:$C$1009),ROW(D19)-ROW(D$6)),1)),"")</f>
        <v>E!</v>
      </c>
      <c r="E19" s="43"/>
      <c r="F19" s="43" t="str" cm="1">
        <f t="array" ref="F19">IFERROR(_xlfn.SINGLE(INDEX(Data!$A$1:E$1009,_xlfn.AGGREGATE(15,6,((Data!$C$1:$C$1009=F$6)/(Data!$C$1:$C$1009=F$6))*ROW(Data!$C$1:$C$1009),ROW(F19)-ROW(F$6)),1)),"")</f>
        <v>Echoboom Sports</v>
      </c>
      <c r="G19" s="43"/>
      <c r="H19" s="43" t="str" cm="1">
        <f t="array" ref="H19">IFERROR(_xlfn.SINGLE(INDEX(Data!$A$1:G$1009,_xlfn.AGGREGATE(15,6,((Data!$C$1:$C$1009=H$6)/(Data!$C$1:$C$1009=H$6))*ROW(Data!$C$1:$C$1009),ROW(H19)-ROW(H$6)),1)),"")</f>
        <v/>
      </c>
      <c r="I19" s="43"/>
      <c r="J19" s="43" t="str" cm="1">
        <f t="array" ref="J19">IFERROR(_xlfn.SINGLE(INDEX(Data!$A$1:J$1009,_xlfn.AGGREGATE(15,6,((Data!$C$1:$C$1009=J$6)/(Data!$C$1:$C$1009=J$6))*ROW(Data!$C$1:$C$1009),ROW(J19)-ROW(J$6)),1)),"")</f>
        <v>CNNe</v>
      </c>
      <c r="K19" s="43"/>
      <c r="L19" s="43" t="str" cm="1">
        <f t="array" ref="L19">IFERROR(_xlfn.SINGLE(INDEX(Data!$A$1:L$1009,_xlfn.AGGREGATE(15,6,((Data!$C$1:$C$1009=L$6)/(Data!$C$1:$C$1009=L$6))*ROW(Data!$C$1:$C$1009),ROW(L19)-ROW(L$6)),1)),"")</f>
        <v/>
      </c>
      <c r="M19" s="43"/>
      <c r="N19" s="43" t="str" cm="1">
        <f t="array" ref="N19">IFERROR(_xlfn.SINGLE(INDEX(Data!$A$1:N$1009,_xlfn.AGGREGATE(15,6,((Data!$C$1:$C$1009=N$6)/(Data!$C$1:$C$1009=N$6))*ROW(Data!$C$1:$C$1009),ROW(N19)-ROW(N$6)),1)),"")</f>
        <v>Showtime</v>
      </c>
      <c r="O19" s="43"/>
      <c r="P19" s="43" t="str" cm="1">
        <f t="array" ref="P19">IFERROR(_xlfn.SINGLE(INDEX(Data!$A$1:Q$1009,_xlfn.AGGREGATE(15,6,((Data!$C$1:$C$1009=P$6)/(Data!$C$1:$C$1009=P$6))*ROW(Data!$C$1:$C$1009),ROW(P19)-ROW(P$6)),1)),"")</f>
        <v>DuckTV</v>
      </c>
      <c r="Q19" s="43"/>
      <c r="R19" s="43" t="str" cm="1">
        <f t="array" ref="R19">IFERROR(_xlfn.SINGLE(INDEX(Data!$A$1:R$1009,_xlfn.AGGREGATE(15,6,((Data!$C$1:$C$1009=R$6)/(Data!$C$1:$C$1009=R$6))*ROW(Data!$C$1:$C$1009),ROW(R19)-ROW(R$6)),1)),"")</f>
        <v>C-SPAN</v>
      </c>
      <c r="S19" s="43"/>
      <c r="T19" s="43" t="str" cm="1">
        <f t="array" ref="T19">IFERROR(_xlfn.SINGLE(INDEX(Data!$A$1:S$1009,_xlfn.AGGREGATE(15,6,((Data!$C$1:$C$1009=T$6)/(Data!$C$1:$C$1009=T$6))*ROW(Data!$C$1:$C$1009),ROW(T19)-ROW(T$6)),1)),"")</f>
        <v>Stingray Music</v>
      </c>
      <c r="U19" s="43"/>
      <c r="V19" s="43" t="str" cm="1">
        <f t="array" ref="V19">IFERROR(_xlfn.SINGLE(INDEX(Data!$A$1:X$1009,_xlfn.AGGREGATE(15,6,((Data!$C$1:$C$1009=V$6)/(Data!$C$1:$C$1009=V$6))*ROW(Data!$C$1:$C$1009),ROW(V19)-ROW(V$6)),1)),"")</f>
        <v>Canal Once</v>
      </c>
      <c r="W19" s="43"/>
      <c r="X19" s="43" t="str" cm="1">
        <f t="array" ref="X19">IFERROR(_xlfn.SINGLE(INDEX(Data!$A$1:Z$1009,_xlfn.AGGREGATE(15,6,((Data!$C$1:$C$1009=X$6)/(Data!$C$1:$C$1009=X$6))*ROW(Data!$C$1:$C$1009),ROW(X19)-ROW(X$6)),1)),"")</f>
        <v>Teleuniverso</v>
      </c>
      <c r="Y19" s="43"/>
      <c r="Z19" s="43" t="str" cm="1">
        <f t="array" ref="Z19">IFERROR(_xlfn.SINGLE(INDEX(Data!$A$1:AB$1009,_xlfn.AGGREGATE(15,6,((Data!$C$1:$C$1009=Z$6)/(Data!$C$1:$C$1009=Z$6))*ROW(Data!$C$1:$C$1009),ROW(Z19)-ROW(Z$6)),1)),"")</f>
        <v/>
      </c>
      <c r="BA19" s="75" t="e">
        <f>Services!#REF!</f>
        <v>#REF!</v>
      </c>
    </row>
    <row r="20" spans="1:53" x14ac:dyDescent="0.35">
      <c r="A20" s="43"/>
      <c r="B20" s="43" t="str" cm="1">
        <f t="array" ref="B20">IFERROR(_xlfn.SINGLE(INDEX(Data!A$1:$A$1009,_xlfn.AGGREGATE(15,6,((Data!$C$1:$C$1009=B$6)/(Data!$C$1:$C$1009=B$6))*ROW(Data!$C$1:$C$1009),ROW(B20)-ROW(B$6)),1)),"")</f>
        <v/>
      </c>
      <c r="C20" s="43"/>
      <c r="D20" s="43" t="str" cm="1">
        <f t="array" ref="D20">IFERROR(_xlfn.SINGLE(INDEX(Data!$A$1:C$1009,_xlfn.AGGREGATE(15,6,((Data!$C$1:$C$1009=D$6)/(Data!$C$1:$C$1009=D$6))*ROW(Data!$C$1:$C$1009),ROW(D20)-ROW(D$6)),1)),"")</f>
        <v>El Gourmet</v>
      </c>
      <c r="E20" s="43"/>
      <c r="F20" s="43" t="str" cm="1">
        <f t="array" ref="F20">IFERROR(_xlfn.SINGLE(INDEX(Data!$A$1:E$1009,_xlfn.AGGREGATE(15,6,((Data!$C$1:$C$1009=F$6)/(Data!$C$1:$C$1009=F$6))*ROW(Data!$C$1:$C$1009),ROW(F20)-ROW(F$6)),1)),"")</f>
        <v>ESPN</v>
      </c>
      <c r="G20" s="43"/>
      <c r="H20" s="43" t="str" cm="1">
        <f t="array" ref="H20">IFERROR(_xlfn.SINGLE(INDEX(Data!$A$1:G$1009,_xlfn.AGGREGATE(15,6,((Data!$C$1:$C$1009=H$6)/(Data!$C$1:$C$1009=H$6))*ROW(Data!$C$1:$C$1009),ROW(H20)-ROW(H$6)),1)),"")</f>
        <v/>
      </c>
      <c r="I20" s="43"/>
      <c r="J20" s="43" t="str" cm="1">
        <f t="array" ref="J20">IFERROR(_xlfn.SINGLE(INDEX(Data!$A$1:J$1009,_xlfn.AGGREGATE(15,6,((Data!$C$1:$C$1009=J$6)/(Data!$C$1:$C$1009=J$6))*ROW(Data!$C$1:$C$1009),ROW(J20)-ROW(J$6)),1)),"")</f>
        <v>Comedy Central</v>
      </c>
      <c r="K20" s="43"/>
      <c r="L20" s="43" t="str" cm="1">
        <f t="array" ref="L20">IFERROR(_xlfn.SINGLE(INDEX(Data!$A$1:L$1009,_xlfn.AGGREGATE(15,6,((Data!$C$1:$C$1009=L$6)/(Data!$C$1:$C$1009=L$6))*ROW(Data!$C$1:$C$1009),ROW(L20)-ROW(L$6)),1)),"")</f>
        <v/>
      </c>
      <c r="M20" s="43"/>
      <c r="N20" s="43" t="str" cm="1">
        <f t="array" ref="N20">IFERROR(_xlfn.SINGLE(INDEX(Data!$A$1:N$1009,_xlfn.AGGREGATE(15,6,((Data!$C$1:$C$1009=N$6)/(Data!$C$1:$C$1009=N$6))*ROW(Data!$C$1:$C$1009),ROW(N20)-ROW(N$6)),1)),"")</f>
        <v>Showtime 2</v>
      </c>
      <c r="O20" s="43"/>
      <c r="P20" s="43" t="str" cm="1">
        <f t="array" ref="P20">IFERROR(_xlfn.SINGLE(INDEX(Data!$A$1:Q$1009,_xlfn.AGGREGATE(15,6,((Data!$C$1:$C$1009=P$6)/(Data!$C$1:$C$1009=P$6))*ROW(Data!$C$1:$C$1009),ROW(P20)-ROW(P$6)),1)),"")</f>
        <v>Freeform</v>
      </c>
      <c r="Q20" s="43"/>
      <c r="R20" s="43" t="str" cm="1">
        <f t="array" ref="R20">IFERROR(_xlfn.SINGLE(INDEX(Data!$A$1:R$1009,_xlfn.AGGREGATE(15,6,((Data!$C$1:$C$1009=R$6)/(Data!$C$1:$C$1009=R$6))*ROW(Data!$C$1:$C$1009),ROW(R20)-ROW(R$6)),1)),"")</f>
        <v>C-SPAN2</v>
      </c>
      <c r="S20" s="43"/>
      <c r="T20" s="43" t="str" cm="1">
        <f t="array" ref="T20">IFERROR(_xlfn.SINGLE(INDEX(Data!$A$1:S$1009,_xlfn.AGGREGATE(15,6,((Data!$C$1:$C$1009=T$6)/(Data!$C$1:$C$1009=T$6))*ROW(Data!$C$1:$C$1009),ROW(T20)-ROW(T$6)),1)),"")</f>
        <v>Stingray Qello</v>
      </c>
      <c r="U20" s="43"/>
      <c r="V20" s="43" t="str" cm="1">
        <f t="array" ref="V20">IFERROR(_xlfn.SINGLE(INDEX(Data!$A$1:X$1009,_xlfn.AGGREGATE(15,6,((Data!$C$1:$C$1009=V$6)/(Data!$C$1:$C$1009=V$6))*ROW(Data!$C$1:$C$1009),ROW(V20)-ROW(V$6)),1)),"")</f>
        <v>Canal Sur</v>
      </c>
      <c r="W20" s="43"/>
      <c r="X20" s="43" t="str" cm="1">
        <f t="array" ref="X20">IFERROR(_xlfn.SINGLE(INDEX(Data!$A$1:Z$1009,_xlfn.AGGREGATE(15,6,((Data!$C$1:$C$1009=X$6)/(Data!$C$1:$C$1009=X$6))*ROW(Data!$C$1:$C$1009),ROW(X20)-ROW(X$6)),1)),"")</f>
        <v>TV Quisqueya</v>
      </c>
      <c r="Y20" s="43"/>
      <c r="Z20" s="43" t="str" cm="1">
        <f t="array" ref="Z20">IFERROR(_xlfn.SINGLE(INDEX(Data!$A$1:AB$1009,_xlfn.AGGREGATE(15,6,((Data!$C$1:$C$1009=Z$6)/(Data!$C$1:$C$1009=Z$6))*ROW(Data!$C$1:$C$1009),ROW(Z20)-ROW(Z$6)),1)),"")</f>
        <v/>
      </c>
      <c r="BA20" s="75" t="str">
        <f>Services!A17</f>
        <v>KlowdTV</v>
      </c>
    </row>
    <row r="21" spans="1:53" ht="24" x14ac:dyDescent="0.35">
      <c r="A21" s="43"/>
      <c r="B21" s="43" t="str" cm="1">
        <f t="array" ref="B21">IFERROR(_xlfn.SINGLE(INDEX(Data!A$1:$A$1009,_xlfn.AGGREGATE(15,6,((Data!$C$1:$C$1009=B$6)/(Data!$C$1:$C$1009=B$6))*ROW(Data!$C$1:$C$1009),ROW(B21)-ROW(B$6)),1)),"")</f>
        <v/>
      </c>
      <c r="C21" s="43"/>
      <c r="D21" s="43" t="str" cm="1">
        <f t="array" ref="D21">IFERROR(_xlfn.SINGLE(INDEX(Data!$A$1:C$1009,_xlfn.AGGREGATE(15,6,((Data!$C$1:$C$1009=D$6)/(Data!$C$1:$C$1009=D$6))*ROW(Data!$C$1:$C$1009),ROW(D21)-ROW(D$6)),1)),"")</f>
        <v>Food Network</v>
      </c>
      <c r="E21" s="43"/>
      <c r="F21" s="43" t="str" cm="1">
        <f t="array" ref="F21">IFERROR(_xlfn.SINGLE(INDEX(Data!$A$1:E$1009,_xlfn.AGGREGATE(15,6,((Data!$C$1:$C$1009=F$6)/(Data!$C$1:$C$1009=F$6))*ROW(Data!$C$1:$C$1009),ROW(F21)-ROW(F$6)),1)),"")</f>
        <v>ESPN 2</v>
      </c>
      <c r="G21" s="43"/>
      <c r="H21" s="43" t="str" cm="1">
        <f t="array" ref="H21">IFERROR(_xlfn.SINGLE(INDEX(Data!$A$1:G$1009,_xlfn.AGGREGATE(15,6,((Data!$C$1:$C$1009=H$6)/(Data!$C$1:$C$1009=H$6))*ROW(Data!$C$1:$C$1009),ROW(H21)-ROW(H$6)),1)),"")</f>
        <v/>
      </c>
      <c r="I21" s="43"/>
      <c r="J21" s="43" t="str" cm="1">
        <f t="array" ref="J21">IFERROR(_xlfn.SINGLE(INDEX(Data!$A$1:J$1009,_xlfn.AGGREGATE(15,6,((Data!$C$1:$C$1009=J$6)/(Data!$C$1:$C$1009=J$6))*ROW(Data!$C$1:$C$1009),ROW(J21)-ROW(J$6)),1)),"")</f>
        <v>Comedy Dynamics</v>
      </c>
      <c r="K21" s="43"/>
      <c r="L21" s="43" t="str" cm="1">
        <f t="array" ref="L21">IFERROR(_xlfn.SINGLE(INDEX(Data!$A$1:L$1009,_xlfn.AGGREGATE(15,6,((Data!$C$1:$C$1009=L$6)/(Data!$C$1:$C$1009=L$6))*ROW(Data!$C$1:$C$1009),ROW(L21)-ROW(L$6)),1)),"")</f>
        <v/>
      </c>
      <c r="M21" s="43"/>
      <c r="N21" s="43" t="str" cm="1">
        <f t="array" ref="N21">IFERROR(_xlfn.SINGLE(INDEX(Data!$A$1:N$1009,_xlfn.AGGREGATE(15,6,((Data!$C$1:$C$1009=N$6)/(Data!$C$1:$C$1009=N$6))*ROW(Data!$C$1:$C$1009),ROW(N21)-ROW(N$6)),1)),"")</f>
        <v>Showtime 2 East</v>
      </c>
      <c r="O21" s="43"/>
      <c r="P21" s="43" t="str" cm="1">
        <f t="array" ref="P21">IFERROR(_xlfn.SINGLE(INDEX(Data!$A$1:Q$1009,_xlfn.AGGREGATE(15,6,((Data!$C$1:$C$1009=P$6)/(Data!$C$1:$C$1009=P$6))*ROW(Data!$C$1:$C$1009),ROW(P21)-ROW(P$6)),1)),"")</f>
        <v>Hallmark</v>
      </c>
      <c r="Q21" s="43"/>
      <c r="R21" s="43" t="str" cm="1">
        <f t="array" ref="R21">IFERROR(_xlfn.SINGLE(INDEX(Data!$A$1:R$1009,_xlfn.AGGREGATE(15,6,((Data!$C$1:$C$1009=R$6)/(Data!$C$1:$C$1009=R$6))*ROW(Data!$C$1:$C$1009),ROW(R21)-ROW(R$6)),1)),"")</f>
        <v>Euro News</v>
      </c>
      <c r="S21" s="43"/>
      <c r="T21" s="43" t="str" cm="1">
        <f t="array" ref="T21">IFERROR(_xlfn.SINGLE(INDEX(Data!$A$1:S$1009,_xlfn.AGGREGATE(15,6,((Data!$C$1:$C$1009=T$6)/(Data!$C$1:$C$1009=T$6))*ROW(Data!$C$1:$C$1009),ROW(T21)-ROW(T$6)),1)),"")</f>
        <v>The Country Network</v>
      </c>
      <c r="U21" s="43"/>
      <c r="V21" s="43" t="str" cm="1">
        <f t="array" ref="V21">IFERROR(_xlfn.SINGLE(INDEX(Data!$A$1:X$1009,_xlfn.AGGREGATE(15,6,((Data!$C$1:$C$1009=V$6)/(Data!$C$1:$C$1009=V$6))*ROW(Data!$C$1:$C$1009),ROW(V21)-ROW(V$6)),1)),"")</f>
        <v>Caracol</v>
      </c>
      <c r="W21" s="43"/>
      <c r="X21" s="43" t="str" cm="1">
        <f t="array" ref="X21">IFERROR(_xlfn.SINGLE(INDEX(Data!$A$1:Z$1009,_xlfn.AGGREGATE(15,6,((Data!$C$1:$C$1009=X$6)/(Data!$C$1:$C$1009=X$6))*ROW(Data!$C$1:$C$1009),ROW(X21)-ROW(X$6)),1)),"")</f>
        <v>TV5 Monde</v>
      </c>
      <c r="Y21" s="43"/>
      <c r="Z21" s="43" t="str" cm="1">
        <f t="array" ref="Z21">IFERROR(_xlfn.SINGLE(INDEX(Data!$A$1:AB$1009,_xlfn.AGGREGATE(15,6,((Data!$C$1:$C$1009=Z$6)/(Data!$C$1:$C$1009=Z$6))*ROW(Data!$C$1:$C$1009),ROW(Z21)-ROW(Z$6)),1)),"")</f>
        <v/>
      </c>
      <c r="BA21" s="75" t="str">
        <f>Services!A18</f>
        <v>Frndly TV</v>
      </c>
    </row>
    <row r="22" spans="1:53" x14ac:dyDescent="0.35">
      <c r="A22" s="43"/>
      <c r="B22" s="43" t="str" cm="1">
        <f t="array" ref="B22">IFERROR(_xlfn.SINGLE(INDEX(Data!A$1:$A$1009,_xlfn.AGGREGATE(15,6,((Data!$C$1:$C$1009=B$6)/(Data!$C$1:$C$1009=B$6))*ROW(Data!$C$1:$C$1009),ROW(B22)-ROW(B$6)),1)),"")</f>
        <v/>
      </c>
      <c r="C22" s="43"/>
      <c r="D22" s="43" t="str" cm="1">
        <f t="array" ref="D22">IFERROR(_xlfn.SINGLE(INDEX(Data!$A$1:C$1009,_xlfn.AGGREGATE(15,6,((Data!$C$1:$C$1009=D$6)/(Data!$C$1:$C$1009=D$6))*ROW(Data!$C$1:$C$1009),ROW(D22)-ROW(D$6)),1)),"")</f>
        <v>FYI</v>
      </c>
      <c r="E22" s="43"/>
      <c r="F22" s="43" t="str" cm="1">
        <f t="array" ref="F22">IFERROR(_xlfn.SINGLE(INDEX(Data!$A$1:E$1009,_xlfn.AGGREGATE(15,6,((Data!$C$1:$C$1009=F$6)/(Data!$C$1:$C$1009=F$6))*ROW(Data!$C$1:$C$1009),ROW(F22)-ROW(F$6)),1)),"")</f>
        <v>ESPN 3</v>
      </c>
      <c r="G22" s="43"/>
      <c r="H22" s="43" t="str" cm="1">
        <f t="array" ref="H22">IFERROR(_xlfn.SINGLE(INDEX(Data!$A$1:G$1009,_xlfn.AGGREGATE(15,6,((Data!$C$1:$C$1009=H$6)/(Data!$C$1:$C$1009=H$6))*ROW(Data!$C$1:$C$1009),ROW(H22)-ROW(H$6)),1)),"")</f>
        <v/>
      </c>
      <c r="I22" s="43"/>
      <c r="J22" s="43" t="str" cm="1">
        <f t="array" ref="J22">IFERROR(_xlfn.SINGLE(INDEX(Data!$A$1:J$1009,_xlfn.AGGREGATE(15,6,((Data!$C$1:$C$1009=J$6)/(Data!$C$1:$C$1009=J$6))*ROW(Data!$C$1:$C$1009),ROW(J22)-ROW(J$6)),1)),"")</f>
        <v>Comedy TV</v>
      </c>
      <c r="K22" s="43"/>
      <c r="L22" s="43" t="str" cm="1">
        <f t="array" ref="L22">IFERROR(_xlfn.SINGLE(INDEX(Data!$A$1:L$1009,_xlfn.AGGREGATE(15,6,((Data!$C$1:$C$1009=L$6)/(Data!$C$1:$C$1009=L$6))*ROW(Data!$C$1:$C$1009),ROW(L22)-ROW(L$6)),1)),"")</f>
        <v/>
      </c>
      <c r="M22" s="43"/>
      <c r="N22" s="43" t="str" cm="1">
        <f t="array" ref="N22">IFERROR(_xlfn.SINGLE(INDEX(Data!$A$1:N$1009,_xlfn.AGGREGATE(15,6,((Data!$C$1:$C$1009=N$6)/(Data!$C$1:$C$1009=N$6))*ROW(Data!$C$1:$C$1009),ROW(N22)-ROW(N$6)),1)),"")</f>
        <v>Showtime BET RED</v>
      </c>
      <c r="O22" s="43"/>
      <c r="P22" s="43" t="str" cm="1">
        <f t="array" ref="P22">IFERROR(_xlfn.SINGLE(INDEX(Data!$A$1:Q$1009,_xlfn.AGGREGATE(15,6,((Data!$C$1:$C$1009=P$6)/(Data!$C$1:$C$1009=P$6))*ROW(Data!$C$1:$C$1009),ROW(P22)-ROW(P$6)),1)),"")</f>
        <v>Hallmark Drama</v>
      </c>
      <c r="Q22" s="43"/>
      <c r="R22" s="43" t="str" cm="1">
        <f t="array" ref="R22">IFERROR(_xlfn.SINGLE(INDEX(Data!$A$1:R$1009,_xlfn.AGGREGATE(15,6,((Data!$C$1:$C$1009=R$6)/(Data!$C$1:$C$1009=R$6))*ROW(Data!$C$1:$C$1009),ROW(R22)-ROW(R$6)),1)),"")</f>
        <v>Fox Business</v>
      </c>
      <c r="S22" s="43"/>
      <c r="T22" s="43" t="str" cm="1">
        <f t="array" ref="T22">IFERROR(_xlfn.SINGLE(INDEX(Data!$A$1:S$1009,_xlfn.AGGREGATE(15,6,((Data!$C$1:$C$1009=T$6)/(Data!$C$1:$C$1009=T$6))*ROW(Data!$C$1:$C$1009),ROW(T22)-ROW(T$6)),1)),"")</f>
        <v/>
      </c>
      <c r="U22" s="43"/>
      <c r="V22" s="43" t="str" cm="1">
        <f t="array" ref="V22">IFERROR(_xlfn.SINGLE(INDEX(Data!$A$1:X$1009,_xlfn.AGGREGATE(15,6,((Data!$C$1:$C$1009=V$6)/(Data!$C$1:$C$1009=V$6))*ROW(Data!$C$1:$C$1009),ROW(V22)-ROW(V$6)),1)),"")</f>
        <v>CBTV Michoacán</v>
      </c>
      <c r="W22" s="43"/>
      <c r="X22" s="43" t="str" cm="1">
        <f t="array" ref="X22">IFERROR(_xlfn.SINGLE(INDEX(Data!$A$1:Z$1009,_xlfn.AGGREGATE(15,6,((Data!$C$1:$C$1009=X$6)/(Data!$C$1:$C$1009=X$6))*ROW(Data!$C$1:$C$1009),ROW(X22)-ROW(X$6)),1)),"")</f>
        <v>WAPA America</v>
      </c>
      <c r="Y22" s="43"/>
      <c r="Z22" s="43" t="str" cm="1">
        <f t="array" ref="Z22">IFERROR(_xlfn.SINGLE(INDEX(Data!$A$1:AB$1009,_xlfn.AGGREGATE(15,6,((Data!$C$1:$C$1009=Z$6)/(Data!$C$1:$C$1009=Z$6))*ROW(Data!$C$1:$C$1009),ROW(Z22)-ROW(Z$6)),1)),"")</f>
        <v/>
      </c>
      <c r="BA22" s="75"/>
    </row>
    <row r="23" spans="1:53" ht="24" x14ac:dyDescent="0.4">
      <c r="A23" s="43"/>
      <c r="B23" s="43" t="str" cm="1">
        <f t="array" ref="B23">IFERROR(_xlfn.SINGLE(INDEX(Data!A$1:$A$1009,_xlfn.AGGREGATE(15,6,((Data!$C$1:$C$1009=B$6)/(Data!$C$1:$C$1009=B$6))*ROW(Data!$C$1:$C$1009),ROW(B23)-ROW(B$6)),1)),"")</f>
        <v/>
      </c>
      <c r="C23" s="43"/>
      <c r="D23" s="43" t="str" cm="1">
        <f t="array" ref="D23">IFERROR(_xlfn.SINGLE(INDEX(Data!$A$1:C$1009,_xlfn.AGGREGATE(15,6,((Data!$C$1:$C$1009=D$6)/(Data!$C$1:$C$1009=D$6))*ROW(Data!$C$1:$C$1009),ROW(D23)-ROW(D$6)),1)),"")</f>
        <v>GEM</v>
      </c>
      <c r="E23" s="43"/>
      <c r="F23" s="43" t="str" cm="1">
        <f t="array" ref="F23">IFERROR(_xlfn.SINGLE(INDEX(Data!$A$1:E$1009,_xlfn.AGGREGATE(15,6,((Data!$C$1:$C$1009=F$6)/(Data!$C$1:$C$1009=F$6))*ROW(Data!$C$1:$C$1009),ROW(F23)-ROW(F$6)),1)),"")</f>
        <v>ESPN College Extra</v>
      </c>
      <c r="G23" s="43"/>
      <c r="H23" s="43" t="str" cm="1">
        <f t="array" ref="H23">IFERROR(_xlfn.SINGLE(INDEX(Data!$A$1:G$1009,_xlfn.AGGREGATE(15,6,((Data!$C$1:$C$1009=H$6)/(Data!$C$1:$C$1009=H$6))*ROW(Data!$C$1:$C$1009),ROW(H23)-ROW(H$6)),1)),"")</f>
        <v/>
      </c>
      <c r="I23" s="43"/>
      <c r="J23" s="43" t="str" cm="1">
        <f t="array" ref="J23">IFERROR(_xlfn.SINGLE(INDEX(Data!$A$1:J$1009,_xlfn.AGGREGATE(15,6,((Data!$C$1:$C$1009=J$6)/(Data!$C$1:$C$1009=J$6))*ROW(Data!$C$1:$C$1009),ROW(J23)-ROW(J$6)),1)),"")</f>
        <v>Comet TV</v>
      </c>
      <c r="K23" s="43"/>
      <c r="L23" s="43" t="str" cm="1">
        <f t="array" ref="L23">IFERROR(_xlfn.SINGLE(INDEX(Data!$A$1:L$1009,_xlfn.AGGREGATE(15,6,((Data!$C$1:$C$1009=L$6)/(Data!$C$1:$C$1009=L$6))*ROW(Data!$C$1:$C$1009),ROW(L23)-ROW(L$6)),1)),"")</f>
        <v/>
      </c>
      <c r="M23" s="43"/>
      <c r="N23" s="43" t="str" cm="1">
        <f t="array" ref="N23">IFERROR(_xlfn.SINGLE(INDEX(Data!$A$1:N$1009,_xlfn.AGGREGATE(15,6,((Data!$C$1:$C$1009=N$6)/(Data!$C$1:$C$1009=N$6))*ROW(Data!$C$1:$C$1009),ROW(N23)-ROW(N$6)),1)),"")</f>
        <v>Showtime Beyond</v>
      </c>
      <c r="O23" s="43"/>
      <c r="P23" s="43" t="str" cm="1">
        <f t="array" ref="P23">IFERROR(_xlfn.SINGLE(INDEX(Data!$A$1:Q$1009,_xlfn.AGGREGATE(15,6,((Data!$C$1:$C$1009=P$6)/(Data!$C$1:$C$1009=P$6))*ROW(Data!$C$1:$C$1009),ROW(P23)-ROW(P$6)),1)),"")</f>
        <v>Hallmark Movies &amp; Mysteries</v>
      </c>
      <c r="Q23" s="43"/>
      <c r="R23" s="43" t="str" cm="1">
        <f t="array" ref="R23">IFERROR(_xlfn.SINGLE(INDEX(Data!$A$1:R$1009,_xlfn.AGGREGATE(15,6,((Data!$C$1:$C$1009=R$6)/(Data!$C$1:$C$1009=R$6))*ROW(Data!$C$1:$C$1009),ROW(R23)-ROW(R$6)),1)),"")</f>
        <v>Fox News</v>
      </c>
      <c r="S23" s="43"/>
      <c r="T23" s="43" t="str" cm="1">
        <f t="array" ref="T23">IFERROR(_xlfn.SINGLE(INDEX(Data!$A$1:S$1009,_xlfn.AGGREGATE(15,6,((Data!$C$1:$C$1009=T$6)/(Data!$C$1:$C$1009=T$6))*ROW(Data!$C$1:$C$1009),ROW(T23)-ROW(T$6)),1)),"")</f>
        <v/>
      </c>
      <c r="U23" s="43"/>
      <c r="V23" s="43" t="str" cm="1">
        <f t="array" ref="V23">IFERROR(_xlfn.SINGLE(INDEX(Data!$A$1:X$1009,_xlfn.AGGREGATE(15,6,((Data!$C$1:$C$1009=V$6)/(Data!$C$1:$C$1009=V$6))*ROW(Data!$C$1:$C$1009),ROW(V23)-ROW(V$6)),1)),"")</f>
        <v>Centroamérica TV</v>
      </c>
      <c r="W23" s="43"/>
      <c r="X23" s="43" t="str" cm="1">
        <f t="array" ref="X23">IFERROR(_xlfn.SINGLE(INDEX(Data!$A$1:Z$1009,_xlfn.AGGREGATE(15,6,((Data!$C$1:$C$1009=X$6)/(Data!$C$1:$C$1009=X$6))*ROW(Data!$C$1:$C$1009),ROW(X23)-ROW(X$6)),1)),"")</f>
        <v/>
      </c>
      <c r="Y23" s="43"/>
      <c r="Z23" s="43" t="str" cm="1">
        <f t="array" ref="Z23">IFERROR(_xlfn.SINGLE(INDEX(Data!$A$1:AB$1009,_xlfn.AGGREGATE(15,6,((Data!$C$1:$C$1009=Z$6)/(Data!$C$1:$C$1009=Z$6))*ROW(Data!$C$1:$C$1009),ROW(Z23)-ROW(Z$6)),1)),"")</f>
        <v/>
      </c>
    </row>
    <row r="24" spans="1:53" ht="24" x14ac:dyDescent="0.4">
      <c r="A24" s="43"/>
      <c r="B24" s="43" t="str" cm="1">
        <f t="array" ref="B24">IFERROR(_xlfn.SINGLE(INDEX(Data!A$1:$A$1009,_xlfn.AGGREGATE(15,6,((Data!$C$1:$C$1009=B$6)/(Data!$C$1:$C$1009=B$6))*ROW(Data!$C$1:$C$1009),ROW(B24)-ROW(B$6)),1)),"")</f>
        <v/>
      </c>
      <c r="C24" s="43"/>
      <c r="D24" s="43" t="str" cm="1">
        <f t="array" ref="D24">IFERROR(_xlfn.SINGLE(INDEX(Data!$A$1:C$1009,_xlfn.AGGREGATE(15,6,((Data!$C$1:$C$1009=D$6)/(Data!$C$1:$C$1009=D$6))*ROW(Data!$C$1:$C$1009),ROW(D24)-ROW(D$6)),1)),"")</f>
        <v>Here TV</v>
      </c>
      <c r="E24" s="43"/>
      <c r="F24" s="43" t="str" cm="1">
        <f t="array" ref="F24">IFERROR(_xlfn.SINGLE(INDEX(Data!$A$1:E$1009,_xlfn.AGGREGATE(15,6,((Data!$C$1:$C$1009=F$6)/(Data!$C$1:$C$1009=F$6))*ROW(Data!$C$1:$C$1009),ROW(F24)-ROW(F$6)),1)),"")</f>
        <v>ESPN Goal Line</v>
      </c>
      <c r="G24" s="43"/>
      <c r="H24" s="43" t="str" cm="1">
        <f t="array" ref="H24">IFERROR(_xlfn.SINGLE(INDEX(Data!$A$1:G$1009,_xlfn.AGGREGATE(15,6,((Data!$C$1:$C$1009=H$6)/(Data!$C$1:$C$1009=H$6))*ROW(Data!$C$1:$C$1009),ROW(H24)-ROW(H$6)),1)),"")</f>
        <v/>
      </c>
      <c r="I24" s="43"/>
      <c r="J24" s="43" t="str" cm="1">
        <f t="array" ref="J24">IFERROR(_xlfn.SINGLE(INDEX(Data!$A$1:J$1009,_xlfn.AGGREGATE(15,6,((Data!$C$1:$C$1009=J$6)/(Data!$C$1:$C$1009=J$6))*ROW(Data!$C$1:$C$1009),ROW(J24)-ROW(J$6)),1)),"")</f>
        <v>Court TV</v>
      </c>
      <c r="K24" s="43"/>
      <c r="L24" s="43" t="str" cm="1">
        <f t="array" ref="L24">IFERROR(_xlfn.SINGLE(INDEX(Data!$A$1:L$1009,_xlfn.AGGREGATE(15,6,((Data!$C$1:$C$1009=L$6)/(Data!$C$1:$C$1009=L$6))*ROW(Data!$C$1:$C$1009),ROW(L24)-ROW(L$6)),1)),"")</f>
        <v/>
      </c>
      <c r="M24" s="43"/>
      <c r="N24" s="43" t="str" cm="1">
        <f t="array" ref="N24">IFERROR(_xlfn.SINGLE(INDEX(Data!$A$1:N$1009,_xlfn.AGGREGATE(15,6,((Data!$C$1:$C$1009=N$6)/(Data!$C$1:$C$1009=N$6))*ROW(Data!$C$1:$C$1009),ROW(N24)-ROW(N$6)),1)),"")</f>
        <v>Showtime East</v>
      </c>
      <c r="O24" s="43"/>
      <c r="P24" s="43" t="str" cm="1">
        <f t="array" ref="P24">IFERROR(_xlfn.SINGLE(INDEX(Data!$A$1:Q$1009,_xlfn.AGGREGATE(15,6,((Data!$C$1:$C$1009=P$6)/(Data!$C$1:$C$1009=P$6))*ROW(Data!$C$1:$C$1009),ROW(P24)-ROW(P$6)),1)),"")</f>
        <v>Hallmark Movies Now</v>
      </c>
      <c r="Q24" s="43"/>
      <c r="R24" s="43" t="str" cm="1">
        <f t="array" ref="R24">IFERROR(_xlfn.SINGLE(INDEX(Data!$A$1:R$1009,_xlfn.AGGREGATE(15,6,((Data!$C$1:$C$1009=R$6)/(Data!$C$1:$C$1009=R$6))*ROW(Data!$C$1:$C$1009),ROW(R24)-ROW(R$6)),1)),"")</f>
        <v>France24</v>
      </c>
      <c r="S24" s="43"/>
      <c r="T24" s="43" t="str" cm="1">
        <f t="array" ref="T24">IFERROR(_xlfn.SINGLE(INDEX(Data!$A$1:S$1009,_xlfn.AGGREGATE(15,6,((Data!$C$1:$C$1009=T$6)/(Data!$C$1:$C$1009=T$6))*ROW(Data!$C$1:$C$1009),ROW(T24)-ROW(T$6)),1)),"")</f>
        <v/>
      </c>
      <c r="U24" s="43"/>
      <c r="V24" s="43" t="str" cm="1">
        <f t="array" ref="V24">IFERROR(_xlfn.SINGLE(INDEX(Data!$A$1:X$1009,_xlfn.AGGREGATE(15,6,((Data!$C$1:$C$1009=V$6)/(Data!$C$1:$C$1009=V$6))*ROW(Data!$C$1:$C$1009),ROW(V24)-ROW(V$6)),1)),"")</f>
        <v>Cine Estelar</v>
      </c>
      <c r="W24" s="43"/>
      <c r="X24" s="43" t="str" cm="1">
        <f t="array" ref="X24">IFERROR(_xlfn.SINGLE(INDEX(Data!$A$1:Z$1009,_xlfn.AGGREGATE(15,6,((Data!$C$1:$C$1009=X$6)/(Data!$C$1:$C$1009=X$6))*ROW(Data!$C$1:$C$1009),ROW(X24)-ROW(X$6)),1)),"")</f>
        <v/>
      </c>
      <c r="Y24" s="43"/>
      <c r="Z24" s="43" t="str" cm="1">
        <f t="array" ref="Z24">IFERROR(_xlfn.SINGLE(INDEX(Data!$A$1:AB$1009,_xlfn.AGGREGATE(15,6,((Data!$C$1:$C$1009=Z$6)/(Data!$C$1:$C$1009=Z$6))*ROW(Data!$C$1:$C$1009),ROW(Z24)-ROW(Z$6)),1)),"")</f>
        <v/>
      </c>
    </row>
    <row r="25" spans="1:53" ht="24" x14ac:dyDescent="0.4">
      <c r="A25" s="43"/>
      <c r="B25" s="43" t="str" cm="1">
        <f t="array" ref="B25">IFERROR(_xlfn.SINGLE(INDEX(Data!A$1:$A$1009,_xlfn.AGGREGATE(15,6,((Data!$C$1:$C$1009=B$6)/(Data!$C$1:$C$1009=B$6))*ROW(Data!$C$1:$C$1009),ROW(B25)-ROW(B$6)),1)),"")</f>
        <v/>
      </c>
      <c r="C25" s="43"/>
      <c r="D25" s="43" t="str" cm="1">
        <f t="array" ref="D25">IFERROR(_xlfn.SINGLE(INDEX(Data!$A$1:C$1009,_xlfn.AGGREGATE(15,6,((Data!$C$1:$C$1009=D$6)/(Data!$C$1:$C$1009=D$6))*ROW(Data!$C$1:$C$1009),ROW(D25)-ROW(D$6)),1)),"")</f>
        <v>HGTV</v>
      </c>
      <c r="E25" s="43"/>
      <c r="F25" s="43" t="str" cm="1">
        <f t="array" ref="F25">IFERROR(_xlfn.SINGLE(INDEX(Data!$A$1:E$1009,_xlfn.AGGREGATE(15,6,((Data!$C$1:$C$1009=F$6)/(Data!$C$1:$C$1009=F$6))*ROW(Data!$C$1:$C$1009),ROW(F25)-ROW(F$6)),1)),"")</f>
        <v>ESPNews</v>
      </c>
      <c r="G25" s="43"/>
      <c r="H25" s="43" t="str" cm="1">
        <f t="array" ref="H25">IFERROR(_xlfn.SINGLE(INDEX(Data!$A$1:G$1009,_xlfn.AGGREGATE(15,6,((Data!$C$1:$C$1009=H$6)/(Data!$C$1:$C$1009=H$6))*ROW(Data!$C$1:$C$1009),ROW(H25)-ROW(H$6)),1)),"")</f>
        <v/>
      </c>
      <c r="I25" s="43"/>
      <c r="J25" s="43" t="str" cm="1">
        <f t="array" ref="J25">IFERROR(_xlfn.SINGLE(INDEX(Data!$A$1:J$1009,_xlfn.AGGREGATE(15,6,((Data!$C$1:$C$1009=J$6)/(Data!$C$1:$C$1009=J$6))*ROW(Data!$C$1:$C$1009),ROW(J25)-ROW(J$6)),1)),"")</f>
        <v>COZI</v>
      </c>
      <c r="K25" s="43"/>
      <c r="L25" s="43" t="str" cm="1">
        <f t="array" ref="L25">IFERROR(_xlfn.SINGLE(INDEX(Data!$A$1:L$1009,_xlfn.AGGREGATE(15,6,((Data!$C$1:$C$1009=L$6)/(Data!$C$1:$C$1009=L$6))*ROW(Data!$C$1:$C$1009),ROW(L25)-ROW(L$6)),1)),"")</f>
        <v/>
      </c>
      <c r="M25" s="43"/>
      <c r="N25" s="43" t="str" cm="1">
        <f t="array" ref="N25">IFERROR(_xlfn.SINGLE(INDEX(Data!$A$1:N$1009,_xlfn.AGGREGATE(15,6,((Data!$C$1:$C$1009=N$6)/(Data!$C$1:$C$1009=N$6))*ROW(Data!$C$1:$C$1009),ROW(N25)-ROW(N$6)),1)),"")</f>
        <v>Showtime Exetreme</v>
      </c>
      <c r="O25" s="43"/>
      <c r="P25" s="43" t="str" cm="1">
        <f t="array" ref="P25">IFERROR(_xlfn.SINGLE(INDEX(Data!$A$1:Q$1009,_xlfn.AGGREGATE(15,6,((Data!$C$1:$C$1009=P$6)/(Data!$C$1:$C$1009=P$6))*ROW(Data!$C$1:$C$1009),ROW(P25)-ROW(P$6)),1)),"")</f>
        <v>Hopster</v>
      </c>
      <c r="Q25" s="43"/>
      <c r="R25" s="43" t="str" cm="1">
        <f t="array" ref="R25">IFERROR(_xlfn.SINGLE(INDEX(Data!$A$1:R$1009,_xlfn.AGGREGATE(15,6,((Data!$C$1:$C$1009=R$6)/(Data!$C$1:$C$1009=R$6))*ROW(Data!$C$1:$C$1009),ROW(R25)-ROW(R$6)),1)),"")</f>
        <v>HLN</v>
      </c>
      <c r="S25" s="43"/>
      <c r="T25" s="43" t="str" cm="1">
        <f t="array" ref="T25">IFERROR(_xlfn.SINGLE(INDEX(Data!$A$1:S$1009,_xlfn.AGGREGATE(15,6,((Data!$C$1:$C$1009=T$6)/(Data!$C$1:$C$1009=T$6))*ROW(Data!$C$1:$C$1009),ROW(T25)-ROW(T$6)),1)),"")</f>
        <v/>
      </c>
      <c r="U25" s="43"/>
      <c r="V25" s="43" t="str" cm="1">
        <f t="array" ref="V25">IFERROR(_xlfn.SINGLE(INDEX(Data!$A$1:X$1009,_xlfn.AGGREGATE(15,6,((Data!$C$1:$C$1009=V$6)/(Data!$C$1:$C$1009=V$6))*ROW(Data!$C$1:$C$1009),ROW(V25)-ROW(V$6)),1)),"")</f>
        <v>Cine Mexicano</v>
      </c>
      <c r="W25" s="43"/>
      <c r="X25" s="43" t="str" cm="1">
        <f t="array" ref="X25">IFERROR(_xlfn.SINGLE(INDEX(Data!$A$1:Z$1009,_xlfn.AGGREGATE(15,6,((Data!$C$1:$C$1009=X$6)/(Data!$C$1:$C$1009=X$6))*ROW(Data!$C$1:$C$1009),ROW(X25)-ROW(X$6)),1)),"")</f>
        <v/>
      </c>
      <c r="Y25" s="43"/>
      <c r="Z25" s="43" t="str" cm="1">
        <f t="array" ref="Z25">IFERROR(_xlfn.SINGLE(INDEX(Data!$A$1:AB$1009,_xlfn.AGGREGATE(15,6,((Data!$C$1:$C$1009=Z$6)/(Data!$C$1:$C$1009=Z$6))*ROW(Data!$C$1:$C$1009),ROW(Z25)-ROW(Z$6)),1)),"")</f>
        <v/>
      </c>
    </row>
    <row r="26" spans="1:53" x14ac:dyDescent="0.4">
      <c r="A26" s="43"/>
      <c r="B26" s="43" t="str" cm="1">
        <f t="array" ref="B26">IFERROR(_xlfn.SINGLE(INDEX(Data!A$1:$A$1009,_xlfn.AGGREGATE(15,6,((Data!$C$1:$C$1009=B$6)/(Data!$C$1:$C$1009=B$6))*ROW(Data!$C$1:$C$1009),ROW(B26)-ROW(B$6)),1)),"")</f>
        <v/>
      </c>
      <c r="C26" s="43"/>
      <c r="D26" s="43" t="str" cm="1">
        <f t="array" ref="D26">IFERROR(_xlfn.SINGLE(INDEX(Data!$A$1:C$1009,_xlfn.AGGREGATE(15,6,((Data!$C$1:$C$1009=D$6)/(Data!$C$1:$C$1009=D$6))*ROW(Data!$C$1:$C$1009),ROW(D26)-ROW(D$6)),1)),"")</f>
        <v>HorseTV</v>
      </c>
      <c r="E26" s="43"/>
      <c r="F26" s="43" t="str" cm="1">
        <f t="array" ref="F26">IFERROR(_xlfn.SINGLE(INDEX(Data!$A$1:E$1009,_xlfn.AGGREGATE(15,6,((Data!$C$1:$C$1009=F$6)/(Data!$C$1:$C$1009=F$6))*ROW(Data!$C$1:$C$1009),ROW(F26)-ROW(F$6)),1)),"")</f>
        <v>ESPNu</v>
      </c>
      <c r="G26" s="43"/>
      <c r="H26" s="43" t="str" cm="1">
        <f t="array" ref="H26">IFERROR(_xlfn.SINGLE(INDEX(Data!$A$1:G$1009,_xlfn.AGGREGATE(15,6,((Data!$C$1:$C$1009=H$6)/(Data!$C$1:$C$1009=H$6))*ROW(Data!$C$1:$C$1009),ROW(H26)-ROW(H$6)),1)),"")</f>
        <v/>
      </c>
      <c r="I26" s="43"/>
      <c r="J26" s="43" t="str" cm="1">
        <f t="array" ref="J26">IFERROR(_xlfn.SINGLE(INDEX(Data!$A$1:J$1009,_xlfn.AGGREGATE(15,6,((Data!$C$1:$C$1009=J$6)/(Data!$C$1:$C$1009=J$6))*ROW(Data!$C$1:$C$1009),ROW(J26)-ROW(J$6)),1)),"")</f>
        <v>Discovery Channel</v>
      </c>
      <c r="K26" s="43"/>
      <c r="L26" s="43" t="str" cm="1">
        <f t="array" ref="L26">IFERROR(_xlfn.SINGLE(INDEX(Data!$A$1:L$1009,_xlfn.AGGREGATE(15,6,((Data!$C$1:$C$1009=L$6)/(Data!$C$1:$C$1009=L$6))*ROW(Data!$C$1:$C$1009),ROW(L26)-ROW(L$6)),1)),"")</f>
        <v/>
      </c>
      <c r="M26" s="43"/>
      <c r="N26" s="43" t="str" cm="1">
        <f t="array" ref="N26">IFERROR(_xlfn.SINGLE(INDEX(Data!$A$1:N$1009,_xlfn.AGGREGATE(15,6,((Data!$C$1:$C$1009=N$6)/(Data!$C$1:$C$1009=N$6))*ROW(Data!$C$1:$C$1009),ROW(N26)-ROW(N$6)),1)),"")</f>
        <v>Showtime Family</v>
      </c>
      <c r="O26" s="43"/>
      <c r="P26" s="43" t="str" cm="1">
        <f t="array" ref="P26">IFERROR(_xlfn.SINGLE(INDEX(Data!$A$1:Q$1009,_xlfn.AGGREGATE(15,6,((Data!$C$1:$C$1009=P$6)/(Data!$C$1:$C$1009=P$6))*ROW(Data!$C$1:$C$1009),ROW(P26)-ROW(P$6)),1)),"")</f>
        <v>Kartoon Channel!</v>
      </c>
      <c r="Q26" s="43"/>
      <c r="R26" s="43" t="str" cm="1">
        <f t="array" ref="R26">IFERROR(_xlfn.SINGLE(INDEX(Data!$A$1:R$1009,_xlfn.AGGREGATE(15,6,((Data!$C$1:$C$1009=R$6)/(Data!$C$1:$C$1009=R$6))*ROW(Data!$C$1:$C$1009),ROW(R26)-ROW(R$6)),1)),"")</f>
        <v>Law And Crime</v>
      </c>
      <c r="S26" s="43"/>
      <c r="T26" s="43" t="str" cm="1">
        <f t="array" ref="T26">IFERROR(_xlfn.SINGLE(INDEX(Data!$A$1:S$1009,_xlfn.AGGREGATE(15,6,((Data!$C$1:$C$1009=T$6)/(Data!$C$1:$C$1009=T$6))*ROW(Data!$C$1:$C$1009),ROW(T26)-ROW(T$6)),1)),"")</f>
        <v/>
      </c>
      <c r="U26" s="43"/>
      <c r="V26" s="43" t="str" cm="1">
        <f t="array" ref="V26">IFERROR(_xlfn.SINGLE(INDEX(Data!$A$1:X$1009,_xlfn.AGGREGATE(15,6,((Data!$C$1:$C$1009=V$6)/(Data!$C$1:$C$1009=V$6))*ROW(Data!$C$1:$C$1009),ROW(V26)-ROW(V$6)),1)),"")</f>
        <v>Cine Nostalgia</v>
      </c>
      <c r="W26" s="43"/>
      <c r="X26" s="43" t="str" cm="1">
        <f t="array" ref="X26">IFERROR(_xlfn.SINGLE(INDEX(Data!$A$1:Z$1009,_xlfn.AGGREGATE(15,6,((Data!$C$1:$C$1009=X$6)/(Data!$C$1:$C$1009=X$6))*ROW(Data!$C$1:$C$1009),ROW(X26)-ROW(X$6)),1)),"")</f>
        <v/>
      </c>
      <c r="Y26" s="43"/>
      <c r="Z26" s="43" t="str" cm="1">
        <f t="array" ref="Z26">IFERROR(_xlfn.SINGLE(INDEX(Data!$A$1:AB$1009,_xlfn.AGGREGATE(15,6,((Data!$C$1:$C$1009=Z$6)/(Data!$C$1:$C$1009=Z$6))*ROW(Data!$C$1:$C$1009),ROW(Z26)-ROW(Z$6)),1)),"")</f>
        <v/>
      </c>
    </row>
    <row r="27" spans="1:53" x14ac:dyDescent="0.4">
      <c r="A27" s="43"/>
      <c r="B27" s="43" t="str" cm="1">
        <f t="array" ref="B27">IFERROR(_xlfn.SINGLE(INDEX(Data!A$1:$A$1009,_xlfn.AGGREGATE(15,6,((Data!$C$1:$C$1009=B$6)/(Data!$C$1:$C$1009=B$6))*ROW(Data!$C$1:$C$1009),ROW(B27)-ROW(B$6)),1)),"")</f>
        <v/>
      </c>
      <c r="C27" s="43"/>
      <c r="D27" s="43" t="str" cm="1">
        <f t="array" ref="D27">IFERROR(_xlfn.SINGLE(INDEX(Data!$A$1:C$1009,_xlfn.AGGREGATE(15,6,((Data!$C$1:$C$1009=D$6)/(Data!$C$1:$C$1009=D$6))*ROW(Data!$C$1:$C$1009),ROW(D27)-ROW(D$6)),1)),"")</f>
        <v>HSN</v>
      </c>
      <c r="E27" s="43"/>
      <c r="F27" s="43" t="str" cm="1">
        <f t="array" ref="F27">IFERROR(_xlfn.SINGLE(INDEX(Data!$A$1:E$1009,_xlfn.AGGREGATE(15,6,((Data!$C$1:$C$1009=F$6)/(Data!$C$1:$C$1009=F$6))*ROW(Data!$C$1:$C$1009),ROW(F27)-ROW(F$6)),1)),"")</f>
        <v>Fight Network</v>
      </c>
      <c r="G27" s="43"/>
      <c r="H27" s="43" t="str" cm="1">
        <f t="array" ref="H27">IFERROR(_xlfn.SINGLE(INDEX(Data!$A$1:G$1009,_xlfn.AGGREGATE(15,6,((Data!$C$1:$C$1009=H$6)/(Data!$C$1:$C$1009=H$6))*ROW(Data!$C$1:$C$1009),ROW(H27)-ROW(H$6)),1)),"")</f>
        <v/>
      </c>
      <c r="I27" s="43"/>
      <c r="J27" s="43" t="str" cm="1">
        <f t="array" ref="J27">IFERROR(_xlfn.SINGLE(INDEX(Data!$A$1:J$1009,_xlfn.AGGREGATE(15,6,((Data!$C$1:$C$1009=J$6)/(Data!$C$1:$C$1009=J$6))*ROW(Data!$C$1:$C$1009),ROW(J27)-ROW(J$6)),1)),"")</f>
        <v>Docurama</v>
      </c>
      <c r="K27" s="43"/>
      <c r="L27" s="43" t="str" cm="1">
        <f t="array" ref="L27">IFERROR(_xlfn.SINGLE(INDEX(Data!$A$1:L$1009,_xlfn.AGGREGATE(15,6,((Data!$C$1:$C$1009=L$6)/(Data!$C$1:$C$1009=L$6))*ROW(Data!$C$1:$C$1009),ROW(L27)-ROW(L$6)),1)),"")</f>
        <v/>
      </c>
      <c r="M27" s="43"/>
      <c r="N27" s="43" t="str" cm="1">
        <f t="array" ref="N27">IFERROR(_xlfn.SINGLE(INDEX(Data!$A$1:N$1009,_xlfn.AGGREGATE(15,6,((Data!$C$1:$C$1009=N$6)/(Data!$C$1:$C$1009=N$6))*ROW(Data!$C$1:$C$1009),ROW(N27)-ROW(N$6)),1)),"")</f>
        <v>Showtime Next</v>
      </c>
      <c r="O27" s="43"/>
      <c r="P27" s="43" t="str" cm="1">
        <f t="array" ref="P27">IFERROR(_xlfn.SINGLE(INDEX(Data!$A$1:Q$1009,_xlfn.AGGREGATE(15,6,((Data!$C$1:$C$1009=P$6)/(Data!$C$1:$C$1009=P$6))*ROW(Data!$C$1:$C$1009),ROW(P27)-ROW(P$6)),1)),"")</f>
        <v>Kids Central</v>
      </c>
      <c r="Q27" s="43"/>
      <c r="R27" s="43" t="str" cm="1">
        <f t="array" ref="R27">IFERROR(_xlfn.SINGLE(INDEX(Data!$A$1:R$1009,_xlfn.AGGREGATE(15,6,((Data!$C$1:$C$1009=R$6)/(Data!$C$1:$C$1009=R$6))*ROW(Data!$C$1:$C$1009),ROW(R27)-ROW(R$6)),1)),"")</f>
        <v>Local Now</v>
      </c>
      <c r="S27" s="43"/>
      <c r="T27" s="43" t="str" cm="1">
        <f t="array" ref="T27">IFERROR(_xlfn.SINGLE(INDEX(Data!$A$1:S$1009,_xlfn.AGGREGATE(15,6,((Data!$C$1:$C$1009=T$6)/(Data!$C$1:$C$1009=T$6))*ROW(Data!$C$1:$C$1009),ROW(T27)-ROW(T$6)),1)),"")</f>
        <v/>
      </c>
      <c r="U27" s="43"/>
      <c r="V27" s="43" t="str" cm="1">
        <f t="array" ref="V27">IFERROR(_xlfn.SINGLE(INDEX(Data!$A$1:X$1009,_xlfn.AGGREGATE(15,6,((Data!$C$1:$C$1009=V$6)/(Data!$C$1:$C$1009=V$6))*ROW(Data!$C$1:$C$1009),ROW(V27)-ROW(V$6)),1)),"")</f>
        <v>Cine Sony</v>
      </c>
      <c r="W27" s="43"/>
      <c r="X27" s="43" t="str" cm="1">
        <f t="array" ref="X27">IFERROR(_xlfn.SINGLE(INDEX(Data!$A$1:Z$1009,_xlfn.AGGREGATE(15,6,((Data!$C$1:$C$1009=X$6)/(Data!$C$1:$C$1009=X$6))*ROW(Data!$C$1:$C$1009),ROW(X27)-ROW(X$6)),1)),"")</f>
        <v/>
      </c>
      <c r="Y27" s="43"/>
      <c r="Z27" s="43" t="str" cm="1">
        <f t="array" ref="Z27">IFERROR(_xlfn.SINGLE(INDEX(Data!$A$1:AB$1009,_xlfn.AGGREGATE(15,6,((Data!$C$1:$C$1009=Z$6)/(Data!$C$1:$C$1009=Z$6))*ROW(Data!$C$1:$C$1009),ROW(Z27)-ROW(Z$6)),1)),"")</f>
        <v/>
      </c>
    </row>
    <row r="28" spans="1:53" ht="24" x14ac:dyDescent="0.4">
      <c r="A28" s="43"/>
      <c r="B28" s="43" t="str" cm="1">
        <f t="array" ref="B28">IFERROR(_xlfn.SINGLE(INDEX(Data!A$1:$A$1009,_xlfn.AGGREGATE(15,6,((Data!$C$1:$C$1009=B$6)/(Data!$C$1:$C$1009=B$6))*ROW(Data!$C$1:$C$1009),ROW(B28)-ROW(B$6)),1)),"")</f>
        <v/>
      </c>
      <c r="C28" s="43"/>
      <c r="D28" s="43" t="str" cm="1">
        <f t="array" ref="D28">IFERROR(_xlfn.SINGLE(INDEX(Data!$A$1:C$1009,_xlfn.AGGREGATE(15,6,((Data!$C$1:$C$1009=D$6)/(Data!$C$1:$C$1009=D$6))*ROW(Data!$C$1:$C$1009),ROW(D28)-ROW(D$6)),1)),"")</f>
        <v>Lifetime</v>
      </c>
      <c r="E28" s="43"/>
      <c r="F28" s="43" t="str" cm="1">
        <f t="array" ref="F28">IFERROR(_xlfn.SINGLE(INDEX(Data!$A$1:E$1009,_xlfn.AGGREGATE(15,6,((Data!$C$1:$C$1009=F$6)/(Data!$C$1:$C$1009=F$6))*ROW(Data!$C$1:$C$1009),ROW(F28)-ROW(F$6)),1)),"")</f>
        <v>Fntsy Sports Network</v>
      </c>
      <c r="G28" s="43"/>
      <c r="H28" s="43" t="str" cm="1">
        <f t="array" ref="H28">IFERROR(_xlfn.SINGLE(INDEX(Data!$A$1:G$1009,_xlfn.AGGREGATE(15,6,((Data!$C$1:$C$1009=H$6)/(Data!$C$1:$C$1009=H$6))*ROW(Data!$C$1:$C$1009),ROW(H28)-ROW(H$6)),1)),"")</f>
        <v/>
      </c>
      <c r="I28" s="43"/>
      <c r="J28" s="43" t="str" cm="1">
        <f t="array" ref="J28">IFERROR(_xlfn.SINGLE(INDEX(Data!$A$1:J$1009,_xlfn.AGGREGATE(15,6,((Data!$C$1:$C$1009=J$6)/(Data!$C$1:$C$1009=J$6))*ROW(Data!$C$1:$C$1009),ROW(J28)-ROW(J$6)),1)),"")</f>
        <v>Dove Channel</v>
      </c>
      <c r="K28" s="43"/>
      <c r="L28" s="43" t="str" cm="1">
        <f t="array" ref="L28">IFERROR(_xlfn.SINGLE(INDEX(Data!$A$1:L$1009,_xlfn.AGGREGATE(15,6,((Data!$C$1:$C$1009=L$6)/(Data!$C$1:$C$1009=L$6))*ROW(Data!$C$1:$C$1009),ROW(L28)-ROW(L$6)),1)),"")</f>
        <v/>
      </c>
      <c r="M28" s="43"/>
      <c r="N28" s="43" t="str" cm="1">
        <f t="array" ref="N28">IFERROR(_xlfn.SINGLE(INDEX(Data!$A$1:N$1009,_xlfn.AGGREGATE(15,6,((Data!$C$1:$C$1009=N$6)/(Data!$C$1:$C$1009=N$6))*ROW(Data!$C$1:$C$1009),ROW(N28)-ROW(N$6)),1)),"")</f>
        <v>Showtime Showcase</v>
      </c>
      <c r="O28" s="43"/>
      <c r="P28" s="43" t="str" cm="1">
        <f t="array" ref="P28">IFERROR(_xlfn.SINGLE(INDEX(Data!$A$1:Q$1009,_xlfn.AGGREGATE(15,6,((Data!$C$1:$C$1009=P$6)/(Data!$C$1:$C$1009=P$6))*ROW(Data!$C$1:$C$1009),ROW(P28)-ROW(P$6)),1)),"")</f>
        <v>Nick Jr.</v>
      </c>
      <c r="Q28" s="43"/>
      <c r="R28" s="43" t="str" cm="1">
        <f t="array" ref="R28">IFERROR(_xlfn.SINGLE(INDEX(Data!$A$1:R$1009,_xlfn.AGGREGATE(15,6,((Data!$C$1:$C$1009=R$6)/(Data!$C$1:$C$1009=R$6))*ROW(Data!$C$1:$C$1009),ROW(R28)-ROW(R$6)),1)),"")</f>
        <v>MSNBC</v>
      </c>
      <c r="S28" s="43"/>
      <c r="T28" s="43" t="str" cm="1">
        <f t="array" ref="T28">IFERROR(_xlfn.SINGLE(INDEX(Data!$A$1:S$1009,_xlfn.AGGREGATE(15,6,((Data!$C$1:$C$1009=T$6)/(Data!$C$1:$C$1009=T$6))*ROW(Data!$C$1:$C$1009),ROW(T28)-ROW(T$6)),1)),"")</f>
        <v/>
      </c>
      <c r="U28" s="43"/>
      <c r="V28" s="43" t="str" cm="1">
        <f t="array" ref="V28">IFERROR(_xlfn.SINGLE(INDEX(Data!$A$1:X$1009,_xlfn.AGGREGATE(15,6,((Data!$C$1:$C$1009=V$6)/(Data!$C$1:$C$1009=V$6))*ROW(Data!$C$1:$C$1009),ROW(V28)-ROW(V$6)),1)),"")</f>
        <v>Cinelatino</v>
      </c>
      <c r="W28" s="43"/>
      <c r="X28" s="43" t="str" cm="1">
        <f t="array" ref="X28">IFERROR(_xlfn.SINGLE(INDEX(Data!$A$1:Z$1009,_xlfn.AGGREGATE(15,6,((Data!$C$1:$C$1009=X$6)/(Data!$C$1:$C$1009=X$6))*ROW(Data!$C$1:$C$1009),ROW(X28)-ROW(X$6)),1)),"")</f>
        <v/>
      </c>
      <c r="Y28" s="43"/>
      <c r="Z28" s="43" t="str" cm="1">
        <f t="array" ref="Z28">IFERROR(_xlfn.SINGLE(INDEX(Data!$A$1:AB$1009,_xlfn.AGGREGATE(15,6,((Data!$C$1:$C$1009=Z$6)/(Data!$C$1:$C$1009=Z$6))*ROW(Data!$C$1:$C$1009),ROW(Z28)-ROW(Z$6)),1)),"")</f>
        <v/>
      </c>
    </row>
    <row r="29" spans="1:53" x14ac:dyDescent="0.4">
      <c r="A29" s="43"/>
      <c r="B29" s="43" t="str" cm="1">
        <f t="array" ref="B29">IFERROR(_xlfn.SINGLE(INDEX(Data!A$1:$A$1009,_xlfn.AGGREGATE(15,6,((Data!$C$1:$C$1009=B$6)/(Data!$C$1:$C$1009=B$6))*ROW(Data!$C$1:$C$1009),ROW(B29)-ROW(B$6)),1)),"")</f>
        <v/>
      </c>
      <c r="C29" s="43"/>
      <c r="D29" s="43" t="str" cm="1">
        <f t="array" ref="D29">IFERROR(_xlfn.SINGLE(INDEX(Data!$A$1:C$1009,_xlfn.AGGREGATE(15,6,((Data!$C$1:$C$1009=D$6)/(Data!$C$1:$C$1009=D$6))*ROW(Data!$C$1:$C$1009),ROW(D29)-ROW(D$6)),1)),"")</f>
        <v>Logo</v>
      </c>
      <c r="E29" s="43"/>
      <c r="F29" s="43" t="str" cm="1">
        <f t="array" ref="F29">IFERROR(_xlfn.SINGLE(INDEX(Data!$A$1:E$1009,_xlfn.AGGREGATE(15,6,((Data!$C$1:$C$1009=F$6)/(Data!$C$1:$C$1009=F$6))*ROW(Data!$C$1:$C$1009),ROW(F29)-ROW(F$6)),1)),"")</f>
        <v>Fox Soccer Plus</v>
      </c>
      <c r="G29" s="43"/>
      <c r="H29" s="43" t="str" cm="1">
        <f t="array" ref="H29">IFERROR(_xlfn.SINGLE(INDEX(Data!$A$1:G$1009,_xlfn.AGGREGATE(15,6,((Data!$C$1:$C$1009=H$6)/(Data!$C$1:$C$1009=H$6))*ROW(Data!$C$1:$C$1009),ROW(H29)-ROW(H$6)),1)),"")</f>
        <v/>
      </c>
      <c r="I29" s="43"/>
      <c r="J29" s="43" t="str" cm="1">
        <f t="array" ref="J29">IFERROR(_xlfn.SINGLE(INDEX(Data!$A$1:J$1009,_xlfn.AGGREGATE(15,6,((Data!$C$1:$C$1009=J$6)/(Data!$C$1:$C$1009=J$6))*ROW(Data!$C$1:$C$1009),ROW(J29)-ROW(J$6)),1)),"")</f>
        <v>FETV</v>
      </c>
      <c r="K29" s="43"/>
      <c r="L29" s="43" t="str" cm="1">
        <f t="array" ref="L29">IFERROR(_xlfn.SINGLE(INDEX(Data!$A$1:L$1009,_xlfn.AGGREGATE(15,6,((Data!$C$1:$C$1009=L$6)/(Data!$C$1:$C$1009=L$6))*ROW(Data!$C$1:$C$1009),ROW(L29)-ROW(L$6)),1)),"")</f>
        <v/>
      </c>
      <c r="M29" s="43"/>
      <c r="N29" s="43" t="str" cm="1">
        <f t="array" ref="N29">IFERROR(_xlfn.SINGLE(INDEX(Data!$A$1:N$1009,_xlfn.AGGREGATE(15,6,((Data!$C$1:$C$1009=N$6)/(Data!$C$1:$C$1009=N$6))*ROW(Data!$C$1:$C$1009),ROW(N29)-ROW(N$6)),1)),"")</f>
        <v>Showtime West</v>
      </c>
      <c r="O29" s="43"/>
      <c r="P29" s="43" t="str" cm="1">
        <f t="array" ref="P29">IFERROR(_xlfn.SINGLE(INDEX(Data!$A$1:Q$1009,_xlfn.AGGREGATE(15,6,((Data!$C$1:$C$1009=P$6)/(Data!$C$1:$C$1009=P$6))*ROW(Data!$C$1:$C$1009),ROW(P29)-ROW(P$6)),1)),"")</f>
        <v>Nickelodeon</v>
      </c>
      <c r="Q29" s="43"/>
      <c r="R29" s="43" t="str" cm="1">
        <f t="array" ref="R29">IFERROR(_xlfn.SINGLE(INDEX(Data!$A$1:R$1009,_xlfn.AGGREGATE(15,6,((Data!$C$1:$C$1009=R$6)/(Data!$C$1:$C$1009=R$6))*ROW(Data!$C$1:$C$1009),ROW(R29)-ROW(R$6)),1)),"")</f>
        <v>NBC News Now</v>
      </c>
      <c r="S29" s="43"/>
      <c r="T29" s="43" t="str" cm="1">
        <f t="array" ref="T29">IFERROR(_xlfn.SINGLE(INDEX(Data!$A$1:S$1009,_xlfn.AGGREGATE(15,6,((Data!$C$1:$C$1009=T$6)/(Data!$C$1:$C$1009=T$6))*ROW(Data!$C$1:$C$1009),ROW(T29)-ROW(T$6)),1)),"")</f>
        <v/>
      </c>
      <c r="U29" s="43"/>
      <c r="V29" s="43" t="str" cm="1">
        <f t="array" ref="V29">IFERROR(_xlfn.SINGLE(INDEX(Data!$A$1:X$1009,_xlfn.AGGREGATE(15,6,((Data!$C$1:$C$1009=V$6)/(Data!$C$1:$C$1009=V$6))*ROW(Data!$C$1:$C$1009),ROW(V29)-ROW(V$6)),1)),"")</f>
        <v>Cinema Dinamita</v>
      </c>
      <c r="W29" s="43"/>
      <c r="X29" s="43" t="str" cm="1">
        <f t="array" ref="X29">IFERROR(_xlfn.SINGLE(INDEX(Data!$A$1:Z$1009,_xlfn.AGGREGATE(15,6,((Data!$C$1:$C$1009=X$6)/(Data!$C$1:$C$1009=X$6))*ROW(Data!$C$1:$C$1009),ROW(X29)-ROW(X$6)),1)),"")</f>
        <v/>
      </c>
      <c r="Y29" s="43"/>
      <c r="Z29" s="43" t="str" cm="1">
        <f t="array" ref="Z29">IFERROR(_xlfn.SINGLE(INDEX(Data!$A$1:AB$1009,_xlfn.AGGREGATE(15,6,((Data!$C$1:$C$1009=Z$6)/(Data!$C$1:$C$1009=Z$6))*ROW(Data!$C$1:$C$1009),ROW(Z29)-ROW(Z$6)),1)),"")</f>
        <v/>
      </c>
    </row>
    <row r="30" spans="1:53" x14ac:dyDescent="0.4">
      <c r="A30" s="43"/>
      <c r="B30" s="43" t="str" cm="1">
        <f t="array" ref="B30">IFERROR(_xlfn.SINGLE(INDEX(Data!A$1:$A$1009,_xlfn.AGGREGATE(15,6,((Data!$C$1:$C$1009=B$6)/(Data!$C$1:$C$1009=B$6))*ROW(Data!$C$1:$C$1009),ROW(B30)-ROW(B$6)),1)),"")</f>
        <v/>
      </c>
      <c r="C30" s="43"/>
      <c r="D30" s="43" t="str" cm="1">
        <f t="array" ref="D30">IFERROR(_xlfn.SINGLE(INDEX(Data!$A$1:C$1009,_xlfn.AGGREGATE(15,6,((Data!$C$1:$C$1009=D$6)/(Data!$C$1:$C$1009=D$6))*ROW(Data!$C$1:$C$1009),ROW(D30)-ROW(D$6)),1)),"")</f>
        <v>Nat Geo Wild</v>
      </c>
      <c r="E30" s="43"/>
      <c r="F30" s="43" t="str" cm="1">
        <f t="array" ref="F30">IFERROR(_xlfn.SINGLE(INDEX(Data!$A$1:E$1009,_xlfn.AGGREGATE(15,6,((Data!$C$1:$C$1009=F$6)/(Data!$C$1:$C$1009=F$6))*ROW(Data!$C$1:$C$1009),ROW(F30)-ROW(F$6)),1)),"")</f>
        <v>Fox Sports 1</v>
      </c>
      <c r="G30" s="43"/>
      <c r="H30" s="43" t="str" cm="1">
        <f t="array" ref="H30">IFERROR(_xlfn.SINGLE(INDEX(Data!$A$1:G$1009,_xlfn.AGGREGATE(15,6,((Data!$C$1:$C$1009=H$6)/(Data!$C$1:$C$1009=H$6))*ROW(Data!$C$1:$C$1009),ROW(H30)-ROW(H$6)),1)),"")</f>
        <v/>
      </c>
      <c r="I30" s="43"/>
      <c r="J30" s="43" t="str" cm="1">
        <f t="array" ref="J30">IFERROR(_xlfn.SINGLE(INDEX(Data!$A$1:J$1009,_xlfn.AGGREGATE(15,6,((Data!$C$1:$C$1009=J$6)/(Data!$C$1:$C$1009=J$6))*ROW(Data!$C$1:$C$1009),ROW(J30)-ROW(J$6)),1)),"")</f>
        <v>Fusion</v>
      </c>
      <c r="K30" s="43"/>
      <c r="L30" s="43" t="str" cm="1">
        <f t="array" ref="L30">IFERROR(_xlfn.SINGLE(INDEX(Data!$A$1:L$1009,_xlfn.AGGREGATE(15,6,((Data!$C$1:$C$1009=L$6)/(Data!$C$1:$C$1009=L$6))*ROW(Data!$C$1:$C$1009),ROW(L30)-ROW(L$6)),1)),"")</f>
        <v/>
      </c>
      <c r="M30" s="43"/>
      <c r="N30" s="43" t="str" cm="1">
        <f t="array" ref="N30">IFERROR(_xlfn.SINGLE(INDEX(Data!$A$1:N$1009,_xlfn.AGGREGATE(15,6,((Data!$C$1:$C$1009=N$6)/(Data!$C$1:$C$1009=N$6))*ROW(Data!$C$1:$C$1009),ROW(N30)-ROW(N$6)),1)),"")</f>
        <v>Showtime Women</v>
      </c>
      <c r="O30" s="43"/>
      <c r="P30" s="43" t="str" cm="1">
        <f t="array" ref="P30">IFERROR(_xlfn.SINGLE(INDEX(Data!$A$1:Q$1009,_xlfn.AGGREGATE(15,6,((Data!$C$1:$C$1009=P$6)/(Data!$C$1:$C$1009=P$6))*ROW(Data!$C$1:$C$1009),ROW(P30)-ROW(P$6)),1)),"")</f>
        <v>Nickelodeon East</v>
      </c>
      <c r="Q30" s="43"/>
      <c r="R30" s="43" t="str" cm="1">
        <f t="array" ref="R30">IFERROR(_xlfn.SINGLE(INDEX(Data!$A$1:R$1009,_xlfn.AGGREGATE(15,6,((Data!$C$1:$C$1009=R$6)/(Data!$C$1:$C$1009=R$6))*ROW(Data!$C$1:$C$1009),ROW(R30)-ROW(R$6)),1)),"")</f>
        <v>NBCLX</v>
      </c>
      <c r="S30" s="43"/>
      <c r="T30" s="43" t="str" cm="1">
        <f t="array" ref="T30">IFERROR(_xlfn.SINGLE(INDEX(Data!$A$1:S$1009,_xlfn.AGGREGATE(15,6,((Data!$C$1:$C$1009=T$6)/(Data!$C$1:$C$1009=T$6))*ROW(Data!$C$1:$C$1009),ROW(T30)-ROW(T$6)),1)),"")</f>
        <v/>
      </c>
      <c r="U30" s="43"/>
      <c r="V30" s="43" t="str" cm="1">
        <f t="array" ref="V30">IFERROR(_xlfn.SINGLE(INDEX(Data!$A$1:X$1009,_xlfn.AGGREGATE(15,6,((Data!$C$1:$C$1009=V$6)/(Data!$C$1:$C$1009=V$6))*ROW(Data!$C$1:$C$1009),ROW(V30)-ROW(V$6)),1)),"")</f>
        <v>CNN En Español</v>
      </c>
      <c r="W30" s="43"/>
      <c r="X30" s="43" t="str" cm="1">
        <f t="array" ref="X30">IFERROR(_xlfn.SINGLE(INDEX(Data!$A$1:Z$1009,_xlfn.AGGREGATE(15,6,((Data!$C$1:$C$1009=X$6)/(Data!$C$1:$C$1009=X$6))*ROW(Data!$C$1:$C$1009),ROW(X30)-ROW(X$6)),1)),"")</f>
        <v/>
      </c>
      <c r="Y30" s="43"/>
      <c r="Z30" s="43" t="str" cm="1">
        <f t="array" ref="Z30">IFERROR(_xlfn.SINGLE(INDEX(Data!$A$1:AB$1009,_xlfn.AGGREGATE(15,6,((Data!$C$1:$C$1009=Z$6)/(Data!$C$1:$C$1009=Z$6))*ROW(Data!$C$1:$C$1009),ROW(Z30)-ROW(Z$6)),1)),"")</f>
        <v/>
      </c>
    </row>
    <row r="31" spans="1:53" x14ac:dyDescent="0.4">
      <c r="A31" s="43"/>
      <c r="B31" s="43" t="str" cm="1">
        <f t="array" ref="B31">IFERROR(_xlfn.SINGLE(INDEX(Data!A$1:$A$1009,_xlfn.AGGREGATE(15,6,((Data!$C$1:$C$1009=B$6)/(Data!$C$1:$C$1009=B$6))*ROW(Data!$C$1:$C$1009),ROW(B31)-ROW(B$6)),1)),"")</f>
        <v/>
      </c>
      <c r="C31" s="43"/>
      <c r="D31" s="43" t="str" cm="1">
        <f t="array" ref="D31">IFERROR(_xlfn.SINGLE(INDEX(Data!$A$1:C$1009,_xlfn.AGGREGATE(15,6,((Data!$C$1:$C$1009=D$6)/(Data!$C$1:$C$1009=D$6))*ROW(Data!$C$1:$C$1009),ROW(D31)-ROW(D$6)),1)),"")</f>
        <v>OAN Encore</v>
      </c>
      <c r="E31" s="43"/>
      <c r="F31" s="43" t="str" cm="1">
        <f t="array" ref="F31">IFERROR(_xlfn.SINGLE(INDEX(Data!$A$1:E$1009,_xlfn.AGGREGATE(15,6,((Data!$C$1:$C$1009=F$6)/(Data!$C$1:$C$1009=F$6))*ROW(Data!$C$1:$C$1009),ROW(F31)-ROW(F$6)),1)),"")</f>
        <v>Fox Sports 2</v>
      </c>
      <c r="G31" s="43"/>
      <c r="H31" s="43" t="str" cm="1">
        <f t="array" ref="H31">IFERROR(_xlfn.SINGLE(INDEX(Data!$A$1:G$1009,_xlfn.AGGREGATE(15,6,((Data!$C$1:$C$1009=H$6)/(Data!$C$1:$C$1009=H$6))*ROW(Data!$C$1:$C$1009),ROW(H31)-ROW(H$6)),1)),"")</f>
        <v/>
      </c>
      <c r="I31" s="43"/>
      <c r="J31" s="43" t="str" cm="1">
        <f t="array" ref="J31">IFERROR(_xlfn.SINGLE(INDEX(Data!$A$1:J$1009,_xlfn.AGGREGATE(15,6,((Data!$C$1:$C$1009=J$6)/(Data!$C$1:$C$1009=J$6))*ROW(Data!$C$1:$C$1009),ROW(J31)-ROW(J$6)),1)),"")</f>
        <v>FX</v>
      </c>
      <c r="K31" s="43"/>
      <c r="L31" s="43" t="str" cm="1">
        <f t="array" ref="L31">IFERROR(_xlfn.SINGLE(INDEX(Data!$A$1:L$1009,_xlfn.AGGREGATE(15,6,((Data!$C$1:$C$1009=L$6)/(Data!$C$1:$C$1009=L$6))*ROW(Data!$C$1:$C$1009),ROW(L31)-ROW(L$6)),1)),"")</f>
        <v/>
      </c>
      <c r="M31" s="43"/>
      <c r="N31" s="43" t="str" cm="1">
        <f t="array" ref="N31">IFERROR(_xlfn.SINGLE(INDEX(Data!$A$1:N$1009,_xlfn.AGGREGATE(15,6,((Data!$C$1:$C$1009=N$6)/(Data!$C$1:$C$1009=N$6))*ROW(Data!$C$1:$C$1009),ROW(N31)-ROW(N$6)),1)),"")</f>
        <v>Starz</v>
      </c>
      <c r="O31" s="43"/>
      <c r="P31" s="43" t="str" cm="1">
        <f t="array" ref="P31">IFERROR(_xlfn.SINGLE(INDEX(Data!$A$1:Q$1009,_xlfn.AGGREGATE(15,6,((Data!$C$1:$C$1009=P$6)/(Data!$C$1:$C$1009=P$6))*ROW(Data!$C$1:$C$1009),ROW(P31)-ROW(P$6)),1)),"")</f>
        <v>Nicktoons</v>
      </c>
      <c r="Q31" s="43"/>
      <c r="R31" s="43" t="str" cm="1">
        <f t="array" ref="R31">IFERROR(_xlfn.SINGLE(INDEX(Data!$A$1:R$1009,_xlfn.AGGREGATE(15,6,((Data!$C$1:$C$1009=R$6)/(Data!$C$1:$C$1009=R$6))*ROW(Data!$C$1:$C$1009),ROW(R31)-ROW(R$6)),1)),"")</f>
        <v>NDTV 24X7</v>
      </c>
      <c r="S31" s="43"/>
      <c r="T31" s="43" t="str" cm="1">
        <f t="array" ref="T31">IFERROR(_xlfn.SINGLE(INDEX(Data!$A$1:S$1009,_xlfn.AGGREGATE(15,6,((Data!$C$1:$C$1009=T$6)/(Data!$C$1:$C$1009=T$6))*ROW(Data!$C$1:$C$1009),ROW(T31)-ROW(T$6)),1)),"")</f>
        <v/>
      </c>
      <c r="U31" s="43"/>
      <c r="V31" s="43" t="str" cm="1">
        <f t="array" ref="V31">IFERROR(_xlfn.SINGLE(INDEX(Data!$A$1:X$1009,_xlfn.AGGREGATE(15,6,((Data!$C$1:$C$1009=V$6)/(Data!$C$1:$C$1009=V$6))*ROW(Data!$C$1:$C$1009),ROW(V31)-ROW(V$6)),1)),"")</f>
        <v>De Pelicula</v>
      </c>
      <c r="W31" s="43"/>
      <c r="X31" s="43" t="str" cm="1">
        <f t="array" ref="X31">IFERROR(_xlfn.SINGLE(INDEX(Data!$A$1:Z$1009,_xlfn.AGGREGATE(15,6,((Data!$C$1:$C$1009=X$6)/(Data!$C$1:$C$1009=X$6))*ROW(Data!$C$1:$C$1009),ROW(X31)-ROW(X$6)),1)),"")</f>
        <v/>
      </c>
      <c r="Y31" s="43"/>
      <c r="Z31" s="43" t="str" cm="1">
        <f t="array" ref="Z31">IFERROR(_xlfn.SINGLE(INDEX(Data!$A$1:AB$1009,_xlfn.AGGREGATE(15,6,((Data!$C$1:$C$1009=Z$6)/(Data!$C$1:$C$1009=Z$6))*ROW(Data!$C$1:$C$1009),ROW(Z31)-ROW(Z$6)),1)),"")</f>
        <v/>
      </c>
    </row>
    <row r="32" spans="1:53" x14ac:dyDescent="0.4">
      <c r="A32" s="43"/>
      <c r="B32" s="43" t="str" cm="1">
        <f t="array" ref="B32">IFERROR(_xlfn.SINGLE(INDEX(Data!A$1:$A$1009,_xlfn.AGGREGATE(15,6,((Data!$C$1:$C$1009=B$6)/(Data!$C$1:$C$1009=B$6))*ROW(Data!$C$1:$C$1009),ROW(B32)-ROW(B$6)),1)),"")</f>
        <v/>
      </c>
      <c r="C32" s="43"/>
      <c r="D32" s="43" t="str" cm="1">
        <f t="array" ref="D32">IFERROR(_xlfn.SINGLE(INDEX(Data!$A$1:C$1009,_xlfn.AGGREGATE(15,6,((Data!$C$1:$C$1009=D$6)/(Data!$C$1:$C$1009=D$6))*ROW(Data!$C$1:$C$1009),ROW(D32)-ROW(D$6)),1)),"")</f>
        <v>Outdoor Channel</v>
      </c>
      <c r="E32" s="43"/>
      <c r="F32" s="43" t="str" cm="1">
        <f t="array" ref="F32">IFERROR(_xlfn.SINGLE(INDEX(Data!$A$1:E$1009,_xlfn.AGGREGATE(15,6,((Data!$C$1:$C$1009=F$6)/(Data!$C$1:$C$1009=F$6))*ROW(Data!$C$1:$C$1009),ROW(F32)-ROW(F$6)),1)),"")</f>
        <v>Fubo Cycling</v>
      </c>
      <c r="G32" s="43"/>
      <c r="H32" s="43" t="str" cm="1">
        <f t="array" ref="H32">IFERROR(_xlfn.SINGLE(INDEX(Data!$A$1:G$1009,_xlfn.AGGREGATE(15,6,((Data!$C$1:$C$1009=H$6)/(Data!$C$1:$C$1009=H$6))*ROW(Data!$C$1:$C$1009),ROW(H32)-ROW(H$6)),1)),"")</f>
        <v/>
      </c>
      <c r="I32" s="43"/>
      <c r="J32" s="43" t="str" cm="1">
        <f t="array" ref="J32">IFERROR(_xlfn.SINGLE(INDEX(Data!$A$1:J$1009,_xlfn.AGGREGATE(15,6,((Data!$C$1:$C$1009=J$6)/(Data!$C$1:$C$1009=J$6))*ROW(Data!$C$1:$C$1009),ROW(J32)-ROW(J$6)),1)),"")</f>
        <v>FXX</v>
      </c>
      <c r="K32" s="43"/>
      <c r="L32" s="43" t="str" cm="1">
        <f t="array" ref="L32">IFERROR(_xlfn.SINGLE(INDEX(Data!$A$1:L$1009,_xlfn.AGGREGATE(15,6,((Data!$C$1:$C$1009=L$6)/(Data!$C$1:$C$1009=L$6))*ROW(Data!$C$1:$C$1009),ROW(L32)-ROW(L$6)),1)),"")</f>
        <v/>
      </c>
      <c r="M32" s="43"/>
      <c r="N32" s="43" t="str" cm="1">
        <f t="array" ref="N32">IFERROR(_xlfn.SINGLE(INDEX(Data!$A$1:N$1009,_xlfn.AGGREGATE(15,6,((Data!$C$1:$C$1009=N$6)/(Data!$C$1:$C$1009=N$6))*ROW(Data!$C$1:$C$1009),ROW(N32)-ROW(N$6)),1)),"")</f>
        <v>Starz Comedy</v>
      </c>
      <c r="O32" s="43"/>
      <c r="P32" s="43" t="str" cm="1">
        <f t="array" ref="P32">IFERROR(_xlfn.SINGLE(INDEX(Data!$A$1:Q$1009,_xlfn.AGGREGATE(15,6,((Data!$C$1:$C$1009=P$6)/(Data!$C$1:$C$1009=P$6))*ROW(Data!$C$1:$C$1009),ROW(P32)-ROW(P$6)),1)),"")</f>
        <v>PBS Kids</v>
      </c>
      <c r="Q32" s="43"/>
      <c r="R32" s="43" t="str" cm="1">
        <f t="array" ref="R32">IFERROR(_xlfn.SINGLE(INDEX(Data!$A$1:R$1009,_xlfn.AGGREGATE(15,6,((Data!$C$1:$C$1009=R$6)/(Data!$C$1:$C$1009=R$6))*ROW(Data!$C$1:$C$1009),ROW(R32)-ROW(R$6)),1)),"")</f>
        <v>NECN</v>
      </c>
      <c r="S32" s="43"/>
      <c r="T32" s="43" t="str" cm="1">
        <f t="array" ref="T32">IFERROR(_xlfn.SINGLE(INDEX(Data!$A$1:S$1009,_xlfn.AGGREGATE(15,6,((Data!$C$1:$C$1009=T$6)/(Data!$C$1:$C$1009=T$6))*ROW(Data!$C$1:$C$1009),ROW(T32)-ROW(T$6)),1)),"")</f>
        <v/>
      </c>
      <c r="U32" s="43"/>
      <c r="V32" s="43" t="str" cm="1">
        <f t="array" ref="V32">IFERROR(_xlfn.SINGLE(INDEX(Data!$A$1:X$1009,_xlfn.AGGREGATE(15,6,((Data!$C$1:$C$1009=V$6)/(Data!$C$1:$C$1009=V$6))*ROW(Data!$C$1:$C$1009),ROW(V32)-ROW(V$6)),1)),"")</f>
        <v>De Pelicula Clasico</v>
      </c>
      <c r="W32" s="43"/>
      <c r="X32" s="43" t="str" cm="1">
        <f t="array" ref="X32">IFERROR(_xlfn.SINGLE(INDEX(Data!$A$1:Z$1009,_xlfn.AGGREGATE(15,6,((Data!$C$1:$C$1009=X$6)/(Data!$C$1:$C$1009=X$6))*ROW(Data!$C$1:$C$1009),ROW(X32)-ROW(X$6)),1)),"")</f>
        <v/>
      </c>
      <c r="Y32" s="43"/>
      <c r="Z32" s="43" t="str" cm="1">
        <f t="array" ref="Z32">IFERROR(_xlfn.SINGLE(INDEX(Data!$A$1:AB$1009,_xlfn.AGGREGATE(15,6,((Data!$C$1:$C$1009=Z$6)/(Data!$C$1:$C$1009=Z$6))*ROW(Data!$C$1:$C$1009),ROW(Z32)-ROW(Z$6)),1)),"")</f>
        <v/>
      </c>
    </row>
    <row r="33" spans="1:26" ht="24" x14ac:dyDescent="0.4">
      <c r="A33" s="43"/>
      <c r="B33" s="43" t="str" cm="1">
        <f t="array" ref="B33">IFERROR(_xlfn.SINGLE(INDEX(Data!A$1:$A$1009,_xlfn.AGGREGATE(15,6,((Data!$C$1:$C$1009=B$6)/(Data!$C$1:$C$1009=B$6))*ROW(Data!$C$1:$C$1009),ROW(B33)-ROW(B$6)),1)),"")</f>
        <v/>
      </c>
      <c r="C33" s="43"/>
      <c r="D33" s="43" t="str" cm="1">
        <f t="array" ref="D33">IFERROR(_xlfn.SINGLE(INDEX(Data!$A$1:C$1009,_xlfn.AGGREGATE(15,6,((Data!$C$1:$C$1009=D$6)/(Data!$C$1:$C$1009=D$6))*ROW(Data!$C$1:$C$1009),ROW(D33)-ROW(D$6)),1)),"")</f>
        <v>Ovation</v>
      </c>
      <c r="E33" s="43"/>
      <c r="F33" s="43" t="str" cm="1">
        <f t="array" ref="F33">IFERROR(_xlfn.SINGLE(INDEX(Data!$A$1:E$1009,_xlfn.AGGREGATE(15,6,((Data!$C$1:$C$1009=F$6)/(Data!$C$1:$C$1009=F$6))*ROW(Data!$C$1:$C$1009),ROW(F33)-ROW(F$6)),1)),"")</f>
        <v>Fubo Sports Network</v>
      </c>
      <c r="G33" s="43"/>
      <c r="H33" s="43" t="str" cm="1">
        <f t="array" ref="H33">IFERROR(_xlfn.SINGLE(INDEX(Data!$A$1:G$1009,_xlfn.AGGREGATE(15,6,((Data!$C$1:$C$1009=H$6)/(Data!$C$1:$C$1009=H$6))*ROW(Data!$C$1:$C$1009),ROW(H33)-ROW(H$6)),1)),"")</f>
        <v/>
      </c>
      <c r="I33" s="43"/>
      <c r="J33" s="43" t="str" cm="1">
        <f t="array" ref="J33">IFERROR(_xlfn.SINGLE(INDEX(Data!$A$1:J$1009,_xlfn.AGGREGATE(15,6,((Data!$C$1:$C$1009=J$6)/(Data!$C$1:$C$1009=J$6))*ROW(Data!$C$1:$C$1009),ROW(J33)-ROW(J$6)),1)),"")</f>
        <v>Game Show Network</v>
      </c>
      <c r="K33" s="43"/>
      <c r="L33" s="43" t="str" cm="1">
        <f t="array" ref="L33">IFERROR(_xlfn.SINGLE(INDEX(Data!$A$1:L$1009,_xlfn.AGGREGATE(15,6,((Data!$C$1:$C$1009=L$6)/(Data!$C$1:$C$1009=L$6))*ROW(Data!$C$1:$C$1009),ROW(L33)-ROW(L$6)),1)),"")</f>
        <v/>
      </c>
      <c r="M33" s="43"/>
      <c r="N33" s="43" t="str" cm="1">
        <f t="array" ref="N33">IFERROR(_xlfn.SINGLE(INDEX(Data!$A$1:N$1009,_xlfn.AGGREGATE(15,6,((Data!$C$1:$C$1009=N$6)/(Data!$C$1:$C$1009=N$6))*ROW(Data!$C$1:$C$1009),ROW(N33)-ROW(N$6)),1)),"")</f>
        <v>Starz Edge</v>
      </c>
      <c r="O33" s="43"/>
      <c r="P33" s="43" t="str" cm="1">
        <f t="array" ref="P33">IFERROR(_xlfn.SINGLE(INDEX(Data!$A$1:Q$1009,_xlfn.AGGREGATE(15,6,((Data!$C$1:$C$1009=P$6)/(Data!$C$1:$C$1009=P$6))*ROW(Data!$C$1:$C$1009),ROW(P33)-ROW(P$6)),1)),"")</f>
        <v>Teen Music</v>
      </c>
      <c r="Q33" s="43"/>
      <c r="R33" s="43" t="str" cm="1">
        <f t="array" ref="R33">IFERROR(_xlfn.SINGLE(INDEX(Data!$A$1:R$1009,_xlfn.AGGREGATE(15,6,((Data!$C$1:$C$1009=R$6)/(Data!$C$1:$C$1009=R$6))*ROW(Data!$C$1:$C$1009),ROW(R33)-ROW(R$6)),1)),"")</f>
        <v>News18</v>
      </c>
      <c r="S33" s="43"/>
      <c r="T33" s="43" t="str" cm="1">
        <f t="array" ref="T33">IFERROR(_xlfn.SINGLE(INDEX(Data!$A$1:S$1009,_xlfn.AGGREGATE(15,6,((Data!$C$1:$C$1009=T$6)/(Data!$C$1:$C$1009=T$6))*ROW(Data!$C$1:$C$1009),ROW(T33)-ROW(T$6)),1)),"")</f>
        <v/>
      </c>
      <c r="U33" s="43"/>
      <c r="V33" s="43" t="str" cm="1">
        <f t="array" ref="V33">IFERROR(_xlfn.SINGLE(INDEX(Data!$A$1:X$1009,_xlfn.AGGREGATE(15,6,((Data!$C$1:$C$1009=V$6)/(Data!$C$1:$C$1009=V$6))*ROW(Data!$C$1:$C$1009),ROW(V33)-ROW(V$6)),1)),"")</f>
        <v>De Pelicula Clásico</v>
      </c>
      <c r="W33" s="43"/>
      <c r="X33" s="43" t="str" cm="1">
        <f t="array" ref="X33">IFERROR(_xlfn.SINGLE(INDEX(Data!$A$1:Z$1009,_xlfn.AGGREGATE(15,6,((Data!$C$1:$C$1009=X$6)/(Data!$C$1:$C$1009=X$6))*ROW(Data!$C$1:$C$1009),ROW(X33)-ROW(X$6)),1)),"")</f>
        <v/>
      </c>
      <c r="Y33" s="43"/>
      <c r="Z33" s="43" t="str" cm="1">
        <f t="array" ref="Z33">IFERROR(_xlfn.SINGLE(INDEX(Data!$A$1:AB$1009,_xlfn.AGGREGATE(15,6,((Data!$C$1:$C$1009=Z$6)/(Data!$C$1:$C$1009=Z$6))*ROW(Data!$C$1:$C$1009),ROW(Z33)-ROW(Z$6)),1)),"")</f>
        <v/>
      </c>
    </row>
    <row r="34" spans="1:26" ht="24" x14ac:dyDescent="0.4">
      <c r="A34" s="43"/>
      <c r="B34" s="43" t="str" cm="1">
        <f t="array" ref="B34">IFERROR(_xlfn.SINGLE(INDEX(Data!A$1:$A$1009,_xlfn.AGGREGATE(15,6,((Data!$C$1:$C$1009=B$6)/(Data!$C$1:$C$1009=B$6))*ROW(Data!$C$1:$C$1009),ROW(B34)-ROW(B$6)),1)),"")</f>
        <v/>
      </c>
      <c r="C34" s="43"/>
      <c r="D34" s="43" t="str" cm="1">
        <f t="array" ref="D34">IFERROR(_xlfn.SINGLE(INDEX(Data!$A$1:C$1009,_xlfn.AGGREGATE(15,6,((Data!$C$1:$C$1009=D$6)/(Data!$C$1:$C$1009=D$6))*ROW(Data!$C$1:$C$1009),ROW(D34)-ROW(D$6)),1)),"")</f>
        <v>Own</v>
      </c>
      <c r="E34" s="43"/>
      <c r="F34" s="43" t="str" cm="1">
        <f t="array" ref="F34">IFERROR(_xlfn.SINGLE(INDEX(Data!$A$1:E$1009,_xlfn.AGGREGATE(15,6,((Data!$C$1:$C$1009=F$6)/(Data!$C$1:$C$1009=F$6))*ROW(Data!$C$1:$C$1009),ROW(F34)-ROW(F$6)),1)),"")</f>
        <v>Fubo Sports Network 2</v>
      </c>
      <c r="G34" s="43"/>
      <c r="H34" s="43" t="str" cm="1">
        <f t="array" ref="H34">IFERROR(_xlfn.SINGLE(INDEX(Data!$A$1:G$1009,_xlfn.AGGREGATE(15,6,((Data!$C$1:$C$1009=H$6)/(Data!$C$1:$C$1009=H$6))*ROW(Data!$C$1:$C$1009),ROW(H34)-ROW(H$6)),1)),"")</f>
        <v/>
      </c>
      <c r="I34" s="43"/>
      <c r="J34" s="43" t="str" cm="1">
        <f t="array" ref="J34">IFERROR(_xlfn.SINGLE(INDEX(Data!$A$1:J$1009,_xlfn.AGGREGATE(15,6,((Data!$C$1:$C$1009=J$6)/(Data!$C$1:$C$1009=J$6))*ROW(Data!$C$1:$C$1009),ROW(J34)-ROW(J$6)),1)),"")</f>
        <v>GetTV</v>
      </c>
      <c r="K34" s="43"/>
      <c r="L34" s="43" t="str" cm="1">
        <f t="array" ref="L34">IFERROR(_xlfn.SINGLE(INDEX(Data!$A$1:L$1009,_xlfn.AGGREGATE(15,6,((Data!$C$1:$C$1009=L$6)/(Data!$C$1:$C$1009=L$6))*ROW(Data!$C$1:$C$1009),ROW(L34)-ROW(L$6)),1)),"")</f>
        <v/>
      </c>
      <c r="M34" s="43"/>
      <c r="N34" s="43" t="str" cm="1">
        <f t="array" ref="N34">IFERROR(_xlfn.SINGLE(INDEX(Data!$A$1:N$1009,_xlfn.AGGREGATE(15,6,((Data!$C$1:$C$1009=N$6)/(Data!$C$1:$C$1009=N$6))*ROW(Data!$C$1:$C$1009),ROW(N34)-ROW(N$6)),1)),"")</f>
        <v>Starz Encore</v>
      </c>
      <c r="O34" s="43"/>
      <c r="P34" s="43" t="str" cm="1">
        <f t="array" ref="P34">IFERROR(_xlfn.SINGLE(INDEX(Data!$A$1:Q$1009,_xlfn.AGGREGATE(15,6,((Data!$C$1:$C$1009=P$6)/(Data!$C$1:$C$1009=P$6))*ROW(Data!$C$1:$C$1009),ROW(P34)-ROW(P$6)),1)),"")</f>
        <v>Teen Nick</v>
      </c>
      <c r="Q34" s="43"/>
      <c r="R34" s="43" t="str" cm="1">
        <f t="array" ref="R34">IFERROR(_xlfn.SINGLE(INDEX(Data!$A$1:R$1009,_xlfn.AGGREGATE(15,6,((Data!$C$1:$C$1009=R$6)/(Data!$C$1:$C$1009=R$6))*ROW(Data!$C$1:$C$1009),ROW(R34)-ROW(R$6)),1)),"")</f>
        <v>Newsmax</v>
      </c>
      <c r="S34" s="43"/>
      <c r="T34" s="43" t="str" cm="1">
        <f t="array" ref="T34">IFERROR(_xlfn.SINGLE(INDEX(Data!$A$1:S$1009,_xlfn.AGGREGATE(15,6,((Data!$C$1:$C$1009=T$6)/(Data!$C$1:$C$1009=T$6))*ROW(Data!$C$1:$C$1009),ROW(T34)-ROW(T$6)),1)),"")</f>
        <v/>
      </c>
      <c r="U34" s="43"/>
      <c r="V34" s="43" t="str" cm="1">
        <f t="array" ref="V34">IFERROR(_xlfn.SINGLE(INDEX(Data!$A$1:X$1009,_xlfn.AGGREGATE(15,6,((Data!$C$1:$C$1009=V$6)/(Data!$C$1:$C$1009=V$6))*ROW(Data!$C$1:$C$1009),ROW(V34)-ROW(V$6)),1)),"")</f>
        <v>Discovery En Espanol</v>
      </c>
      <c r="W34" s="43"/>
      <c r="X34" s="43" t="str" cm="1">
        <f t="array" ref="X34">IFERROR(_xlfn.SINGLE(INDEX(Data!$A$1:Z$1009,_xlfn.AGGREGATE(15,6,((Data!$C$1:$C$1009=X$6)/(Data!$C$1:$C$1009=X$6))*ROW(Data!$C$1:$C$1009),ROW(X34)-ROW(X$6)),1)),"")</f>
        <v/>
      </c>
      <c r="Y34" s="43"/>
      <c r="Z34" s="43" t="str" cm="1">
        <f t="array" ref="Z34">IFERROR(_xlfn.SINGLE(INDEX(Data!$A$1:AB$1009,_xlfn.AGGREGATE(15,6,((Data!$C$1:$C$1009=Z$6)/(Data!$C$1:$C$1009=Z$6))*ROW(Data!$C$1:$C$1009),ROW(Z34)-ROW(Z$6)),1)),"")</f>
        <v/>
      </c>
    </row>
    <row r="35" spans="1:26" ht="24" x14ac:dyDescent="0.4">
      <c r="A35" s="43"/>
      <c r="B35" s="43" t="str" cm="1">
        <f t="array" ref="B35">IFERROR(_xlfn.SINGLE(INDEX(Data!A$1:$A$1009,_xlfn.AGGREGATE(15,6,((Data!$C$1:$C$1009=B$6)/(Data!$C$1:$C$1009=B$6))*ROW(Data!$C$1:$C$1009),ROW(B35)-ROW(B$6)),1)),"")</f>
        <v/>
      </c>
      <c r="C35" s="43"/>
      <c r="D35" s="43" t="str" cm="1">
        <f t="array" ref="D35">IFERROR(_xlfn.SINGLE(INDEX(Data!$A$1:C$1009,_xlfn.AGGREGATE(15,6,((Data!$C$1:$C$1009=D$6)/(Data!$C$1:$C$1009=D$6))*ROW(Data!$C$1:$C$1009),ROW(D35)-ROW(D$6)),1)),"")</f>
        <v>Oxygen</v>
      </c>
      <c r="E35" s="43"/>
      <c r="F35" s="43" t="str" cm="1">
        <f t="array" ref="F35">IFERROR(_xlfn.SINGLE(INDEX(Data!$A$1:E$1009,_xlfn.AGGREGATE(15,6,((Data!$C$1:$C$1009=F$6)/(Data!$C$1:$C$1009=F$6))*ROW(Data!$C$1:$C$1009),ROW(F35)-ROW(F$6)),1)),"")</f>
        <v>Game Plus</v>
      </c>
      <c r="G35" s="43"/>
      <c r="H35" s="43" t="str" cm="1">
        <f t="array" ref="H35">IFERROR(_xlfn.SINGLE(INDEX(Data!$A$1:G$1009,_xlfn.AGGREGATE(15,6,((Data!$C$1:$C$1009=H$6)/(Data!$C$1:$C$1009=H$6))*ROW(Data!$C$1:$C$1009),ROW(H35)-ROW(H$6)),1)),"")</f>
        <v/>
      </c>
      <c r="I35" s="43"/>
      <c r="J35" s="43" t="str" cm="1">
        <f t="array" ref="J35">IFERROR(_xlfn.SINGLE(INDEX(Data!$A$1:J$1009,_xlfn.AGGREGATE(15,6,((Data!$C$1:$C$1009=J$6)/(Data!$C$1:$C$1009=J$6))*ROW(Data!$C$1:$C$1009),ROW(J35)-ROW(J$6)),1)),"")</f>
        <v>Great American Country</v>
      </c>
      <c r="K35" s="43"/>
      <c r="L35" s="43" t="str" cm="1">
        <f t="array" ref="L35">IFERROR(_xlfn.SINGLE(INDEX(Data!$A$1:L$1009,_xlfn.AGGREGATE(15,6,((Data!$C$1:$C$1009=L$6)/(Data!$C$1:$C$1009=L$6))*ROW(Data!$C$1:$C$1009),ROW(L35)-ROW(L$6)),1)),"")</f>
        <v/>
      </c>
      <c r="M35" s="43"/>
      <c r="N35" s="43" t="str" cm="1">
        <f t="array" ref="N35">IFERROR(_xlfn.SINGLE(INDEX(Data!$A$1:N$1009,_xlfn.AGGREGATE(15,6,((Data!$C$1:$C$1009=N$6)/(Data!$C$1:$C$1009=N$6))*ROW(Data!$C$1:$C$1009),ROW(N35)-ROW(N$6)),1)),"")</f>
        <v>STARZ ENCORE Action</v>
      </c>
      <c r="O35" s="43"/>
      <c r="P35" s="43" t="str" cm="1">
        <f t="array" ref="P35">IFERROR(_xlfn.SINGLE(INDEX(Data!$A$1:Q$1009,_xlfn.AGGREGATE(15,6,((Data!$C$1:$C$1009=P$6)/(Data!$C$1:$C$1009=P$6))*ROW(Data!$C$1:$C$1009),ROW(P35)-ROW(P$6)),1)),"")</f>
        <v>TV Land</v>
      </c>
      <c r="Q35" s="43"/>
      <c r="R35" s="43" t="str" cm="1">
        <f t="array" ref="R35">IFERROR(_xlfn.SINGLE(INDEX(Data!$A$1:R$1009,_xlfn.AGGREGATE(15,6,((Data!$C$1:$C$1009=R$6)/(Data!$C$1:$C$1009=R$6))*ROW(Data!$C$1:$C$1009),ROW(R35)-ROW(R$6)),1)),"")</f>
        <v>Newsy</v>
      </c>
      <c r="S35" s="43"/>
      <c r="T35" s="43" t="str" cm="1">
        <f t="array" ref="T35">IFERROR(_xlfn.SINGLE(INDEX(Data!$A$1:S$1009,_xlfn.AGGREGATE(15,6,((Data!$C$1:$C$1009=T$6)/(Data!$C$1:$C$1009=T$6))*ROW(Data!$C$1:$C$1009),ROW(T35)-ROW(T$6)),1)),"")</f>
        <v/>
      </c>
      <c r="U35" s="43"/>
      <c r="V35" s="43" t="str" cm="1">
        <f t="array" ref="V35">IFERROR(_xlfn.SINGLE(INDEX(Data!$A$1:X$1009,_xlfn.AGGREGATE(15,6,((Data!$C$1:$C$1009=V$6)/(Data!$C$1:$C$1009=V$6))*ROW(Data!$C$1:$C$1009),ROW(V35)-ROW(V$6)),1)),"")</f>
        <v>Discovery Familia</v>
      </c>
      <c r="W35" s="43"/>
      <c r="X35" s="43" t="str" cm="1">
        <f t="array" ref="X35">IFERROR(_xlfn.SINGLE(INDEX(Data!$A$1:Z$1009,_xlfn.AGGREGATE(15,6,((Data!$C$1:$C$1009=X$6)/(Data!$C$1:$C$1009=X$6))*ROW(Data!$C$1:$C$1009),ROW(X35)-ROW(X$6)),1)),"")</f>
        <v/>
      </c>
      <c r="Y35" s="43"/>
      <c r="Z35" s="43" t="str" cm="1">
        <f t="array" ref="Z35">IFERROR(_xlfn.SINGLE(INDEX(Data!$A$1:AB$1009,_xlfn.AGGREGATE(15,6,((Data!$C$1:$C$1009=Z$6)/(Data!$C$1:$C$1009=Z$6))*ROW(Data!$C$1:$C$1009),ROW(Z35)-ROW(Z$6)),1)),"")</f>
        <v/>
      </c>
    </row>
    <row r="36" spans="1:26" ht="24" x14ac:dyDescent="0.4">
      <c r="A36" s="43"/>
      <c r="B36" s="43" t="str" cm="1">
        <f t="array" ref="B36">IFERROR(_xlfn.SINGLE(INDEX(Data!A$1:$A$1009,_xlfn.AGGREGATE(15,6,((Data!$C$1:$C$1009=B$6)/(Data!$C$1:$C$1009=B$6))*ROW(Data!$C$1:$C$1009),ROW(B36)-ROW(B$6)),1)),"")</f>
        <v/>
      </c>
      <c r="C36" s="43"/>
      <c r="D36" s="43" t="str" cm="1">
        <f t="array" ref="D36">IFERROR(_xlfn.SINGLE(INDEX(Data!$A$1:C$1009,_xlfn.AGGREGATE(15,6,((Data!$C$1:$C$1009=D$6)/(Data!$C$1:$C$1009=D$6))*ROW(Data!$C$1:$C$1009),ROW(D36)-ROW(D$6)),1)),"")</f>
        <v>People TV</v>
      </c>
      <c r="E36" s="43"/>
      <c r="F36" s="43" t="str" cm="1">
        <f t="array" ref="F36">IFERROR(_xlfn.SINGLE(INDEX(Data!$A$1:E$1009,_xlfn.AGGREGATE(15,6,((Data!$C$1:$C$1009=F$6)/(Data!$C$1:$C$1009=F$6))*ROW(Data!$C$1:$C$1009),ROW(F36)-ROW(F$6)),1)),"")</f>
        <v>Ginx Esports TV</v>
      </c>
      <c r="G36" s="43"/>
      <c r="H36" s="43" t="str" cm="1">
        <f t="array" ref="H36">IFERROR(_xlfn.SINGLE(INDEX(Data!$A$1:G$1009,_xlfn.AGGREGATE(15,6,((Data!$C$1:$C$1009=H$6)/(Data!$C$1:$C$1009=H$6))*ROW(Data!$C$1:$C$1009),ROW(H36)-ROW(H$6)),1)),"")</f>
        <v/>
      </c>
      <c r="I36" s="43"/>
      <c r="J36" s="43" t="str" cm="1">
        <f t="array" ref="J36">IFERROR(_xlfn.SINGLE(INDEX(Data!$A$1:J$1009,_xlfn.AGGREGATE(15,6,((Data!$C$1:$C$1009=J$6)/(Data!$C$1:$C$1009=J$6))*ROW(Data!$C$1:$C$1009),ROW(J36)-ROW(J$6)),1)),"")</f>
        <v>History</v>
      </c>
      <c r="K36" s="43"/>
      <c r="L36" s="43" t="str" cm="1">
        <f t="array" ref="L36">IFERROR(_xlfn.SINGLE(INDEX(Data!$A$1:L$1009,_xlfn.AGGREGATE(15,6,((Data!$C$1:$C$1009=L$6)/(Data!$C$1:$C$1009=L$6))*ROW(Data!$C$1:$C$1009),ROW(L36)-ROW(L$6)),1)),"")</f>
        <v/>
      </c>
      <c r="M36" s="43"/>
      <c r="N36" s="43" t="str" cm="1">
        <f t="array" ref="N36">IFERROR(_xlfn.SINGLE(INDEX(Data!$A$1:N$1009,_xlfn.AGGREGATE(15,6,((Data!$C$1:$C$1009=N$6)/(Data!$C$1:$C$1009=N$6))*ROW(Data!$C$1:$C$1009),ROW(N36)-ROW(N$6)),1)),"")</f>
        <v>STARZ ENCORE Black</v>
      </c>
      <c r="O36" s="43"/>
      <c r="P36" s="43" t="str" cm="1">
        <f t="array" ref="P36">IFERROR(_xlfn.SINGLE(INDEX(Data!$A$1:Q$1009,_xlfn.AGGREGATE(15,6,((Data!$C$1:$C$1009=P$6)/(Data!$C$1:$C$1009=P$6))*ROW(Data!$C$1:$C$1009),ROW(P36)-ROW(P$6)),1)),"")</f>
        <v>Universal Kids</v>
      </c>
      <c r="Q36" s="43"/>
      <c r="R36" s="43" t="str" cm="1">
        <f t="array" ref="R36">IFERROR(_xlfn.SINGLE(INDEX(Data!$A$1:R$1009,_xlfn.AGGREGATE(15,6,((Data!$C$1:$C$1009=R$6)/(Data!$C$1:$C$1009=R$6))*ROW(Data!$C$1:$C$1009),ROW(R36)-ROW(R$6)),1)),"")</f>
        <v>OAN Events</v>
      </c>
      <c r="S36" s="43"/>
      <c r="T36" s="43" t="str" cm="1">
        <f t="array" ref="T36">IFERROR(_xlfn.SINGLE(INDEX(Data!$A$1:S$1009,_xlfn.AGGREGATE(15,6,((Data!$C$1:$C$1009=T$6)/(Data!$C$1:$C$1009=T$6))*ROW(Data!$C$1:$C$1009),ROW(T36)-ROW(T$6)),1)),"")</f>
        <v/>
      </c>
      <c r="U36" s="43"/>
      <c r="V36" s="43" t="str" cm="1">
        <f t="array" ref="V36">IFERROR(_xlfn.SINGLE(INDEX(Data!$A$1:X$1009,_xlfn.AGGREGATE(15,6,((Data!$C$1:$C$1009=V$6)/(Data!$C$1:$C$1009=V$6))*ROW(Data!$C$1:$C$1009),ROW(V36)-ROW(V$6)),1)),"")</f>
        <v>Ecuador TV</v>
      </c>
      <c r="W36" s="43"/>
      <c r="X36" s="43" t="str" cm="1">
        <f t="array" ref="X36">IFERROR(_xlfn.SINGLE(INDEX(Data!$A$1:Z$1009,_xlfn.AGGREGATE(15,6,((Data!$C$1:$C$1009=X$6)/(Data!$C$1:$C$1009=X$6))*ROW(Data!$C$1:$C$1009),ROW(X36)-ROW(X$6)),1)),"")</f>
        <v/>
      </c>
      <c r="Y36" s="43"/>
      <c r="Z36" s="43" t="str" cm="1">
        <f t="array" ref="Z36">IFERROR(_xlfn.SINGLE(INDEX(Data!$A$1:AB$1009,_xlfn.AGGREGATE(15,6,((Data!$C$1:$C$1009=Z$6)/(Data!$C$1:$C$1009=Z$6))*ROW(Data!$C$1:$C$1009),ROW(Z36)-ROW(Z$6)),1)),"")</f>
        <v/>
      </c>
    </row>
    <row r="37" spans="1:26" ht="24" x14ac:dyDescent="0.4">
      <c r="A37" s="43"/>
      <c r="B37" s="43" t="str" cm="1">
        <f t="array" ref="B37">IFERROR(_xlfn.SINGLE(INDEX(Data!A$1:$A$1009,_xlfn.AGGREGATE(15,6,((Data!$C$1:$C$1009=B$6)/(Data!$C$1:$C$1009=B$6))*ROW(Data!$C$1:$C$1009),ROW(B37)-ROW(B$6)),1)),"")</f>
        <v/>
      </c>
      <c r="C37" s="43"/>
      <c r="D37" s="43" t="str" cm="1">
        <f t="array" ref="D37">IFERROR(_xlfn.SINGLE(INDEX(Data!$A$1:C$1009,_xlfn.AGGREGATE(15,6,((Data!$C$1:$C$1009=D$6)/(Data!$C$1:$C$1009=D$6))*ROW(Data!$C$1:$C$1009),ROW(D37)-ROW(D$6)),1)),"")</f>
        <v>PixL</v>
      </c>
      <c r="E37" s="43"/>
      <c r="F37" s="43" t="str" cm="1">
        <f t="array" ref="F37">IFERROR(_xlfn.SINGLE(INDEX(Data!$A$1:E$1009,_xlfn.AGGREGATE(15,6,((Data!$C$1:$C$1009=F$6)/(Data!$C$1:$C$1009=F$6))*ROW(Data!$C$1:$C$1009),ROW(F37)-ROW(F$6)),1)),"")</f>
        <v>Golf Channel</v>
      </c>
      <c r="G37" s="43"/>
      <c r="H37" s="43" t="str" cm="1">
        <f t="array" ref="H37">IFERROR(_xlfn.SINGLE(INDEX(Data!$A$1:G$1009,_xlfn.AGGREGATE(15,6,((Data!$C$1:$C$1009=H$6)/(Data!$C$1:$C$1009=H$6))*ROW(Data!$C$1:$C$1009),ROW(H37)-ROW(H$6)),1)),"")</f>
        <v/>
      </c>
      <c r="I37" s="43"/>
      <c r="J37" s="43" t="str" cm="1">
        <f t="array" ref="J37">IFERROR(_xlfn.SINGLE(INDEX(Data!$A$1:J$1009,_xlfn.AGGREGATE(15,6,((Data!$C$1:$C$1009=J$6)/(Data!$C$1:$C$1009=J$6))*ROW(Data!$C$1:$C$1009),ROW(J37)-ROW(J$6)),1)),"")</f>
        <v>IFC</v>
      </c>
      <c r="K37" s="43"/>
      <c r="L37" s="43" t="str" cm="1">
        <f t="array" ref="L37">IFERROR(_xlfn.SINGLE(INDEX(Data!$A$1:L$1009,_xlfn.AGGREGATE(15,6,((Data!$C$1:$C$1009=L$6)/(Data!$C$1:$C$1009=L$6))*ROW(Data!$C$1:$C$1009),ROW(L37)-ROW(L$6)),1)),"")</f>
        <v/>
      </c>
      <c r="M37" s="43"/>
      <c r="N37" s="43" t="str" cm="1">
        <f t="array" ref="N37">IFERROR(_xlfn.SINGLE(INDEX(Data!$A$1:N$1009,_xlfn.AGGREGATE(15,6,((Data!$C$1:$C$1009=N$6)/(Data!$C$1:$C$1009=N$6))*ROW(Data!$C$1:$C$1009),ROW(N37)-ROW(N$6)),1)),"")</f>
        <v>STARZ ENCORE Classic</v>
      </c>
      <c r="O37" s="43"/>
      <c r="P37" s="43" t="str" cm="1">
        <f t="array" ref="P37">IFERROR(_xlfn.SINGLE(INDEX(Data!$A$1:Q$1009,_xlfn.AGGREGATE(15,6,((Data!$C$1:$C$1009=P$6)/(Data!$C$1:$C$1009=P$6))*ROW(Data!$C$1:$C$1009),ROW(P37)-ROW(P$6)),1)),"")</f>
        <v>Up</v>
      </c>
      <c r="Q37" s="43"/>
      <c r="R37" s="43" t="str" cm="1">
        <f t="array" ref="R37">IFERROR(_xlfn.SINGLE(INDEX(Data!$A$1:R$1009,_xlfn.AGGREGATE(15,6,((Data!$C$1:$C$1009=R$6)/(Data!$C$1:$C$1009=R$6))*ROW(Data!$C$1:$C$1009),ROW(R37)-ROW(R$6)),1)),"")</f>
        <v>One American News</v>
      </c>
      <c r="S37" s="43"/>
      <c r="T37" s="43" t="str" cm="1">
        <f t="array" ref="T37">IFERROR(_xlfn.SINGLE(INDEX(Data!$A$1:S$1009,_xlfn.AGGREGATE(15,6,((Data!$C$1:$C$1009=T$6)/(Data!$C$1:$C$1009=T$6))*ROW(Data!$C$1:$C$1009),ROW(T37)-ROW(T$6)),1)),"")</f>
        <v/>
      </c>
      <c r="U37" s="43"/>
      <c r="V37" s="43" t="str" cm="1">
        <f t="array" ref="V37">IFERROR(_xlfn.SINGLE(INDEX(Data!$A$1:X$1009,_xlfn.AGGREGATE(15,6,((Data!$C$1:$C$1009=V$6)/(Data!$C$1:$C$1009=V$6))*ROW(Data!$C$1:$C$1009),ROW(V37)-ROW(V$6)),1)),"")</f>
        <v>Ecuavisa Internacional</v>
      </c>
      <c r="W37" s="43"/>
      <c r="X37" s="43" t="str" cm="1">
        <f t="array" ref="X37">IFERROR(_xlfn.SINGLE(INDEX(Data!$A$1:Z$1009,_xlfn.AGGREGATE(15,6,((Data!$C$1:$C$1009=X$6)/(Data!$C$1:$C$1009=X$6))*ROW(Data!$C$1:$C$1009),ROW(X37)-ROW(X$6)),1)),"")</f>
        <v/>
      </c>
      <c r="Y37" s="43"/>
      <c r="Z37" s="43" t="str" cm="1">
        <f t="array" ref="Z37">IFERROR(_xlfn.SINGLE(INDEX(Data!$A$1:AB$1009,_xlfn.AGGREGATE(15,6,((Data!$C$1:$C$1009=Z$6)/(Data!$C$1:$C$1009=Z$6))*ROW(Data!$C$1:$C$1009),ROW(Z37)-ROW(Z$6)),1)),"")</f>
        <v/>
      </c>
    </row>
    <row r="38" spans="1:26" ht="24" x14ac:dyDescent="0.4">
      <c r="A38" s="43"/>
      <c r="B38" s="43" t="str" cm="1">
        <f t="array" ref="B38">IFERROR(_xlfn.SINGLE(INDEX(Data!A$1:$A$1009,_xlfn.AGGREGATE(15,6,((Data!$C$1:$C$1009=B$6)/(Data!$C$1:$C$1009=B$6))*ROW(Data!$C$1:$C$1009),ROW(B38)-ROW(B$6)),1)),"")</f>
        <v/>
      </c>
      <c r="C38" s="43"/>
      <c r="D38" s="43" t="str" cm="1">
        <f t="array" ref="D38">IFERROR(_xlfn.SINGLE(INDEX(Data!$A$1:C$1009,_xlfn.AGGREGATE(15,6,((Data!$C$1:$C$1009=D$6)/(Data!$C$1:$C$1009=D$6))*ROW(Data!$C$1:$C$1009),ROW(D38)-ROW(D$6)),1)),"")</f>
        <v>POP</v>
      </c>
      <c r="E38" s="43"/>
      <c r="F38" s="43" t="str" cm="1">
        <f t="array" ref="F38">IFERROR(_xlfn.SINGLE(INDEX(Data!$A$1:E$1009,_xlfn.AGGREGATE(15,6,((Data!$C$1:$C$1009=F$6)/(Data!$C$1:$C$1009=F$6))*ROW(Data!$C$1:$C$1009),ROW(F38)-ROW(F$6)),1)),"")</f>
        <v>GolTV</v>
      </c>
      <c r="G38" s="43"/>
      <c r="H38" s="43" t="str" cm="1">
        <f t="array" ref="H38">IFERROR(_xlfn.SINGLE(INDEX(Data!$A$1:G$1009,_xlfn.AGGREGATE(15,6,((Data!$C$1:$C$1009=H$6)/(Data!$C$1:$C$1009=H$6))*ROW(Data!$C$1:$C$1009),ROW(H38)-ROW(H$6)),1)),"")</f>
        <v/>
      </c>
      <c r="I38" s="43"/>
      <c r="J38" s="43" t="str" cm="1">
        <f t="array" ref="J38">IFERROR(_xlfn.SINGLE(INDEX(Data!$A$1:J$1009,_xlfn.AGGREGATE(15,6,((Data!$C$1:$C$1009=J$6)/(Data!$C$1:$C$1009=J$6))*ROW(Data!$C$1:$C$1009),ROW(J38)-ROW(J$6)),1)),"")</f>
        <v>InfoWars</v>
      </c>
      <c r="K38" s="43"/>
      <c r="L38" s="43" t="str" cm="1">
        <f t="array" ref="L38">IFERROR(_xlfn.SINGLE(INDEX(Data!$A$1:L$1009,_xlfn.AGGREGATE(15,6,((Data!$C$1:$C$1009=L$6)/(Data!$C$1:$C$1009=L$6))*ROW(Data!$C$1:$C$1009),ROW(L38)-ROW(L$6)),1)),"")</f>
        <v/>
      </c>
      <c r="M38" s="43"/>
      <c r="N38" s="43" t="str" cm="1">
        <f t="array" ref="N38">IFERROR(_xlfn.SINGLE(INDEX(Data!$A$1:N$1009,_xlfn.AGGREGATE(15,6,((Data!$C$1:$C$1009=N$6)/(Data!$C$1:$C$1009=N$6))*ROW(Data!$C$1:$C$1009),ROW(N38)-ROW(N$6)),1)),"")</f>
        <v>STARZ ENCORE East</v>
      </c>
      <c r="O38" s="43"/>
      <c r="P38" s="43" t="str" cm="1">
        <f t="array" ref="P38">IFERROR(_xlfn.SINGLE(INDEX(Data!$A$1:Q$1009,_xlfn.AGGREGATE(15,6,((Data!$C$1:$C$1009=P$6)/(Data!$C$1:$C$1009=P$6))*ROW(Data!$C$1:$C$1009),ROW(P38)-ROW(P$6)),1)),"")</f>
        <v/>
      </c>
      <c r="Q38" s="43"/>
      <c r="R38" s="43" t="str" cm="1">
        <f t="array" ref="R38">IFERROR(_xlfn.SINGLE(INDEX(Data!$A$1:R$1009,_xlfn.AGGREGATE(15,6,((Data!$C$1:$C$1009=R$6)/(Data!$C$1:$C$1009=R$6))*ROW(Data!$C$1:$C$1009),ROW(R38)-ROW(R$6)),1)),"")</f>
        <v>RT America</v>
      </c>
      <c r="S38" s="43"/>
      <c r="T38" s="43" t="str" cm="1">
        <f t="array" ref="T38">IFERROR(_xlfn.SINGLE(INDEX(Data!$A$1:S$1009,_xlfn.AGGREGATE(15,6,((Data!$C$1:$C$1009=T$6)/(Data!$C$1:$C$1009=T$6))*ROW(Data!$C$1:$C$1009),ROW(T38)-ROW(T$6)),1)),"")</f>
        <v/>
      </c>
      <c r="U38" s="43"/>
      <c r="V38" s="43" t="str" cm="1">
        <f t="array" ref="V38">IFERROR(_xlfn.SINGLE(INDEX(Data!$A$1:X$1009,_xlfn.AGGREGATE(15,6,((Data!$C$1:$C$1009=V$6)/(Data!$C$1:$C$1009=V$6))*ROW(Data!$C$1:$C$1009),ROW(V38)-ROW(V$6)),1)),"")</f>
        <v>El Financiero Bloomberg TV</v>
      </c>
      <c r="W38" s="43"/>
      <c r="X38" s="43" t="str" cm="1">
        <f t="array" ref="X38">IFERROR(_xlfn.SINGLE(INDEX(Data!$A$1:Z$1009,_xlfn.AGGREGATE(15,6,((Data!$C$1:$C$1009=X$6)/(Data!$C$1:$C$1009=X$6))*ROW(Data!$C$1:$C$1009),ROW(X38)-ROW(X$6)),1)),"")</f>
        <v/>
      </c>
      <c r="Y38" s="43"/>
      <c r="Z38" s="43" t="str" cm="1">
        <f t="array" ref="Z38">IFERROR(_xlfn.SINGLE(INDEX(Data!$A$1:AB$1009,_xlfn.AGGREGATE(15,6,((Data!$C$1:$C$1009=Z$6)/(Data!$C$1:$C$1009=Z$6))*ROW(Data!$C$1:$C$1009),ROW(Z38)-ROW(Z$6)),1)),"")</f>
        <v/>
      </c>
    </row>
    <row r="39" spans="1:26" ht="24" x14ac:dyDescent="0.4">
      <c r="A39" s="43"/>
      <c r="B39" s="43" t="str" cm="1">
        <f t="array" ref="B39">IFERROR(_xlfn.SINGLE(INDEX(Data!A$1:$A$1009,_xlfn.AGGREGATE(15,6,((Data!$C$1:$C$1009=B$6)/(Data!$C$1:$C$1009=B$6))*ROW(Data!$C$1:$C$1009),ROW(B39)-ROW(B$6)),1)),"")</f>
        <v/>
      </c>
      <c r="C39" s="43"/>
      <c r="D39" s="43" t="str" cm="1">
        <f t="array" ref="D39">IFERROR(_xlfn.SINGLE(INDEX(Data!$A$1:C$1009,_xlfn.AGGREGATE(15,6,((Data!$C$1:$C$1009=D$6)/(Data!$C$1:$C$1009=D$6))*ROW(Data!$C$1:$C$1009),ROW(D39)-ROW(D$6)),1)),"")</f>
        <v>Pursuit Channel</v>
      </c>
      <c r="E39" s="43"/>
      <c r="F39" s="43" t="str" cm="1">
        <f t="array" ref="F39">IFERROR(_xlfn.SINGLE(INDEX(Data!$A$1:E$1009,_xlfn.AGGREGATE(15,6,((Data!$C$1:$C$1009=F$6)/(Data!$C$1:$C$1009=F$6))*ROW(Data!$C$1:$C$1009),ROW(F39)-ROW(F$6)),1)),"")</f>
        <v>GolTV Spanish</v>
      </c>
      <c r="G39" s="43"/>
      <c r="H39" s="43" t="str" cm="1">
        <f t="array" ref="H39">IFERROR(_xlfn.SINGLE(INDEX(Data!$A$1:G$1009,_xlfn.AGGREGATE(15,6,((Data!$C$1:$C$1009=H$6)/(Data!$C$1:$C$1009=H$6))*ROW(Data!$C$1:$C$1009),ROW(H39)-ROW(H$6)),1)),"")</f>
        <v/>
      </c>
      <c r="I39" s="43"/>
      <c r="J39" s="43" t="str" cm="1">
        <f t="array" ref="J39">IFERROR(_xlfn.SINGLE(INDEX(Data!$A$1:J$1009,_xlfn.AGGREGATE(15,6,((Data!$C$1:$C$1009=J$6)/(Data!$C$1:$C$1009=J$6))*ROW(Data!$C$1:$C$1009),ROW(J39)-ROW(J$6)),1)),"")</f>
        <v>Insight TV</v>
      </c>
      <c r="K39" s="43"/>
      <c r="L39" s="43" t="str" cm="1">
        <f t="array" ref="L39">IFERROR(_xlfn.SINGLE(INDEX(Data!$A$1:L$1009,_xlfn.AGGREGATE(15,6,((Data!$C$1:$C$1009=L$6)/(Data!$C$1:$C$1009=L$6))*ROW(Data!$C$1:$C$1009),ROW(L39)-ROW(L$6)),1)),"")</f>
        <v/>
      </c>
      <c r="M39" s="43"/>
      <c r="N39" s="43" t="str" cm="1">
        <f t="array" ref="N39">IFERROR(_xlfn.SINGLE(INDEX(Data!$A$1:N$1009,_xlfn.AGGREGATE(15,6,((Data!$C$1:$C$1009=N$6)/(Data!$C$1:$C$1009=N$6))*ROW(Data!$C$1:$C$1009),ROW(N39)-ROW(N$6)),1)),"")</f>
        <v>STARZ ENCORE Family</v>
      </c>
      <c r="O39" s="43"/>
      <c r="P39" s="43" t="str" cm="1">
        <f t="array" ref="P39">IFERROR(_xlfn.SINGLE(INDEX(Data!$A$1:Q$1009,_xlfn.AGGREGATE(15,6,((Data!$C$1:$C$1009=P$6)/(Data!$C$1:$C$1009=P$6))*ROW(Data!$C$1:$C$1009),ROW(P39)-ROW(P$6)),1)),"")</f>
        <v/>
      </c>
      <c r="Q39" s="43"/>
      <c r="R39" s="43" t="str" cm="1">
        <f t="array" ref="R39">IFERROR(_xlfn.SINGLE(INDEX(Data!$A$1:R$1009,_xlfn.AGGREGATE(15,6,((Data!$C$1:$C$1009=R$6)/(Data!$C$1:$C$1009=R$6))*ROW(Data!$C$1:$C$1009),ROW(R39)-ROW(R$6)),1)),"")</f>
        <v>The Blaze</v>
      </c>
      <c r="S39" s="43"/>
      <c r="T39" s="43" t="str" cm="1">
        <f t="array" ref="T39">IFERROR(_xlfn.SINGLE(INDEX(Data!$A$1:S$1009,_xlfn.AGGREGATE(15,6,((Data!$C$1:$C$1009=T$6)/(Data!$C$1:$C$1009=T$6))*ROW(Data!$C$1:$C$1009),ROW(T39)-ROW(T$6)),1)),"")</f>
        <v/>
      </c>
      <c r="U39" s="43"/>
      <c r="V39" s="43" t="str" cm="1">
        <f t="array" ref="V39">IFERROR(_xlfn.SINGLE(INDEX(Data!$A$1:X$1009,_xlfn.AGGREGATE(15,6,((Data!$C$1:$C$1009=V$6)/(Data!$C$1:$C$1009=V$6))*ROW(Data!$C$1:$C$1009),ROW(V39)-ROW(V$6)),1)),"")</f>
        <v>El Trece</v>
      </c>
      <c r="W39" s="43"/>
      <c r="X39" s="43" t="str" cm="1">
        <f t="array" ref="X39">IFERROR(_xlfn.SINGLE(INDEX(Data!$A$1:Z$1009,_xlfn.AGGREGATE(15,6,((Data!$C$1:$C$1009=X$6)/(Data!$C$1:$C$1009=X$6))*ROW(Data!$C$1:$C$1009),ROW(X39)-ROW(X$6)),1)),"")</f>
        <v/>
      </c>
      <c r="Y39" s="43"/>
      <c r="Z39" s="43" t="str" cm="1">
        <f t="array" ref="Z39">IFERROR(_xlfn.SINGLE(INDEX(Data!$A$1:AB$1009,_xlfn.AGGREGATE(15,6,((Data!$C$1:$C$1009=Z$6)/(Data!$C$1:$C$1009=Z$6))*ROW(Data!$C$1:$C$1009),ROW(Z39)-ROW(Z$6)),1)),"")</f>
        <v/>
      </c>
    </row>
    <row r="40" spans="1:26" ht="24" x14ac:dyDescent="0.4">
      <c r="A40" s="43"/>
      <c r="B40" s="43" t="str" cm="1">
        <f t="array" ref="B40">IFERROR(_xlfn.SINGLE(INDEX(Data!A$1:$A$1009,_xlfn.AGGREGATE(15,6,((Data!$C$1:$C$1009=B$6)/(Data!$C$1:$C$1009=B$6))*ROW(Data!$C$1:$C$1009),ROW(B40)-ROW(B$6)),1)),"")</f>
        <v/>
      </c>
      <c r="C40" s="43"/>
      <c r="D40" s="43" t="str" cm="1">
        <f t="array" ref="D40">IFERROR(_xlfn.SINGLE(INDEX(Data!$A$1:C$1009,_xlfn.AGGREGATE(15,6,((Data!$C$1:$C$1009=D$6)/(Data!$C$1:$C$1009=D$6))*ROW(Data!$C$1:$C$1009),ROW(D40)-ROW(D$6)),1)),"")</f>
        <v>QVC</v>
      </c>
      <c r="E40" s="43"/>
      <c r="F40" s="43" t="str" cm="1">
        <f t="array" ref="F40">IFERROR(_xlfn.SINGLE(INDEX(Data!$A$1:E$1009,_xlfn.AGGREGATE(15,6,((Data!$C$1:$C$1009=F$6)/(Data!$C$1:$C$1009=F$6))*ROW(Data!$C$1:$C$1009),ROW(F40)-ROW(F$6)),1)),"")</f>
        <v>Hi-YAH!</v>
      </c>
      <c r="G40" s="43"/>
      <c r="H40" s="43" t="str" cm="1">
        <f t="array" ref="H40">IFERROR(_xlfn.SINGLE(INDEX(Data!$A$1:G$1009,_xlfn.AGGREGATE(15,6,((Data!$C$1:$C$1009=H$6)/(Data!$C$1:$C$1009=H$6))*ROW(Data!$C$1:$C$1009),ROW(H40)-ROW(H$6)),1)),"")</f>
        <v/>
      </c>
      <c r="I40" s="43"/>
      <c r="J40" s="43" t="str" cm="1">
        <f t="array" ref="J40">IFERROR(_xlfn.SINGLE(INDEX(Data!$A$1:J$1009,_xlfn.AGGREGATE(15,6,((Data!$C$1:$C$1009=J$6)/(Data!$C$1:$C$1009=J$6))*ROW(Data!$C$1:$C$1009),ROW(J40)-ROW(J$6)),1)),"")</f>
        <v>Insp</v>
      </c>
      <c r="K40" s="43"/>
      <c r="L40" s="43" t="str" cm="1">
        <f t="array" ref="L40">IFERROR(_xlfn.SINGLE(INDEX(Data!$A$1:L$1009,_xlfn.AGGREGATE(15,6,((Data!$C$1:$C$1009=L$6)/(Data!$C$1:$C$1009=L$6))*ROW(Data!$C$1:$C$1009),ROW(L40)-ROW(L$6)),1)),"")</f>
        <v/>
      </c>
      <c r="M40" s="43"/>
      <c r="N40" s="43" t="str" cm="1">
        <f t="array" ref="N40">IFERROR(_xlfn.SINGLE(INDEX(Data!$A$1:N$1009,_xlfn.AGGREGATE(15,6,((Data!$C$1:$C$1009=N$6)/(Data!$C$1:$C$1009=N$6))*ROW(Data!$C$1:$C$1009),ROW(N40)-ROW(N$6)),1)),"")</f>
        <v>STARZ ENCORE Suspense</v>
      </c>
      <c r="O40" s="43"/>
      <c r="P40" s="43" t="str" cm="1">
        <f t="array" ref="P40">IFERROR(_xlfn.SINGLE(INDEX(Data!$A$1:Q$1009,_xlfn.AGGREGATE(15,6,((Data!$C$1:$C$1009=P$6)/(Data!$C$1:$C$1009=P$6))*ROW(Data!$C$1:$C$1009),ROW(P40)-ROW(P$6)),1)),"")</f>
        <v/>
      </c>
      <c r="Q40" s="43"/>
      <c r="R40" s="43" t="str" cm="1">
        <f t="array" ref="R40">IFERROR(_xlfn.SINGLE(INDEX(Data!$A$1:R$1009,_xlfn.AGGREGATE(15,6,((Data!$C$1:$C$1009=R$6)/(Data!$C$1:$C$1009=R$6))*ROW(Data!$C$1:$C$1009),ROW(R40)-ROW(R$6)),1)),"")</f>
        <v>The Young Turks</v>
      </c>
      <c r="S40" s="43"/>
      <c r="T40" s="43" t="str" cm="1">
        <f t="array" ref="T40">IFERROR(_xlfn.SINGLE(INDEX(Data!$A$1:S$1009,_xlfn.AGGREGATE(15,6,((Data!$C$1:$C$1009=T$6)/(Data!$C$1:$C$1009=T$6))*ROW(Data!$C$1:$C$1009),ROW(T40)-ROW(T$6)),1)),"")</f>
        <v/>
      </c>
      <c r="U40" s="43"/>
      <c r="V40" s="43" t="str" cm="1">
        <f t="array" ref="V40">IFERROR(_xlfn.SINGLE(INDEX(Data!$A$1:X$1009,_xlfn.AGGREGATE(15,6,((Data!$C$1:$C$1009=V$6)/(Data!$C$1:$C$1009=V$6))*ROW(Data!$C$1:$C$1009),ROW(V40)-ROW(V$6)),1)),"")</f>
        <v>Enlace</v>
      </c>
      <c r="W40" s="43"/>
      <c r="X40" s="43" t="str" cm="1">
        <f t="array" ref="X40">IFERROR(_xlfn.SINGLE(INDEX(Data!$A$1:Z$1009,_xlfn.AGGREGATE(15,6,((Data!$C$1:$C$1009=X$6)/(Data!$C$1:$C$1009=X$6))*ROW(Data!$C$1:$C$1009),ROW(X40)-ROW(X$6)),1)),"")</f>
        <v/>
      </c>
      <c r="Y40" s="43"/>
      <c r="Z40" s="43" t="str" cm="1">
        <f t="array" ref="Z40">IFERROR(_xlfn.SINGLE(INDEX(Data!$A$1:AB$1009,_xlfn.AGGREGATE(15,6,((Data!$C$1:$C$1009=Z$6)/(Data!$C$1:$C$1009=Z$6))*ROW(Data!$C$1:$C$1009),ROW(Z40)-ROW(Z$6)),1)),"")</f>
        <v/>
      </c>
    </row>
    <row r="41" spans="1:26" ht="24" x14ac:dyDescent="0.4">
      <c r="A41" s="43"/>
      <c r="B41" s="43" t="str" cm="1">
        <f t="array" ref="B41">IFERROR(_xlfn.SINGLE(INDEX(Data!A$1:$A$1009,_xlfn.AGGREGATE(15,6,((Data!$C$1:$C$1009=B$6)/(Data!$C$1:$C$1009=B$6))*ROW(Data!$C$1:$C$1009),ROW(B41)-ROW(B$6)),1)),"")</f>
        <v/>
      </c>
      <c r="C41" s="43"/>
      <c r="D41" s="43" t="str" cm="1">
        <f t="array" ref="D41">IFERROR(_xlfn.SINGLE(INDEX(Data!$A$1:C$1009,_xlfn.AGGREGATE(15,6,((Data!$C$1:$C$1009=D$6)/(Data!$C$1:$C$1009=D$6))*ROW(Data!$C$1:$C$1009),ROW(D41)-ROW(D$6)),1)),"")</f>
        <v>QVC 2</v>
      </c>
      <c r="E41" s="43"/>
      <c r="F41" s="43" t="str" cm="1">
        <f t="array" ref="F41">IFERROR(_xlfn.SINGLE(INDEX(Data!$A$1:E$1009,_xlfn.AGGREGATE(15,6,((Data!$C$1:$C$1009=F$6)/(Data!$C$1:$C$1009=F$6))*ROW(Data!$C$1:$C$1009),ROW(F41)-ROW(F$6)),1)),"")</f>
        <v>Los Angeles Football Club</v>
      </c>
      <c r="G41" s="43"/>
      <c r="H41" s="43" t="str" cm="1">
        <f t="array" ref="H41">IFERROR(_xlfn.SINGLE(INDEX(Data!$A$1:G$1009,_xlfn.AGGREGATE(15,6,((Data!$C$1:$C$1009=H$6)/(Data!$C$1:$C$1009=H$6))*ROW(Data!$C$1:$C$1009),ROW(H41)-ROW(H$6)),1)),"")</f>
        <v/>
      </c>
      <c r="I41" s="43"/>
      <c r="J41" s="43" t="str" cm="1">
        <f t="array" ref="J41">IFERROR(_xlfn.SINGLE(INDEX(Data!$A$1:J$1009,_xlfn.AGGREGATE(15,6,((Data!$C$1:$C$1009=J$6)/(Data!$C$1:$C$1009=J$6))*ROW(Data!$C$1:$C$1009),ROW(J41)-ROW(J$6)),1)),"")</f>
        <v>Investigation Discovery</v>
      </c>
      <c r="K41" s="43"/>
      <c r="L41" s="43" t="str" cm="1">
        <f t="array" ref="L41">IFERROR(_xlfn.SINGLE(INDEX(Data!$A$1:L$1009,_xlfn.AGGREGATE(15,6,((Data!$C$1:$C$1009=L$6)/(Data!$C$1:$C$1009=L$6))*ROW(Data!$C$1:$C$1009),ROW(L41)-ROW(L$6)),1)),"")</f>
        <v/>
      </c>
      <c r="M41" s="43"/>
      <c r="N41" s="43" t="str" cm="1">
        <f t="array" ref="N41">IFERROR(_xlfn.SINGLE(INDEX(Data!$A$1:N$1009,_xlfn.AGGREGATE(15,6,((Data!$C$1:$C$1009=N$6)/(Data!$C$1:$C$1009=N$6))*ROW(Data!$C$1:$C$1009),ROW(N41)-ROW(N$6)),1)),"")</f>
        <v>STARZ ENCORE West</v>
      </c>
      <c r="O41" s="43"/>
      <c r="P41" s="43" t="str" cm="1">
        <f t="array" ref="P41">IFERROR(_xlfn.SINGLE(INDEX(Data!$A$1:Q$1009,_xlfn.AGGREGATE(15,6,((Data!$C$1:$C$1009=P$6)/(Data!$C$1:$C$1009=P$6))*ROW(Data!$C$1:$C$1009),ROW(P41)-ROW(P$6)),1)),"")</f>
        <v/>
      </c>
      <c r="Q41" s="43"/>
      <c r="R41" s="43" t="str" cm="1">
        <f t="array" ref="R41">IFERROR(_xlfn.SINGLE(INDEX(Data!$A$1:R$1009,_xlfn.AGGREGATE(15,6,((Data!$C$1:$C$1009=R$6)/(Data!$C$1:$C$1009=R$6))*ROW(Data!$C$1:$C$1009),ROW(R41)-ROW(R$6)),1)),"")</f>
        <v>Weather Channel</v>
      </c>
      <c r="S41" s="43"/>
      <c r="T41" s="43" t="str" cm="1">
        <f t="array" ref="T41">IFERROR(_xlfn.SINGLE(INDEX(Data!$A$1:S$1009,_xlfn.AGGREGATE(15,6,((Data!$C$1:$C$1009=T$6)/(Data!$C$1:$C$1009=T$6))*ROW(Data!$C$1:$C$1009),ROW(T41)-ROW(T$6)),1)),"")</f>
        <v/>
      </c>
      <c r="U41" s="43"/>
      <c r="V41" s="43" t="str" cm="1">
        <f t="array" ref="V41">IFERROR(_xlfn.SINGLE(INDEX(Data!$A$1:X$1009,_xlfn.AGGREGATE(15,6,((Data!$C$1:$C$1009=V$6)/(Data!$C$1:$C$1009=V$6))*ROW(Data!$C$1:$C$1009),ROW(V41)-ROW(V$6)),1)),"")</f>
        <v>ESPN Deportes</v>
      </c>
      <c r="W41" s="43"/>
      <c r="X41" s="43" t="str" cm="1">
        <f t="array" ref="X41">IFERROR(_xlfn.SINGLE(INDEX(Data!$A$1:Z$1009,_xlfn.AGGREGATE(15,6,((Data!$C$1:$C$1009=X$6)/(Data!$C$1:$C$1009=X$6))*ROW(Data!$C$1:$C$1009),ROW(X41)-ROW(X$6)),1)),"")</f>
        <v/>
      </c>
      <c r="Y41" s="43"/>
      <c r="Z41" s="43" t="str" cm="1">
        <f t="array" ref="Z41">IFERROR(_xlfn.SINGLE(INDEX(Data!$A$1:AB$1009,_xlfn.AGGREGATE(15,6,((Data!$C$1:$C$1009=Z$6)/(Data!$C$1:$C$1009=Z$6))*ROW(Data!$C$1:$C$1009),ROW(Z41)-ROW(Z$6)),1)),"")</f>
        <v/>
      </c>
    </row>
    <row r="42" spans="1:26" ht="24" x14ac:dyDescent="0.4">
      <c r="A42" s="43"/>
      <c r="B42" s="43" t="str" cm="1">
        <f t="array" ref="B42">IFERROR(_xlfn.SINGLE(INDEX(Data!A$1:$A$1009,_xlfn.AGGREGATE(15,6,((Data!$C$1:$C$1009=B$6)/(Data!$C$1:$C$1009=B$6))*ROW(Data!$C$1:$C$1009),ROW(B42)-ROW(B$6)),1)),"")</f>
        <v/>
      </c>
      <c r="C42" s="43"/>
      <c r="D42" s="43" t="str" cm="1">
        <f t="array" ref="D42">IFERROR(_xlfn.SINGLE(INDEX(Data!$A$1:C$1009,_xlfn.AGGREGATE(15,6,((Data!$C$1:$C$1009=D$6)/(Data!$C$1:$C$1009=D$6))*ROW(Data!$C$1:$C$1009),ROW(D42)-ROW(D$6)),1)),"")</f>
        <v>RFD-TV</v>
      </c>
      <c r="E42" s="43"/>
      <c r="F42" s="43" t="str" cm="1">
        <f t="array" ref="F42">IFERROR(_xlfn.SINGLE(INDEX(Data!$A$1:E$1009,_xlfn.AGGREGATE(15,6,((Data!$C$1:$C$1009=F$6)/(Data!$C$1:$C$1009=F$6))*ROW(Data!$C$1:$C$1009),ROW(F42)-ROW(F$6)),1)),"")</f>
        <v>Marquee Sports Network</v>
      </c>
      <c r="G42" s="43"/>
      <c r="H42" s="43" t="str" cm="1">
        <f t="array" ref="H42">IFERROR(_xlfn.SINGLE(INDEX(Data!$A$1:G$1009,_xlfn.AGGREGATE(15,6,((Data!$C$1:$C$1009=H$6)/(Data!$C$1:$C$1009=H$6))*ROW(Data!$C$1:$C$1009),ROW(H42)-ROW(H$6)),1)),"")</f>
        <v/>
      </c>
      <c r="I42" s="43"/>
      <c r="J42" s="43" t="str" cm="1">
        <f t="array" ref="J42">IFERROR(_xlfn.SINGLE(INDEX(Data!$A$1:J$1009,_xlfn.AGGREGATE(15,6,((Data!$C$1:$C$1009=J$6)/(Data!$C$1:$C$1009=J$6))*ROW(Data!$C$1:$C$1009),ROW(J42)-ROW(J$6)),1)),"")</f>
        <v>Justice Central</v>
      </c>
      <c r="K42" s="43"/>
      <c r="L42" s="43" t="str" cm="1">
        <f t="array" ref="L42">IFERROR(_xlfn.SINGLE(INDEX(Data!$A$1:L$1009,_xlfn.AGGREGATE(15,6,((Data!$C$1:$C$1009=L$6)/(Data!$C$1:$C$1009=L$6))*ROW(Data!$C$1:$C$1009),ROW(L42)-ROW(L$6)),1)),"")</f>
        <v/>
      </c>
      <c r="M42" s="43"/>
      <c r="N42" s="43" t="str" cm="1">
        <f t="array" ref="N42">IFERROR(_xlfn.SINGLE(INDEX(Data!$A$1:N$1009,_xlfn.AGGREGATE(15,6,((Data!$C$1:$C$1009=N$6)/(Data!$C$1:$C$1009=N$6))*ROW(Data!$C$1:$C$1009),ROW(N42)-ROW(N$6)),1)),"")</f>
        <v>STARZ ENCORE Westerns</v>
      </c>
      <c r="O42" s="43"/>
      <c r="P42" s="43" t="str" cm="1">
        <f t="array" ref="P42">IFERROR(_xlfn.SINGLE(INDEX(Data!$A$1:Q$1009,_xlfn.AGGREGATE(15,6,((Data!$C$1:$C$1009=P$6)/(Data!$C$1:$C$1009=P$6))*ROW(Data!$C$1:$C$1009),ROW(P42)-ROW(P$6)),1)),"")</f>
        <v/>
      </c>
      <c r="Q42" s="43"/>
      <c r="R42" s="43" t="str" cm="1">
        <f t="array" ref="R42">IFERROR(_xlfn.SINGLE(INDEX(Data!$A$1:R$1009,_xlfn.AGGREGATE(15,6,((Data!$C$1:$C$1009=R$6)/(Data!$C$1:$C$1009=R$6))*ROW(Data!$C$1:$C$1009),ROW(R42)-ROW(R$6)),1)),"")</f>
        <v>Weather Nation</v>
      </c>
      <c r="S42" s="43"/>
      <c r="T42" s="43" t="str" cm="1">
        <f t="array" ref="T42">IFERROR(_xlfn.SINGLE(INDEX(Data!$A$1:S$1009,_xlfn.AGGREGATE(15,6,((Data!$C$1:$C$1009=T$6)/(Data!$C$1:$C$1009=T$6))*ROW(Data!$C$1:$C$1009),ROW(T42)-ROW(T$6)),1)),"")</f>
        <v/>
      </c>
      <c r="U42" s="43"/>
      <c r="V42" s="43" t="str" cm="1">
        <f t="array" ref="V42">IFERROR(_xlfn.SINGLE(INDEX(Data!$A$1:X$1009,_xlfn.AGGREGATE(15,6,((Data!$C$1:$C$1009=V$6)/(Data!$C$1:$C$1009=V$6))*ROW(Data!$C$1:$C$1009),ROW(V42)-ROW(V$6)),1)),"")</f>
        <v>Estrella TV</v>
      </c>
      <c r="W42" s="43"/>
      <c r="X42" s="43" t="str" cm="1">
        <f t="array" ref="X42">IFERROR(_xlfn.SINGLE(INDEX(Data!$A$1:Z$1009,_xlfn.AGGREGATE(15,6,((Data!$C$1:$C$1009=X$6)/(Data!$C$1:$C$1009=X$6))*ROW(Data!$C$1:$C$1009),ROW(X42)-ROW(X$6)),1)),"")</f>
        <v/>
      </c>
      <c r="Y42" s="43"/>
      <c r="Z42" s="43" t="str" cm="1">
        <f t="array" ref="Z42">IFERROR(_xlfn.SINGLE(INDEX(Data!$A$1:AB$1009,_xlfn.AGGREGATE(15,6,((Data!$C$1:$C$1009=Z$6)/(Data!$C$1:$C$1009=Z$6))*ROW(Data!$C$1:$C$1009),ROW(Z42)-ROW(Z$6)),1)),"")</f>
        <v/>
      </c>
    </row>
    <row r="43" spans="1:26" x14ac:dyDescent="0.4">
      <c r="A43" s="43"/>
      <c r="B43" s="43" t="str" cm="1">
        <f t="array" ref="B43">IFERROR(_xlfn.SINGLE(INDEX(Data!A$1:$A$1009,_xlfn.AGGREGATE(15,6,((Data!$C$1:$C$1009=B$6)/(Data!$C$1:$C$1009=B$6))*ROW(Data!$C$1:$C$1009),ROW(B43)-ROW(B$6)),1)),"")</f>
        <v/>
      </c>
      <c r="C43" s="43"/>
      <c r="D43" s="43" t="str" cm="1">
        <f t="array" ref="D43">IFERROR(_xlfn.SINGLE(INDEX(Data!$A$1:C$1009,_xlfn.AGGREGATE(15,6,((Data!$C$1:$C$1009=D$6)/(Data!$C$1:$C$1009=D$6))*ROW(Data!$C$1:$C$1009),ROW(D43)-ROW(D$6)),1)),"")</f>
        <v>Ride TV</v>
      </c>
      <c r="E43" s="43"/>
      <c r="F43" s="43" t="str" cm="1">
        <f t="array" ref="F43">IFERROR(_xlfn.SINGLE(INDEX(Data!$A$1:E$1009,_xlfn.AGGREGATE(15,6,((Data!$C$1:$C$1009=F$6)/(Data!$C$1:$C$1009=F$6))*ROW(Data!$C$1:$C$1009),ROW(F43)-ROW(F$6)),1)),"")</f>
        <v>Mav TV</v>
      </c>
      <c r="G43" s="43"/>
      <c r="H43" s="43" t="str" cm="1">
        <f t="array" ref="H43">IFERROR(_xlfn.SINGLE(INDEX(Data!$A$1:G$1009,_xlfn.AGGREGATE(15,6,((Data!$C$1:$C$1009=H$6)/(Data!$C$1:$C$1009=H$6))*ROW(Data!$C$1:$C$1009),ROW(H43)-ROW(H$6)),1)),"")</f>
        <v/>
      </c>
      <c r="I43" s="43"/>
      <c r="J43" s="43" t="str" cm="1">
        <f t="array" ref="J43">IFERROR(_xlfn.SINGLE(INDEX(Data!$A$1:J$1009,_xlfn.AGGREGATE(15,6,((Data!$C$1:$C$1009=J$6)/(Data!$C$1:$C$1009=J$6))*ROW(Data!$C$1:$C$1009),ROW(J43)-ROW(J$6)),1)),"")</f>
        <v>Light TV</v>
      </c>
      <c r="K43" s="43"/>
      <c r="L43" s="43" t="str" cm="1">
        <f t="array" ref="L43">IFERROR(_xlfn.SINGLE(INDEX(Data!$A$1:L$1009,_xlfn.AGGREGATE(15,6,((Data!$C$1:$C$1009=L$6)/(Data!$C$1:$C$1009=L$6))*ROW(Data!$C$1:$C$1009),ROW(L43)-ROW(L$6)),1)),"")</f>
        <v/>
      </c>
      <c r="M43" s="43"/>
      <c r="N43" s="43" t="str" cm="1">
        <f t="array" ref="N43">IFERROR(_xlfn.SINGLE(INDEX(Data!$A$1:N$1009,_xlfn.AGGREGATE(15,6,((Data!$C$1:$C$1009=N$6)/(Data!$C$1:$C$1009=N$6))*ROW(Data!$C$1:$C$1009),ROW(N43)-ROW(N$6)),1)),"")</f>
        <v>Starz Kids &amp; Family</v>
      </c>
      <c r="O43" s="43"/>
      <c r="P43" s="43" t="str" cm="1">
        <f t="array" ref="P43">IFERROR(_xlfn.SINGLE(INDEX(Data!$A$1:Q$1009,_xlfn.AGGREGATE(15,6,((Data!$C$1:$C$1009=P$6)/(Data!$C$1:$C$1009=P$6))*ROW(Data!$C$1:$C$1009),ROW(P43)-ROW(P$6)),1)),"")</f>
        <v/>
      </c>
      <c r="Q43" s="43"/>
      <c r="R43" s="43" t="str" cm="1">
        <f t="array" ref="R43">IFERROR(_xlfn.SINGLE(INDEX(Data!$A$1:R$1009,_xlfn.AGGREGATE(15,6,((Data!$C$1:$C$1009=R$6)/(Data!$C$1:$C$1009=R$6))*ROW(Data!$C$1:$C$1009),ROW(R43)-ROW(R$6)),1)),"")</f>
        <v/>
      </c>
      <c r="S43" s="43"/>
      <c r="T43" s="43" t="str" cm="1">
        <f t="array" ref="T43">IFERROR(_xlfn.SINGLE(INDEX(Data!$A$1:S$1009,_xlfn.AGGREGATE(15,6,((Data!$C$1:$C$1009=T$6)/(Data!$C$1:$C$1009=T$6))*ROW(Data!$C$1:$C$1009),ROW(T43)-ROW(T$6)),1)),"")</f>
        <v/>
      </c>
      <c r="U43" s="43"/>
      <c r="V43" s="43" t="str" cm="1">
        <f t="array" ref="V43">IFERROR(_xlfn.SINGLE(INDEX(Data!$A$1:X$1009,_xlfn.AGGREGATE(15,6,((Data!$C$1:$C$1009=V$6)/(Data!$C$1:$C$1009=V$6))*ROW(Data!$C$1:$C$1009),ROW(V43)-ROW(V$6)),1)),"")</f>
        <v>Estudio 5</v>
      </c>
      <c r="W43" s="43"/>
      <c r="X43" s="43" t="str" cm="1">
        <f t="array" ref="X43">IFERROR(_xlfn.SINGLE(INDEX(Data!$A$1:Z$1009,_xlfn.AGGREGATE(15,6,((Data!$C$1:$C$1009=X$6)/(Data!$C$1:$C$1009=X$6))*ROW(Data!$C$1:$C$1009),ROW(X43)-ROW(X$6)),1)),"")</f>
        <v/>
      </c>
      <c r="Y43" s="43"/>
      <c r="Z43" s="43" t="str" cm="1">
        <f t="array" ref="Z43">IFERROR(_xlfn.SINGLE(INDEX(Data!$A$1:AB$1009,_xlfn.AGGREGATE(15,6,((Data!$C$1:$C$1009=Z$6)/(Data!$C$1:$C$1009=Z$6))*ROW(Data!$C$1:$C$1009),ROW(Z43)-ROW(Z$6)),1)),"")</f>
        <v/>
      </c>
    </row>
    <row r="44" spans="1:26" ht="24" x14ac:dyDescent="0.4">
      <c r="A44" s="43"/>
      <c r="B44" s="43" t="str" cm="1">
        <f t="array" ref="B44">IFERROR(_xlfn.SINGLE(INDEX(Data!A$1:$A$1009,_xlfn.AGGREGATE(15,6,((Data!$C$1:$C$1009=B$6)/(Data!$C$1:$C$1009=B$6))*ROW(Data!$C$1:$C$1009),ROW(B44)-ROW(B$6)),1)),"")</f>
        <v/>
      </c>
      <c r="C44" s="43"/>
      <c r="D44" s="43" t="str" cm="1">
        <f t="array" ref="D44">IFERROR(_xlfn.SINGLE(INDEX(Data!$A$1:C$1009,_xlfn.AGGREGATE(15,6,((Data!$C$1:$C$1009=D$6)/(Data!$C$1:$C$1009=D$6))*ROW(Data!$C$1:$C$1009),ROW(D44)-ROW(D$6)),1)),"")</f>
        <v>Science</v>
      </c>
      <c r="E44" s="43"/>
      <c r="F44" s="43" t="str" cm="1">
        <f t="array" ref="F44">IFERROR(_xlfn.SINGLE(INDEX(Data!$A$1:E$1009,_xlfn.AGGREGATE(15,6,((Data!$C$1:$C$1009=F$6)/(Data!$C$1:$C$1009=F$6))*ROW(Data!$C$1:$C$1009),ROW(F44)-ROW(F$6)),1)),"")</f>
        <v>MLB Game of the Week</v>
      </c>
      <c r="G44" s="43"/>
      <c r="H44" s="43" t="str" cm="1">
        <f t="array" ref="H44">IFERROR(_xlfn.SINGLE(INDEX(Data!$A$1:G$1009,_xlfn.AGGREGATE(15,6,((Data!$C$1:$C$1009=H$6)/(Data!$C$1:$C$1009=H$6))*ROW(Data!$C$1:$C$1009),ROW(H44)-ROW(H$6)),1)),"")</f>
        <v/>
      </c>
      <c r="I44" s="43"/>
      <c r="J44" s="43" t="str" cm="1">
        <f t="array" ref="J44">IFERROR(_xlfn.SINGLE(INDEX(Data!$A$1:J$1009,_xlfn.AGGREGATE(15,6,((Data!$C$1:$C$1009=J$6)/(Data!$C$1:$C$1009=J$6))*ROW(Data!$C$1:$C$1009),ROW(J44)-ROW(J$6)),1)),"")</f>
        <v>Lion Mountain TV</v>
      </c>
      <c r="K44" s="43"/>
      <c r="L44" s="43" t="str" cm="1">
        <f t="array" ref="L44">IFERROR(_xlfn.SINGLE(INDEX(Data!$A$1:L$1009,_xlfn.AGGREGATE(15,6,((Data!$C$1:$C$1009=L$6)/(Data!$C$1:$C$1009=L$6))*ROW(Data!$C$1:$C$1009),ROW(L44)-ROW(L$6)),1)),"")</f>
        <v/>
      </c>
      <c r="M44" s="43"/>
      <c r="N44" s="43" t="str" cm="1">
        <f t="array" ref="N44">IFERROR(_xlfn.SINGLE(INDEX(Data!$A$1:N$1009,_xlfn.AGGREGATE(15,6,((Data!$C$1:$C$1009=N$6)/(Data!$C$1:$C$1009=N$6))*ROW(Data!$C$1:$C$1009),ROW(N44)-ROW(N$6)),1)),"")</f>
        <v>Starz West</v>
      </c>
      <c r="O44" s="43"/>
      <c r="P44" s="43" t="str" cm="1">
        <f t="array" ref="P44">IFERROR(_xlfn.SINGLE(INDEX(Data!$A$1:Q$1009,_xlfn.AGGREGATE(15,6,((Data!$C$1:$C$1009=P$6)/(Data!$C$1:$C$1009=P$6))*ROW(Data!$C$1:$C$1009),ROW(P44)-ROW(P$6)),1)),"")</f>
        <v/>
      </c>
      <c r="Q44" s="43"/>
      <c r="R44" s="43" t="str" cm="1">
        <f t="array" ref="R44">IFERROR(_xlfn.SINGLE(INDEX(Data!$A$1:R$1009,_xlfn.AGGREGATE(15,6,((Data!$C$1:$C$1009=R$6)/(Data!$C$1:$C$1009=R$6))*ROW(Data!$C$1:$C$1009),ROW(R44)-ROW(R$6)),1)),"")</f>
        <v/>
      </c>
      <c r="S44" s="43"/>
      <c r="T44" s="43" t="str" cm="1">
        <f t="array" ref="T44">IFERROR(_xlfn.SINGLE(INDEX(Data!$A$1:S$1009,_xlfn.AGGREGATE(15,6,((Data!$C$1:$C$1009=T$6)/(Data!$C$1:$C$1009=T$6))*ROW(Data!$C$1:$C$1009),ROW(T44)-ROW(T$6)),1)),"")</f>
        <v/>
      </c>
      <c r="U44" s="43"/>
      <c r="V44" s="43" t="str" cm="1">
        <f t="array" ref="V44">IFERROR(_xlfn.SINGLE(INDEX(Data!$A$1:X$1009,_xlfn.AGGREGATE(15,6,((Data!$C$1:$C$1009=V$6)/(Data!$C$1:$C$1009=V$6))*ROW(Data!$C$1:$C$1009),ROW(V44)-ROW(V$6)),1)),"")</f>
        <v>EVTV</v>
      </c>
      <c r="W44" s="43"/>
      <c r="X44" s="43" t="str" cm="1">
        <f t="array" ref="X44">IFERROR(_xlfn.SINGLE(INDEX(Data!$A$1:Z$1009,_xlfn.AGGREGATE(15,6,((Data!$C$1:$C$1009=X$6)/(Data!$C$1:$C$1009=X$6))*ROW(Data!$C$1:$C$1009),ROW(X44)-ROW(X$6)),1)),"")</f>
        <v/>
      </c>
      <c r="Y44" s="43"/>
      <c r="Z44" s="43" t="str" cm="1">
        <f t="array" ref="Z44">IFERROR(_xlfn.SINGLE(INDEX(Data!$A$1:AB$1009,_xlfn.AGGREGATE(15,6,((Data!$C$1:$C$1009=Z$6)/(Data!$C$1:$C$1009=Z$6))*ROW(Data!$C$1:$C$1009),ROW(Z44)-ROW(Z$6)),1)),"")</f>
        <v/>
      </c>
    </row>
    <row r="45" spans="1:26" ht="24" x14ac:dyDescent="0.4">
      <c r="A45" s="43"/>
      <c r="B45" s="43" t="str" cm="1">
        <f t="array" ref="B45">IFERROR(_xlfn.SINGLE(INDEX(Data!A$1:$A$1009,_xlfn.AGGREGATE(15,6,((Data!$C$1:$C$1009=B$6)/(Data!$C$1:$C$1009=B$6))*ROW(Data!$C$1:$C$1009),ROW(B45)-ROW(B$6)),1)),"")</f>
        <v/>
      </c>
      <c r="C45" s="43"/>
      <c r="D45" s="43" t="str" cm="1">
        <f t="array" ref="D45">IFERROR(_xlfn.SINGLE(INDEX(Data!$A$1:C$1009,_xlfn.AGGREGATE(15,6,((Data!$C$1:$C$1009=D$6)/(Data!$C$1:$C$1009=D$6))*ROW(Data!$C$1:$C$1009),ROW(D45)-ROW(D$6)),1)),"")</f>
        <v>Smithsonian</v>
      </c>
      <c r="E45" s="43"/>
      <c r="F45" s="43" t="str" cm="1">
        <f t="array" ref="F45">IFERROR(_xlfn.SINGLE(INDEX(Data!$A$1:E$1009,_xlfn.AGGREGATE(15,6,((Data!$C$1:$C$1009=F$6)/(Data!$C$1:$C$1009=F$6))*ROW(Data!$C$1:$C$1009),ROW(F45)-ROW(F$6)),1)),"")</f>
        <v>MLB Network</v>
      </c>
      <c r="G45" s="43"/>
      <c r="H45" s="43" t="str" cm="1">
        <f t="array" ref="H45">IFERROR(_xlfn.SINGLE(INDEX(Data!$A$1:G$1009,_xlfn.AGGREGATE(15,6,((Data!$C$1:$C$1009=H$6)/(Data!$C$1:$C$1009=H$6))*ROW(Data!$C$1:$C$1009),ROW(H45)-ROW(H$6)),1)),"")</f>
        <v/>
      </c>
      <c r="I45" s="43"/>
      <c r="J45" s="43" t="str" cm="1">
        <f t="array" ref="J45">IFERROR(_xlfn.SINGLE(INDEX(Data!$A$1:J$1009,_xlfn.AGGREGATE(15,6,((Data!$C$1:$C$1009=J$6)/(Data!$C$1:$C$1009=J$6))*ROW(Data!$C$1:$C$1009),ROW(J45)-ROW(J$6)),1)),"")</f>
        <v>Monsters &amp; Nightmares</v>
      </c>
      <c r="K45" s="43"/>
      <c r="L45" s="43" t="str" cm="1">
        <f t="array" ref="L45">IFERROR(_xlfn.SINGLE(INDEX(Data!$A$1:L$1009,_xlfn.AGGREGATE(15,6,((Data!$C$1:$C$1009=L$6)/(Data!$C$1:$C$1009=L$6))*ROW(Data!$C$1:$C$1009),ROW(L45)-ROW(L$6)),1)),"")</f>
        <v/>
      </c>
      <c r="M45" s="43"/>
      <c r="N45" s="43" t="str" cm="1">
        <f t="array" ref="N45">IFERROR(_xlfn.SINGLE(INDEX(Data!$A$1:N$1009,_xlfn.AGGREGATE(15,6,((Data!$C$1:$C$1009=N$6)/(Data!$C$1:$C$1009=N$6))*ROW(Data!$C$1:$C$1009),ROW(N45)-ROW(N$6)),1)),"")</f>
        <v/>
      </c>
      <c r="O45" s="43"/>
      <c r="P45" s="43" t="str" cm="1">
        <f t="array" ref="P45">IFERROR(_xlfn.SINGLE(INDEX(Data!$A$1:Q$1009,_xlfn.AGGREGATE(15,6,((Data!$C$1:$C$1009=P$6)/(Data!$C$1:$C$1009=P$6))*ROW(Data!$C$1:$C$1009),ROW(P45)-ROW(P$6)),1)),"")</f>
        <v/>
      </c>
      <c r="Q45" s="43"/>
      <c r="R45" s="43" t="str" cm="1">
        <f t="array" ref="R45">IFERROR(_xlfn.SINGLE(INDEX(Data!$A$1:R$1009,_xlfn.AGGREGATE(15,6,((Data!$C$1:$C$1009=R$6)/(Data!$C$1:$C$1009=R$6))*ROW(Data!$C$1:$C$1009),ROW(R45)-ROW(R$6)),1)),"")</f>
        <v/>
      </c>
      <c r="S45" s="43"/>
      <c r="T45" s="43" t="str" cm="1">
        <f t="array" ref="T45">IFERROR(_xlfn.SINGLE(INDEX(Data!$A$1:S$1009,_xlfn.AGGREGATE(15,6,((Data!$C$1:$C$1009=T$6)/(Data!$C$1:$C$1009=T$6))*ROW(Data!$C$1:$C$1009),ROW(T45)-ROW(T$6)),1)),"")</f>
        <v/>
      </c>
      <c r="U45" s="43"/>
      <c r="V45" s="43" t="str" cm="1">
        <f t="array" ref="V45">IFERROR(_xlfn.SINGLE(INDEX(Data!$A$1:X$1009,_xlfn.AGGREGATE(15,6,((Data!$C$1:$C$1009=V$6)/(Data!$C$1:$C$1009=V$6))*ROW(Data!$C$1:$C$1009),ROW(V45)-ROW(V$6)),1)),"")</f>
        <v>FlixLatino</v>
      </c>
      <c r="W45" s="43"/>
      <c r="X45" s="43" t="str" cm="1">
        <f t="array" ref="X45">IFERROR(_xlfn.SINGLE(INDEX(Data!$A$1:Z$1009,_xlfn.AGGREGATE(15,6,((Data!$C$1:$C$1009=X$6)/(Data!$C$1:$C$1009=X$6))*ROW(Data!$C$1:$C$1009),ROW(X45)-ROW(X$6)),1)),"")</f>
        <v/>
      </c>
      <c r="Y45" s="43"/>
      <c r="Z45" s="43" t="str" cm="1">
        <f t="array" ref="Z45">IFERROR(_xlfn.SINGLE(INDEX(Data!$A$1:AB$1009,_xlfn.AGGREGATE(15,6,((Data!$C$1:$C$1009=Z$6)/(Data!$C$1:$C$1009=Z$6))*ROW(Data!$C$1:$C$1009),ROW(Z45)-ROW(Z$6)),1)),"")</f>
        <v/>
      </c>
    </row>
    <row r="46" spans="1:26" x14ac:dyDescent="0.4">
      <c r="A46" s="43"/>
      <c r="B46" s="43" t="str" cm="1">
        <f t="array" ref="B46">IFERROR(_xlfn.SINGLE(INDEX(Data!A$1:$A$1009,_xlfn.AGGREGATE(15,6,((Data!$C$1:$C$1009=B$6)/(Data!$C$1:$C$1009=B$6))*ROW(Data!$C$1:$C$1009),ROW(B46)-ROW(B$6)),1)),"")</f>
        <v/>
      </c>
      <c r="C46" s="43"/>
      <c r="D46" s="43" t="str" cm="1">
        <f t="array" ref="D46">IFERROR(_xlfn.SINGLE(INDEX(Data!$A$1:C$1009,_xlfn.AGGREGATE(15,6,((Data!$C$1:$C$1009=D$6)/(Data!$C$1:$C$1009=D$6))*ROW(Data!$C$1:$C$1009),ROW(D46)-ROW(D$6)),1)),"")</f>
        <v>Tastemade</v>
      </c>
      <c r="E46" s="43"/>
      <c r="F46" s="43" t="str" cm="1">
        <f t="array" ref="F46">IFERROR(_xlfn.SINGLE(INDEX(Data!$A$1:E$1009,_xlfn.AGGREGATE(15,6,((Data!$C$1:$C$1009=F$6)/(Data!$C$1:$C$1009=F$6))*ROW(Data!$C$1:$C$1009),ROW(F46)-ROW(F$6)),1)),"")</f>
        <v>MLB Strike Zone</v>
      </c>
      <c r="G46" s="43"/>
      <c r="H46" s="43" t="str" cm="1">
        <f t="array" ref="H46">IFERROR(_xlfn.SINGLE(INDEX(Data!$A$1:G$1009,_xlfn.AGGREGATE(15,6,((Data!$C$1:$C$1009=H$6)/(Data!$C$1:$C$1009=H$6))*ROW(Data!$C$1:$C$1009),ROW(H46)-ROW(H$6)),1)),"")</f>
        <v/>
      </c>
      <c r="I46" s="43"/>
      <c r="J46" s="43" t="str" cm="1">
        <f t="array" ref="J46">IFERROR(_xlfn.SINGLE(INDEX(Data!$A$1:J$1009,_xlfn.AGGREGATE(15,6,((Data!$C$1:$C$1009=J$6)/(Data!$C$1:$C$1009=J$6))*ROW(Data!$C$1:$C$1009),ROW(J46)-ROW(J$6)),1)),"")</f>
        <v>MTV</v>
      </c>
      <c r="K46" s="43"/>
      <c r="L46" s="43" t="str" cm="1">
        <f t="array" ref="L46">IFERROR(_xlfn.SINGLE(INDEX(Data!$A$1:L$1009,_xlfn.AGGREGATE(15,6,((Data!$C$1:$C$1009=L$6)/(Data!$C$1:$C$1009=L$6))*ROW(Data!$C$1:$C$1009),ROW(L46)-ROW(L$6)),1)),"")</f>
        <v/>
      </c>
      <c r="M46" s="43"/>
      <c r="N46" s="43" t="str" cm="1">
        <f t="array" ref="N46">IFERROR(_xlfn.SINGLE(INDEX(Data!$A$1:N$1009,_xlfn.AGGREGATE(15,6,((Data!$C$1:$C$1009=N$6)/(Data!$C$1:$C$1009=N$6))*ROW(Data!$C$1:$C$1009),ROW(N46)-ROW(N$6)),1)),"")</f>
        <v/>
      </c>
      <c r="O46" s="43"/>
      <c r="P46" s="43" t="str" cm="1">
        <f t="array" ref="P46">IFERROR(_xlfn.SINGLE(INDEX(Data!$A$1:Q$1009,_xlfn.AGGREGATE(15,6,((Data!$C$1:$C$1009=P$6)/(Data!$C$1:$C$1009=P$6))*ROW(Data!$C$1:$C$1009),ROW(P46)-ROW(P$6)),1)),"")</f>
        <v/>
      </c>
      <c r="Q46" s="43"/>
      <c r="R46" s="43" t="str" cm="1">
        <f t="array" ref="R46">IFERROR(_xlfn.SINGLE(INDEX(Data!$A$1:R$1009,_xlfn.AGGREGATE(15,6,((Data!$C$1:$C$1009=R$6)/(Data!$C$1:$C$1009=R$6))*ROW(Data!$C$1:$C$1009),ROW(R46)-ROW(R$6)),1)),"")</f>
        <v/>
      </c>
      <c r="S46" s="43"/>
      <c r="T46" s="43" t="str" cm="1">
        <f t="array" ref="T46">IFERROR(_xlfn.SINGLE(INDEX(Data!$A$1:S$1009,_xlfn.AGGREGATE(15,6,((Data!$C$1:$C$1009=T$6)/(Data!$C$1:$C$1009=T$6))*ROW(Data!$C$1:$C$1009),ROW(T46)-ROW(T$6)),1)),"")</f>
        <v/>
      </c>
      <c r="U46" s="43"/>
      <c r="V46" s="43" t="str" cm="1">
        <f t="array" ref="V46">IFERROR(_xlfn.SINGLE(INDEX(Data!$A$1:X$1009,_xlfn.AGGREGATE(15,6,((Data!$C$1:$C$1009=V$6)/(Data!$C$1:$C$1009=V$6))*ROW(Data!$C$1:$C$1009),ROW(V46)-ROW(V$6)),1)),"")</f>
        <v>ForoTV</v>
      </c>
      <c r="W46" s="43"/>
      <c r="X46" s="43" t="str" cm="1">
        <f t="array" ref="X46">IFERROR(_xlfn.SINGLE(INDEX(Data!$A$1:Z$1009,_xlfn.AGGREGATE(15,6,((Data!$C$1:$C$1009=X$6)/(Data!$C$1:$C$1009=X$6))*ROW(Data!$C$1:$C$1009),ROW(X46)-ROW(X$6)),1)),"")</f>
        <v/>
      </c>
      <c r="Y46" s="43"/>
      <c r="Z46" s="43" t="str" cm="1">
        <f t="array" ref="Z46">IFERROR(_xlfn.SINGLE(INDEX(Data!$A$1:AB$1009,_xlfn.AGGREGATE(15,6,((Data!$C$1:$C$1009=Z$6)/(Data!$C$1:$C$1009=Z$6))*ROW(Data!$C$1:$C$1009),ROW(Z46)-ROW(Z$6)),1)),"")</f>
        <v/>
      </c>
    </row>
    <row r="47" spans="1:26" x14ac:dyDescent="0.4">
      <c r="A47" s="43"/>
      <c r="B47" s="43" t="str" cm="1">
        <f t="array" ref="B47">IFERROR(_xlfn.SINGLE(INDEX(Data!A$1:$A$1009,_xlfn.AGGREGATE(15,6,((Data!$C$1:$C$1009=B$6)/(Data!$C$1:$C$1009=B$6))*ROW(Data!$C$1:$C$1009),ROW(B47)-ROW(B$6)),1)),"")</f>
        <v/>
      </c>
      <c r="C47" s="43"/>
      <c r="D47" s="43" t="str" cm="1">
        <f t="array" ref="D47">IFERROR(_xlfn.SINGLE(INDEX(Data!$A$1:C$1009,_xlfn.AGGREGATE(15,6,((Data!$C$1:$C$1009=D$6)/(Data!$C$1:$C$1009=D$6))*ROW(Data!$C$1:$C$1009),ROW(D47)-ROW(D$6)),1)),"")</f>
        <v>TLC</v>
      </c>
      <c r="E47" s="43"/>
      <c r="F47" s="43" t="str" cm="1">
        <f t="array" ref="F47">IFERROR(_xlfn.SINGLE(INDEX(Data!$A$1:E$1009,_xlfn.AGGREGATE(15,6,((Data!$C$1:$C$1009=F$6)/(Data!$C$1:$C$1009=F$6))*ROW(Data!$C$1:$C$1009),ROW(F47)-ROW(F$6)),1)),"")</f>
        <v>Motor Trend</v>
      </c>
      <c r="G47" s="43"/>
      <c r="H47" s="43" t="str" cm="1">
        <f t="array" ref="H47">IFERROR(_xlfn.SINGLE(INDEX(Data!$A$1:G$1009,_xlfn.AGGREGATE(15,6,((Data!$C$1:$C$1009=H$6)/(Data!$C$1:$C$1009=H$6))*ROW(Data!$C$1:$C$1009),ROW(H47)-ROW(H$6)),1)),"")</f>
        <v/>
      </c>
      <c r="I47" s="43"/>
      <c r="J47" s="43" t="str" cm="1">
        <f t="array" ref="J47">IFERROR(_xlfn.SINGLE(INDEX(Data!$A$1:J$1009,_xlfn.AGGREGATE(15,6,((Data!$C$1:$C$1009=J$6)/(Data!$C$1:$C$1009=J$6))*ROW(Data!$C$1:$C$1009),ROW(J47)-ROW(J$6)),1)),"")</f>
        <v>MTV2</v>
      </c>
      <c r="K47" s="43"/>
      <c r="L47" s="43" t="str" cm="1">
        <f t="array" ref="L47">IFERROR(_xlfn.SINGLE(INDEX(Data!$A$1:L$1009,_xlfn.AGGREGATE(15,6,((Data!$C$1:$C$1009=L$6)/(Data!$C$1:$C$1009=L$6))*ROW(Data!$C$1:$C$1009),ROW(L47)-ROW(L$6)),1)),"")</f>
        <v/>
      </c>
      <c r="M47" s="43"/>
      <c r="N47" s="43" t="str" cm="1">
        <f t="array" ref="N47">IFERROR(_xlfn.SINGLE(INDEX(Data!$A$1:N$1009,_xlfn.AGGREGATE(15,6,((Data!$C$1:$C$1009=N$6)/(Data!$C$1:$C$1009=N$6))*ROW(Data!$C$1:$C$1009),ROW(N47)-ROW(N$6)),1)),"")</f>
        <v/>
      </c>
      <c r="O47" s="43"/>
      <c r="P47" s="43" t="str" cm="1">
        <f t="array" ref="P47">IFERROR(_xlfn.SINGLE(INDEX(Data!$A$1:Q$1009,_xlfn.AGGREGATE(15,6,((Data!$C$1:$C$1009=P$6)/(Data!$C$1:$C$1009=P$6))*ROW(Data!$C$1:$C$1009),ROW(P47)-ROW(P$6)),1)),"")</f>
        <v/>
      </c>
      <c r="Q47" s="43"/>
      <c r="R47" s="43" t="str" cm="1">
        <f t="array" ref="R47">IFERROR(_xlfn.SINGLE(INDEX(Data!$A$1:R$1009,_xlfn.AGGREGATE(15,6,((Data!$C$1:$C$1009=R$6)/(Data!$C$1:$C$1009=R$6))*ROW(Data!$C$1:$C$1009),ROW(R47)-ROW(R$6)),1)),"")</f>
        <v/>
      </c>
      <c r="S47" s="43"/>
      <c r="T47" s="43" t="str" cm="1">
        <f t="array" ref="T47">IFERROR(_xlfn.SINGLE(INDEX(Data!$A$1:S$1009,_xlfn.AGGREGATE(15,6,((Data!$C$1:$C$1009=T$6)/(Data!$C$1:$C$1009=T$6))*ROW(Data!$C$1:$C$1009),ROW(T47)-ROW(T$6)),1)),"")</f>
        <v/>
      </c>
      <c r="U47" s="43"/>
      <c r="V47" s="43" t="str" cm="1">
        <f t="array" ref="V47">IFERROR(_xlfn.SINGLE(INDEX(Data!$A$1:X$1009,_xlfn.AGGREGATE(15,6,((Data!$C$1:$C$1009=V$6)/(Data!$C$1:$C$1009=V$6))*ROW(Data!$C$1:$C$1009),ROW(V47)-ROW(V$6)),1)),"")</f>
        <v>Fox Deportes</v>
      </c>
      <c r="W47" s="43"/>
      <c r="X47" s="43" t="str" cm="1">
        <f t="array" ref="X47">IFERROR(_xlfn.SINGLE(INDEX(Data!$A$1:Z$1009,_xlfn.AGGREGATE(15,6,((Data!$C$1:$C$1009=X$6)/(Data!$C$1:$C$1009=X$6))*ROW(Data!$C$1:$C$1009),ROW(X47)-ROW(X$6)),1)),"")</f>
        <v/>
      </c>
      <c r="Y47" s="43"/>
      <c r="Z47" s="43" t="str" cm="1">
        <f t="array" ref="Z47">IFERROR(_xlfn.SINGLE(INDEX(Data!$A$1:AB$1009,_xlfn.AGGREGATE(15,6,((Data!$C$1:$C$1009=Z$6)/(Data!$C$1:$C$1009=Z$6))*ROW(Data!$C$1:$C$1009),ROW(Z47)-ROW(Z$6)),1)),"")</f>
        <v/>
      </c>
    </row>
    <row r="48" spans="1:26" x14ac:dyDescent="0.4">
      <c r="A48" s="43"/>
      <c r="B48" s="43" t="str" cm="1">
        <f t="array" ref="B48">IFERROR(_xlfn.SINGLE(INDEX(Data!A$1:$A$1009,_xlfn.AGGREGATE(15,6,((Data!$C$1:$C$1009=B$6)/(Data!$C$1:$C$1009=B$6))*ROW(Data!$C$1:$C$1009),ROW(B48)-ROW(B$6)),1)),"")</f>
        <v/>
      </c>
      <c r="C48" s="43"/>
      <c r="D48" s="43" t="str" cm="1">
        <f t="array" ref="D48">IFERROR(_xlfn.SINGLE(INDEX(Data!$A$1:C$1009,_xlfn.AGGREGATE(15,6,((Data!$C$1:$C$1009=D$6)/(Data!$C$1:$C$1009=D$6))*ROW(Data!$C$1:$C$1009),ROW(D48)-ROW(D$6)),1)),"")</f>
        <v>Travel Channel</v>
      </c>
      <c r="E48" s="43"/>
      <c r="F48" s="43" t="str" cm="1">
        <f t="array" ref="F48">IFERROR(_xlfn.SINGLE(INDEX(Data!$A$1:E$1009,_xlfn.AGGREGATE(15,6,((Data!$C$1:$C$1009=F$6)/(Data!$C$1:$C$1009=F$6))*ROW(Data!$C$1:$C$1009),ROW(F48)-ROW(F$6)),1)),"")</f>
        <v>MSG</v>
      </c>
      <c r="G48" s="43"/>
      <c r="H48" s="43" t="str" cm="1">
        <f t="array" ref="H48">IFERROR(_xlfn.SINGLE(INDEX(Data!$A$1:G$1009,_xlfn.AGGREGATE(15,6,((Data!$C$1:$C$1009=H$6)/(Data!$C$1:$C$1009=H$6))*ROW(Data!$C$1:$C$1009),ROW(H48)-ROW(H$6)),1)),"")</f>
        <v/>
      </c>
      <c r="I48" s="43"/>
      <c r="J48" s="43" t="str" cm="1">
        <f t="array" ref="J48">IFERROR(_xlfn.SINGLE(INDEX(Data!$A$1:J$1009,_xlfn.AGGREGATE(15,6,((Data!$C$1:$C$1009=J$6)/(Data!$C$1:$C$1009=J$6))*ROW(Data!$C$1:$C$1009),ROW(J48)-ROW(J$6)),1)),"")</f>
        <v>NASA TV</v>
      </c>
      <c r="K48" s="43"/>
      <c r="L48" s="43" t="str" cm="1">
        <f t="array" ref="L48">IFERROR(_xlfn.SINGLE(INDEX(Data!$A$1:L$1009,_xlfn.AGGREGATE(15,6,((Data!$C$1:$C$1009=L$6)/(Data!$C$1:$C$1009=L$6))*ROW(Data!$C$1:$C$1009),ROW(L48)-ROW(L$6)),1)),"")</f>
        <v/>
      </c>
      <c r="M48" s="43"/>
      <c r="N48" s="43" t="str" cm="1">
        <f t="array" ref="N48">IFERROR(_xlfn.SINGLE(INDEX(Data!$A$1:N$1009,_xlfn.AGGREGATE(15,6,((Data!$C$1:$C$1009=N$6)/(Data!$C$1:$C$1009=N$6))*ROW(Data!$C$1:$C$1009),ROW(N48)-ROW(N$6)),1)),"")</f>
        <v/>
      </c>
      <c r="O48" s="43"/>
      <c r="P48" s="43" t="str" cm="1">
        <f t="array" ref="P48">IFERROR(_xlfn.SINGLE(INDEX(Data!$A$1:Q$1009,_xlfn.AGGREGATE(15,6,((Data!$C$1:$C$1009=P$6)/(Data!$C$1:$C$1009=P$6))*ROW(Data!$C$1:$C$1009),ROW(P48)-ROW(P$6)),1)),"")</f>
        <v/>
      </c>
      <c r="Q48" s="43"/>
      <c r="R48" s="43" t="str" cm="1">
        <f t="array" ref="R48">IFERROR(_xlfn.SINGLE(INDEX(Data!$A$1:R$1009,_xlfn.AGGREGATE(15,6,((Data!$C$1:$C$1009=R$6)/(Data!$C$1:$C$1009=R$6))*ROW(Data!$C$1:$C$1009),ROW(R48)-ROW(R$6)),1)),"")</f>
        <v/>
      </c>
      <c r="S48" s="43"/>
      <c r="T48" s="43" t="str" cm="1">
        <f t="array" ref="T48">IFERROR(_xlfn.SINGLE(INDEX(Data!$A$1:S$1009,_xlfn.AGGREGATE(15,6,((Data!$C$1:$C$1009=T$6)/(Data!$C$1:$C$1009=T$6))*ROW(Data!$C$1:$C$1009),ROW(T48)-ROW(T$6)),1)),"")</f>
        <v/>
      </c>
      <c r="U48" s="43"/>
      <c r="V48" s="43" t="str" cm="1">
        <f t="array" ref="V48">IFERROR(_xlfn.SINGLE(INDEX(Data!$A$1:X$1009,_xlfn.AGGREGATE(15,6,((Data!$C$1:$C$1009=V$6)/(Data!$C$1:$C$1009=V$6))*ROW(Data!$C$1:$C$1009),ROW(V48)-ROW(V$6)),1)),"")</f>
        <v>Foxlife</v>
      </c>
      <c r="W48" s="43"/>
      <c r="X48" s="43" t="str" cm="1">
        <f t="array" ref="X48">IFERROR(_xlfn.SINGLE(INDEX(Data!$A$1:Z$1009,_xlfn.AGGREGATE(15,6,((Data!$C$1:$C$1009=X$6)/(Data!$C$1:$C$1009=X$6))*ROW(Data!$C$1:$C$1009),ROW(X48)-ROW(X$6)),1)),"")</f>
        <v/>
      </c>
      <c r="Y48" s="43"/>
      <c r="Z48" s="43" t="str" cm="1">
        <f t="array" ref="Z48">IFERROR(_xlfn.SINGLE(INDEX(Data!$A$1:AB$1009,_xlfn.AGGREGATE(15,6,((Data!$C$1:$C$1009=Z$6)/(Data!$C$1:$C$1009=Z$6))*ROW(Data!$C$1:$C$1009),ROW(Z48)-ROW(Z$6)),1)),"")</f>
        <v/>
      </c>
    </row>
    <row r="49" spans="1:26" ht="24" x14ac:dyDescent="0.4">
      <c r="A49" s="43"/>
      <c r="B49" s="43" t="str" cm="1">
        <f t="array" ref="B49">IFERROR(_xlfn.SINGLE(INDEX(Data!A$1:$A$1009,_xlfn.AGGREGATE(15,6,((Data!$C$1:$C$1009=B$6)/(Data!$C$1:$C$1009=B$6))*ROW(Data!$C$1:$C$1009),ROW(B49)-ROW(B$6)),1)),"")</f>
        <v/>
      </c>
      <c r="C49" s="43"/>
      <c r="D49" s="43" t="str" cm="1">
        <f t="array" ref="D49">IFERROR(_xlfn.SINGLE(INDEX(Data!$A$1:C$1009,_xlfn.AGGREGATE(15,6,((Data!$C$1:$C$1009=D$6)/(Data!$C$1:$C$1009=D$6))*ROW(Data!$C$1:$C$1009),ROW(D49)-ROW(D$6)),1)),"")</f>
        <v>TV One</v>
      </c>
      <c r="E49" s="43"/>
      <c r="F49" s="43" t="str" cm="1">
        <f t="array" ref="F49">IFERROR(_xlfn.SINGLE(INDEX(Data!$A$1:E$1009,_xlfn.AGGREGATE(15,6,((Data!$C$1:$C$1009=F$6)/(Data!$C$1:$C$1009=F$6))*ROW(Data!$C$1:$C$1009),ROW(F49)-ROW(F$6)),1)),"")</f>
        <v>MSG+</v>
      </c>
      <c r="G49" s="43"/>
      <c r="H49" s="43" t="str" cm="1">
        <f t="array" ref="H49">IFERROR(_xlfn.SINGLE(INDEX(Data!$A$1:G$1009,_xlfn.AGGREGATE(15,6,((Data!$C$1:$C$1009=H$6)/(Data!$C$1:$C$1009=H$6))*ROW(Data!$C$1:$C$1009),ROW(H49)-ROW(H$6)),1)),"")</f>
        <v/>
      </c>
      <c r="I49" s="43"/>
      <c r="J49" s="43" t="str" cm="1">
        <f t="array" ref="J49">IFERROR(_xlfn.SINGLE(INDEX(Data!$A$1:J$1009,_xlfn.AGGREGATE(15,6,((Data!$C$1:$C$1009=J$6)/(Data!$C$1:$C$1009=J$6))*ROW(Data!$C$1:$C$1009),ROW(J49)-ROW(J$6)),1)),"")</f>
        <v>National Geographic</v>
      </c>
      <c r="K49" s="43"/>
      <c r="L49" s="43" t="str" cm="1">
        <f t="array" ref="L49">IFERROR(_xlfn.SINGLE(INDEX(Data!$A$1:L$1009,_xlfn.AGGREGATE(15,6,((Data!$C$1:$C$1009=L$6)/(Data!$C$1:$C$1009=L$6))*ROW(Data!$C$1:$C$1009),ROW(L49)-ROW(L$6)),1)),"")</f>
        <v/>
      </c>
      <c r="M49" s="43"/>
      <c r="N49" s="43" t="str" cm="1">
        <f t="array" ref="N49">IFERROR(_xlfn.SINGLE(INDEX(Data!$A$1:N$1009,_xlfn.AGGREGATE(15,6,((Data!$C$1:$C$1009=N$6)/(Data!$C$1:$C$1009=N$6))*ROW(Data!$C$1:$C$1009),ROW(N49)-ROW(N$6)),1)),"")</f>
        <v/>
      </c>
      <c r="O49" s="43"/>
      <c r="P49" s="43" t="str" cm="1">
        <f t="array" ref="P49">IFERROR(_xlfn.SINGLE(INDEX(Data!$A$1:Q$1009,_xlfn.AGGREGATE(15,6,((Data!$C$1:$C$1009=P$6)/(Data!$C$1:$C$1009=P$6))*ROW(Data!$C$1:$C$1009),ROW(P49)-ROW(P$6)),1)),"")</f>
        <v/>
      </c>
      <c r="Q49" s="43"/>
      <c r="R49" s="43" t="str" cm="1">
        <f t="array" ref="R49">IFERROR(_xlfn.SINGLE(INDEX(Data!$A$1:R$1009,_xlfn.AGGREGATE(15,6,((Data!$C$1:$C$1009=R$6)/(Data!$C$1:$C$1009=R$6))*ROW(Data!$C$1:$C$1009),ROW(R49)-ROW(R$6)),1)),"")</f>
        <v/>
      </c>
      <c r="S49" s="43"/>
      <c r="T49" s="43" t="str" cm="1">
        <f t="array" ref="T49">IFERROR(_xlfn.SINGLE(INDEX(Data!$A$1:S$1009,_xlfn.AGGREGATE(15,6,((Data!$C$1:$C$1009=T$6)/(Data!$C$1:$C$1009=T$6))*ROW(Data!$C$1:$C$1009),ROW(T49)-ROW(T$6)),1)),"")</f>
        <v/>
      </c>
      <c r="U49" s="43"/>
      <c r="V49" s="43" t="str" cm="1">
        <f t="array" ref="V49">IFERROR(_xlfn.SINGLE(INDEX(Data!$A$1:X$1009,_xlfn.AGGREGATE(15,6,((Data!$C$1:$C$1009=V$6)/(Data!$C$1:$C$1009=V$6))*ROW(Data!$C$1:$C$1009),ROW(V49)-ROW(V$6)),1)),"")</f>
        <v>France24 Espanol</v>
      </c>
      <c r="W49" s="43"/>
      <c r="X49" s="43" t="str" cm="1">
        <f t="array" ref="X49">IFERROR(_xlfn.SINGLE(INDEX(Data!$A$1:Z$1009,_xlfn.AGGREGATE(15,6,((Data!$C$1:$C$1009=X$6)/(Data!$C$1:$C$1009=X$6))*ROW(Data!$C$1:$C$1009),ROW(X49)-ROW(X$6)),1)),"")</f>
        <v/>
      </c>
      <c r="Y49" s="43"/>
      <c r="Z49" s="43" t="str" cm="1">
        <f t="array" ref="Z49">IFERROR(_xlfn.SINGLE(INDEX(Data!$A$1:AB$1009,_xlfn.AGGREGATE(15,6,((Data!$C$1:$C$1009=Z$6)/(Data!$C$1:$C$1009=Z$6))*ROW(Data!$C$1:$C$1009),ROW(Z49)-ROW(Z$6)),1)),"")</f>
        <v/>
      </c>
    </row>
    <row r="50" spans="1:26" ht="24" x14ac:dyDescent="0.4">
      <c r="A50" s="43"/>
      <c r="B50" s="43" t="str" cm="1">
        <f t="array" ref="B50">IFERROR(_xlfn.SINGLE(INDEX(Data!A$1:$A$1009,_xlfn.AGGREGATE(15,6,((Data!$C$1:$C$1009=B$6)/(Data!$C$1:$C$1009=B$6))*ROW(Data!$C$1:$C$1009),ROW(B50)-ROW(B$6)),1)),"")</f>
        <v/>
      </c>
      <c r="C50" s="43"/>
      <c r="D50" s="43" t="str" cm="1">
        <f t="array" ref="D50">IFERROR(_xlfn.SINGLE(INDEX(Data!$A$1:C$1009,_xlfn.AGGREGATE(15,6,((Data!$C$1:$C$1009=D$6)/(Data!$C$1:$C$1009=D$6))*ROW(Data!$C$1:$C$1009),ROW(D50)-ROW(D$6)),1)),"")</f>
        <v>Viceland</v>
      </c>
      <c r="E50" s="43"/>
      <c r="F50" s="43" t="str" cm="1">
        <f t="array" ref="F50">IFERROR(_xlfn.SINGLE(INDEX(Data!$A$1:E$1009,_xlfn.AGGREGATE(15,6,((Data!$C$1:$C$1009=F$6)/(Data!$C$1:$C$1009=F$6))*ROW(Data!$C$1:$C$1009),ROW(F50)-ROW(F$6)),1)),"")</f>
        <v>Nautical Channel</v>
      </c>
      <c r="G50" s="43"/>
      <c r="H50" s="43" t="str" cm="1">
        <f t="array" ref="H50">IFERROR(_xlfn.SINGLE(INDEX(Data!$A$1:G$1009,_xlfn.AGGREGATE(15,6,((Data!$C$1:$C$1009=H$6)/(Data!$C$1:$C$1009=H$6))*ROW(Data!$C$1:$C$1009),ROW(H50)-ROW(H$6)),1)),"")</f>
        <v/>
      </c>
      <c r="I50" s="43"/>
      <c r="J50" s="43" t="str" cm="1">
        <f t="array" ref="J50">IFERROR(_xlfn.SINGLE(INDEX(Data!$A$1:J$1009,_xlfn.AGGREGATE(15,6,((Data!$C$1:$C$1009=J$6)/(Data!$C$1:$C$1009=J$6))*ROW(Data!$C$1:$C$1009),ROW(J50)-ROW(J$6)),1)),"")</f>
        <v>Paramount Network</v>
      </c>
      <c r="K50" s="43"/>
      <c r="L50" s="43" t="str" cm="1">
        <f t="array" ref="L50">IFERROR(_xlfn.SINGLE(INDEX(Data!$A$1:L$1009,_xlfn.AGGREGATE(15,6,((Data!$C$1:$C$1009=L$6)/(Data!$C$1:$C$1009=L$6))*ROW(Data!$C$1:$C$1009),ROW(L50)-ROW(L$6)),1)),"")</f>
        <v/>
      </c>
      <c r="M50" s="43"/>
      <c r="N50" s="43" t="str" cm="1">
        <f t="array" ref="N50">IFERROR(_xlfn.SINGLE(INDEX(Data!$A$1:N$1009,_xlfn.AGGREGATE(15,6,((Data!$C$1:$C$1009=N$6)/(Data!$C$1:$C$1009=N$6))*ROW(Data!$C$1:$C$1009),ROW(N50)-ROW(N$6)),1)),"")</f>
        <v/>
      </c>
      <c r="O50" s="43"/>
      <c r="P50" s="43" t="str" cm="1">
        <f t="array" ref="P50">IFERROR(_xlfn.SINGLE(INDEX(Data!$A$1:Q$1009,_xlfn.AGGREGATE(15,6,((Data!$C$1:$C$1009=P$6)/(Data!$C$1:$C$1009=P$6))*ROW(Data!$C$1:$C$1009),ROW(P50)-ROW(P$6)),1)),"")</f>
        <v/>
      </c>
      <c r="Q50" s="43"/>
      <c r="R50" s="43" t="str" cm="1">
        <f t="array" ref="R50">IFERROR(_xlfn.SINGLE(INDEX(Data!$A$1:R$1009,_xlfn.AGGREGATE(15,6,((Data!$C$1:$C$1009=R$6)/(Data!$C$1:$C$1009=R$6))*ROW(Data!$C$1:$C$1009),ROW(R50)-ROW(R$6)),1)),"")</f>
        <v/>
      </c>
      <c r="S50" s="43"/>
      <c r="T50" s="43" t="str" cm="1">
        <f t="array" ref="T50">IFERROR(_xlfn.SINGLE(INDEX(Data!$A$1:S$1009,_xlfn.AGGREGATE(15,6,((Data!$C$1:$C$1009=T$6)/(Data!$C$1:$C$1009=T$6))*ROW(Data!$C$1:$C$1009),ROW(T50)-ROW(T$6)),1)),"")</f>
        <v/>
      </c>
      <c r="U50" s="43"/>
      <c r="V50" s="43" t="str" cm="1">
        <f t="array" ref="V50">IFERROR(_xlfn.SINGLE(INDEX(Data!$A$1:X$1009,_xlfn.AGGREGATE(15,6,((Data!$C$1:$C$1009=V$6)/(Data!$C$1:$C$1009=V$6))*ROW(Data!$C$1:$C$1009),ROW(V50)-ROW(V$6)),1)),"")</f>
        <v>Galavision</v>
      </c>
      <c r="W50" s="43"/>
      <c r="X50" s="43" t="str" cm="1">
        <f t="array" ref="X50">IFERROR(_xlfn.SINGLE(INDEX(Data!$A$1:Z$1009,_xlfn.AGGREGATE(15,6,((Data!$C$1:$C$1009=X$6)/(Data!$C$1:$C$1009=X$6))*ROW(Data!$C$1:$C$1009),ROW(X50)-ROW(X$6)),1)),"")</f>
        <v/>
      </c>
      <c r="Y50" s="43"/>
      <c r="Z50" s="43" t="str" cm="1">
        <f t="array" ref="Z50">IFERROR(_xlfn.SINGLE(INDEX(Data!$A$1:AB$1009,_xlfn.AGGREGATE(15,6,((Data!$C$1:$C$1009=Z$6)/(Data!$C$1:$C$1009=Z$6))*ROW(Data!$C$1:$C$1009),ROW(Z50)-ROW(Z$6)),1)),"")</f>
        <v/>
      </c>
    </row>
    <row r="51" spans="1:26" x14ac:dyDescent="0.4">
      <c r="A51" s="43"/>
      <c r="B51" s="43" t="str" cm="1">
        <f t="array" ref="B51">IFERROR(_xlfn.SINGLE(INDEX(Data!A$1:$A$1009,_xlfn.AGGREGATE(15,6,((Data!$C$1:$C$1009=B$6)/(Data!$C$1:$C$1009=B$6))*ROW(Data!$C$1:$C$1009),ROW(B51)-ROW(B$6)),1)),"")</f>
        <v/>
      </c>
      <c r="C51" s="43"/>
      <c r="D51" s="43" t="str" cm="1">
        <f t="array" ref="D51">IFERROR(_xlfn.SINGLE(INDEX(Data!$A$1:C$1009,_xlfn.AGGREGATE(15,6,((Data!$C$1:$C$1009=D$6)/(Data!$C$1:$C$1009=D$6))*ROW(Data!$C$1:$C$1009),ROW(D51)-ROW(D$6)),1)),"")</f>
        <v>We TV</v>
      </c>
      <c r="E51" s="43"/>
      <c r="F51" s="43" t="str" cm="1">
        <f t="array" ref="F51">IFERROR(_xlfn.SINGLE(INDEX(Data!$A$1:E$1009,_xlfn.AGGREGATE(15,6,((Data!$C$1:$C$1009=F$6)/(Data!$C$1:$C$1009=F$6))*ROW(Data!$C$1:$C$1009),ROW(F51)-ROW(F$6)),1)),"")</f>
        <v>NBA League Pass</v>
      </c>
      <c r="G51" s="43"/>
      <c r="H51" s="43" t="str" cm="1">
        <f t="array" ref="H51">IFERROR(_xlfn.SINGLE(INDEX(Data!$A$1:G$1009,_xlfn.AGGREGATE(15,6,((Data!$C$1:$C$1009=H$6)/(Data!$C$1:$C$1009=H$6))*ROW(Data!$C$1:$C$1009),ROW(H51)-ROW(H$6)),1)),"")</f>
        <v/>
      </c>
      <c r="I51" s="43"/>
      <c r="J51" s="43" t="str" cm="1">
        <f t="array" ref="J51">IFERROR(_xlfn.SINGLE(INDEX(Data!$A$1:J$1009,_xlfn.AGGREGATE(15,6,((Data!$C$1:$C$1009=J$6)/(Data!$C$1:$C$1009=J$6))*ROW(Data!$C$1:$C$1009),ROW(J51)-ROW(J$6)),1)),"")</f>
        <v>Reelz</v>
      </c>
      <c r="K51" s="43"/>
      <c r="L51" s="43" t="str" cm="1">
        <f t="array" ref="L51">IFERROR(_xlfn.SINGLE(INDEX(Data!$A$1:L$1009,_xlfn.AGGREGATE(15,6,((Data!$C$1:$C$1009=L$6)/(Data!$C$1:$C$1009=L$6))*ROW(Data!$C$1:$C$1009),ROW(L51)-ROW(L$6)),1)),"")</f>
        <v/>
      </c>
      <c r="M51" s="43"/>
      <c r="N51" s="43" t="str" cm="1">
        <f t="array" ref="N51">IFERROR(_xlfn.SINGLE(INDEX(Data!$A$1:N$1009,_xlfn.AGGREGATE(15,6,((Data!$C$1:$C$1009=N$6)/(Data!$C$1:$C$1009=N$6))*ROW(Data!$C$1:$C$1009),ROW(N51)-ROW(N$6)),1)),"")</f>
        <v/>
      </c>
      <c r="O51" s="43"/>
      <c r="P51" s="43" t="str" cm="1">
        <f t="array" ref="P51">IFERROR(_xlfn.SINGLE(INDEX(Data!$A$1:Q$1009,_xlfn.AGGREGATE(15,6,((Data!$C$1:$C$1009=P$6)/(Data!$C$1:$C$1009=P$6))*ROW(Data!$C$1:$C$1009),ROW(P51)-ROW(P$6)),1)),"")</f>
        <v/>
      </c>
      <c r="Q51" s="43"/>
      <c r="R51" s="43" t="str" cm="1">
        <f t="array" ref="R51">IFERROR(_xlfn.SINGLE(INDEX(Data!$A$1:R$1009,_xlfn.AGGREGATE(15,6,((Data!$C$1:$C$1009=R$6)/(Data!$C$1:$C$1009=R$6))*ROW(Data!$C$1:$C$1009),ROW(R51)-ROW(R$6)),1)),"")</f>
        <v/>
      </c>
      <c r="S51" s="43"/>
      <c r="T51" s="43" t="str" cm="1">
        <f t="array" ref="T51">IFERROR(_xlfn.SINGLE(INDEX(Data!$A$1:S$1009,_xlfn.AGGREGATE(15,6,((Data!$C$1:$C$1009=T$6)/(Data!$C$1:$C$1009=T$6))*ROW(Data!$C$1:$C$1009),ROW(T51)-ROW(T$6)),1)),"")</f>
        <v/>
      </c>
      <c r="U51" s="43"/>
      <c r="V51" s="43" t="str" cm="1">
        <f t="array" ref="V51">IFERROR(_xlfn.SINGLE(INDEX(Data!$A$1:X$1009,_xlfn.AGGREGATE(15,6,((Data!$C$1:$C$1009=V$6)/(Data!$C$1:$C$1009=V$6))*ROW(Data!$C$1:$C$1009),ROW(V51)-ROW(V$6)),1)),"")</f>
        <v>History En Español</v>
      </c>
      <c r="W51" s="43"/>
      <c r="X51" s="43" t="str" cm="1">
        <f t="array" ref="X51">IFERROR(_xlfn.SINGLE(INDEX(Data!$A$1:Z$1009,_xlfn.AGGREGATE(15,6,((Data!$C$1:$C$1009=X$6)/(Data!$C$1:$C$1009=X$6))*ROW(Data!$C$1:$C$1009),ROW(X51)-ROW(X$6)),1)),"")</f>
        <v/>
      </c>
      <c r="Y51" s="43"/>
      <c r="Z51" s="43" t="str" cm="1">
        <f t="array" ref="Z51">IFERROR(_xlfn.SINGLE(INDEX(Data!$A$1:AB$1009,_xlfn.AGGREGATE(15,6,((Data!$C$1:$C$1009=Z$6)/(Data!$C$1:$C$1009=Z$6))*ROW(Data!$C$1:$C$1009),ROW(Z51)-ROW(Z$6)),1)),"")</f>
        <v/>
      </c>
    </row>
    <row r="52" spans="1:26" x14ac:dyDescent="0.4">
      <c r="A52" s="43"/>
      <c r="B52" s="43" t="str" cm="1">
        <f t="array" ref="B52">IFERROR(_xlfn.SINGLE(INDEX(Data!A$1:$A$1009,_xlfn.AGGREGATE(15,6,((Data!$C$1:$C$1009=B$6)/(Data!$C$1:$C$1009=B$6))*ROW(Data!$C$1:$C$1009),ROW(B52)-ROW(B$6)),1)),"")</f>
        <v/>
      </c>
      <c r="C52" s="43"/>
      <c r="D52" s="43" t="str" cm="1">
        <f t="array" ref="D52">IFERROR(_xlfn.SINGLE(INDEX(Data!$A$1:C$1009,_xlfn.AGGREGATE(15,6,((Data!$C$1:$C$1009=D$6)/(Data!$C$1:$C$1009=D$6))*ROW(Data!$C$1:$C$1009),ROW(D52)-ROW(D$6)),1)),"")</f>
        <v>Z Living Hd</v>
      </c>
      <c r="E52" s="43"/>
      <c r="F52" s="43" t="str" cm="1">
        <f t="array" ref="F52">IFERROR(_xlfn.SINGLE(INDEX(Data!$A$1:E$1009,_xlfn.AGGREGATE(15,6,((Data!$C$1:$C$1009=F$6)/(Data!$C$1:$C$1009=F$6))*ROW(Data!$C$1:$C$1009),ROW(F52)-ROW(F$6)),1)),"")</f>
        <v>NBA TV</v>
      </c>
      <c r="G52" s="43"/>
      <c r="H52" s="43" t="str" cm="1">
        <f t="array" ref="H52">IFERROR(_xlfn.SINGLE(INDEX(Data!$A$1:G$1009,_xlfn.AGGREGATE(15,6,((Data!$C$1:$C$1009=H$6)/(Data!$C$1:$C$1009=H$6))*ROW(Data!$C$1:$C$1009),ROW(H52)-ROW(H$6)),1)),"")</f>
        <v/>
      </c>
      <c r="I52" s="43"/>
      <c r="J52" s="43" t="str" cm="1">
        <f t="array" ref="J52">IFERROR(_xlfn.SINGLE(INDEX(Data!$A$1:J$1009,_xlfn.AGGREGATE(15,6,((Data!$C$1:$C$1009=J$6)/(Data!$C$1:$C$1009=J$6))*ROW(Data!$C$1:$C$1009),ROW(J52)-ROW(J$6)),1)),"")</f>
        <v>RT Documentary</v>
      </c>
      <c r="K52" s="43"/>
      <c r="L52" s="43" t="str" cm="1">
        <f t="array" ref="L52">IFERROR(_xlfn.SINGLE(INDEX(Data!$A$1:L$1009,_xlfn.AGGREGATE(15,6,((Data!$C$1:$C$1009=L$6)/(Data!$C$1:$C$1009=L$6))*ROW(Data!$C$1:$C$1009),ROW(L52)-ROW(L$6)),1)),"")</f>
        <v/>
      </c>
      <c r="M52" s="43"/>
      <c r="N52" s="43" t="str" cm="1">
        <f t="array" ref="N52">IFERROR(_xlfn.SINGLE(INDEX(Data!$A$1:N$1009,_xlfn.AGGREGATE(15,6,((Data!$C$1:$C$1009=N$6)/(Data!$C$1:$C$1009=N$6))*ROW(Data!$C$1:$C$1009),ROW(N52)-ROW(N$6)),1)),"")</f>
        <v/>
      </c>
      <c r="O52" s="43"/>
      <c r="P52" s="43" t="str" cm="1">
        <f t="array" ref="P52">IFERROR(_xlfn.SINGLE(INDEX(Data!$A$1:Q$1009,_xlfn.AGGREGATE(15,6,((Data!$C$1:$C$1009=P$6)/(Data!$C$1:$C$1009=P$6))*ROW(Data!$C$1:$C$1009),ROW(P52)-ROW(P$6)),1)),"")</f>
        <v/>
      </c>
      <c r="Q52" s="43"/>
      <c r="R52" s="43" t="str" cm="1">
        <f t="array" ref="R52">IFERROR(_xlfn.SINGLE(INDEX(Data!$A$1:R$1009,_xlfn.AGGREGATE(15,6,((Data!$C$1:$C$1009=R$6)/(Data!$C$1:$C$1009=R$6))*ROW(Data!$C$1:$C$1009),ROW(R52)-ROW(R$6)),1)),"")</f>
        <v/>
      </c>
      <c r="S52" s="43"/>
      <c r="T52" s="43" t="str" cm="1">
        <f t="array" ref="T52">IFERROR(_xlfn.SINGLE(INDEX(Data!$A$1:S$1009,_xlfn.AGGREGATE(15,6,((Data!$C$1:$C$1009=T$6)/(Data!$C$1:$C$1009=T$6))*ROW(Data!$C$1:$C$1009),ROW(T52)-ROW(T$6)),1)),"")</f>
        <v/>
      </c>
      <c r="U52" s="43"/>
      <c r="V52" s="43" t="str" cm="1">
        <f t="array" ref="V52">IFERROR(_xlfn.SINGLE(INDEX(Data!$A$1:X$1009,_xlfn.AGGREGATE(15,6,((Data!$C$1:$C$1009=V$6)/(Data!$C$1:$C$1009=V$6))*ROW(Data!$C$1:$C$1009),ROW(V52)-ROW(V$6)),1)),"")</f>
        <v>HITN TV</v>
      </c>
      <c r="W52" s="43"/>
      <c r="X52" s="43" t="str" cm="1">
        <f t="array" ref="X52">IFERROR(_xlfn.SINGLE(INDEX(Data!$A$1:Z$1009,_xlfn.AGGREGATE(15,6,((Data!$C$1:$C$1009=X$6)/(Data!$C$1:$C$1009=X$6))*ROW(Data!$C$1:$C$1009),ROW(X52)-ROW(X$6)),1)),"")</f>
        <v/>
      </c>
      <c r="Y52" s="43"/>
      <c r="Z52" s="43" t="str" cm="1">
        <f t="array" ref="Z52">IFERROR(_xlfn.SINGLE(INDEX(Data!$A$1:AB$1009,_xlfn.AGGREGATE(15,6,((Data!$C$1:$C$1009=Z$6)/(Data!$C$1:$C$1009=Z$6))*ROW(Data!$C$1:$C$1009),ROW(Z52)-ROW(Z$6)),1)),"")</f>
        <v/>
      </c>
    </row>
    <row r="53" spans="1:26" ht="24" x14ac:dyDescent="0.4">
      <c r="A53" s="43"/>
      <c r="B53" s="43" t="str" cm="1">
        <f t="array" ref="B53">IFERROR(_xlfn.SINGLE(INDEX(Data!A$1:$A$1009,_xlfn.AGGREGATE(15,6,((Data!$C$1:$C$1009=B$6)/(Data!$C$1:$C$1009=B$6))*ROW(Data!$C$1:$C$1009),ROW(B53)-ROW(B$6)),1)),"")</f>
        <v/>
      </c>
      <c r="C53" s="43"/>
      <c r="D53" s="43" t="str" cm="1">
        <f t="array" ref="D53">IFERROR(_xlfn.SINGLE(INDEX(Data!$A$1:C$1009,_xlfn.AGGREGATE(15,6,((Data!$C$1:$C$1009=D$6)/(Data!$C$1:$C$1009=D$6))*ROW(Data!$C$1:$C$1009),ROW(D53)-ROW(D$6)),1)),"")</f>
        <v/>
      </c>
      <c r="E53" s="43"/>
      <c r="F53" s="43" t="str" cm="1">
        <f t="array" ref="F53">IFERROR(_xlfn.SINGLE(INDEX(Data!$A$1:E$1009,_xlfn.AGGREGATE(15,6,((Data!$C$1:$C$1009=F$6)/(Data!$C$1:$C$1009=F$6))*ROW(Data!$C$1:$C$1009),ROW(F53)-ROW(F$6)),1)),"")</f>
        <v>NBC Sports Network</v>
      </c>
      <c r="G53" s="43"/>
      <c r="H53" s="43" t="str" cm="1">
        <f t="array" ref="H53">IFERROR(_xlfn.SINGLE(INDEX(Data!$A$1:G$1009,_xlfn.AGGREGATE(15,6,((Data!$C$1:$C$1009=H$6)/(Data!$C$1:$C$1009=H$6))*ROW(Data!$C$1:$C$1009),ROW(H53)-ROW(H$6)),1)),"")</f>
        <v/>
      </c>
      <c r="I53" s="43"/>
      <c r="J53" s="43" t="str" cm="1">
        <f t="array" ref="J53">IFERROR(_xlfn.SINGLE(INDEX(Data!$A$1:J$1009,_xlfn.AGGREGATE(15,6,((Data!$C$1:$C$1009=J$6)/(Data!$C$1:$C$1009=J$6))*ROW(Data!$C$1:$C$1009),ROW(J53)-ROW(J$6)),1)),"")</f>
        <v>Start TV</v>
      </c>
      <c r="K53" s="43"/>
      <c r="L53" s="43" t="str" cm="1">
        <f t="array" ref="L53">IFERROR(_xlfn.SINGLE(INDEX(Data!$A$1:L$1009,_xlfn.AGGREGATE(15,6,((Data!$C$1:$C$1009=L$6)/(Data!$C$1:$C$1009=L$6))*ROW(Data!$C$1:$C$1009),ROW(L53)-ROW(L$6)),1)),"")</f>
        <v/>
      </c>
      <c r="M53" s="43"/>
      <c r="N53" s="43" t="str" cm="1">
        <f t="array" ref="N53">IFERROR(_xlfn.SINGLE(INDEX(Data!$A$1:N$1009,_xlfn.AGGREGATE(15,6,((Data!$C$1:$C$1009=N$6)/(Data!$C$1:$C$1009=N$6))*ROW(Data!$C$1:$C$1009),ROW(N53)-ROW(N$6)),1)),"")</f>
        <v/>
      </c>
      <c r="O53" s="43"/>
      <c r="P53" s="43" t="str" cm="1">
        <f t="array" ref="P53">IFERROR(_xlfn.SINGLE(INDEX(Data!$A$1:Q$1009,_xlfn.AGGREGATE(15,6,((Data!$C$1:$C$1009=P$6)/(Data!$C$1:$C$1009=P$6))*ROW(Data!$C$1:$C$1009),ROW(P53)-ROW(P$6)),1)),"")</f>
        <v/>
      </c>
      <c r="Q53" s="43"/>
      <c r="R53" s="43" t="str" cm="1">
        <f t="array" ref="R53">IFERROR(_xlfn.SINGLE(INDEX(Data!$A$1:R$1009,_xlfn.AGGREGATE(15,6,((Data!$C$1:$C$1009=R$6)/(Data!$C$1:$C$1009=R$6))*ROW(Data!$C$1:$C$1009),ROW(R53)-ROW(R$6)),1)),"")</f>
        <v/>
      </c>
      <c r="S53" s="43"/>
      <c r="T53" s="43" t="str" cm="1">
        <f t="array" ref="T53">IFERROR(_xlfn.SINGLE(INDEX(Data!$A$1:S$1009,_xlfn.AGGREGATE(15,6,((Data!$C$1:$C$1009=T$6)/(Data!$C$1:$C$1009=T$6))*ROW(Data!$C$1:$C$1009),ROW(T53)-ROW(T$6)),1)),"")</f>
        <v/>
      </c>
      <c r="U53" s="43"/>
      <c r="V53" s="43" t="str" cm="1">
        <f t="array" ref="V53">IFERROR(_xlfn.SINGLE(INDEX(Data!$A$1:X$1009,_xlfn.AGGREGATE(15,6,((Data!$C$1:$C$1009=V$6)/(Data!$C$1:$C$1009=V$6))*ROW(Data!$C$1:$C$1009),ROW(V53)-ROW(V$6)),1)),"")</f>
        <v>IVC Net</v>
      </c>
      <c r="W53" s="43"/>
      <c r="X53" s="43" t="str" cm="1">
        <f t="array" ref="X53">IFERROR(_xlfn.SINGLE(INDEX(Data!$A$1:Z$1009,_xlfn.AGGREGATE(15,6,((Data!$C$1:$C$1009=X$6)/(Data!$C$1:$C$1009=X$6))*ROW(Data!$C$1:$C$1009),ROW(X53)-ROW(X$6)),1)),"")</f>
        <v/>
      </c>
      <c r="Y53" s="43"/>
      <c r="Z53" s="43" t="str" cm="1">
        <f t="array" ref="Z53">IFERROR(_xlfn.SINGLE(INDEX(Data!$A$1:AB$1009,_xlfn.AGGREGATE(15,6,((Data!$C$1:$C$1009=Z$6)/(Data!$C$1:$C$1009=Z$6))*ROW(Data!$C$1:$C$1009),ROW(Z53)-ROW(Z$6)),1)),"")</f>
        <v/>
      </c>
    </row>
    <row r="54" spans="1:26" x14ac:dyDescent="0.4">
      <c r="A54" s="43"/>
      <c r="B54" s="43" t="str" cm="1">
        <f t="array" ref="B54">IFERROR(_xlfn.SINGLE(INDEX(Data!A$1:$A$1009,_xlfn.AGGREGATE(15,6,((Data!$C$1:$C$1009=B$6)/(Data!$C$1:$C$1009=B$6))*ROW(Data!$C$1:$C$1009),ROW(B54)-ROW(B$6)),1)),"")</f>
        <v/>
      </c>
      <c r="C54" s="43"/>
      <c r="D54" s="43" t="str" cm="1">
        <f t="array" ref="D54">IFERROR(_xlfn.SINGLE(INDEX(Data!$A$1:C$1009,_xlfn.AGGREGATE(15,6,((Data!$C$1:$C$1009=D$6)/(Data!$C$1:$C$1009=D$6))*ROW(Data!$C$1:$C$1009),ROW(D54)-ROW(D$6)),1)),"")</f>
        <v/>
      </c>
      <c r="E54" s="43"/>
      <c r="F54" s="43" t="str" cm="1">
        <f t="array" ref="F54">IFERROR(_xlfn.SINGLE(INDEX(Data!$A$1:E$1009,_xlfn.AGGREGATE(15,6,((Data!$C$1:$C$1009=F$6)/(Data!$C$1:$C$1009=F$6))*ROW(Data!$C$1:$C$1009),ROW(F54)-ROW(F$6)),1)),"")</f>
        <v>NESN National</v>
      </c>
      <c r="G54" s="43"/>
      <c r="H54" s="43" t="str" cm="1">
        <f t="array" ref="H54">IFERROR(_xlfn.SINGLE(INDEX(Data!$A$1:G$1009,_xlfn.AGGREGATE(15,6,((Data!$C$1:$C$1009=H$6)/(Data!$C$1:$C$1009=H$6))*ROW(Data!$C$1:$C$1009),ROW(H54)-ROW(H$6)),1)),"")</f>
        <v/>
      </c>
      <c r="I54" s="43"/>
      <c r="J54" s="43" t="str" cm="1">
        <f t="array" ref="J54">IFERROR(_xlfn.SINGLE(INDEX(Data!$A$1:J$1009,_xlfn.AGGREGATE(15,6,((Data!$C$1:$C$1009=J$6)/(Data!$C$1:$C$1009=J$6))*ROW(Data!$C$1:$C$1009),ROW(J54)-ROW(J$6)),1)),"")</f>
        <v>Sundance TV</v>
      </c>
      <c r="K54" s="43"/>
      <c r="L54" s="43" t="str" cm="1">
        <f t="array" ref="L54">IFERROR(_xlfn.SINGLE(INDEX(Data!$A$1:L$1009,_xlfn.AGGREGATE(15,6,((Data!$C$1:$C$1009=L$6)/(Data!$C$1:$C$1009=L$6))*ROW(Data!$C$1:$C$1009),ROW(L54)-ROW(L$6)),1)),"")</f>
        <v/>
      </c>
      <c r="M54" s="43"/>
      <c r="N54" s="43" t="str" cm="1">
        <f t="array" ref="N54">IFERROR(_xlfn.SINGLE(INDEX(Data!$A$1:N$1009,_xlfn.AGGREGATE(15,6,((Data!$C$1:$C$1009=N$6)/(Data!$C$1:$C$1009=N$6))*ROW(Data!$C$1:$C$1009),ROW(N54)-ROW(N$6)),1)),"")</f>
        <v/>
      </c>
      <c r="O54" s="43"/>
      <c r="P54" s="43" t="str" cm="1">
        <f t="array" ref="P54">IFERROR(_xlfn.SINGLE(INDEX(Data!$A$1:Q$1009,_xlfn.AGGREGATE(15,6,((Data!$C$1:$C$1009=P$6)/(Data!$C$1:$C$1009=P$6))*ROW(Data!$C$1:$C$1009),ROW(P54)-ROW(P$6)),1)),"")</f>
        <v/>
      </c>
      <c r="Q54" s="43"/>
      <c r="R54" s="43" t="str" cm="1">
        <f t="array" ref="R54">IFERROR(_xlfn.SINGLE(INDEX(Data!$A$1:R$1009,_xlfn.AGGREGATE(15,6,((Data!$C$1:$C$1009=R$6)/(Data!$C$1:$C$1009=R$6))*ROW(Data!$C$1:$C$1009),ROW(R54)-ROW(R$6)),1)),"")</f>
        <v/>
      </c>
      <c r="S54" s="43"/>
      <c r="T54" s="43" t="str" cm="1">
        <f t="array" ref="T54">IFERROR(_xlfn.SINGLE(INDEX(Data!$A$1:S$1009,_xlfn.AGGREGATE(15,6,((Data!$C$1:$C$1009=T$6)/(Data!$C$1:$C$1009=T$6))*ROW(Data!$C$1:$C$1009),ROW(T54)-ROW(T$6)),1)),"")</f>
        <v/>
      </c>
      <c r="U54" s="43"/>
      <c r="V54" s="43" t="str" cm="1">
        <f t="array" ref="V54">IFERROR(_xlfn.SINGLE(INDEX(Data!$A$1:X$1009,_xlfn.AGGREGATE(15,6,((Data!$C$1:$C$1009=V$6)/(Data!$C$1:$C$1009=V$6))*ROW(Data!$C$1:$C$1009),ROW(V54)-ROW(V$6)),1)),"")</f>
        <v>MegaTV</v>
      </c>
      <c r="W54" s="43"/>
      <c r="X54" s="43" t="str" cm="1">
        <f t="array" ref="X54">IFERROR(_xlfn.SINGLE(INDEX(Data!$A$1:Z$1009,_xlfn.AGGREGATE(15,6,((Data!$C$1:$C$1009=X$6)/(Data!$C$1:$C$1009=X$6))*ROW(Data!$C$1:$C$1009),ROW(X54)-ROW(X$6)),1)),"")</f>
        <v/>
      </c>
      <c r="Y54" s="43"/>
      <c r="Z54" s="43" t="str" cm="1">
        <f t="array" ref="Z54">IFERROR(_xlfn.SINGLE(INDEX(Data!$A$1:AB$1009,_xlfn.AGGREGATE(15,6,((Data!$C$1:$C$1009=Z$6)/(Data!$C$1:$C$1009=Z$6))*ROW(Data!$C$1:$C$1009),ROW(Z54)-ROW(Z$6)),1)),"")</f>
        <v/>
      </c>
    </row>
    <row r="55" spans="1:26" x14ac:dyDescent="0.4">
      <c r="A55" s="43"/>
      <c r="B55" s="43" t="str" cm="1">
        <f t="array" ref="B55">IFERROR(_xlfn.SINGLE(INDEX(Data!A$1:$A$1009,_xlfn.AGGREGATE(15,6,((Data!$C$1:$C$1009=B$6)/(Data!$C$1:$C$1009=B$6))*ROW(Data!$C$1:$C$1009),ROW(B55)-ROW(B$6)),1)),"")</f>
        <v/>
      </c>
      <c r="C55" s="43"/>
      <c r="D55" s="43" t="str" cm="1">
        <f t="array" ref="D55">IFERROR(_xlfn.SINGLE(INDEX(Data!$A$1:C$1009,_xlfn.AGGREGATE(15,6,((Data!$C$1:$C$1009=D$6)/(Data!$C$1:$C$1009=D$6))*ROW(Data!$C$1:$C$1009),ROW(D55)-ROW(D$6)),1)),"")</f>
        <v/>
      </c>
      <c r="E55" s="43"/>
      <c r="F55" s="43" t="str" cm="1">
        <f t="array" ref="F55">IFERROR(_xlfn.SINGLE(INDEX(Data!$A$1:E$1009,_xlfn.AGGREGATE(15,6,((Data!$C$1:$C$1009=F$6)/(Data!$C$1:$C$1009=F$6))*ROW(Data!$C$1:$C$1009),ROW(F55)-ROW(F$6)),1)),"")</f>
        <v>NFL Network</v>
      </c>
      <c r="G55" s="43"/>
      <c r="H55" s="43" t="str" cm="1">
        <f t="array" ref="H55">IFERROR(_xlfn.SINGLE(INDEX(Data!$A$1:G$1009,_xlfn.AGGREGATE(15,6,((Data!$C$1:$C$1009=H$6)/(Data!$C$1:$C$1009=H$6))*ROW(Data!$C$1:$C$1009),ROW(H55)-ROW(H$6)),1)),"")</f>
        <v/>
      </c>
      <c r="I55" s="43"/>
      <c r="J55" s="43" t="str" cm="1">
        <f t="array" ref="J55">IFERROR(_xlfn.SINGLE(INDEX(Data!$A$1:J$1009,_xlfn.AGGREGATE(15,6,((Data!$C$1:$C$1009=J$6)/(Data!$C$1:$C$1009=J$6))*ROW(Data!$C$1:$C$1009),ROW(J55)-ROW(J$6)),1)),"")</f>
        <v>Syfy</v>
      </c>
      <c r="K55" s="43"/>
      <c r="L55" s="43" t="str" cm="1">
        <f t="array" ref="L55">IFERROR(_xlfn.SINGLE(INDEX(Data!$A$1:L$1009,_xlfn.AGGREGATE(15,6,((Data!$C$1:$C$1009=L$6)/(Data!$C$1:$C$1009=L$6))*ROW(Data!$C$1:$C$1009),ROW(L55)-ROW(L$6)),1)),"")</f>
        <v/>
      </c>
      <c r="M55" s="43"/>
      <c r="N55" s="43" t="str" cm="1">
        <f t="array" ref="N55">IFERROR(_xlfn.SINGLE(INDEX(Data!$A$1:N$1009,_xlfn.AGGREGATE(15,6,((Data!$C$1:$C$1009=N$6)/(Data!$C$1:$C$1009=N$6))*ROW(Data!$C$1:$C$1009),ROW(N55)-ROW(N$6)),1)),"")</f>
        <v/>
      </c>
      <c r="O55" s="43"/>
      <c r="P55" s="43" t="str" cm="1">
        <f t="array" ref="P55">IFERROR(_xlfn.SINGLE(INDEX(Data!$A$1:Q$1009,_xlfn.AGGREGATE(15,6,((Data!$C$1:$C$1009=P$6)/(Data!$C$1:$C$1009=P$6))*ROW(Data!$C$1:$C$1009),ROW(P55)-ROW(P$6)),1)),"")</f>
        <v/>
      </c>
      <c r="Q55" s="43"/>
      <c r="R55" s="43" t="str" cm="1">
        <f t="array" ref="R55">IFERROR(_xlfn.SINGLE(INDEX(Data!$A$1:R$1009,_xlfn.AGGREGATE(15,6,((Data!$C$1:$C$1009=R$6)/(Data!$C$1:$C$1009=R$6))*ROW(Data!$C$1:$C$1009),ROW(R55)-ROW(R$6)),1)),"")</f>
        <v/>
      </c>
      <c r="S55" s="43"/>
      <c r="T55" s="43" t="str" cm="1">
        <f t="array" ref="T55">IFERROR(_xlfn.SINGLE(INDEX(Data!$A$1:S$1009,_xlfn.AGGREGATE(15,6,((Data!$C$1:$C$1009=T$6)/(Data!$C$1:$C$1009=T$6))*ROW(Data!$C$1:$C$1009),ROW(T55)-ROW(T$6)),1)),"")</f>
        <v/>
      </c>
      <c r="U55" s="43"/>
      <c r="V55" s="43" t="str" cm="1">
        <f t="array" ref="V55">IFERROR(_xlfn.SINGLE(INDEX(Data!$A$1:X$1009,_xlfn.AGGREGATE(15,6,((Data!$C$1:$C$1009=V$6)/(Data!$C$1:$C$1009=V$6))*ROW(Data!$C$1:$C$1009),ROW(V55)-ROW(V$6)),1)),"")</f>
        <v>Mexicanal</v>
      </c>
      <c r="W55" s="43"/>
      <c r="X55" s="43" t="str" cm="1">
        <f t="array" ref="X55">IFERROR(_xlfn.SINGLE(INDEX(Data!$A$1:Z$1009,_xlfn.AGGREGATE(15,6,((Data!$C$1:$C$1009=X$6)/(Data!$C$1:$C$1009=X$6))*ROW(Data!$C$1:$C$1009),ROW(X55)-ROW(X$6)),1)),"")</f>
        <v/>
      </c>
      <c r="Y55" s="43"/>
      <c r="Z55" s="43" t="str" cm="1">
        <f t="array" ref="Z55">IFERROR(_xlfn.SINGLE(INDEX(Data!$A$1:AB$1009,_xlfn.AGGREGATE(15,6,((Data!$C$1:$C$1009=Z$6)/(Data!$C$1:$C$1009=Z$6))*ROW(Data!$C$1:$C$1009),ROW(Z55)-ROW(Z$6)),1)),"")</f>
        <v/>
      </c>
    </row>
    <row r="56" spans="1:26" x14ac:dyDescent="0.4">
      <c r="A56" s="43"/>
      <c r="B56" s="43" t="str" cm="1">
        <f t="array" ref="B56">IFERROR(_xlfn.SINGLE(INDEX(Data!A$1:$A$1009,_xlfn.AGGREGATE(15,6,((Data!$C$1:$C$1009=B$6)/(Data!$C$1:$C$1009=B$6))*ROW(Data!$C$1:$C$1009),ROW(B56)-ROW(B$6)),1)),"")</f>
        <v/>
      </c>
      <c r="C56" s="43"/>
      <c r="D56" s="43" t="str" cm="1">
        <f t="array" ref="D56">IFERROR(_xlfn.SINGLE(INDEX(Data!$A$1:C$1009,_xlfn.AGGREGATE(15,6,((Data!$C$1:$C$1009=D$6)/(Data!$C$1:$C$1009=D$6))*ROW(Data!$C$1:$C$1009),ROW(D56)-ROW(D$6)),1)),"")</f>
        <v/>
      </c>
      <c r="E56" s="43"/>
      <c r="F56" s="43" t="str" cm="1">
        <f t="array" ref="F56">IFERROR(_xlfn.SINGLE(INDEX(Data!$A$1:E$1009,_xlfn.AGGREGATE(15,6,((Data!$C$1:$C$1009=F$6)/(Data!$C$1:$C$1009=F$6))*ROW(Data!$C$1:$C$1009),ROW(F56)-ROW(F$6)),1)),"")</f>
        <v>NFL Red Zone</v>
      </c>
      <c r="G56" s="43"/>
      <c r="H56" s="43" t="str" cm="1">
        <f t="array" ref="H56">IFERROR(_xlfn.SINGLE(INDEX(Data!$A$1:G$1009,_xlfn.AGGREGATE(15,6,((Data!$C$1:$C$1009=H$6)/(Data!$C$1:$C$1009=H$6))*ROW(Data!$C$1:$C$1009),ROW(H56)-ROW(H$6)),1)),"")</f>
        <v/>
      </c>
      <c r="I56" s="43"/>
      <c r="J56" s="43" t="str" cm="1">
        <f t="array" ref="J56">IFERROR(_xlfn.SINGLE(INDEX(Data!$A$1:J$1009,_xlfn.AGGREGATE(15,6,((Data!$C$1:$C$1009=J$6)/(Data!$C$1:$C$1009=J$6))*ROW(Data!$C$1:$C$1009),ROW(J56)-ROW(J$6)),1)),"")</f>
        <v>TBS</v>
      </c>
      <c r="K56" s="43"/>
      <c r="L56" s="43" t="str" cm="1">
        <f t="array" ref="L56">IFERROR(_xlfn.SINGLE(INDEX(Data!$A$1:L$1009,_xlfn.AGGREGATE(15,6,((Data!$C$1:$C$1009=L$6)/(Data!$C$1:$C$1009=L$6))*ROW(Data!$C$1:$C$1009),ROW(L56)-ROW(L$6)),1)),"")</f>
        <v/>
      </c>
      <c r="M56" s="43"/>
      <c r="N56" s="43" t="str" cm="1">
        <f t="array" ref="N56">IFERROR(_xlfn.SINGLE(INDEX(Data!$A$1:N$1009,_xlfn.AGGREGATE(15,6,((Data!$C$1:$C$1009=N$6)/(Data!$C$1:$C$1009=N$6))*ROW(Data!$C$1:$C$1009),ROW(N56)-ROW(N$6)),1)),"")</f>
        <v/>
      </c>
      <c r="O56" s="43"/>
      <c r="P56" s="43" t="str" cm="1">
        <f t="array" ref="P56">IFERROR(_xlfn.SINGLE(INDEX(Data!$A$1:Q$1009,_xlfn.AGGREGATE(15,6,((Data!$C$1:$C$1009=P$6)/(Data!$C$1:$C$1009=P$6))*ROW(Data!$C$1:$C$1009),ROW(P56)-ROW(P$6)),1)),"")</f>
        <v/>
      </c>
      <c r="Q56" s="43"/>
      <c r="R56" s="43" t="str" cm="1">
        <f t="array" ref="R56">IFERROR(_xlfn.SINGLE(INDEX(Data!$A$1:R$1009,_xlfn.AGGREGATE(15,6,((Data!$C$1:$C$1009=R$6)/(Data!$C$1:$C$1009=R$6))*ROW(Data!$C$1:$C$1009),ROW(R56)-ROW(R$6)),1)),"")</f>
        <v/>
      </c>
      <c r="S56" s="43"/>
      <c r="T56" s="43" t="str" cm="1">
        <f t="array" ref="T56">IFERROR(_xlfn.SINGLE(INDEX(Data!$A$1:S$1009,_xlfn.AGGREGATE(15,6,((Data!$C$1:$C$1009=T$6)/(Data!$C$1:$C$1009=T$6))*ROW(Data!$C$1:$C$1009),ROW(T56)-ROW(T$6)),1)),"")</f>
        <v/>
      </c>
      <c r="U56" s="43"/>
      <c r="V56" s="43" t="str" cm="1">
        <f t="array" ref="V56">IFERROR(_xlfn.SINGLE(INDEX(Data!$A$1:X$1009,_xlfn.AGGREGATE(15,6,((Data!$C$1:$C$1009=V$6)/(Data!$C$1:$C$1009=V$6))*ROW(Data!$C$1:$C$1009),ROW(V56)-ROW(V$6)),1)),"")</f>
        <v>Milenio Televisión</v>
      </c>
      <c r="W56" s="43"/>
      <c r="X56" s="43" t="str" cm="1">
        <f t="array" ref="X56">IFERROR(_xlfn.SINGLE(INDEX(Data!$A$1:Z$1009,_xlfn.AGGREGATE(15,6,((Data!$C$1:$C$1009=X$6)/(Data!$C$1:$C$1009=X$6))*ROW(Data!$C$1:$C$1009),ROW(X56)-ROW(X$6)),1)),"")</f>
        <v/>
      </c>
      <c r="Y56" s="43"/>
      <c r="Z56" s="43" t="str" cm="1">
        <f t="array" ref="Z56">IFERROR(_xlfn.SINGLE(INDEX(Data!$A$1:AB$1009,_xlfn.AGGREGATE(15,6,((Data!$C$1:$C$1009=Z$6)/(Data!$C$1:$C$1009=Z$6))*ROW(Data!$C$1:$C$1009),ROW(Z56)-ROW(Z$6)),1)),"")</f>
        <v/>
      </c>
    </row>
    <row r="57" spans="1:26" x14ac:dyDescent="0.4">
      <c r="A57" s="43"/>
      <c r="B57" s="43" t="str" cm="1">
        <f t="array" ref="B57">IFERROR(_xlfn.SINGLE(INDEX(Data!A$1:$A$1009,_xlfn.AGGREGATE(15,6,((Data!$C$1:$C$1009=B$6)/(Data!$C$1:$C$1009=B$6))*ROW(Data!$C$1:$C$1009),ROW(B57)-ROW(B$6)),1)),"")</f>
        <v/>
      </c>
      <c r="C57" s="43"/>
      <c r="D57" s="43" t="str" cm="1">
        <f t="array" ref="D57">IFERROR(_xlfn.SINGLE(INDEX(Data!$A$1:C$1009,_xlfn.AGGREGATE(15,6,((Data!$C$1:$C$1009=D$6)/(Data!$C$1:$C$1009=D$6))*ROW(Data!$C$1:$C$1009),ROW(D57)-ROW(D$6)),1)),"")</f>
        <v/>
      </c>
      <c r="E57" s="43"/>
      <c r="F57" s="43" t="str" cm="1">
        <f t="array" ref="F57">IFERROR(_xlfn.SINGLE(INDEX(Data!$A$1:E$1009,_xlfn.AGGREGATE(15,6,((Data!$C$1:$C$1009=F$6)/(Data!$C$1:$C$1009=F$6))*ROW(Data!$C$1:$C$1009),ROW(F57)-ROW(F$6)),1)),"")</f>
        <v>NHL Network</v>
      </c>
      <c r="G57" s="43"/>
      <c r="H57" s="43" t="str" cm="1">
        <f t="array" ref="H57">IFERROR(_xlfn.SINGLE(INDEX(Data!$A$1:G$1009,_xlfn.AGGREGATE(15,6,((Data!$C$1:$C$1009=H$6)/(Data!$C$1:$C$1009=H$6))*ROW(Data!$C$1:$C$1009),ROW(H57)-ROW(H$6)),1)),"")</f>
        <v/>
      </c>
      <c r="I57" s="43"/>
      <c r="J57" s="43" t="str" cm="1">
        <f t="array" ref="J57">IFERROR(_xlfn.SINGLE(INDEX(Data!$A$1:J$1009,_xlfn.AGGREGATE(15,6,((Data!$C$1:$C$1009=J$6)/(Data!$C$1:$C$1009=J$6))*ROW(Data!$C$1:$C$1009),ROW(J57)-ROW(J$6)),1)),"")</f>
        <v>TNT</v>
      </c>
      <c r="K57" s="43"/>
      <c r="L57" s="43" t="str" cm="1">
        <f t="array" ref="L57">IFERROR(_xlfn.SINGLE(INDEX(Data!$A$1:L$1009,_xlfn.AGGREGATE(15,6,((Data!$C$1:$C$1009=L$6)/(Data!$C$1:$C$1009=L$6))*ROW(Data!$C$1:$C$1009),ROW(L57)-ROW(L$6)),1)),"")</f>
        <v/>
      </c>
      <c r="M57" s="43"/>
      <c r="N57" s="43" t="str" cm="1">
        <f t="array" ref="N57">IFERROR(_xlfn.SINGLE(INDEX(Data!$A$1:N$1009,_xlfn.AGGREGATE(15,6,((Data!$C$1:$C$1009=N$6)/(Data!$C$1:$C$1009=N$6))*ROW(Data!$C$1:$C$1009),ROW(N57)-ROW(N$6)),1)),"")</f>
        <v/>
      </c>
      <c r="O57" s="43"/>
      <c r="P57" s="43" t="str" cm="1">
        <f t="array" ref="P57">IFERROR(_xlfn.SINGLE(INDEX(Data!$A$1:Q$1009,_xlfn.AGGREGATE(15,6,((Data!$C$1:$C$1009=P$6)/(Data!$C$1:$C$1009=P$6))*ROW(Data!$C$1:$C$1009),ROW(P57)-ROW(P$6)),1)),"")</f>
        <v/>
      </c>
      <c r="Q57" s="43"/>
      <c r="R57" s="43" t="str" cm="1">
        <f t="array" ref="R57">IFERROR(_xlfn.SINGLE(INDEX(Data!$A$1:R$1009,_xlfn.AGGREGATE(15,6,((Data!$C$1:$C$1009=R$6)/(Data!$C$1:$C$1009=R$6))*ROW(Data!$C$1:$C$1009),ROW(R57)-ROW(R$6)),1)),"")</f>
        <v/>
      </c>
      <c r="S57" s="43"/>
      <c r="T57" s="43" t="str" cm="1">
        <f t="array" ref="T57">IFERROR(_xlfn.SINGLE(INDEX(Data!$A$1:S$1009,_xlfn.AGGREGATE(15,6,((Data!$C$1:$C$1009=T$6)/(Data!$C$1:$C$1009=T$6))*ROW(Data!$C$1:$C$1009),ROW(T57)-ROW(T$6)),1)),"")</f>
        <v/>
      </c>
      <c r="U57" s="43"/>
      <c r="V57" s="43" t="str" cm="1">
        <f t="array" ref="V57">IFERROR(_xlfn.SINGLE(INDEX(Data!$A$1:X$1009,_xlfn.AGGREGATE(15,6,((Data!$C$1:$C$1009=V$6)/(Data!$C$1:$C$1009=V$6))*ROW(Data!$C$1:$C$1009),ROW(V57)-ROW(V$6)),1)),"")</f>
        <v>Mispel</v>
      </c>
      <c r="W57" s="43"/>
      <c r="X57" s="43" t="str" cm="1">
        <f t="array" ref="X57">IFERROR(_xlfn.SINGLE(INDEX(Data!$A$1:Z$1009,_xlfn.AGGREGATE(15,6,((Data!$C$1:$C$1009=X$6)/(Data!$C$1:$C$1009=X$6))*ROW(Data!$C$1:$C$1009),ROW(X57)-ROW(X$6)),1)),"")</f>
        <v/>
      </c>
      <c r="Y57" s="43"/>
      <c r="Z57" s="43" t="str" cm="1">
        <f t="array" ref="Z57">IFERROR(_xlfn.SINGLE(INDEX(Data!$A$1:AB$1009,_xlfn.AGGREGATE(15,6,((Data!$C$1:$C$1009=Z$6)/(Data!$C$1:$C$1009=Z$6))*ROW(Data!$C$1:$C$1009),ROW(Z57)-ROW(Z$6)),1)),"")</f>
        <v/>
      </c>
    </row>
    <row r="58" spans="1:26" x14ac:dyDescent="0.4">
      <c r="A58" s="43"/>
      <c r="B58" s="43" t="str" cm="1">
        <f t="array" ref="B58">IFERROR(_xlfn.SINGLE(INDEX(Data!A$1:$A$1009,_xlfn.AGGREGATE(15,6,((Data!$C$1:$C$1009=B$6)/(Data!$C$1:$C$1009=B$6))*ROW(Data!$C$1:$C$1009),ROW(B58)-ROW(B$6)),1)),"")</f>
        <v/>
      </c>
      <c r="C58" s="43"/>
      <c r="D58" s="43" t="str" cm="1">
        <f t="array" ref="D58">IFERROR(_xlfn.SINGLE(INDEX(Data!$A$1:C$1009,_xlfn.AGGREGATE(15,6,((Data!$C$1:$C$1009=D$6)/(Data!$C$1:$C$1009=D$6))*ROW(Data!$C$1:$C$1009),ROW(D58)-ROW(D$6)),1)),"")</f>
        <v/>
      </c>
      <c r="E58" s="43"/>
      <c r="F58" s="43" t="str" cm="1">
        <f t="array" ref="F58">IFERROR(_xlfn.SINGLE(INDEX(Data!$A$1:E$1009,_xlfn.AGGREGATE(15,6,((Data!$C$1:$C$1009=F$6)/(Data!$C$1:$C$1009=F$6))*ROW(Data!$C$1:$C$1009),ROW(F58)-ROW(F$6)),1)),"")</f>
        <v>Olympic Channel</v>
      </c>
      <c r="G58" s="43"/>
      <c r="H58" s="43" t="str" cm="1">
        <f t="array" ref="H58">IFERROR(_xlfn.SINGLE(INDEX(Data!$A$1:G$1009,_xlfn.AGGREGATE(15,6,((Data!$C$1:$C$1009=H$6)/(Data!$C$1:$C$1009=H$6))*ROW(Data!$C$1:$C$1009),ROW(H58)-ROW(H$6)),1)),"")</f>
        <v/>
      </c>
      <c r="I58" s="43"/>
      <c r="J58" s="43" t="str" cm="1">
        <f t="array" ref="J58">IFERROR(_xlfn.SINGLE(INDEX(Data!$A$1:J$1009,_xlfn.AGGREGATE(15,6,((Data!$C$1:$C$1009=J$6)/(Data!$C$1:$C$1009=J$6))*ROW(Data!$C$1:$C$1009),ROW(J58)-ROW(J$6)),1)),"")</f>
        <v>True Royalty TV</v>
      </c>
      <c r="K58" s="43"/>
      <c r="L58" s="43" t="str" cm="1">
        <f t="array" ref="L58">IFERROR(_xlfn.SINGLE(INDEX(Data!$A$1:L$1009,_xlfn.AGGREGATE(15,6,((Data!$C$1:$C$1009=L$6)/(Data!$C$1:$C$1009=L$6))*ROW(Data!$C$1:$C$1009),ROW(L58)-ROW(L$6)),1)),"")</f>
        <v/>
      </c>
      <c r="M58" s="43"/>
      <c r="N58" s="43" t="str" cm="1">
        <f t="array" ref="N58">IFERROR(_xlfn.SINGLE(INDEX(Data!$A$1:N$1009,_xlfn.AGGREGATE(15,6,((Data!$C$1:$C$1009=N$6)/(Data!$C$1:$C$1009=N$6))*ROW(Data!$C$1:$C$1009),ROW(N58)-ROW(N$6)),1)),"")</f>
        <v/>
      </c>
      <c r="O58" s="43"/>
      <c r="P58" s="43" t="str" cm="1">
        <f t="array" ref="P58">IFERROR(_xlfn.SINGLE(INDEX(Data!$A$1:Q$1009,_xlfn.AGGREGATE(15,6,((Data!$C$1:$C$1009=P$6)/(Data!$C$1:$C$1009=P$6))*ROW(Data!$C$1:$C$1009),ROW(P58)-ROW(P$6)),1)),"")</f>
        <v/>
      </c>
      <c r="Q58" s="43"/>
      <c r="R58" s="43" t="str" cm="1">
        <f t="array" ref="R58">IFERROR(_xlfn.SINGLE(INDEX(Data!$A$1:R$1009,_xlfn.AGGREGATE(15,6,((Data!$C$1:$C$1009=R$6)/(Data!$C$1:$C$1009=R$6))*ROW(Data!$C$1:$C$1009),ROW(R58)-ROW(R$6)),1)),"")</f>
        <v/>
      </c>
      <c r="S58" s="43"/>
      <c r="T58" s="43" t="str" cm="1">
        <f t="array" ref="T58">IFERROR(_xlfn.SINGLE(INDEX(Data!$A$1:S$1009,_xlfn.AGGREGATE(15,6,((Data!$C$1:$C$1009=T$6)/(Data!$C$1:$C$1009=T$6))*ROW(Data!$C$1:$C$1009),ROW(T58)-ROW(T$6)),1)),"")</f>
        <v/>
      </c>
      <c r="U58" s="43"/>
      <c r="V58" s="43" t="str" cm="1">
        <f t="array" ref="V58">IFERROR(_xlfn.SINGLE(INDEX(Data!$A$1:X$1009,_xlfn.AGGREGATE(15,6,((Data!$C$1:$C$1009=V$6)/(Data!$C$1:$C$1009=V$6))*ROW(Data!$C$1:$C$1009),ROW(V58)-ROW(V$6)),1)),"")</f>
        <v>Multimedios</v>
      </c>
      <c r="W58" s="43"/>
      <c r="X58" s="43" t="str" cm="1">
        <f t="array" ref="X58">IFERROR(_xlfn.SINGLE(INDEX(Data!$A$1:Z$1009,_xlfn.AGGREGATE(15,6,((Data!$C$1:$C$1009=X$6)/(Data!$C$1:$C$1009=X$6))*ROW(Data!$C$1:$C$1009),ROW(X58)-ROW(X$6)),1)),"")</f>
        <v/>
      </c>
      <c r="Y58" s="43"/>
      <c r="Z58" s="43" t="str" cm="1">
        <f t="array" ref="Z58">IFERROR(_xlfn.SINGLE(INDEX(Data!$A$1:AB$1009,_xlfn.AGGREGATE(15,6,((Data!$C$1:$C$1009=Z$6)/(Data!$C$1:$C$1009=Z$6))*ROW(Data!$C$1:$C$1009),ROW(Z58)-ROW(Z$6)),1)),"")</f>
        <v/>
      </c>
    </row>
    <row r="59" spans="1:26" x14ac:dyDescent="0.4">
      <c r="A59" s="43"/>
      <c r="B59" s="43" t="str" cm="1">
        <f t="array" ref="B59">IFERROR(_xlfn.SINGLE(INDEX(Data!A$1:$A$1009,_xlfn.AGGREGATE(15,6,((Data!$C$1:$C$1009=B$6)/(Data!$C$1:$C$1009=B$6))*ROW(Data!$C$1:$C$1009),ROW(B59)-ROW(B$6)),1)),"")</f>
        <v/>
      </c>
      <c r="C59" s="43"/>
      <c r="D59" s="43" t="str" cm="1">
        <f t="array" ref="D59">IFERROR(_xlfn.SINGLE(INDEX(Data!$A$1:C$1009,_xlfn.AGGREGATE(15,6,((Data!$C$1:$C$1009=D$6)/(Data!$C$1:$C$1009=D$6))*ROW(Data!$C$1:$C$1009),ROW(D59)-ROW(D$6)),1)),"")</f>
        <v/>
      </c>
      <c r="E59" s="43"/>
      <c r="F59" s="43" t="str" cm="1">
        <f t="array" ref="F59">IFERROR(_xlfn.SINGLE(INDEX(Data!$A$1:E$1009,_xlfn.AGGREGATE(15,6,((Data!$C$1:$C$1009=F$6)/(Data!$C$1:$C$1009=F$6))*ROW(Data!$C$1:$C$1009),ROW(F59)-ROW(F$6)),1)),"")</f>
        <v>Outside TV</v>
      </c>
      <c r="G59" s="43"/>
      <c r="H59" s="43" t="str" cm="1">
        <f t="array" ref="H59">IFERROR(_xlfn.SINGLE(INDEX(Data!$A$1:G$1009,_xlfn.AGGREGATE(15,6,((Data!$C$1:$C$1009=H$6)/(Data!$C$1:$C$1009=H$6))*ROW(Data!$C$1:$C$1009),ROW(H59)-ROW(H$6)),1)),"")</f>
        <v/>
      </c>
      <c r="I59" s="43"/>
      <c r="J59" s="43" t="str" cm="1">
        <f t="array" ref="J59">IFERROR(_xlfn.SINGLE(INDEX(Data!$A$1:J$1009,_xlfn.AGGREGATE(15,6,((Data!$C$1:$C$1009=J$6)/(Data!$C$1:$C$1009=J$6))*ROW(Data!$C$1:$C$1009),ROW(J59)-ROW(J$6)),1)),"")</f>
        <v>TruTV</v>
      </c>
      <c r="K59" s="43"/>
      <c r="L59" s="43" t="str" cm="1">
        <f t="array" ref="L59">IFERROR(_xlfn.SINGLE(INDEX(Data!$A$1:L$1009,_xlfn.AGGREGATE(15,6,((Data!$C$1:$C$1009=L$6)/(Data!$C$1:$C$1009=L$6))*ROW(Data!$C$1:$C$1009),ROW(L59)-ROW(L$6)),1)),"")</f>
        <v/>
      </c>
      <c r="M59" s="43"/>
      <c r="N59" s="43" t="str" cm="1">
        <f t="array" ref="N59">IFERROR(_xlfn.SINGLE(INDEX(Data!$A$1:N$1009,_xlfn.AGGREGATE(15,6,((Data!$C$1:$C$1009=N$6)/(Data!$C$1:$C$1009=N$6))*ROW(Data!$C$1:$C$1009),ROW(N59)-ROW(N$6)),1)),"")</f>
        <v/>
      </c>
      <c r="O59" s="43"/>
      <c r="P59" s="43" t="str" cm="1">
        <f t="array" ref="P59">IFERROR(_xlfn.SINGLE(INDEX(Data!$A$1:Q$1009,_xlfn.AGGREGATE(15,6,((Data!$C$1:$C$1009=P$6)/(Data!$C$1:$C$1009=P$6))*ROW(Data!$C$1:$C$1009),ROW(P59)-ROW(P$6)),1)),"")</f>
        <v/>
      </c>
      <c r="Q59" s="43"/>
      <c r="R59" s="43" t="str" cm="1">
        <f t="array" ref="R59">IFERROR(_xlfn.SINGLE(INDEX(Data!$A$1:R$1009,_xlfn.AGGREGATE(15,6,((Data!$C$1:$C$1009=R$6)/(Data!$C$1:$C$1009=R$6))*ROW(Data!$C$1:$C$1009),ROW(R59)-ROW(R$6)),1)),"")</f>
        <v/>
      </c>
      <c r="S59" s="43"/>
      <c r="T59" s="43" t="str" cm="1">
        <f t="array" ref="T59">IFERROR(_xlfn.SINGLE(INDEX(Data!$A$1:S$1009,_xlfn.AGGREGATE(15,6,((Data!$C$1:$C$1009=T$6)/(Data!$C$1:$C$1009=T$6))*ROW(Data!$C$1:$C$1009),ROW(T59)-ROW(T$6)),1)),"")</f>
        <v/>
      </c>
      <c r="U59" s="43"/>
      <c r="V59" s="43" t="str" cm="1">
        <f t="array" ref="V59">IFERROR(_xlfn.SINGLE(INDEX(Data!$A$1:X$1009,_xlfn.AGGREGATE(15,6,((Data!$C$1:$C$1009=V$6)/(Data!$C$1:$C$1009=V$6))*ROW(Data!$C$1:$C$1009),ROW(V59)-ROW(V$6)),1)),"")</f>
        <v>Nat Geo Mundo</v>
      </c>
      <c r="W59" s="43"/>
      <c r="X59" s="43" t="str" cm="1">
        <f t="array" ref="X59">IFERROR(_xlfn.SINGLE(INDEX(Data!$A$1:Z$1009,_xlfn.AGGREGATE(15,6,((Data!$C$1:$C$1009=X$6)/(Data!$C$1:$C$1009=X$6))*ROW(Data!$C$1:$C$1009),ROW(X59)-ROW(X$6)),1)),"")</f>
        <v/>
      </c>
      <c r="Y59" s="43"/>
      <c r="Z59" s="43" t="str" cm="1">
        <f t="array" ref="Z59">IFERROR(_xlfn.SINGLE(INDEX(Data!$A$1:AB$1009,_xlfn.AGGREGATE(15,6,((Data!$C$1:$C$1009=Z$6)/(Data!$C$1:$C$1009=Z$6))*ROW(Data!$C$1:$C$1009),ROW(Z59)-ROW(Z$6)),1)),"")</f>
        <v/>
      </c>
    </row>
    <row r="60" spans="1:26" ht="24" x14ac:dyDescent="0.4">
      <c r="A60" s="43"/>
      <c r="B60" s="43" t="str" cm="1">
        <f t="array" ref="B60">IFERROR(_xlfn.SINGLE(INDEX(Data!A$1:$A$1009,_xlfn.AGGREGATE(15,6,((Data!$C$1:$C$1009=B$6)/(Data!$C$1:$C$1009=B$6))*ROW(Data!$C$1:$C$1009),ROW(B60)-ROW(B$6)),1)),"")</f>
        <v/>
      </c>
      <c r="C60" s="43"/>
      <c r="D60" s="43" t="str" cm="1">
        <f t="array" ref="D60">IFERROR(_xlfn.SINGLE(INDEX(Data!$A$1:C$1009,_xlfn.AGGREGATE(15,6,((Data!$C$1:$C$1009=D$6)/(Data!$C$1:$C$1009=D$6))*ROW(Data!$C$1:$C$1009),ROW(D60)-ROW(D$6)),1)),"")</f>
        <v/>
      </c>
      <c r="E60" s="43"/>
      <c r="F60" s="43" t="str" cm="1">
        <f t="array" ref="F60">IFERROR(_xlfn.SINGLE(INDEX(Data!$A$1:E$1009,_xlfn.AGGREGATE(15,6,((Data!$C$1:$C$1009=F$6)/(Data!$C$1:$C$1009=F$6))*ROW(Data!$C$1:$C$1009),ROW(F60)-ROW(F$6)),1)),"")</f>
        <v>Outside TV Features</v>
      </c>
      <c r="G60" s="43"/>
      <c r="H60" s="43" t="str" cm="1">
        <f t="array" ref="H60">IFERROR(_xlfn.SINGLE(INDEX(Data!$A$1:G$1009,_xlfn.AGGREGATE(15,6,((Data!$C$1:$C$1009=H$6)/(Data!$C$1:$C$1009=H$6))*ROW(Data!$C$1:$C$1009),ROW(H60)-ROW(H$6)),1)),"")</f>
        <v/>
      </c>
      <c r="I60" s="43"/>
      <c r="J60" s="43" t="str" cm="1">
        <f t="array" ref="J60">IFERROR(_xlfn.SINGLE(INDEX(Data!$A$1:J$1009,_xlfn.AGGREGATE(15,6,((Data!$C$1:$C$1009=J$6)/(Data!$C$1:$C$1009=J$6))*ROW(Data!$C$1:$C$1009),ROW(J60)-ROW(J$6)),1)),"")</f>
        <v>TVV</v>
      </c>
      <c r="K60" s="43"/>
      <c r="L60" s="43" t="str" cm="1">
        <f t="array" ref="L60">IFERROR(_xlfn.SINGLE(INDEX(Data!$A$1:L$1009,_xlfn.AGGREGATE(15,6,((Data!$C$1:$C$1009=L$6)/(Data!$C$1:$C$1009=L$6))*ROW(Data!$C$1:$C$1009),ROW(L60)-ROW(L$6)),1)),"")</f>
        <v/>
      </c>
      <c r="M60" s="43"/>
      <c r="N60" s="43" t="str" cm="1">
        <f t="array" ref="N60">IFERROR(_xlfn.SINGLE(INDEX(Data!$A$1:N$1009,_xlfn.AGGREGATE(15,6,((Data!$C$1:$C$1009=N$6)/(Data!$C$1:$C$1009=N$6))*ROW(Data!$C$1:$C$1009),ROW(N60)-ROW(N$6)),1)),"")</f>
        <v/>
      </c>
      <c r="O60" s="43"/>
      <c r="P60" s="43" t="str" cm="1">
        <f t="array" ref="P60">IFERROR(_xlfn.SINGLE(INDEX(Data!$A$1:Q$1009,_xlfn.AGGREGATE(15,6,((Data!$C$1:$C$1009=P$6)/(Data!$C$1:$C$1009=P$6))*ROW(Data!$C$1:$C$1009),ROW(P60)-ROW(P$6)),1)),"")</f>
        <v/>
      </c>
      <c r="Q60" s="43"/>
      <c r="R60" s="43" t="str" cm="1">
        <f t="array" ref="R60">IFERROR(_xlfn.SINGLE(INDEX(Data!$A$1:R$1009,_xlfn.AGGREGATE(15,6,((Data!$C$1:$C$1009=R$6)/(Data!$C$1:$C$1009=R$6))*ROW(Data!$C$1:$C$1009),ROW(R60)-ROW(R$6)),1)),"")</f>
        <v/>
      </c>
      <c r="S60" s="43"/>
      <c r="T60" s="43" t="str" cm="1">
        <f t="array" ref="T60">IFERROR(_xlfn.SINGLE(INDEX(Data!$A$1:S$1009,_xlfn.AGGREGATE(15,6,((Data!$C$1:$C$1009=T$6)/(Data!$C$1:$C$1009=T$6))*ROW(Data!$C$1:$C$1009),ROW(T60)-ROW(T$6)),1)),"")</f>
        <v/>
      </c>
      <c r="U60" s="43"/>
      <c r="V60" s="43" t="str" cm="1">
        <f t="array" ref="V60">IFERROR(_xlfn.SINGLE(INDEX(Data!$A$1:X$1009,_xlfn.AGGREGATE(15,6,((Data!$C$1:$C$1009=V$6)/(Data!$C$1:$C$1009=V$6))*ROW(Data!$C$1:$C$1009),ROW(V60)-ROW(V$6)),1)),"")</f>
        <v>NTN24</v>
      </c>
      <c r="W60" s="43"/>
      <c r="X60" s="43" t="str" cm="1">
        <f t="array" ref="X60">IFERROR(_xlfn.SINGLE(INDEX(Data!$A$1:Z$1009,_xlfn.AGGREGATE(15,6,((Data!$C$1:$C$1009=X$6)/(Data!$C$1:$C$1009=X$6))*ROW(Data!$C$1:$C$1009),ROW(X60)-ROW(X$6)),1)),"")</f>
        <v/>
      </c>
      <c r="Y60" s="43"/>
      <c r="Z60" s="43" t="str" cm="1">
        <f t="array" ref="Z60">IFERROR(_xlfn.SINGLE(INDEX(Data!$A$1:AB$1009,_xlfn.AGGREGATE(15,6,((Data!$C$1:$C$1009=Z$6)/(Data!$C$1:$C$1009=Z$6))*ROW(Data!$C$1:$C$1009),ROW(Z60)-ROW(Z$6)),1)),"")</f>
        <v/>
      </c>
    </row>
    <row r="61" spans="1:26" x14ac:dyDescent="0.4">
      <c r="A61" s="43"/>
      <c r="B61" s="43" t="str" cm="1">
        <f t="array" ref="B61">IFERROR(_xlfn.SINGLE(INDEX(Data!A$1:$A$1009,_xlfn.AGGREGATE(15,6,((Data!$C$1:$C$1009=B$6)/(Data!$C$1:$C$1009=B$6))*ROW(Data!$C$1:$C$1009),ROW(B61)-ROW(B$6)),1)),"")</f>
        <v/>
      </c>
      <c r="C61" s="43"/>
      <c r="D61" s="43" t="str" cm="1">
        <f t="array" ref="D61">IFERROR(_xlfn.SINGLE(INDEX(Data!$A$1:C$1009,_xlfn.AGGREGATE(15,6,((Data!$C$1:$C$1009=D$6)/(Data!$C$1:$C$1009=D$6))*ROW(Data!$C$1:$C$1009),ROW(D61)-ROW(D$6)),1)),"")</f>
        <v/>
      </c>
      <c r="E61" s="43"/>
      <c r="F61" s="43" t="str" cm="1">
        <f t="array" ref="F61">IFERROR(_xlfn.SINGLE(INDEX(Data!$A$1:E$1009,_xlfn.AGGREGATE(15,6,((Data!$C$1:$C$1009=F$6)/(Data!$C$1:$C$1009=F$6))*ROW(Data!$C$1:$C$1009),ROW(F61)-ROW(F$6)),1)),"")</f>
        <v>Pac 12 Arizona</v>
      </c>
      <c r="G61" s="43"/>
      <c r="H61" s="43" t="str" cm="1">
        <f t="array" ref="H61">IFERROR(_xlfn.SINGLE(INDEX(Data!$A$1:G$1009,_xlfn.AGGREGATE(15,6,((Data!$C$1:$C$1009=H$6)/(Data!$C$1:$C$1009=H$6))*ROW(Data!$C$1:$C$1009),ROW(H61)-ROW(H$6)),1)),"")</f>
        <v/>
      </c>
      <c r="I61" s="43"/>
      <c r="J61" s="43" t="str" cm="1">
        <f t="array" ref="J61">IFERROR(_xlfn.SINGLE(INDEX(Data!$A$1:J$1009,_xlfn.AGGREGATE(15,6,((Data!$C$1:$C$1009=J$6)/(Data!$C$1:$C$1009=J$6))*ROW(Data!$C$1:$C$1009),ROW(J61)-ROW(J$6)),1)),"")</f>
        <v>USA Network</v>
      </c>
      <c r="K61" s="43"/>
      <c r="L61" s="43" t="str" cm="1">
        <f t="array" ref="L61">IFERROR(_xlfn.SINGLE(INDEX(Data!$A$1:L$1009,_xlfn.AGGREGATE(15,6,((Data!$C$1:$C$1009=L$6)/(Data!$C$1:$C$1009=L$6))*ROW(Data!$C$1:$C$1009),ROW(L61)-ROW(L$6)),1)),"")</f>
        <v/>
      </c>
      <c r="M61" s="43"/>
      <c r="N61" s="43" t="str" cm="1">
        <f t="array" ref="N61">IFERROR(_xlfn.SINGLE(INDEX(Data!$A$1:N$1009,_xlfn.AGGREGATE(15,6,((Data!$C$1:$C$1009=N$6)/(Data!$C$1:$C$1009=N$6))*ROW(Data!$C$1:$C$1009),ROW(N61)-ROW(N$6)),1)),"")</f>
        <v/>
      </c>
      <c r="O61" s="43"/>
      <c r="P61" s="43" t="str" cm="1">
        <f t="array" ref="P61">IFERROR(_xlfn.SINGLE(INDEX(Data!$A$1:Q$1009,_xlfn.AGGREGATE(15,6,((Data!$C$1:$C$1009=P$6)/(Data!$C$1:$C$1009=P$6))*ROW(Data!$C$1:$C$1009),ROW(P61)-ROW(P$6)),1)),"")</f>
        <v/>
      </c>
      <c r="Q61" s="43"/>
      <c r="R61" s="43" t="str" cm="1">
        <f t="array" ref="R61">IFERROR(_xlfn.SINGLE(INDEX(Data!$A$1:R$1009,_xlfn.AGGREGATE(15,6,((Data!$C$1:$C$1009=R$6)/(Data!$C$1:$C$1009=R$6))*ROW(Data!$C$1:$C$1009),ROW(R61)-ROW(R$6)),1)),"")</f>
        <v/>
      </c>
      <c r="S61" s="43"/>
      <c r="T61" s="43" t="str" cm="1">
        <f t="array" ref="T61">IFERROR(_xlfn.SINGLE(INDEX(Data!$A$1:S$1009,_xlfn.AGGREGATE(15,6,((Data!$C$1:$C$1009=T$6)/(Data!$C$1:$C$1009=T$6))*ROW(Data!$C$1:$C$1009),ROW(T61)-ROW(T$6)),1)),"")</f>
        <v/>
      </c>
      <c r="U61" s="43"/>
      <c r="V61" s="43" t="str" cm="1">
        <f t="array" ref="V61">IFERROR(_xlfn.SINGLE(INDEX(Data!$A$1:X$1009,_xlfn.AGGREGATE(15,6,((Data!$C$1:$C$1009=V$6)/(Data!$C$1:$C$1009=V$6))*ROW(Data!$C$1:$C$1009),ROW(V61)-ROW(V$6)),1)),"")</f>
        <v>Nuestra Tele</v>
      </c>
      <c r="W61" s="43"/>
      <c r="X61" s="43" t="str" cm="1">
        <f t="array" ref="X61">IFERROR(_xlfn.SINGLE(INDEX(Data!$A$1:Z$1009,_xlfn.AGGREGATE(15,6,((Data!$C$1:$C$1009=X$6)/(Data!$C$1:$C$1009=X$6))*ROW(Data!$C$1:$C$1009),ROW(X61)-ROW(X$6)),1)),"")</f>
        <v/>
      </c>
      <c r="Y61" s="43"/>
      <c r="Z61" s="43" t="str" cm="1">
        <f t="array" ref="Z61">IFERROR(_xlfn.SINGLE(INDEX(Data!$A$1:AB$1009,_xlfn.AGGREGATE(15,6,((Data!$C$1:$C$1009=Z$6)/(Data!$C$1:$C$1009=Z$6))*ROW(Data!$C$1:$C$1009),ROW(Z61)-ROW(Z$6)),1)),"")</f>
        <v/>
      </c>
    </row>
    <row r="62" spans="1:26" x14ac:dyDescent="0.4">
      <c r="A62" s="43"/>
      <c r="B62" s="43" t="str" cm="1">
        <f t="array" ref="B62">IFERROR(_xlfn.SINGLE(INDEX(Data!A$1:$A$1009,_xlfn.AGGREGATE(15,6,((Data!$C$1:$C$1009=B$6)/(Data!$C$1:$C$1009=B$6))*ROW(Data!$C$1:$C$1009),ROW(B62)-ROW(B$6)),1)),"")</f>
        <v/>
      </c>
      <c r="C62" s="43"/>
      <c r="D62" s="43" t="str" cm="1">
        <f t="array" ref="D62">IFERROR(_xlfn.SINGLE(INDEX(Data!$A$1:C$1009,_xlfn.AGGREGATE(15,6,((Data!$C$1:$C$1009=D$6)/(Data!$C$1:$C$1009=D$6))*ROW(Data!$C$1:$C$1009),ROW(D62)-ROW(D$6)),1)),"")</f>
        <v/>
      </c>
      <c r="E62" s="43"/>
      <c r="F62" s="43" t="str" cm="1">
        <f t="array" ref="F62">IFERROR(_xlfn.SINGLE(INDEX(Data!$A$1:E$1009,_xlfn.AGGREGATE(15,6,((Data!$C$1:$C$1009=F$6)/(Data!$C$1:$C$1009=F$6))*ROW(Data!$C$1:$C$1009),ROW(F62)-ROW(F$6)),1)),"")</f>
        <v>Pac 12 Bay Area</v>
      </c>
      <c r="G62" s="43"/>
      <c r="H62" s="43" t="str" cm="1">
        <f t="array" ref="H62">IFERROR(_xlfn.SINGLE(INDEX(Data!$A$1:G$1009,_xlfn.AGGREGATE(15,6,((Data!$C$1:$C$1009=H$6)/(Data!$C$1:$C$1009=H$6))*ROW(Data!$C$1:$C$1009),ROW(H62)-ROW(H$6)),1)),"")</f>
        <v/>
      </c>
      <c r="I62" s="43"/>
      <c r="J62" s="43" t="str" cm="1">
        <f t="array" ref="J62">IFERROR(_xlfn.SINGLE(INDEX(Data!$A$1:J$1009,_xlfn.AGGREGATE(15,6,((Data!$C$1:$C$1009=J$6)/(Data!$C$1:$C$1009=J$6))*ROW(Data!$C$1:$C$1009),ROW(J62)-ROW(J$6)),1)),"")</f>
        <v>VH1</v>
      </c>
      <c r="K62" s="43"/>
      <c r="L62" s="43" t="str" cm="1">
        <f t="array" ref="L62">IFERROR(_xlfn.SINGLE(INDEX(Data!$A$1:L$1009,_xlfn.AGGREGATE(15,6,((Data!$C$1:$C$1009=L$6)/(Data!$C$1:$C$1009=L$6))*ROW(Data!$C$1:$C$1009),ROW(L62)-ROW(L$6)),1)),"")</f>
        <v/>
      </c>
      <c r="M62" s="43"/>
      <c r="N62" s="43" t="str" cm="1">
        <f t="array" ref="N62">IFERROR(_xlfn.SINGLE(INDEX(Data!$A$1:N$1009,_xlfn.AGGREGATE(15,6,((Data!$C$1:$C$1009=N$6)/(Data!$C$1:$C$1009=N$6))*ROW(Data!$C$1:$C$1009),ROW(N62)-ROW(N$6)),1)),"")</f>
        <v/>
      </c>
      <c r="O62" s="43"/>
      <c r="P62" s="43" t="str" cm="1">
        <f t="array" ref="P62">IFERROR(_xlfn.SINGLE(INDEX(Data!$A$1:Q$1009,_xlfn.AGGREGATE(15,6,((Data!$C$1:$C$1009=P$6)/(Data!$C$1:$C$1009=P$6))*ROW(Data!$C$1:$C$1009),ROW(P62)-ROW(P$6)),1)),"")</f>
        <v/>
      </c>
      <c r="Q62" s="43"/>
      <c r="R62" s="43" t="str" cm="1">
        <f t="array" ref="R62">IFERROR(_xlfn.SINGLE(INDEX(Data!$A$1:R$1009,_xlfn.AGGREGATE(15,6,((Data!$C$1:$C$1009=R$6)/(Data!$C$1:$C$1009=R$6))*ROW(Data!$C$1:$C$1009),ROW(R62)-ROW(R$6)),1)),"")</f>
        <v/>
      </c>
      <c r="S62" s="43"/>
      <c r="T62" s="43" t="str" cm="1">
        <f t="array" ref="T62">IFERROR(_xlfn.SINGLE(INDEX(Data!$A$1:S$1009,_xlfn.AGGREGATE(15,6,((Data!$C$1:$C$1009=T$6)/(Data!$C$1:$C$1009=T$6))*ROW(Data!$C$1:$C$1009),ROW(T62)-ROW(T$6)),1)),"")</f>
        <v/>
      </c>
      <c r="U62" s="43"/>
      <c r="V62" s="43" t="str" cm="1">
        <f t="array" ref="V62">IFERROR(_xlfn.SINGLE(INDEX(Data!$A$1:X$1009,_xlfn.AGGREGATE(15,6,((Data!$C$1:$C$1009=V$6)/(Data!$C$1:$C$1009=V$6))*ROW(Data!$C$1:$C$1009),ROW(V62)-ROW(V$6)),1)),"")</f>
        <v>Pasiones</v>
      </c>
      <c r="W62" s="43"/>
      <c r="X62" s="43" t="str" cm="1">
        <f t="array" ref="X62">IFERROR(_xlfn.SINGLE(INDEX(Data!$A$1:Z$1009,_xlfn.AGGREGATE(15,6,((Data!$C$1:$C$1009=X$6)/(Data!$C$1:$C$1009=X$6))*ROW(Data!$C$1:$C$1009),ROW(X62)-ROW(X$6)),1)),"")</f>
        <v/>
      </c>
      <c r="Y62" s="43"/>
      <c r="Z62" s="43" t="str" cm="1">
        <f t="array" ref="Z62">IFERROR(_xlfn.SINGLE(INDEX(Data!$A$1:AB$1009,_xlfn.AGGREGATE(15,6,((Data!$C$1:$C$1009=Z$6)/(Data!$C$1:$C$1009=Z$6))*ROW(Data!$C$1:$C$1009),ROW(Z62)-ROW(Z$6)),1)),"")</f>
        <v/>
      </c>
    </row>
    <row r="63" spans="1:26" ht="24" x14ac:dyDescent="0.4">
      <c r="A63" s="43"/>
      <c r="B63" s="43" t="str" cm="1">
        <f t="array" ref="B63">IFERROR(_xlfn.SINGLE(INDEX(Data!A$1:$A$1009,_xlfn.AGGREGATE(15,6,((Data!$C$1:$C$1009=B$6)/(Data!$C$1:$C$1009=B$6))*ROW(Data!$C$1:$C$1009),ROW(B63)-ROW(B$6)),1)),"")</f>
        <v/>
      </c>
      <c r="C63" s="43"/>
      <c r="D63" s="43" t="str" cm="1">
        <f t="array" ref="D63">IFERROR(_xlfn.SINGLE(INDEX(Data!$A$1:C$1009,_xlfn.AGGREGATE(15,6,((Data!$C$1:$C$1009=D$6)/(Data!$C$1:$C$1009=D$6))*ROW(Data!$C$1:$C$1009),ROW(D63)-ROW(D$6)),1)),"")</f>
        <v/>
      </c>
      <c r="E63" s="43"/>
      <c r="F63" s="43" t="str" cm="1">
        <f t="array" ref="F63">IFERROR(_xlfn.SINGLE(INDEX(Data!$A$1:E$1009,_xlfn.AGGREGATE(15,6,((Data!$C$1:$C$1009=F$6)/(Data!$C$1:$C$1009=F$6))*ROW(Data!$C$1:$C$1009),ROW(F63)-ROW(F$6)),1)),"")</f>
        <v>Pac 12 Los Angeles</v>
      </c>
      <c r="G63" s="43"/>
      <c r="H63" s="43" t="str" cm="1">
        <f t="array" ref="H63">IFERROR(_xlfn.SINGLE(INDEX(Data!$A$1:G$1009,_xlfn.AGGREGATE(15,6,((Data!$C$1:$C$1009=H$6)/(Data!$C$1:$C$1009=H$6))*ROW(Data!$C$1:$C$1009),ROW(H63)-ROW(H$6)),1)),"")</f>
        <v/>
      </c>
      <c r="I63" s="43"/>
      <c r="J63" s="43" t="str" cm="1">
        <f t="array" ref="J63">IFERROR(_xlfn.SINGLE(INDEX(Data!$A$1:J$1009,_xlfn.AGGREGATE(15,6,((Data!$C$1:$C$1009=J$6)/(Data!$C$1:$C$1009=J$6))*ROW(Data!$C$1:$C$1009),ROW(J63)-ROW(J$6)),1)),"")</f>
        <v>Warriors &amp; Gangsters</v>
      </c>
      <c r="K63" s="43"/>
      <c r="L63" s="43" t="str" cm="1">
        <f t="array" ref="L63">IFERROR(_xlfn.SINGLE(INDEX(Data!$A$1:L$1009,_xlfn.AGGREGATE(15,6,((Data!$C$1:$C$1009=L$6)/(Data!$C$1:$C$1009=L$6))*ROW(Data!$C$1:$C$1009),ROW(L63)-ROW(L$6)),1)),"")</f>
        <v/>
      </c>
      <c r="M63" s="43"/>
      <c r="N63" s="43" t="str" cm="1">
        <f t="array" ref="N63">IFERROR(_xlfn.SINGLE(INDEX(Data!$A$1:N$1009,_xlfn.AGGREGATE(15,6,((Data!$C$1:$C$1009=N$6)/(Data!$C$1:$C$1009=N$6))*ROW(Data!$C$1:$C$1009),ROW(N63)-ROW(N$6)),1)),"")</f>
        <v/>
      </c>
      <c r="O63" s="43"/>
      <c r="P63" s="43" t="str" cm="1">
        <f t="array" ref="P63">IFERROR(_xlfn.SINGLE(INDEX(Data!$A$1:Q$1009,_xlfn.AGGREGATE(15,6,((Data!$C$1:$C$1009=P$6)/(Data!$C$1:$C$1009=P$6))*ROW(Data!$C$1:$C$1009),ROW(P63)-ROW(P$6)),1)),"")</f>
        <v/>
      </c>
      <c r="Q63" s="43"/>
      <c r="R63" s="43" t="str" cm="1">
        <f t="array" ref="R63">IFERROR(_xlfn.SINGLE(INDEX(Data!$A$1:R$1009,_xlfn.AGGREGATE(15,6,((Data!$C$1:$C$1009=R$6)/(Data!$C$1:$C$1009=R$6))*ROW(Data!$C$1:$C$1009),ROW(R63)-ROW(R$6)),1)),"")</f>
        <v/>
      </c>
      <c r="S63" s="43"/>
      <c r="T63" s="43" t="str" cm="1">
        <f t="array" ref="T63">IFERROR(_xlfn.SINGLE(INDEX(Data!$A$1:S$1009,_xlfn.AGGREGATE(15,6,((Data!$C$1:$C$1009=T$6)/(Data!$C$1:$C$1009=T$6))*ROW(Data!$C$1:$C$1009),ROW(T63)-ROW(T$6)),1)),"")</f>
        <v/>
      </c>
      <c r="U63" s="43"/>
      <c r="V63" s="43" t="str" cm="1">
        <f t="array" ref="V63">IFERROR(_xlfn.SINGLE(INDEX(Data!$A$1:X$1009,_xlfn.AGGREGATE(15,6,((Data!$C$1:$C$1009=V$6)/(Data!$C$1:$C$1009=V$6))*ROW(Data!$C$1:$C$1009),ROW(V63)-ROW(V$6)),1)),"")</f>
        <v>Perú Mágico</v>
      </c>
      <c r="W63" s="43"/>
      <c r="X63" s="43" t="str" cm="1">
        <f t="array" ref="X63">IFERROR(_xlfn.SINGLE(INDEX(Data!$A$1:Z$1009,_xlfn.AGGREGATE(15,6,((Data!$C$1:$C$1009=X$6)/(Data!$C$1:$C$1009=X$6))*ROW(Data!$C$1:$C$1009),ROW(X63)-ROW(X$6)),1)),"")</f>
        <v/>
      </c>
      <c r="Y63" s="43"/>
      <c r="Z63" s="43" t="str" cm="1">
        <f t="array" ref="Z63">IFERROR(_xlfn.SINGLE(INDEX(Data!$A$1:AB$1009,_xlfn.AGGREGATE(15,6,((Data!$C$1:$C$1009=Z$6)/(Data!$C$1:$C$1009=Z$6))*ROW(Data!$C$1:$C$1009),ROW(Z63)-ROW(Z$6)),1)),"")</f>
        <v/>
      </c>
    </row>
    <row r="64" spans="1:26" x14ac:dyDescent="0.4">
      <c r="A64" s="43"/>
      <c r="B64" s="43" t="str" cm="1">
        <f t="array" ref="B64">IFERROR(_xlfn.SINGLE(INDEX(Data!A$1:$A$1009,_xlfn.AGGREGATE(15,6,((Data!$C$1:$C$1009=B$6)/(Data!$C$1:$C$1009=B$6))*ROW(Data!$C$1:$C$1009),ROW(B64)-ROW(B$6)),1)),"")</f>
        <v/>
      </c>
      <c r="C64" s="43"/>
      <c r="D64" s="43" t="str" cm="1">
        <f t="array" ref="D64">IFERROR(_xlfn.SINGLE(INDEX(Data!$A$1:C$1009,_xlfn.AGGREGATE(15,6,((Data!$C$1:$C$1009=D$6)/(Data!$C$1:$C$1009=D$6))*ROW(Data!$C$1:$C$1009),ROW(D64)-ROW(D$6)),1)),"")</f>
        <v/>
      </c>
      <c r="E64" s="43"/>
      <c r="F64" s="43" t="str" cm="1">
        <f t="array" ref="F64">IFERROR(_xlfn.SINGLE(INDEX(Data!$A$1:E$1009,_xlfn.AGGREGATE(15,6,((Data!$C$1:$C$1009=F$6)/(Data!$C$1:$C$1009=F$6))*ROW(Data!$C$1:$C$1009),ROW(F64)-ROW(F$6)),1)),"")</f>
        <v>Pac 12 Mountain</v>
      </c>
      <c r="G64" s="43"/>
      <c r="H64" s="43" t="str" cm="1">
        <f t="array" ref="H64">IFERROR(_xlfn.SINGLE(INDEX(Data!$A$1:G$1009,_xlfn.AGGREGATE(15,6,((Data!$C$1:$C$1009=H$6)/(Data!$C$1:$C$1009=H$6))*ROW(Data!$C$1:$C$1009),ROW(H64)-ROW(H$6)),1)),"")</f>
        <v/>
      </c>
      <c r="I64" s="43"/>
      <c r="J64" s="43" t="str" cm="1">
        <f t="array" ref="J64">IFERROR(_xlfn.SINGLE(INDEX(Data!$A$1:J$1009,_xlfn.AGGREGATE(15,6,((Data!$C$1:$C$1009=J$6)/(Data!$C$1:$C$1009=J$6))*ROW(Data!$C$1:$C$1009),ROW(J64)-ROW(J$6)),1)),"")</f>
        <v>Watch It Scream!</v>
      </c>
      <c r="K64" s="43"/>
      <c r="L64" s="43" t="str" cm="1">
        <f t="array" ref="L64">IFERROR(_xlfn.SINGLE(INDEX(Data!$A$1:L$1009,_xlfn.AGGREGATE(15,6,((Data!$C$1:$C$1009=L$6)/(Data!$C$1:$C$1009=L$6))*ROW(Data!$C$1:$C$1009),ROW(L64)-ROW(L$6)),1)),"")</f>
        <v/>
      </c>
      <c r="M64" s="43"/>
      <c r="N64" s="43" t="str" cm="1">
        <f t="array" ref="N64">IFERROR(_xlfn.SINGLE(INDEX(Data!$A$1:N$1009,_xlfn.AGGREGATE(15,6,((Data!$C$1:$C$1009=N$6)/(Data!$C$1:$C$1009=N$6))*ROW(Data!$C$1:$C$1009),ROW(N64)-ROW(N$6)),1)),"")</f>
        <v/>
      </c>
      <c r="O64" s="43"/>
      <c r="P64" s="43" t="str" cm="1">
        <f t="array" ref="P64">IFERROR(_xlfn.SINGLE(INDEX(Data!$A$1:Q$1009,_xlfn.AGGREGATE(15,6,((Data!$C$1:$C$1009=P$6)/(Data!$C$1:$C$1009=P$6))*ROW(Data!$C$1:$C$1009),ROW(P64)-ROW(P$6)),1)),"")</f>
        <v/>
      </c>
      <c r="Q64" s="43"/>
      <c r="R64" s="43" t="str" cm="1">
        <f t="array" ref="R64">IFERROR(_xlfn.SINGLE(INDEX(Data!$A$1:R$1009,_xlfn.AGGREGATE(15,6,((Data!$C$1:$C$1009=R$6)/(Data!$C$1:$C$1009=R$6))*ROW(Data!$C$1:$C$1009),ROW(R64)-ROW(R$6)),1)),"")</f>
        <v/>
      </c>
      <c r="S64" s="43"/>
      <c r="T64" s="43" t="str" cm="1">
        <f t="array" ref="T64">IFERROR(_xlfn.SINGLE(INDEX(Data!$A$1:S$1009,_xlfn.AGGREGATE(15,6,((Data!$C$1:$C$1009=T$6)/(Data!$C$1:$C$1009=T$6))*ROW(Data!$C$1:$C$1009),ROW(T64)-ROW(T$6)),1)),"")</f>
        <v/>
      </c>
      <c r="U64" s="43"/>
      <c r="V64" s="43" t="str" cm="1">
        <f t="array" ref="V64">IFERROR(_xlfn.SINGLE(INDEX(Data!$A$1:X$1009,_xlfn.AGGREGATE(15,6,((Data!$C$1:$C$1009=V$6)/(Data!$C$1:$C$1009=V$6))*ROW(Data!$C$1:$C$1009),ROW(V64)-ROW(V$6)),1)),"")</f>
        <v>PX Sports</v>
      </c>
      <c r="W64" s="43"/>
      <c r="X64" s="43" t="str" cm="1">
        <f t="array" ref="X64">IFERROR(_xlfn.SINGLE(INDEX(Data!$A$1:Z$1009,_xlfn.AGGREGATE(15,6,((Data!$C$1:$C$1009=X$6)/(Data!$C$1:$C$1009=X$6))*ROW(Data!$C$1:$C$1009),ROW(X64)-ROW(X$6)),1)),"")</f>
        <v/>
      </c>
      <c r="Y64" s="43"/>
      <c r="Z64" s="43" t="str" cm="1">
        <f t="array" ref="Z64">IFERROR(_xlfn.SINGLE(INDEX(Data!$A$1:AB$1009,_xlfn.AGGREGATE(15,6,((Data!$C$1:$C$1009=Z$6)/(Data!$C$1:$C$1009=Z$6))*ROW(Data!$C$1:$C$1009),ROW(Z64)-ROW(Z$6)),1)),"")</f>
        <v/>
      </c>
    </row>
    <row r="65" spans="1:26" x14ac:dyDescent="0.4">
      <c r="A65" s="43"/>
      <c r="B65" s="43" t="str" cm="1">
        <f t="array" ref="B65">IFERROR(_xlfn.SINGLE(INDEX(Data!A$1:$A$1009,_xlfn.AGGREGATE(15,6,((Data!$C$1:$C$1009=B$6)/(Data!$C$1:$C$1009=B$6))*ROW(Data!$C$1:$C$1009),ROW(B65)-ROW(B$6)),1)),"")</f>
        <v/>
      </c>
      <c r="C65" s="43"/>
      <c r="D65" s="43" t="str" cm="1">
        <f t="array" ref="D65">IFERROR(_xlfn.SINGLE(INDEX(Data!$A$1:C$1009,_xlfn.AGGREGATE(15,6,((Data!$C$1:$C$1009=D$6)/(Data!$C$1:$C$1009=D$6))*ROW(Data!$C$1:$C$1009),ROW(D65)-ROW(D$6)),1)),"")</f>
        <v/>
      </c>
      <c r="E65" s="43"/>
      <c r="F65" s="43" t="str" cm="1">
        <f t="array" ref="F65">IFERROR(_xlfn.SINGLE(INDEX(Data!$A$1:E$1009,_xlfn.AGGREGATE(15,6,((Data!$C$1:$C$1009=F$6)/(Data!$C$1:$C$1009=F$6))*ROW(Data!$C$1:$C$1009),ROW(F65)-ROW(F$6)),1)),"")</f>
        <v>Pac 12 Oregon</v>
      </c>
      <c r="G65" s="43"/>
      <c r="H65" s="43" t="str" cm="1">
        <f t="array" ref="H65">IFERROR(_xlfn.SINGLE(INDEX(Data!$A$1:G$1009,_xlfn.AGGREGATE(15,6,((Data!$C$1:$C$1009=H$6)/(Data!$C$1:$C$1009=H$6))*ROW(Data!$C$1:$C$1009),ROW(H65)-ROW(H$6)),1)),"")</f>
        <v/>
      </c>
      <c r="I65" s="43"/>
      <c r="J65" s="43" t="str" cm="1">
        <f t="array" ref="J65">IFERROR(_xlfn.SINGLE(INDEX(Data!$A$1:J$1009,_xlfn.AGGREGATE(15,6,((Data!$C$1:$C$1009=J$6)/(Data!$C$1:$C$1009=J$6))*ROW(Data!$C$1:$C$1009),ROW(J65)-ROW(J$6)),1)),"")</f>
        <v>WGN America</v>
      </c>
      <c r="K65" s="43"/>
      <c r="L65" s="43" t="str" cm="1">
        <f t="array" ref="L65">IFERROR(_xlfn.SINGLE(INDEX(Data!$A$1:L$1009,_xlfn.AGGREGATE(15,6,((Data!$C$1:$C$1009=L$6)/(Data!$C$1:$C$1009=L$6))*ROW(Data!$C$1:$C$1009),ROW(L65)-ROW(L$6)),1)),"")</f>
        <v/>
      </c>
      <c r="M65" s="43"/>
      <c r="N65" s="43" t="str" cm="1">
        <f t="array" ref="N65">IFERROR(_xlfn.SINGLE(INDEX(Data!$A$1:N$1009,_xlfn.AGGREGATE(15,6,((Data!$C$1:$C$1009=N$6)/(Data!$C$1:$C$1009=N$6))*ROW(Data!$C$1:$C$1009),ROW(N65)-ROW(N$6)),1)),"")</f>
        <v/>
      </c>
      <c r="O65" s="43"/>
      <c r="P65" s="43" t="str" cm="1">
        <f t="array" ref="P65">IFERROR(_xlfn.SINGLE(INDEX(Data!$A$1:Q$1009,_xlfn.AGGREGATE(15,6,((Data!$C$1:$C$1009=P$6)/(Data!$C$1:$C$1009=P$6))*ROW(Data!$C$1:$C$1009),ROW(P65)-ROW(P$6)),1)),"")</f>
        <v/>
      </c>
      <c r="Q65" s="43"/>
      <c r="R65" s="43" t="str" cm="1">
        <f t="array" ref="R65">IFERROR(_xlfn.SINGLE(INDEX(Data!$A$1:R$1009,_xlfn.AGGREGATE(15,6,((Data!$C$1:$C$1009=R$6)/(Data!$C$1:$C$1009=R$6))*ROW(Data!$C$1:$C$1009),ROW(R65)-ROW(R$6)),1)),"")</f>
        <v/>
      </c>
      <c r="S65" s="43"/>
      <c r="T65" s="43" t="str" cm="1">
        <f t="array" ref="T65">IFERROR(_xlfn.SINGLE(INDEX(Data!$A$1:S$1009,_xlfn.AGGREGATE(15,6,((Data!$C$1:$C$1009=T$6)/(Data!$C$1:$C$1009=T$6))*ROW(Data!$C$1:$C$1009),ROW(T65)-ROW(T$6)),1)),"")</f>
        <v/>
      </c>
      <c r="U65" s="43"/>
      <c r="V65" s="43" t="str" cm="1">
        <f t="array" ref="V65">IFERROR(_xlfn.SINGLE(INDEX(Data!$A$1:X$1009,_xlfn.AGGREGATE(15,6,((Data!$C$1:$C$1009=V$6)/(Data!$C$1:$C$1009=V$6))*ROW(Data!$C$1:$C$1009),ROW(V65)-ROW(V$6)),1)),"")</f>
        <v>RCN Novelas</v>
      </c>
      <c r="W65" s="43"/>
      <c r="X65" s="43" t="str" cm="1">
        <f t="array" ref="X65">IFERROR(_xlfn.SINGLE(INDEX(Data!$A$1:Z$1009,_xlfn.AGGREGATE(15,6,((Data!$C$1:$C$1009=X$6)/(Data!$C$1:$C$1009=X$6))*ROW(Data!$C$1:$C$1009),ROW(X65)-ROW(X$6)),1)),"")</f>
        <v/>
      </c>
      <c r="Y65" s="43"/>
      <c r="Z65" s="43" t="str" cm="1">
        <f t="array" ref="Z65">IFERROR(_xlfn.SINGLE(INDEX(Data!$A$1:AB$1009,_xlfn.AGGREGATE(15,6,((Data!$C$1:$C$1009=Z$6)/(Data!$C$1:$C$1009=Z$6))*ROW(Data!$C$1:$C$1009),ROW(Z65)-ROW(Z$6)),1)),"")</f>
        <v/>
      </c>
    </row>
    <row r="66" spans="1:26" x14ac:dyDescent="0.4">
      <c r="A66" s="43"/>
      <c r="B66" s="43" t="str" cm="1">
        <f t="array" ref="B66">IFERROR(_xlfn.SINGLE(INDEX(Data!A$1:$A$1009,_xlfn.AGGREGATE(15,6,((Data!$C$1:$C$1009=B$6)/(Data!$C$1:$C$1009=B$6))*ROW(Data!$C$1:$C$1009),ROW(B66)-ROW(B$6)),1)),"")</f>
        <v/>
      </c>
      <c r="C66" s="43"/>
      <c r="D66" s="43" t="str" cm="1">
        <f t="array" ref="D66">IFERROR(_xlfn.SINGLE(INDEX(Data!$A$1:C$1009,_xlfn.AGGREGATE(15,6,((Data!$C$1:$C$1009=D$6)/(Data!$C$1:$C$1009=D$6))*ROW(Data!$C$1:$C$1009),ROW(D66)-ROW(D$6)),1)),"")</f>
        <v/>
      </c>
      <c r="E66" s="43"/>
      <c r="F66" s="43" t="str" cm="1">
        <f t="array" ref="F66">IFERROR(_xlfn.SINGLE(INDEX(Data!$A$1:E$1009,_xlfn.AGGREGATE(15,6,((Data!$C$1:$C$1009=F$6)/(Data!$C$1:$C$1009=F$6))*ROW(Data!$C$1:$C$1009),ROW(F66)-ROW(F$6)),1)),"")</f>
        <v>Pac 12 Washington</v>
      </c>
      <c r="G66" s="43"/>
      <c r="H66" s="43" t="str" cm="1">
        <f t="array" ref="H66">IFERROR(_xlfn.SINGLE(INDEX(Data!$A$1:G$1009,_xlfn.AGGREGATE(15,6,((Data!$C$1:$C$1009=H$6)/(Data!$C$1:$C$1009=H$6))*ROW(Data!$C$1:$C$1009),ROW(H66)-ROW(H$6)),1)),"")</f>
        <v/>
      </c>
      <c r="I66" s="43"/>
      <c r="J66" s="43" t="str" cm="1">
        <f t="array" ref="J66">IFERROR(_xlfn.SINGLE(INDEX(Data!$A$1:J$1009,_xlfn.AGGREGATE(15,6,((Data!$C$1:$C$1009=J$6)/(Data!$C$1:$C$1009=J$6))*ROW(Data!$C$1:$C$1009),ROW(J66)-ROW(J$6)),1)),"")</f>
        <v>Youtube Originals</v>
      </c>
      <c r="K66" s="43"/>
      <c r="L66" s="43" t="str" cm="1">
        <f t="array" ref="L66">IFERROR(_xlfn.SINGLE(INDEX(Data!$A$1:L$1009,_xlfn.AGGREGATE(15,6,((Data!$C$1:$C$1009=L$6)/(Data!$C$1:$C$1009=L$6))*ROW(Data!$C$1:$C$1009),ROW(L66)-ROW(L$6)),1)),"")</f>
        <v/>
      </c>
      <c r="M66" s="43"/>
      <c r="N66" s="43" t="str" cm="1">
        <f t="array" ref="N66">IFERROR(_xlfn.SINGLE(INDEX(Data!$A$1:N$1009,_xlfn.AGGREGATE(15,6,((Data!$C$1:$C$1009=N$6)/(Data!$C$1:$C$1009=N$6))*ROW(Data!$C$1:$C$1009),ROW(N66)-ROW(N$6)),1)),"")</f>
        <v/>
      </c>
      <c r="O66" s="43"/>
      <c r="P66" s="43" t="str" cm="1">
        <f t="array" ref="P66">IFERROR(_xlfn.SINGLE(INDEX(Data!$A$1:Q$1009,_xlfn.AGGREGATE(15,6,((Data!$C$1:$C$1009=P$6)/(Data!$C$1:$C$1009=P$6))*ROW(Data!$C$1:$C$1009),ROW(P66)-ROW(P$6)),1)),"")</f>
        <v/>
      </c>
      <c r="Q66" s="43"/>
      <c r="R66" s="43" t="str" cm="1">
        <f t="array" ref="R66">IFERROR(_xlfn.SINGLE(INDEX(Data!$A$1:R$1009,_xlfn.AGGREGATE(15,6,((Data!$C$1:$C$1009=R$6)/(Data!$C$1:$C$1009=R$6))*ROW(Data!$C$1:$C$1009),ROW(R66)-ROW(R$6)),1)),"")</f>
        <v/>
      </c>
      <c r="S66" s="43"/>
      <c r="T66" s="43" t="str" cm="1">
        <f t="array" ref="T66">IFERROR(_xlfn.SINGLE(INDEX(Data!$A$1:S$1009,_xlfn.AGGREGATE(15,6,((Data!$C$1:$C$1009=T$6)/(Data!$C$1:$C$1009=T$6))*ROW(Data!$C$1:$C$1009),ROW(T66)-ROW(T$6)),1)),"")</f>
        <v/>
      </c>
      <c r="U66" s="43"/>
      <c r="V66" s="43" t="str" cm="1">
        <f t="array" ref="V66">IFERROR(_xlfn.SINGLE(INDEX(Data!$A$1:X$1009,_xlfn.AGGREGATE(15,6,((Data!$C$1:$C$1009=V$6)/(Data!$C$1:$C$1009=V$6))*ROW(Data!$C$1:$C$1009),ROW(V66)-ROW(V$6)),1)),"")</f>
        <v>RMS Canal</v>
      </c>
      <c r="W66" s="43"/>
      <c r="X66" s="43" t="str" cm="1">
        <f t="array" ref="X66">IFERROR(_xlfn.SINGLE(INDEX(Data!$A$1:Z$1009,_xlfn.AGGREGATE(15,6,((Data!$C$1:$C$1009=X$6)/(Data!$C$1:$C$1009=X$6))*ROW(Data!$C$1:$C$1009),ROW(X66)-ROW(X$6)),1)),"")</f>
        <v/>
      </c>
      <c r="Y66" s="43"/>
      <c r="Z66" s="43" t="str" cm="1">
        <f t="array" ref="Z66">IFERROR(_xlfn.SINGLE(INDEX(Data!$A$1:AB$1009,_xlfn.AGGREGATE(15,6,((Data!$C$1:$C$1009=Z$6)/(Data!$C$1:$C$1009=Z$6))*ROW(Data!$C$1:$C$1009),ROW(Z66)-ROW(Z$6)),1)),"")</f>
        <v/>
      </c>
    </row>
    <row r="67" spans="1:26" x14ac:dyDescent="0.4">
      <c r="A67" s="43"/>
      <c r="B67" s="43" t="str" cm="1">
        <f t="array" ref="B67">IFERROR(_xlfn.SINGLE(INDEX(Data!A$1:$A$1009,_xlfn.AGGREGATE(15,6,((Data!$C$1:$C$1009=B$6)/(Data!$C$1:$C$1009=B$6))*ROW(Data!$C$1:$C$1009),ROW(B67)-ROW(B$6)),1)),"")</f>
        <v/>
      </c>
      <c r="C67" s="43"/>
      <c r="D67" s="43" t="str" cm="1">
        <f t="array" ref="D67">IFERROR(_xlfn.SINGLE(INDEX(Data!$A$1:C$1009,_xlfn.AGGREGATE(15,6,((Data!$C$1:$C$1009=D$6)/(Data!$C$1:$C$1009=D$6))*ROW(Data!$C$1:$C$1009),ROW(D67)-ROW(D$6)),1)),"")</f>
        <v/>
      </c>
      <c r="E67" s="43"/>
      <c r="F67" s="43" t="str" cm="1">
        <f t="array" ref="F67">IFERROR(_xlfn.SINGLE(INDEX(Data!$A$1:E$1009,_xlfn.AGGREGATE(15,6,((Data!$C$1:$C$1009=F$6)/(Data!$C$1:$C$1009=F$6))*ROW(Data!$C$1:$C$1009),ROW(F67)-ROW(F$6)),1)),"")</f>
        <v>SEC Network+</v>
      </c>
      <c r="G67" s="43"/>
      <c r="H67" s="43" t="str" cm="1">
        <f t="array" ref="H67">IFERROR(_xlfn.SINGLE(INDEX(Data!$A$1:G$1009,_xlfn.AGGREGATE(15,6,((Data!$C$1:$C$1009=H$6)/(Data!$C$1:$C$1009=H$6))*ROW(Data!$C$1:$C$1009),ROW(H67)-ROW(H$6)),1)),"")</f>
        <v/>
      </c>
      <c r="I67" s="43"/>
      <c r="J67" s="43" t="str" cm="1">
        <f t="array" ref="J67">IFERROR(_xlfn.SINGLE(INDEX(Data!$A$1:J$1009,_xlfn.AGGREGATE(15,6,((Data!$C$1:$C$1009=J$6)/(Data!$C$1:$C$1009=J$6))*ROW(Data!$C$1:$C$1009),ROW(J67)-ROW(J$6)),1)),"")</f>
        <v/>
      </c>
      <c r="K67" s="43"/>
      <c r="L67" s="43" t="str" cm="1">
        <f t="array" ref="L67">IFERROR(_xlfn.SINGLE(INDEX(Data!$A$1:L$1009,_xlfn.AGGREGATE(15,6,((Data!$C$1:$C$1009=L$6)/(Data!$C$1:$C$1009=L$6))*ROW(Data!$C$1:$C$1009),ROW(L67)-ROW(L$6)),1)),"")</f>
        <v/>
      </c>
      <c r="M67" s="43"/>
      <c r="N67" s="43" t="str" cm="1">
        <f t="array" ref="N67">IFERROR(_xlfn.SINGLE(INDEX(Data!$A$1:N$1009,_xlfn.AGGREGATE(15,6,((Data!$C$1:$C$1009=N$6)/(Data!$C$1:$C$1009=N$6))*ROW(Data!$C$1:$C$1009),ROW(N67)-ROW(N$6)),1)),"")</f>
        <v/>
      </c>
      <c r="O67" s="43"/>
      <c r="P67" s="43" t="str" cm="1">
        <f t="array" ref="P67">IFERROR(_xlfn.SINGLE(INDEX(Data!$A$1:Q$1009,_xlfn.AGGREGATE(15,6,((Data!$C$1:$C$1009=P$6)/(Data!$C$1:$C$1009=P$6))*ROW(Data!$C$1:$C$1009),ROW(P67)-ROW(P$6)),1)),"")</f>
        <v/>
      </c>
      <c r="Q67" s="43"/>
      <c r="R67" s="43" t="str" cm="1">
        <f t="array" ref="R67">IFERROR(_xlfn.SINGLE(INDEX(Data!$A$1:R$1009,_xlfn.AGGREGATE(15,6,((Data!$C$1:$C$1009=R$6)/(Data!$C$1:$C$1009=R$6))*ROW(Data!$C$1:$C$1009),ROW(R67)-ROW(R$6)),1)),"")</f>
        <v/>
      </c>
      <c r="S67" s="43"/>
      <c r="T67" s="43" t="str" cm="1">
        <f t="array" ref="T67">IFERROR(_xlfn.SINGLE(INDEX(Data!$A$1:S$1009,_xlfn.AGGREGATE(15,6,((Data!$C$1:$C$1009=T$6)/(Data!$C$1:$C$1009=T$6))*ROW(Data!$C$1:$C$1009),ROW(T67)-ROW(T$6)),1)),"")</f>
        <v/>
      </c>
      <c r="U67" s="43"/>
      <c r="V67" s="43" t="str" cm="1">
        <f t="array" ref="V67">IFERROR(_xlfn.SINGLE(INDEX(Data!$A$1:X$1009,_xlfn.AGGREGATE(15,6,((Data!$C$1:$C$1009=V$6)/(Data!$C$1:$C$1009=V$6))*ROW(Data!$C$1:$C$1009),ROW(V67)-ROW(V$6)),1)),"")</f>
        <v>RT Espanol</v>
      </c>
      <c r="W67" s="43"/>
      <c r="X67" s="43" t="str" cm="1">
        <f t="array" ref="X67">IFERROR(_xlfn.SINGLE(INDEX(Data!$A$1:Z$1009,_xlfn.AGGREGATE(15,6,((Data!$C$1:$C$1009=X$6)/(Data!$C$1:$C$1009=X$6))*ROW(Data!$C$1:$C$1009),ROW(X67)-ROW(X$6)),1)),"")</f>
        <v/>
      </c>
      <c r="Y67" s="43"/>
      <c r="Z67" s="43" t="str" cm="1">
        <f t="array" ref="Z67">IFERROR(_xlfn.SINGLE(INDEX(Data!$A$1:AB$1009,_xlfn.AGGREGATE(15,6,((Data!$C$1:$C$1009=Z$6)/(Data!$C$1:$C$1009=Z$6))*ROW(Data!$C$1:$C$1009),ROW(Z67)-ROW(Z$6)),1)),"")</f>
        <v/>
      </c>
    </row>
    <row r="68" spans="1:26" ht="24" x14ac:dyDescent="0.4">
      <c r="A68" s="43"/>
      <c r="B68" s="43" t="str" cm="1">
        <f t="array" ref="B68">IFERROR(_xlfn.SINGLE(INDEX(Data!A$1:$A$1009,_xlfn.AGGREGATE(15,6,((Data!$C$1:$C$1009=B$6)/(Data!$C$1:$C$1009=B$6))*ROW(Data!$C$1:$C$1009),ROW(B68)-ROW(B$6)),1)),"")</f>
        <v/>
      </c>
      <c r="C68" s="43"/>
      <c r="D68" s="43" t="str" cm="1">
        <f t="array" ref="D68">IFERROR(_xlfn.SINGLE(INDEX(Data!$A$1:C$1009,_xlfn.AGGREGATE(15,6,((Data!$C$1:$C$1009=D$6)/(Data!$C$1:$C$1009=D$6))*ROW(Data!$C$1:$C$1009),ROW(D68)-ROW(D$6)),1)),"")</f>
        <v/>
      </c>
      <c r="E68" s="43"/>
      <c r="F68" s="43" t="str" cm="1">
        <f t="array" ref="F68">IFERROR(_xlfn.SINGLE(INDEX(Data!$A$1:E$1009,_xlfn.AGGREGATE(15,6,((Data!$C$1:$C$1009=F$6)/(Data!$C$1:$C$1009=F$6))*ROW(Data!$C$1:$C$1009),ROW(F68)-ROW(F$6)),1)),"")</f>
        <v>Spectrum Sportsnet</v>
      </c>
      <c r="G68" s="43"/>
      <c r="H68" s="43" t="str" cm="1">
        <f t="array" ref="H68">IFERROR(_xlfn.SINGLE(INDEX(Data!$A$1:G$1009,_xlfn.AGGREGATE(15,6,((Data!$C$1:$C$1009=H$6)/(Data!$C$1:$C$1009=H$6))*ROW(Data!$C$1:$C$1009),ROW(H68)-ROW(H$6)),1)),"")</f>
        <v/>
      </c>
      <c r="I68" s="43"/>
      <c r="J68" s="43" t="str" cm="1">
        <f t="array" ref="J68">IFERROR(_xlfn.SINGLE(INDEX(Data!$A$1:J$1009,_xlfn.AGGREGATE(15,6,((Data!$C$1:$C$1009=J$6)/(Data!$C$1:$C$1009=J$6))*ROW(Data!$C$1:$C$1009),ROW(J68)-ROW(J$6)),1)),"")</f>
        <v/>
      </c>
      <c r="K68" s="43"/>
      <c r="L68" s="43" t="str" cm="1">
        <f t="array" ref="L68">IFERROR(_xlfn.SINGLE(INDEX(Data!$A$1:L$1009,_xlfn.AGGREGATE(15,6,((Data!$C$1:$C$1009=L$6)/(Data!$C$1:$C$1009=L$6))*ROW(Data!$C$1:$C$1009),ROW(L68)-ROW(L$6)),1)),"")</f>
        <v/>
      </c>
      <c r="M68" s="43"/>
      <c r="N68" s="43" t="str" cm="1">
        <f t="array" ref="N68">IFERROR(_xlfn.SINGLE(INDEX(Data!$A$1:N$1009,_xlfn.AGGREGATE(15,6,((Data!$C$1:$C$1009=N$6)/(Data!$C$1:$C$1009=N$6))*ROW(Data!$C$1:$C$1009),ROW(N68)-ROW(N$6)),1)),"")</f>
        <v/>
      </c>
      <c r="O68" s="43"/>
      <c r="P68" s="43" t="str" cm="1">
        <f t="array" ref="P68">IFERROR(_xlfn.SINGLE(INDEX(Data!$A$1:Q$1009,_xlfn.AGGREGATE(15,6,((Data!$C$1:$C$1009=P$6)/(Data!$C$1:$C$1009=P$6))*ROW(Data!$C$1:$C$1009),ROW(P68)-ROW(P$6)),1)),"")</f>
        <v/>
      </c>
      <c r="Q68" s="43"/>
      <c r="R68" s="43" t="str" cm="1">
        <f t="array" ref="R68">IFERROR(_xlfn.SINGLE(INDEX(Data!$A$1:R$1009,_xlfn.AGGREGATE(15,6,((Data!$C$1:$C$1009=R$6)/(Data!$C$1:$C$1009=R$6))*ROW(Data!$C$1:$C$1009),ROW(R68)-ROW(R$6)),1)),"")</f>
        <v/>
      </c>
      <c r="S68" s="43"/>
      <c r="T68" s="43" t="str" cm="1">
        <f t="array" ref="T68">IFERROR(_xlfn.SINGLE(INDEX(Data!$A$1:S$1009,_xlfn.AGGREGATE(15,6,((Data!$C$1:$C$1009=T$6)/(Data!$C$1:$C$1009=T$6))*ROW(Data!$C$1:$C$1009),ROW(T68)-ROW(T$6)),1)),"")</f>
        <v/>
      </c>
      <c r="U68" s="43"/>
      <c r="V68" s="43" t="str" cm="1">
        <f t="array" ref="V68">IFERROR(_xlfn.SINGLE(INDEX(Data!$A$1:X$1009,_xlfn.AGGREGATE(15,6,((Data!$C$1:$C$1009=V$6)/(Data!$C$1:$C$1009=V$6))*ROW(Data!$C$1:$C$1009),ROW(V68)-ROW(V$6)),1)),"")</f>
        <v>Sur Perú</v>
      </c>
      <c r="W68" s="43"/>
      <c r="X68" s="43" t="str" cm="1">
        <f t="array" ref="X68">IFERROR(_xlfn.SINGLE(INDEX(Data!$A$1:Z$1009,_xlfn.AGGREGATE(15,6,((Data!$C$1:$C$1009=X$6)/(Data!$C$1:$C$1009=X$6))*ROW(Data!$C$1:$C$1009),ROW(X68)-ROW(X$6)),1)),"")</f>
        <v/>
      </c>
      <c r="Y68" s="43"/>
      <c r="Z68" s="43" t="str" cm="1">
        <f t="array" ref="Z68">IFERROR(_xlfn.SINGLE(INDEX(Data!$A$1:AB$1009,_xlfn.AGGREGATE(15,6,((Data!$C$1:$C$1009=Z$6)/(Data!$C$1:$C$1009=Z$6))*ROW(Data!$C$1:$C$1009),ROW(Z68)-ROW(Z$6)),1)),"")</f>
        <v/>
      </c>
    </row>
    <row r="69" spans="1:26" ht="24" x14ac:dyDescent="0.4">
      <c r="A69" s="43"/>
      <c r="B69" s="43" t="str" cm="1">
        <f t="array" ref="B69">IFERROR(_xlfn.SINGLE(INDEX(Data!A$1:$A$1009,_xlfn.AGGREGATE(15,6,((Data!$C$1:$C$1009=B$6)/(Data!$C$1:$C$1009=B$6))*ROW(Data!$C$1:$C$1009),ROW(B69)-ROW(B$6)),1)),"")</f>
        <v/>
      </c>
      <c r="C69" s="43"/>
      <c r="D69" s="43" t="str" cm="1">
        <f t="array" ref="D69">IFERROR(_xlfn.SINGLE(INDEX(Data!$A$1:C$1009,_xlfn.AGGREGATE(15,6,((Data!$C$1:$C$1009=D$6)/(Data!$C$1:$C$1009=D$6))*ROW(Data!$C$1:$C$1009),ROW(D69)-ROW(D$6)),1)),"")</f>
        <v/>
      </c>
      <c r="E69" s="43"/>
      <c r="F69" s="43" t="str" cm="1">
        <f t="array" ref="F69">IFERROR(_xlfn.SINGLE(INDEX(Data!$A$1:E$1009,_xlfn.AGGREGATE(15,6,((Data!$C$1:$C$1009=F$6)/(Data!$C$1:$C$1009=F$6))*ROW(Data!$C$1:$C$1009),ROW(F69)-ROW(F$6)),1)),"")</f>
        <v>Spectrum Sportsnet LA</v>
      </c>
      <c r="G69" s="43"/>
      <c r="H69" s="43" t="str" cm="1">
        <f t="array" ref="H69">IFERROR(_xlfn.SINGLE(INDEX(Data!$A$1:G$1009,_xlfn.AGGREGATE(15,6,((Data!$C$1:$C$1009=H$6)/(Data!$C$1:$C$1009=H$6))*ROW(Data!$C$1:$C$1009),ROW(H69)-ROW(H$6)),1)),"")</f>
        <v/>
      </c>
      <c r="I69" s="43"/>
      <c r="J69" s="43" t="str" cm="1">
        <f t="array" ref="J69">IFERROR(_xlfn.SINGLE(INDEX(Data!$A$1:J$1009,_xlfn.AGGREGATE(15,6,((Data!$C$1:$C$1009=J$6)/(Data!$C$1:$C$1009=J$6))*ROW(Data!$C$1:$C$1009),ROW(J69)-ROW(J$6)),1)),"")</f>
        <v/>
      </c>
      <c r="K69" s="43"/>
      <c r="L69" s="43" t="str" cm="1">
        <f t="array" ref="L69">IFERROR(_xlfn.SINGLE(INDEX(Data!$A$1:L$1009,_xlfn.AGGREGATE(15,6,((Data!$C$1:$C$1009=L$6)/(Data!$C$1:$C$1009=L$6))*ROW(Data!$C$1:$C$1009),ROW(L69)-ROW(L$6)),1)),"")</f>
        <v/>
      </c>
      <c r="M69" s="43"/>
      <c r="N69" s="43" t="str" cm="1">
        <f t="array" ref="N69">IFERROR(_xlfn.SINGLE(INDEX(Data!$A$1:N$1009,_xlfn.AGGREGATE(15,6,((Data!$C$1:$C$1009=N$6)/(Data!$C$1:$C$1009=N$6))*ROW(Data!$C$1:$C$1009),ROW(N69)-ROW(N$6)),1)),"")</f>
        <v/>
      </c>
      <c r="O69" s="43"/>
      <c r="P69" s="43" t="str" cm="1">
        <f t="array" ref="P69">IFERROR(_xlfn.SINGLE(INDEX(Data!$A$1:Q$1009,_xlfn.AGGREGATE(15,6,((Data!$C$1:$C$1009=P$6)/(Data!$C$1:$C$1009=P$6))*ROW(Data!$C$1:$C$1009),ROW(P69)-ROW(P$6)),1)),"")</f>
        <v/>
      </c>
      <c r="Q69" s="43"/>
      <c r="R69" s="43" t="str" cm="1">
        <f t="array" ref="R69">IFERROR(_xlfn.SINGLE(INDEX(Data!$A$1:R$1009,_xlfn.AGGREGATE(15,6,((Data!$C$1:$C$1009=R$6)/(Data!$C$1:$C$1009=R$6))*ROW(Data!$C$1:$C$1009),ROW(R69)-ROW(R$6)),1)),"")</f>
        <v/>
      </c>
      <c r="S69" s="43"/>
      <c r="T69" s="43" t="str" cm="1">
        <f t="array" ref="T69">IFERROR(_xlfn.SINGLE(INDEX(Data!$A$1:S$1009,_xlfn.AGGREGATE(15,6,((Data!$C$1:$C$1009=T$6)/(Data!$C$1:$C$1009=T$6))*ROW(Data!$C$1:$C$1009),ROW(T69)-ROW(T$6)),1)),"")</f>
        <v/>
      </c>
      <c r="U69" s="43"/>
      <c r="V69" s="43" t="str" cm="1">
        <f t="array" ref="V69">IFERROR(_xlfn.SINGLE(INDEX(Data!$A$1:X$1009,_xlfn.AGGREGATE(15,6,((Data!$C$1:$C$1009=V$6)/(Data!$C$1:$C$1009=V$6))*ROW(Data!$C$1:$C$1009),ROW(V69)-ROW(V$6)),1)),"")</f>
        <v>Telecentro</v>
      </c>
      <c r="W69" s="43"/>
      <c r="X69" s="43" t="str" cm="1">
        <f t="array" ref="X69">IFERROR(_xlfn.SINGLE(INDEX(Data!$A$1:Z$1009,_xlfn.AGGREGATE(15,6,((Data!$C$1:$C$1009=X$6)/(Data!$C$1:$C$1009=X$6))*ROW(Data!$C$1:$C$1009),ROW(X69)-ROW(X$6)),1)),"")</f>
        <v/>
      </c>
      <c r="Y69" s="43"/>
      <c r="Z69" s="43" t="str" cm="1">
        <f t="array" ref="Z69">IFERROR(_xlfn.SINGLE(INDEX(Data!$A$1:AB$1009,_xlfn.AGGREGATE(15,6,((Data!$C$1:$C$1009=Z$6)/(Data!$C$1:$C$1009=Z$6))*ROW(Data!$C$1:$C$1009),ROW(Z69)-ROW(Z$6)),1)),"")</f>
        <v/>
      </c>
    </row>
    <row r="70" spans="1:26" x14ac:dyDescent="0.4">
      <c r="A70" s="43"/>
      <c r="B70" s="43" t="str" cm="1">
        <f t="array" ref="B70">IFERROR(_xlfn.SINGLE(INDEX(Data!A$1:$A$1009,_xlfn.AGGREGATE(15,6,((Data!$C$1:$C$1009=B$6)/(Data!$C$1:$C$1009=B$6))*ROW(Data!$C$1:$C$1009),ROW(B70)-ROW(B$6)),1)),"")</f>
        <v/>
      </c>
      <c r="C70" s="43"/>
      <c r="D70" s="43" t="str" cm="1">
        <f t="array" ref="D70">IFERROR(_xlfn.SINGLE(INDEX(Data!$A$1:C$1009,_xlfn.AGGREGATE(15,6,((Data!$C$1:$C$1009=D$6)/(Data!$C$1:$C$1009=D$6))*ROW(Data!$C$1:$C$1009),ROW(D70)-ROW(D$6)),1)),"")</f>
        <v/>
      </c>
      <c r="E70" s="43"/>
      <c r="F70" s="43" t="str" cm="1">
        <f t="array" ref="F70">IFERROR(_xlfn.SINGLE(INDEX(Data!$A$1:E$1009,_xlfn.AGGREGATE(15,6,((Data!$C$1:$C$1009=F$6)/(Data!$C$1:$C$1009=F$6))*ROW(Data!$C$1:$C$1009),ROW(F70)-ROW(F$6)),1)),"")</f>
        <v>Sportsman Channel</v>
      </c>
      <c r="G70" s="43"/>
      <c r="H70" s="43" t="str" cm="1">
        <f t="array" ref="H70">IFERROR(_xlfn.SINGLE(INDEX(Data!$A$1:G$1009,_xlfn.AGGREGATE(15,6,((Data!$C$1:$C$1009=H$6)/(Data!$C$1:$C$1009=H$6))*ROW(Data!$C$1:$C$1009),ROW(H70)-ROW(H$6)),1)),"")</f>
        <v/>
      </c>
      <c r="I70" s="43"/>
      <c r="J70" s="43" t="str" cm="1">
        <f t="array" ref="J70">IFERROR(_xlfn.SINGLE(INDEX(Data!$A$1:J$1009,_xlfn.AGGREGATE(15,6,((Data!$C$1:$C$1009=J$6)/(Data!$C$1:$C$1009=J$6))*ROW(Data!$C$1:$C$1009),ROW(J70)-ROW(J$6)),1)),"")</f>
        <v/>
      </c>
      <c r="K70" s="43"/>
      <c r="L70" s="43" t="str" cm="1">
        <f t="array" ref="L70">IFERROR(_xlfn.SINGLE(INDEX(Data!$A$1:L$1009,_xlfn.AGGREGATE(15,6,((Data!$C$1:$C$1009=L$6)/(Data!$C$1:$C$1009=L$6))*ROW(Data!$C$1:$C$1009),ROW(L70)-ROW(L$6)),1)),"")</f>
        <v/>
      </c>
      <c r="M70" s="43"/>
      <c r="N70" s="43" t="str" cm="1">
        <f t="array" ref="N70">IFERROR(_xlfn.SINGLE(INDEX(Data!$A$1:N$1009,_xlfn.AGGREGATE(15,6,((Data!$C$1:$C$1009=N$6)/(Data!$C$1:$C$1009=N$6))*ROW(Data!$C$1:$C$1009),ROW(N70)-ROW(N$6)),1)),"")</f>
        <v/>
      </c>
      <c r="O70" s="43"/>
      <c r="P70" s="43" t="str" cm="1">
        <f t="array" ref="P70">IFERROR(_xlfn.SINGLE(INDEX(Data!$A$1:Q$1009,_xlfn.AGGREGATE(15,6,((Data!$C$1:$C$1009=P$6)/(Data!$C$1:$C$1009=P$6))*ROW(Data!$C$1:$C$1009),ROW(P70)-ROW(P$6)),1)),"")</f>
        <v/>
      </c>
      <c r="Q70" s="43"/>
      <c r="R70" s="43" t="str" cm="1">
        <f t="array" ref="R70">IFERROR(_xlfn.SINGLE(INDEX(Data!$A$1:R$1009,_xlfn.AGGREGATE(15,6,((Data!$C$1:$C$1009=R$6)/(Data!$C$1:$C$1009=R$6))*ROW(Data!$C$1:$C$1009),ROW(R70)-ROW(R$6)),1)),"")</f>
        <v/>
      </c>
      <c r="S70" s="43"/>
      <c r="T70" s="43" t="str" cm="1">
        <f t="array" ref="T70">IFERROR(_xlfn.SINGLE(INDEX(Data!$A$1:S$1009,_xlfn.AGGREGATE(15,6,((Data!$C$1:$C$1009=T$6)/(Data!$C$1:$C$1009=T$6))*ROW(Data!$C$1:$C$1009),ROW(T70)-ROW(T$6)),1)),"")</f>
        <v/>
      </c>
      <c r="U70" s="43"/>
      <c r="V70" s="43" t="str" cm="1">
        <f t="array" ref="V70">IFERROR(_xlfn.SINGLE(INDEX(Data!$A$1:X$1009,_xlfn.AGGREGATE(15,6,((Data!$C$1:$C$1009=V$6)/(Data!$C$1:$C$1009=V$6))*ROW(Data!$C$1:$C$1009),ROW(V70)-ROW(V$6)),1)),"")</f>
        <v>Telefe</v>
      </c>
      <c r="W70" s="43"/>
      <c r="X70" s="43" t="str" cm="1">
        <f t="array" ref="X70">IFERROR(_xlfn.SINGLE(INDEX(Data!$A$1:Z$1009,_xlfn.AGGREGATE(15,6,((Data!$C$1:$C$1009=X$6)/(Data!$C$1:$C$1009=X$6))*ROW(Data!$C$1:$C$1009),ROW(X70)-ROW(X$6)),1)),"")</f>
        <v/>
      </c>
      <c r="Y70" s="43"/>
      <c r="Z70" s="43" t="str" cm="1">
        <f t="array" ref="Z70">IFERROR(_xlfn.SINGLE(INDEX(Data!$A$1:AB$1009,_xlfn.AGGREGATE(15,6,((Data!$C$1:$C$1009=Z$6)/(Data!$C$1:$C$1009=Z$6))*ROW(Data!$C$1:$C$1009),ROW(Z70)-ROW(Z$6)),1)),"")</f>
        <v/>
      </c>
    </row>
    <row r="71" spans="1:26" x14ac:dyDescent="0.4">
      <c r="A71" s="43"/>
      <c r="B71" s="43" t="str" cm="1">
        <f t="array" ref="B71">IFERROR(_xlfn.SINGLE(INDEX(Data!A$1:$A$1009,_xlfn.AGGREGATE(15,6,((Data!$C$1:$C$1009=B$6)/(Data!$C$1:$C$1009=B$6))*ROW(Data!$C$1:$C$1009),ROW(B71)-ROW(B$6)),1)),"")</f>
        <v/>
      </c>
      <c r="C71" s="43"/>
      <c r="D71" s="43" t="str" cm="1">
        <f t="array" ref="D71">IFERROR(_xlfn.SINGLE(INDEX(Data!$A$1:C$1009,_xlfn.AGGREGATE(15,6,((Data!$C$1:$C$1009=D$6)/(Data!$C$1:$C$1009=D$6))*ROW(Data!$C$1:$C$1009),ROW(D71)-ROW(D$6)),1)),"")</f>
        <v/>
      </c>
      <c r="E71" s="43"/>
      <c r="F71" s="43" t="str" cm="1">
        <f t="array" ref="F71">IFERROR(_xlfn.SINGLE(INDEX(Data!$A$1:E$1009,_xlfn.AGGREGATE(15,6,((Data!$C$1:$C$1009=F$6)/(Data!$C$1:$C$1009=F$6))*ROW(Data!$C$1:$C$1009),ROW(F71)-ROW(F$6)),1)),"")</f>
        <v>Stadium</v>
      </c>
      <c r="G71" s="43"/>
      <c r="H71" s="43" t="str" cm="1">
        <f t="array" ref="H71">IFERROR(_xlfn.SINGLE(INDEX(Data!$A$1:G$1009,_xlfn.AGGREGATE(15,6,((Data!$C$1:$C$1009=H$6)/(Data!$C$1:$C$1009=H$6))*ROW(Data!$C$1:$C$1009),ROW(H71)-ROW(H$6)),1)),"")</f>
        <v/>
      </c>
      <c r="I71" s="43"/>
      <c r="J71" s="43" t="str" cm="1">
        <f t="array" ref="J71">IFERROR(_xlfn.SINGLE(INDEX(Data!$A$1:J$1009,_xlfn.AGGREGATE(15,6,((Data!$C$1:$C$1009=J$6)/(Data!$C$1:$C$1009=J$6))*ROW(Data!$C$1:$C$1009),ROW(J71)-ROW(J$6)),1)),"")</f>
        <v/>
      </c>
      <c r="K71" s="43"/>
      <c r="L71" s="43" t="str" cm="1">
        <f t="array" ref="L71">IFERROR(_xlfn.SINGLE(INDEX(Data!$A$1:L$1009,_xlfn.AGGREGATE(15,6,((Data!$C$1:$C$1009=L$6)/(Data!$C$1:$C$1009=L$6))*ROW(Data!$C$1:$C$1009),ROW(L71)-ROW(L$6)),1)),"")</f>
        <v/>
      </c>
      <c r="M71" s="43"/>
      <c r="N71" s="43" t="str" cm="1">
        <f t="array" ref="N71">IFERROR(_xlfn.SINGLE(INDEX(Data!$A$1:N$1009,_xlfn.AGGREGATE(15,6,((Data!$C$1:$C$1009=N$6)/(Data!$C$1:$C$1009=N$6))*ROW(Data!$C$1:$C$1009),ROW(N71)-ROW(N$6)),1)),"")</f>
        <v/>
      </c>
      <c r="O71" s="43"/>
      <c r="P71" s="43" t="str" cm="1">
        <f t="array" ref="P71">IFERROR(_xlfn.SINGLE(INDEX(Data!$A$1:Q$1009,_xlfn.AGGREGATE(15,6,((Data!$C$1:$C$1009=P$6)/(Data!$C$1:$C$1009=P$6))*ROW(Data!$C$1:$C$1009),ROW(P71)-ROW(P$6)),1)),"")</f>
        <v/>
      </c>
      <c r="Q71" s="43"/>
      <c r="R71" s="43" t="str" cm="1">
        <f t="array" ref="R71">IFERROR(_xlfn.SINGLE(INDEX(Data!$A$1:R$1009,_xlfn.AGGREGATE(15,6,((Data!$C$1:$C$1009=R$6)/(Data!$C$1:$C$1009=R$6))*ROW(Data!$C$1:$C$1009),ROW(R71)-ROW(R$6)),1)),"")</f>
        <v/>
      </c>
      <c r="S71" s="43"/>
      <c r="T71" s="43" t="str" cm="1">
        <f t="array" ref="T71">IFERROR(_xlfn.SINGLE(INDEX(Data!$A$1:S$1009,_xlfn.AGGREGATE(15,6,((Data!$C$1:$C$1009=T$6)/(Data!$C$1:$C$1009=T$6))*ROW(Data!$C$1:$C$1009),ROW(T71)-ROW(T$6)),1)),"")</f>
        <v/>
      </c>
      <c r="U71" s="43"/>
      <c r="V71" s="43" t="str" cm="1">
        <f t="array" ref="V71">IFERROR(_xlfn.SINGLE(INDEX(Data!$A$1:X$1009,_xlfn.AGGREGATE(15,6,((Data!$C$1:$C$1009=V$6)/(Data!$C$1:$C$1009=V$6))*ROW(Data!$C$1:$C$1009),ROW(V71)-ROW(V$6)),1)),"")</f>
        <v>Teleformula</v>
      </c>
      <c r="W71" s="43"/>
      <c r="X71" s="43" t="str" cm="1">
        <f t="array" ref="X71">IFERROR(_xlfn.SINGLE(INDEX(Data!$A$1:Z$1009,_xlfn.AGGREGATE(15,6,((Data!$C$1:$C$1009=X$6)/(Data!$C$1:$C$1009=X$6))*ROW(Data!$C$1:$C$1009),ROW(X71)-ROW(X$6)),1)),"")</f>
        <v/>
      </c>
      <c r="Y71" s="43"/>
      <c r="Z71" s="43" t="str" cm="1">
        <f t="array" ref="Z71">IFERROR(_xlfn.SINGLE(INDEX(Data!$A$1:AB$1009,_xlfn.AGGREGATE(15,6,((Data!$C$1:$C$1009=Z$6)/(Data!$C$1:$C$1009=Z$6))*ROW(Data!$C$1:$C$1009),ROW(Z71)-ROW(Z$6)),1)),"")</f>
        <v/>
      </c>
    </row>
    <row r="72" spans="1:26" x14ac:dyDescent="0.4">
      <c r="A72" s="43"/>
      <c r="B72" s="43" t="str" cm="1">
        <f t="array" ref="B72">IFERROR(_xlfn.SINGLE(INDEX(Data!A$1:$A$1009,_xlfn.AGGREGATE(15,6,((Data!$C$1:$C$1009=B$6)/(Data!$C$1:$C$1009=B$6))*ROW(Data!$C$1:$C$1009),ROW(B72)-ROW(B$6)),1)),"")</f>
        <v/>
      </c>
      <c r="C72" s="43"/>
      <c r="D72" s="43" t="str" cm="1">
        <f t="array" ref="D72">IFERROR(_xlfn.SINGLE(INDEX(Data!$A$1:C$1009,_xlfn.AGGREGATE(15,6,((Data!$C$1:$C$1009=D$6)/(Data!$C$1:$C$1009=D$6))*ROW(Data!$C$1:$C$1009),ROW(D72)-ROW(D$6)),1)),"")</f>
        <v/>
      </c>
      <c r="E72" s="43"/>
      <c r="F72" s="43" t="str" cm="1">
        <f t="array" ref="F72">IFERROR(_xlfn.SINGLE(INDEX(Data!$A$1:E$1009,_xlfn.AGGREGATE(15,6,((Data!$C$1:$C$1009=F$6)/(Data!$C$1:$C$1009=F$6))*ROW(Data!$C$1:$C$1009),ROW(F72)-ROW(F$6)),1)),"")</f>
        <v>Stadium 1</v>
      </c>
      <c r="G72" s="43"/>
      <c r="H72" s="43" t="str" cm="1">
        <f t="array" ref="H72">IFERROR(_xlfn.SINGLE(INDEX(Data!$A$1:G$1009,_xlfn.AGGREGATE(15,6,((Data!$C$1:$C$1009=H$6)/(Data!$C$1:$C$1009=H$6))*ROW(Data!$C$1:$C$1009),ROW(H72)-ROW(H$6)),1)),"")</f>
        <v/>
      </c>
      <c r="I72" s="43"/>
      <c r="J72" s="43" t="str" cm="1">
        <f t="array" ref="J72">IFERROR(_xlfn.SINGLE(INDEX(Data!$A$1:J$1009,_xlfn.AGGREGATE(15,6,((Data!$C$1:$C$1009=J$6)/(Data!$C$1:$C$1009=J$6))*ROW(Data!$C$1:$C$1009),ROW(J72)-ROW(J$6)),1)),"")</f>
        <v/>
      </c>
      <c r="K72" s="43"/>
      <c r="L72" s="43" t="str" cm="1">
        <f t="array" ref="L72">IFERROR(_xlfn.SINGLE(INDEX(Data!$A$1:L$1009,_xlfn.AGGREGATE(15,6,((Data!$C$1:$C$1009=L$6)/(Data!$C$1:$C$1009=L$6))*ROW(Data!$C$1:$C$1009),ROW(L72)-ROW(L$6)),1)),"")</f>
        <v/>
      </c>
      <c r="M72" s="43"/>
      <c r="N72" s="43" t="str" cm="1">
        <f t="array" ref="N72">IFERROR(_xlfn.SINGLE(INDEX(Data!$A$1:N$1009,_xlfn.AGGREGATE(15,6,((Data!$C$1:$C$1009=N$6)/(Data!$C$1:$C$1009=N$6))*ROW(Data!$C$1:$C$1009),ROW(N72)-ROW(N$6)),1)),"")</f>
        <v/>
      </c>
      <c r="O72" s="43"/>
      <c r="P72" s="43" t="str" cm="1">
        <f t="array" ref="P72">IFERROR(_xlfn.SINGLE(INDEX(Data!$A$1:Q$1009,_xlfn.AGGREGATE(15,6,((Data!$C$1:$C$1009=P$6)/(Data!$C$1:$C$1009=P$6))*ROW(Data!$C$1:$C$1009),ROW(P72)-ROW(P$6)),1)),"")</f>
        <v/>
      </c>
      <c r="Q72" s="43"/>
      <c r="R72" s="43" t="str" cm="1">
        <f t="array" ref="R72">IFERROR(_xlfn.SINGLE(INDEX(Data!$A$1:R$1009,_xlfn.AGGREGATE(15,6,((Data!$C$1:$C$1009=R$6)/(Data!$C$1:$C$1009=R$6))*ROW(Data!$C$1:$C$1009),ROW(R72)-ROW(R$6)),1)),"")</f>
        <v/>
      </c>
      <c r="S72" s="43"/>
      <c r="T72" s="43" t="str" cm="1">
        <f t="array" ref="T72">IFERROR(_xlfn.SINGLE(INDEX(Data!$A$1:S$1009,_xlfn.AGGREGATE(15,6,((Data!$C$1:$C$1009=T$6)/(Data!$C$1:$C$1009=T$6))*ROW(Data!$C$1:$C$1009),ROW(T72)-ROW(T$6)),1)),"")</f>
        <v/>
      </c>
      <c r="U72" s="43"/>
      <c r="V72" s="43" t="str" cm="1">
        <f t="array" ref="V72">IFERROR(_xlfn.SINGLE(INDEX(Data!$A$1:X$1009,_xlfn.AGGREGATE(15,6,((Data!$C$1:$C$1009=V$6)/(Data!$C$1:$C$1009=V$6))*ROW(Data!$C$1:$C$1009),ROW(V72)-ROW(V$6)),1)),"")</f>
        <v>TeleFórmula</v>
      </c>
      <c r="W72" s="43"/>
      <c r="X72" s="43" t="str" cm="1">
        <f t="array" ref="X72">IFERROR(_xlfn.SINGLE(INDEX(Data!$A$1:Z$1009,_xlfn.AGGREGATE(15,6,((Data!$C$1:$C$1009=X$6)/(Data!$C$1:$C$1009=X$6))*ROW(Data!$C$1:$C$1009),ROW(X72)-ROW(X$6)),1)),"")</f>
        <v/>
      </c>
      <c r="Y72" s="43"/>
      <c r="Z72" s="43" t="str" cm="1">
        <f t="array" ref="Z72">IFERROR(_xlfn.SINGLE(INDEX(Data!$A$1:AB$1009,_xlfn.AGGREGATE(15,6,((Data!$C$1:$C$1009=Z$6)/(Data!$C$1:$C$1009=Z$6))*ROW(Data!$C$1:$C$1009),ROW(Z72)-ROW(Z$6)),1)),"")</f>
        <v/>
      </c>
    </row>
    <row r="73" spans="1:26" x14ac:dyDescent="0.4">
      <c r="A73" s="43"/>
      <c r="B73" s="43" t="str" cm="1">
        <f t="array" ref="B73">IFERROR(_xlfn.SINGLE(INDEX(Data!A$1:$A$1009,_xlfn.AGGREGATE(15,6,((Data!$C$1:$C$1009=B$6)/(Data!$C$1:$C$1009=B$6))*ROW(Data!$C$1:$C$1009),ROW(B73)-ROW(B$6)),1)),"")</f>
        <v/>
      </c>
      <c r="C73" s="43"/>
      <c r="D73" s="43" t="str" cm="1">
        <f t="array" ref="D73">IFERROR(_xlfn.SINGLE(INDEX(Data!$A$1:C$1009,_xlfn.AGGREGATE(15,6,((Data!$C$1:$C$1009=D$6)/(Data!$C$1:$C$1009=D$6))*ROW(Data!$C$1:$C$1009),ROW(D73)-ROW(D$6)),1)),"")</f>
        <v/>
      </c>
      <c r="E73" s="43"/>
      <c r="F73" s="43" t="str" cm="1">
        <f t="array" ref="F73">IFERROR(_xlfn.SINGLE(INDEX(Data!$A$1:E$1009,_xlfn.AGGREGATE(15,6,((Data!$C$1:$C$1009=F$6)/(Data!$C$1:$C$1009=F$6))*ROW(Data!$C$1:$C$1009),ROW(F73)-ROW(F$6)),1)),"")</f>
        <v>Stadium 2</v>
      </c>
      <c r="G73" s="43"/>
      <c r="H73" s="43" t="str" cm="1">
        <f t="array" ref="H73">IFERROR(_xlfn.SINGLE(INDEX(Data!$A$1:G$1009,_xlfn.AGGREGATE(15,6,((Data!$C$1:$C$1009=H$6)/(Data!$C$1:$C$1009=H$6))*ROW(Data!$C$1:$C$1009),ROW(H73)-ROW(H$6)),1)),"")</f>
        <v/>
      </c>
      <c r="I73" s="43"/>
      <c r="J73" s="43" t="str" cm="1">
        <f t="array" ref="J73">IFERROR(_xlfn.SINGLE(INDEX(Data!$A$1:J$1009,_xlfn.AGGREGATE(15,6,((Data!$C$1:$C$1009=J$6)/(Data!$C$1:$C$1009=J$6))*ROW(Data!$C$1:$C$1009),ROW(J73)-ROW(J$6)),1)),"")</f>
        <v/>
      </c>
      <c r="K73" s="43"/>
      <c r="L73" s="43" t="str" cm="1">
        <f t="array" ref="L73">IFERROR(_xlfn.SINGLE(INDEX(Data!$A$1:L$1009,_xlfn.AGGREGATE(15,6,((Data!$C$1:$C$1009=L$6)/(Data!$C$1:$C$1009=L$6))*ROW(Data!$C$1:$C$1009),ROW(L73)-ROW(L$6)),1)),"")</f>
        <v/>
      </c>
      <c r="M73" s="43"/>
      <c r="N73" s="43" t="str" cm="1">
        <f t="array" ref="N73">IFERROR(_xlfn.SINGLE(INDEX(Data!$A$1:N$1009,_xlfn.AGGREGATE(15,6,((Data!$C$1:$C$1009=N$6)/(Data!$C$1:$C$1009=N$6))*ROW(Data!$C$1:$C$1009),ROW(N73)-ROW(N$6)),1)),"")</f>
        <v/>
      </c>
      <c r="O73" s="43"/>
      <c r="P73" s="43" t="str" cm="1">
        <f t="array" ref="P73">IFERROR(_xlfn.SINGLE(INDEX(Data!$A$1:Q$1009,_xlfn.AGGREGATE(15,6,((Data!$C$1:$C$1009=P$6)/(Data!$C$1:$C$1009=P$6))*ROW(Data!$C$1:$C$1009),ROW(P73)-ROW(P$6)),1)),"")</f>
        <v/>
      </c>
      <c r="Q73" s="43"/>
      <c r="R73" s="43" t="str" cm="1">
        <f t="array" ref="R73">IFERROR(_xlfn.SINGLE(INDEX(Data!$A$1:R$1009,_xlfn.AGGREGATE(15,6,((Data!$C$1:$C$1009=R$6)/(Data!$C$1:$C$1009=R$6))*ROW(Data!$C$1:$C$1009),ROW(R73)-ROW(R$6)),1)),"")</f>
        <v/>
      </c>
      <c r="S73" s="43"/>
      <c r="T73" s="43" t="str" cm="1">
        <f t="array" ref="T73">IFERROR(_xlfn.SINGLE(INDEX(Data!$A$1:S$1009,_xlfn.AGGREGATE(15,6,((Data!$C$1:$C$1009=T$6)/(Data!$C$1:$C$1009=T$6))*ROW(Data!$C$1:$C$1009),ROW(T73)-ROW(T$6)),1)),"")</f>
        <v/>
      </c>
      <c r="U73" s="43"/>
      <c r="V73" s="43" t="str" cm="1">
        <f t="array" ref="V73">IFERROR(_xlfn.SINGLE(INDEX(Data!$A$1:X$1009,_xlfn.AGGREGATE(15,6,((Data!$C$1:$C$1009=V$6)/(Data!$C$1:$C$1009=V$6))*ROW(Data!$C$1:$C$1009),ROW(V73)-ROW(V$6)),1)),"")</f>
        <v>Telehit</v>
      </c>
      <c r="W73" s="43"/>
      <c r="X73" s="43" t="str" cm="1">
        <f t="array" ref="X73">IFERROR(_xlfn.SINGLE(INDEX(Data!$A$1:Z$1009,_xlfn.AGGREGATE(15,6,((Data!$C$1:$C$1009=X$6)/(Data!$C$1:$C$1009=X$6))*ROW(Data!$C$1:$C$1009),ROW(X73)-ROW(X$6)),1)),"")</f>
        <v/>
      </c>
      <c r="Y73" s="43"/>
      <c r="Z73" s="43" t="str" cm="1">
        <f t="array" ref="Z73">IFERROR(_xlfn.SINGLE(INDEX(Data!$A$1:AB$1009,_xlfn.AGGREGATE(15,6,((Data!$C$1:$C$1009=Z$6)/(Data!$C$1:$C$1009=Z$6))*ROW(Data!$C$1:$C$1009),ROW(Z73)-ROW(Z$6)),1)),"")</f>
        <v/>
      </c>
    </row>
    <row r="74" spans="1:26" x14ac:dyDescent="0.4">
      <c r="A74" s="43"/>
      <c r="B74" s="43" t="str" cm="1">
        <f t="array" ref="B74">IFERROR(_xlfn.SINGLE(INDEX(Data!A$1:$A$1009,_xlfn.AGGREGATE(15,6,((Data!$C$1:$C$1009=B$6)/(Data!$C$1:$C$1009=B$6))*ROW(Data!$C$1:$C$1009),ROW(B74)-ROW(B$6)),1)),"")</f>
        <v/>
      </c>
      <c r="C74" s="43"/>
      <c r="D74" s="43" t="str" cm="1">
        <f t="array" ref="D74">IFERROR(_xlfn.SINGLE(INDEX(Data!$A$1:C$1009,_xlfn.AGGREGATE(15,6,((Data!$C$1:$C$1009=D$6)/(Data!$C$1:$C$1009=D$6))*ROW(Data!$C$1:$C$1009),ROW(D74)-ROW(D$6)),1)),"")</f>
        <v/>
      </c>
      <c r="E74" s="43"/>
      <c r="F74" s="43" t="str" cm="1">
        <f t="array" ref="F74">IFERROR(_xlfn.SINGLE(INDEX(Data!$A$1:E$1009,_xlfn.AGGREGATE(15,6,((Data!$C$1:$C$1009=F$6)/(Data!$C$1:$C$1009=F$6))*ROW(Data!$C$1:$C$1009),ROW(F74)-ROW(F$6)),1)),"")</f>
        <v>Stadium 3</v>
      </c>
      <c r="G74" s="43"/>
      <c r="H74" s="43" t="str" cm="1">
        <f t="array" ref="H74">IFERROR(_xlfn.SINGLE(INDEX(Data!$A$1:G$1009,_xlfn.AGGREGATE(15,6,((Data!$C$1:$C$1009=H$6)/(Data!$C$1:$C$1009=H$6))*ROW(Data!$C$1:$C$1009),ROW(H74)-ROW(H$6)),1)),"")</f>
        <v/>
      </c>
      <c r="I74" s="43"/>
      <c r="J74" s="43" t="str" cm="1">
        <f t="array" ref="J74">IFERROR(_xlfn.SINGLE(INDEX(Data!$A$1:J$1009,_xlfn.AGGREGATE(15,6,((Data!$C$1:$C$1009=J$6)/(Data!$C$1:$C$1009=J$6))*ROW(Data!$C$1:$C$1009),ROW(J74)-ROW(J$6)),1)),"")</f>
        <v/>
      </c>
      <c r="K74" s="43"/>
      <c r="L74" s="43" t="str" cm="1">
        <f t="array" ref="L74">IFERROR(_xlfn.SINGLE(INDEX(Data!$A$1:L$1009,_xlfn.AGGREGATE(15,6,((Data!$C$1:$C$1009=L$6)/(Data!$C$1:$C$1009=L$6))*ROW(Data!$C$1:$C$1009),ROW(L74)-ROW(L$6)),1)),"")</f>
        <v/>
      </c>
      <c r="M74" s="43"/>
      <c r="N74" s="43" t="str" cm="1">
        <f t="array" ref="N74">IFERROR(_xlfn.SINGLE(INDEX(Data!$A$1:N$1009,_xlfn.AGGREGATE(15,6,((Data!$C$1:$C$1009=N$6)/(Data!$C$1:$C$1009=N$6))*ROW(Data!$C$1:$C$1009),ROW(N74)-ROW(N$6)),1)),"")</f>
        <v/>
      </c>
      <c r="O74" s="43"/>
      <c r="P74" s="43" t="str" cm="1">
        <f t="array" ref="P74">IFERROR(_xlfn.SINGLE(INDEX(Data!$A$1:Q$1009,_xlfn.AGGREGATE(15,6,((Data!$C$1:$C$1009=P$6)/(Data!$C$1:$C$1009=P$6))*ROW(Data!$C$1:$C$1009),ROW(P74)-ROW(P$6)),1)),"")</f>
        <v/>
      </c>
      <c r="Q74" s="43"/>
      <c r="R74" s="43" t="str" cm="1">
        <f t="array" ref="R74">IFERROR(_xlfn.SINGLE(INDEX(Data!$A$1:R$1009,_xlfn.AGGREGATE(15,6,((Data!$C$1:$C$1009=R$6)/(Data!$C$1:$C$1009=R$6))*ROW(Data!$C$1:$C$1009),ROW(R74)-ROW(R$6)),1)),"")</f>
        <v/>
      </c>
      <c r="S74" s="43"/>
      <c r="T74" s="43" t="str" cm="1">
        <f t="array" ref="T74">IFERROR(_xlfn.SINGLE(INDEX(Data!$A$1:S$1009,_xlfn.AGGREGATE(15,6,((Data!$C$1:$C$1009=T$6)/(Data!$C$1:$C$1009=T$6))*ROW(Data!$C$1:$C$1009),ROW(T74)-ROW(T$6)),1)),"")</f>
        <v/>
      </c>
      <c r="U74" s="43"/>
      <c r="V74" s="43" t="str" cm="1">
        <f t="array" ref="V74">IFERROR(_xlfn.SINGLE(INDEX(Data!$A$1:X$1009,_xlfn.AGGREGATE(15,6,((Data!$C$1:$C$1009=V$6)/(Data!$C$1:$C$1009=V$6))*ROW(Data!$C$1:$C$1009),ROW(V74)-ROW(V$6)),1)),"")</f>
        <v>Telehit Urbano</v>
      </c>
      <c r="W74" s="43"/>
      <c r="X74" s="43" t="str" cm="1">
        <f t="array" ref="X74">IFERROR(_xlfn.SINGLE(INDEX(Data!$A$1:Z$1009,_xlfn.AGGREGATE(15,6,((Data!$C$1:$C$1009=X$6)/(Data!$C$1:$C$1009=X$6))*ROW(Data!$C$1:$C$1009),ROW(X74)-ROW(X$6)),1)),"")</f>
        <v/>
      </c>
      <c r="Y74" s="43"/>
      <c r="Z74" s="43" t="str" cm="1">
        <f t="array" ref="Z74">IFERROR(_xlfn.SINGLE(INDEX(Data!$A$1:AB$1009,_xlfn.AGGREGATE(15,6,((Data!$C$1:$C$1009=Z$6)/(Data!$C$1:$C$1009=Z$6))*ROW(Data!$C$1:$C$1009),ROW(Z74)-ROW(Z$6)),1)),"")</f>
        <v/>
      </c>
    </row>
    <row r="75" spans="1:26" x14ac:dyDescent="0.4">
      <c r="A75" s="43"/>
      <c r="B75" s="43" t="str" cm="1">
        <f t="array" ref="B75">IFERROR(_xlfn.SINGLE(INDEX(Data!A$1:$A$1009,_xlfn.AGGREGATE(15,6,((Data!$C$1:$C$1009=B$6)/(Data!$C$1:$C$1009=B$6))*ROW(Data!$C$1:$C$1009),ROW(B75)-ROW(B$6)),1)),"")</f>
        <v/>
      </c>
      <c r="C75" s="43"/>
      <c r="D75" s="43" t="str" cm="1">
        <f t="array" ref="D75">IFERROR(_xlfn.SINGLE(INDEX(Data!$A$1:C$1009,_xlfn.AGGREGATE(15,6,((Data!$C$1:$C$1009=D$6)/(Data!$C$1:$C$1009=D$6))*ROW(Data!$C$1:$C$1009),ROW(D75)-ROW(D$6)),1)),"")</f>
        <v/>
      </c>
      <c r="E75" s="43"/>
      <c r="F75" s="43" t="str" cm="1">
        <f t="array" ref="F75">IFERROR(_xlfn.SINGLE(INDEX(Data!$A$1:E$1009,_xlfn.AGGREGATE(15,6,((Data!$C$1:$C$1009=F$6)/(Data!$C$1:$C$1009=F$6))*ROW(Data!$C$1:$C$1009),ROW(F75)-ROW(F$6)),1)),"")</f>
        <v>Tennis Channel</v>
      </c>
      <c r="G75" s="43"/>
      <c r="H75" s="43" t="str" cm="1">
        <f t="array" ref="H75">IFERROR(_xlfn.SINGLE(INDEX(Data!$A$1:G$1009,_xlfn.AGGREGATE(15,6,((Data!$C$1:$C$1009=H$6)/(Data!$C$1:$C$1009=H$6))*ROW(Data!$C$1:$C$1009),ROW(H75)-ROW(H$6)),1)),"")</f>
        <v/>
      </c>
      <c r="I75" s="43"/>
      <c r="J75" s="43" t="str" cm="1">
        <f t="array" ref="J75">IFERROR(_xlfn.SINGLE(INDEX(Data!$A$1:J$1009,_xlfn.AGGREGATE(15,6,((Data!$C$1:$C$1009=J$6)/(Data!$C$1:$C$1009=J$6))*ROW(Data!$C$1:$C$1009),ROW(J75)-ROW(J$6)),1)),"")</f>
        <v/>
      </c>
      <c r="K75" s="43"/>
      <c r="L75" s="43" t="str" cm="1">
        <f t="array" ref="L75">IFERROR(_xlfn.SINGLE(INDEX(Data!$A$1:L$1009,_xlfn.AGGREGATE(15,6,((Data!$C$1:$C$1009=L$6)/(Data!$C$1:$C$1009=L$6))*ROW(Data!$C$1:$C$1009),ROW(L75)-ROW(L$6)),1)),"")</f>
        <v/>
      </c>
      <c r="M75" s="43"/>
      <c r="N75" s="43" t="str" cm="1">
        <f t="array" ref="N75">IFERROR(_xlfn.SINGLE(INDEX(Data!$A$1:N$1009,_xlfn.AGGREGATE(15,6,((Data!$C$1:$C$1009=N$6)/(Data!$C$1:$C$1009=N$6))*ROW(Data!$C$1:$C$1009),ROW(N75)-ROW(N$6)),1)),"")</f>
        <v/>
      </c>
      <c r="O75" s="43"/>
      <c r="P75" s="43" t="str" cm="1">
        <f t="array" ref="P75">IFERROR(_xlfn.SINGLE(INDEX(Data!$A$1:Q$1009,_xlfn.AGGREGATE(15,6,((Data!$C$1:$C$1009=P$6)/(Data!$C$1:$C$1009=P$6))*ROW(Data!$C$1:$C$1009),ROW(P75)-ROW(P$6)),1)),"")</f>
        <v/>
      </c>
      <c r="Q75" s="43"/>
      <c r="R75" s="43" t="str" cm="1">
        <f t="array" ref="R75">IFERROR(_xlfn.SINGLE(INDEX(Data!$A$1:R$1009,_xlfn.AGGREGATE(15,6,((Data!$C$1:$C$1009=R$6)/(Data!$C$1:$C$1009=R$6))*ROW(Data!$C$1:$C$1009),ROW(R75)-ROW(R$6)),1)),"")</f>
        <v/>
      </c>
      <c r="S75" s="43"/>
      <c r="T75" s="43" t="str" cm="1">
        <f t="array" ref="T75">IFERROR(_xlfn.SINGLE(INDEX(Data!$A$1:S$1009,_xlfn.AGGREGATE(15,6,((Data!$C$1:$C$1009=T$6)/(Data!$C$1:$C$1009=T$6))*ROW(Data!$C$1:$C$1009),ROW(T75)-ROW(T$6)),1)),"")</f>
        <v/>
      </c>
      <c r="U75" s="43"/>
      <c r="V75" s="43" t="str" cm="1">
        <f t="array" ref="V75">IFERROR(_xlfn.SINGLE(INDEX(Data!$A$1:X$1009,_xlfn.AGGREGATE(15,6,((Data!$C$1:$C$1009=V$6)/(Data!$C$1:$C$1009=V$6))*ROW(Data!$C$1:$C$1009),ROW(V75)-ROW(V$6)),1)),"")</f>
        <v>Telemundo</v>
      </c>
      <c r="W75" s="43"/>
      <c r="X75" s="43" t="str" cm="1">
        <f t="array" ref="X75">IFERROR(_xlfn.SINGLE(INDEX(Data!$A$1:Z$1009,_xlfn.AGGREGATE(15,6,((Data!$C$1:$C$1009=X$6)/(Data!$C$1:$C$1009=X$6))*ROW(Data!$C$1:$C$1009),ROW(X75)-ROW(X$6)),1)),"")</f>
        <v/>
      </c>
      <c r="Y75" s="43"/>
      <c r="Z75" s="43" t="str" cm="1">
        <f t="array" ref="Z75">IFERROR(_xlfn.SINGLE(INDEX(Data!$A$1:AB$1009,_xlfn.AGGREGATE(15,6,((Data!$C$1:$C$1009=Z$6)/(Data!$C$1:$C$1009=Z$6))*ROW(Data!$C$1:$C$1009),ROW(Z75)-ROW(Z$6)),1)),"")</f>
        <v/>
      </c>
    </row>
    <row r="76" spans="1:26" ht="24" x14ac:dyDescent="0.4">
      <c r="A76" s="43"/>
      <c r="B76" s="43" t="str" cm="1">
        <f t="array" ref="B76">IFERROR(_xlfn.SINGLE(INDEX(Data!A$1:$A$1009,_xlfn.AGGREGATE(15,6,((Data!$C$1:$C$1009=B$6)/(Data!$C$1:$C$1009=B$6))*ROW(Data!$C$1:$C$1009),ROW(B76)-ROW(B$6)),1)),"")</f>
        <v/>
      </c>
      <c r="C76" s="43"/>
      <c r="D76" s="43" t="str" cm="1">
        <f t="array" ref="D76">IFERROR(_xlfn.SINGLE(INDEX(Data!$A$1:C$1009,_xlfn.AGGREGATE(15,6,((Data!$C$1:$C$1009=D$6)/(Data!$C$1:$C$1009=D$6))*ROW(Data!$C$1:$C$1009),ROW(D76)-ROW(D$6)),1)),"")</f>
        <v/>
      </c>
      <c r="E76" s="43"/>
      <c r="F76" s="43" t="str" cm="1">
        <f t="array" ref="F76">IFERROR(_xlfn.SINGLE(INDEX(Data!$A$1:E$1009,_xlfn.AGGREGATE(15,6,((Data!$C$1:$C$1009=F$6)/(Data!$C$1:$C$1009=F$6))*ROW(Data!$C$1:$C$1009),ROW(F76)-ROW(F$6)),1)),"")</f>
        <v>The Cowboy Channel</v>
      </c>
      <c r="G76" s="43"/>
      <c r="H76" s="43" t="str" cm="1">
        <f t="array" ref="H76">IFERROR(_xlfn.SINGLE(INDEX(Data!$A$1:G$1009,_xlfn.AGGREGATE(15,6,((Data!$C$1:$C$1009=H$6)/(Data!$C$1:$C$1009=H$6))*ROW(Data!$C$1:$C$1009),ROW(H76)-ROW(H$6)),1)),"")</f>
        <v/>
      </c>
      <c r="I76" s="43"/>
      <c r="J76" s="43" t="str" cm="1">
        <f t="array" ref="J76">IFERROR(_xlfn.SINGLE(INDEX(Data!$A$1:J$1009,_xlfn.AGGREGATE(15,6,((Data!$C$1:$C$1009=J$6)/(Data!$C$1:$C$1009=J$6))*ROW(Data!$C$1:$C$1009),ROW(J76)-ROW(J$6)),1)),"")</f>
        <v/>
      </c>
      <c r="K76" s="43"/>
      <c r="L76" s="43" t="str" cm="1">
        <f t="array" ref="L76">IFERROR(_xlfn.SINGLE(INDEX(Data!$A$1:L$1009,_xlfn.AGGREGATE(15,6,((Data!$C$1:$C$1009=L$6)/(Data!$C$1:$C$1009=L$6))*ROW(Data!$C$1:$C$1009),ROW(L76)-ROW(L$6)),1)),"")</f>
        <v/>
      </c>
      <c r="M76" s="43"/>
      <c r="N76" s="43" t="str" cm="1">
        <f t="array" ref="N76">IFERROR(_xlfn.SINGLE(INDEX(Data!$A$1:N$1009,_xlfn.AGGREGATE(15,6,((Data!$C$1:$C$1009=N$6)/(Data!$C$1:$C$1009=N$6))*ROW(Data!$C$1:$C$1009),ROW(N76)-ROW(N$6)),1)),"")</f>
        <v/>
      </c>
      <c r="O76" s="43"/>
      <c r="P76" s="43" t="str" cm="1">
        <f t="array" ref="P76">IFERROR(_xlfn.SINGLE(INDEX(Data!$A$1:Q$1009,_xlfn.AGGREGATE(15,6,((Data!$C$1:$C$1009=P$6)/(Data!$C$1:$C$1009=P$6))*ROW(Data!$C$1:$C$1009),ROW(P76)-ROW(P$6)),1)),"")</f>
        <v/>
      </c>
      <c r="Q76" s="43"/>
      <c r="R76" s="43" t="str" cm="1">
        <f t="array" ref="R76">IFERROR(_xlfn.SINGLE(INDEX(Data!$A$1:R$1009,_xlfn.AGGREGATE(15,6,((Data!$C$1:$C$1009=R$6)/(Data!$C$1:$C$1009=R$6))*ROW(Data!$C$1:$C$1009),ROW(R76)-ROW(R$6)),1)),"")</f>
        <v/>
      </c>
      <c r="S76" s="43"/>
      <c r="T76" s="43" t="str" cm="1">
        <f t="array" ref="T76">IFERROR(_xlfn.SINGLE(INDEX(Data!$A$1:S$1009,_xlfn.AGGREGATE(15,6,((Data!$C$1:$C$1009=T$6)/(Data!$C$1:$C$1009=T$6))*ROW(Data!$C$1:$C$1009),ROW(T76)-ROW(T$6)),1)),"")</f>
        <v/>
      </c>
      <c r="U76" s="43"/>
      <c r="V76" s="43" t="str" cm="1">
        <f t="array" ref="V76">IFERROR(_xlfn.SINGLE(INDEX(Data!$A$1:X$1009,_xlfn.AGGREGATE(15,6,((Data!$C$1:$C$1009=V$6)/(Data!$C$1:$C$1009=V$6))*ROW(Data!$C$1:$C$1009),ROW(V76)-ROW(V$6)),1)),"")</f>
        <v>Teleritmo</v>
      </c>
      <c r="W76" s="43"/>
      <c r="X76" s="43" t="str" cm="1">
        <f t="array" ref="X76">IFERROR(_xlfn.SINGLE(INDEX(Data!$A$1:Z$1009,_xlfn.AGGREGATE(15,6,((Data!$C$1:$C$1009=X$6)/(Data!$C$1:$C$1009=X$6))*ROW(Data!$C$1:$C$1009),ROW(X76)-ROW(X$6)),1)),"")</f>
        <v/>
      </c>
      <c r="Y76" s="43"/>
      <c r="Z76" s="43" t="str" cm="1">
        <f t="array" ref="Z76">IFERROR(_xlfn.SINGLE(INDEX(Data!$A$1:AB$1009,_xlfn.AGGREGATE(15,6,((Data!$C$1:$C$1009=Z$6)/(Data!$C$1:$C$1009=Z$6))*ROW(Data!$C$1:$C$1009),ROW(Z76)-ROW(Z$6)),1)),"")</f>
        <v/>
      </c>
    </row>
    <row r="77" spans="1:26" x14ac:dyDescent="0.4">
      <c r="A77" s="43"/>
      <c r="B77" s="43" t="str" cm="1">
        <f t="array" ref="B77">IFERROR(_xlfn.SINGLE(INDEX(Data!A$1:$A$1009,_xlfn.AGGREGATE(15,6,((Data!$C$1:$C$1009=B$6)/(Data!$C$1:$C$1009=B$6))*ROW(Data!$C$1:$C$1009),ROW(B77)-ROW(B$6)),1)),"")</f>
        <v/>
      </c>
      <c r="C77" s="43"/>
      <c r="D77" s="43" t="str" cm="1">
        <f t="array" ref="D77">IFERROR(_xlfn.SINGLE(INDEX(Data!$A$1:C$1009,_xlfn.AGGREGATE(15,6,((Data!$C$1:$C$1009=D$6)/(Data!$C$1:$C$1009=D$6))*ROW(Data!$C$1:$C$1009),ROW(D77)-ROW(D$6)),1)),"")</f>
        <v/>
      </c>
      <c r="E77" s="43"/>
      <c r="F77" s="43" t="str" cm="1">
        <f t="array" ref="F77">IFERROR(_xlfn.SINGLE(INDEX(Data!$A$1:E$1009,_xlfn.AGGREGATE(15,6,((Data!$C$1:$C$1009=F$6)/(Data!$C$1:$C$1009=F$6))*ROW(Data!$C$1:$C$1009),ROW(F77)-ROW(F$6)),1)),"")</f>
        <v>TVG</v>
      </c>
      <c r="G77" s="43"/>
      <c r="H77" s="43" t="str" cm="1">
        <f t="array" ref="H77">IFERROR(_xlfn.SINGLE(INDEX(Data!$A$1:G$1009,_xlfn.AGGREGATE(15,6,((Data!$C$1:$C$1009=H$6)/(Data!$C$1:$C$1009=H$6))*ROW(Data!$C$1:$C$1009),ROW(H77)-ROW(H$6)),1)),"")</f>
        <v/>
      </c>
      <c r="I77" s="43"/>
      <c r="J77" s="43" t="str" cm="1">
        <f t="array" ref="J77">IFERROR(_xlfn.SINGLE(INDEX(Data!$A$1:J$1009,_xlfn.AGGREGATE(15,6,((Data!$C$1:$C$1009=J$6)/(Data!$C$1:$C$1009=J$6))*ROW(Data!$C$1:$C$1009),ROW(J77)-ROW(J$6)),1)),"")</f>
        <v/>
      </c>
      <c r="K77" s="43"/>
      <c r="L77" s="43" t="str" cm="1">
        <f t="array" ref="L77">IFERROR(_xlfn.SINGLE(INDEX(Data!$A$1:L$1009,_xlfn.AGGREGATE(15,6,((Data!$C$1:$C$1009=L$6)/(Data!$C$1:$C$1009=L$6))*ROW(Data!$C$1:$C$1009),ROW(L77)-ROW(L$6)),1)),"")</f>
        <v/>
      </c>
      <c r="M77" s="43"/>
      <c r="N77" s="43" t="str" cm="1">
        <f t="array" ref="N77">IFERROR(_xlfn.SINGLE(INDEX(Data!$A$1:N$1009,_xlfn.AGGREGATE(15,6,((Data!$C$1:$C$1009=N$6)/(Data!$C$1:$C$1009=N$6))*ROW(Data!$C$1:$C$1009),ROW(N77)-ROW(N$6)),1)),"")</f>
        <v/>
      </c>
      <c r="O77" s="43"/>
      <c r="P77" s="43" t="str" cm="1">
        <f t="array" ref="P77">IFERROR(_xlfn.SINGLE(INDEX(Data!$A$1:Q$1009,_xlfn.AGGREGATE(15,6,((Data!$C$1:$C$1009=P$6)/(Data!$C$1:$C$1009=P$6))*ROW(Data!$C$1:$C$1009),ROW(P77)-ROW(P$6)),1)),"")</f>
        <v/>
      </c>
      <c r="Q77" s="43"/>
      <c r="R77" s="43" t="str" cm="1">
        <f t="array" ref="R77">IFERROR(_xlfn.SINGLE(INDEX(Data!$A$1:R$1009,_xlfn.AGGREGATE(15,6,((Data!$C$1:$C$1009=R$6)/(Data!$C$1:$C$1009=R$6))*ROW(Data!$C$1:$C$1009),ROW(R77)-ROW(R$6)),1)),"")</f>
        <v/>
      </c>
      <c r="S77" s="43"/>
      <c r="T77" s="43" t="str" cm="1">
        <f t="array" ref="T77">IFERROR(_xlfn.SINGLE(INDEX(Data!$A$1:S$1009,_xlfn.AGGREGATE(15,6,((Data!$C$1:$C$1009=T$6)/(Data!$C$1:$C$1009=T$6))*ROW(Data!$C$1:$C$1009),ROW(T77)-ROW(T$6)),1)),"")</f>
        <v/>
      </c>
      <c r="U77" s="43"/>
      <c r="V77" s="43" t="str" cm="1">
        <f t="array" ref="V77">IFERROR(_xlfn.SINGLE(INDEX(Data!$A$1:X$1009,_xlfn.AGGREGATE(15,6,((Data!$C$1:$C$1009=V$6)/(Data!$C$1:$C$1009=V$6))*ROW(Data!$C$1:$C$1009),ROW(V77)-ROW(V$6)),1)),"")</f>
        <v>Tlnovelas</v>
      </c>
      <c r="W77" s="43"/>
      <c r="X77" s="43" t="str" cm="1">
        <f t="array" ref="X77">IFERROR(_xlfn.SINGLE(INDEX(Data!$A$1:Z$1009,_xlfn.AGGREGATE(15,6,((Data!$C$1:$C$1009=X$6)/(Data!$C$1:$C$1009=X$6))*ROW(Data!$C$1:$C$1009),ROW(X77)-ROW(X$6)),1)),"")</f>
        <v/>
      </c>
      <c r="Y77" s="43"/>
      <c r="Z77" s="43" t="str" cm="1">
        <f t="array" ref="Z77">IFERROR(_xlfn.SINGLE(INDEX(Data!$A$1:AB$1009,_xlfn.AGGREGATE(15,6,((Data!$C$1:$C$1009=Z$6)/(Data!$C$1:$C$1009=Z$6))*ROW(Data!$C$1:$C$1009),ROW(Z77)-ROW(Z$6)),1)),"")</f>
        <v/>
      </c>
    </row>
    <row r="78" spans="1:26" x14ac:dyDescent="0.4">
      <c r="A78" s="43"/>
      <c r="B78" s="43" t="str" cm="1">
        <f t="array" ref="B78">IFERROR(_xlfn.SINGLE(INDEX(Data!A$1:$A$1009,_xlfn.AGGREGATE(15,6,((Data!$C$1:$C$1009=B$6)/(Data!$C$1:$C$1009=B$6))*ROW(Data!$C$1:$C$1009),ROW(B78)-ROW(B$6)),1)),"")</f>
        <v/>
      </c>
      <c r="C78" s="43"/>
      <c r="D78" s="43" t="str" cm="1">
        <f t="array" ref="D78">IFERROR(_xlfn.SINGLE(INDEX(Data!$A$1:C$1009,_xlfn.AGGREGATE(15,6,((Data!$C$1:$C$1009=D$6)/(Data!$C$1:$C$1009=D$6))*ROW(Data!$C$1:$C$1009),ROW(D78)-ROW(D$6)),1)),"")</f>
        <v/>
      </c>
      <c r="E78" s="43"/>
      <c r="F78" s="43" t="str" cm="1">
        <f t="array" ref="F78">IFERROR(_xlfn.SINGLE(INDEX(Data!$A$1:E$1009,_xlfn.AGGREGATE(15,6,((Data!$C$1:$C$1009=F$6)/(Data!$C$1:$C$1009=F$6))*ROW(Data!$C$1:$C$1009),ROW(F78)-ROW(F$6)),1)),"")</f>
        <v>TVG2</v>
      </c>
      <c r="G78" s="43"/>
      <c r="H78" s="43" t="str" cm="1">
        <f t="array" ref="H78">IFERROR(_xlfn.SINGLE(INDEX(Data!$A$1:G$1009,_xlfn.AGGREGATE(15,6,((Data!$C$1:$C$1009=H$6)/(Data!$C$1:$C$1009=H$6))*ROW(Data!$C$1:$C$1009),ROW(H78)-ROW(H$6)),1)),"")</f>
        <v/>
      </c>
      <c r="I78" s="43"/>
      <c r="J78" s="43" t="str" cm="1">
        <f t="array" ref="J78">IFERROR(_xlfn.SINGLE(INDEX(Data!$A$1:J$1009,_xlfn.AGGREGATE(15,6,((Data!$C$1:$C$1009=J$6)/(Data!$C$1:$C$1009=J$6))*ROW(Data!$C$1:$C$1009),ROW(J78)-ROW(J$6)),1)),"")</f>
        <v/>
      </c>
      <c r="K78" s="43"/>
      <c r="L78" s="43" t="str" cm="1">
        <f t="array" ref="L78">IFERROR(_xlfn.SINGLE(INDEX(Data!$A$1:L$1009,_xlfn.AGGREGATE(15,6,((Data!$C$1:$C$1009=L$6)/(Data!$C$1:$C$1009=L$6))*ROW(Data!$C$1:$C$1009),ROW(L78)-ROW(L$6)),1)),"")</f>
        <v/>
      </c>
      <c r="M78" s="43"/>
      <c r="N78" s="43" t="str" cm="1">
        <f t="array" ref="N78">IFERROR(_xlfn.SINGLE(INDEX(Data!$A$1:N$1009,_xlfn.AGGREGATE(15,6,((Data!$C$1:$C$1009=N$6)/(Data!$C$1:$C$1009=N$6))*ROW(Data!$C$1:$C$1009),ROW(N78)-ROW(N$6)),1)),"")</f>
        <v/>
      </c>
      <c r="O78" s="43"/>
      <c r="P78" s="43" t="str" cm="1">
        <f t="array" ref="P78">IFERROR(_xlfn.SINGLE(INDEX(Data!$A$1:Q$1009,_xlfn.AGGREGATE(15,6,((Data!$C$1:$C$1009=P$6)/(Data!$C$1:$C$1009=P$6))*ROW(Data!$C$1:$C$1009),ROW(P78)-ROW(P$6)),1)),"")</f>
        <v/>
      </c>
      <c r="Q78" s="43"/>
      <c r="R78" s="43" t="str" cm="1">
        <f t="array" ref="R78">IFERROR(_xlfn.SINGLE(INDEX(Data!$A$1:R$1009,_xlfn.AGGREGATE(15,6,((Data!$C$1:$C$1009=R$6)/(Data!$C$1:$C$1009=R$6))*ROW(Data!$C$1:$C$1009),ROW(R78)-ROW(R$6)),1)),"")</f>
        <v/>
      </c>
      <c r="S78" s="43"/>
      <c r="T78" s="43" t="str" cm="1">
        <f t="array" ref="T78">IFERROR(_xlfn.SINGLE(INDEX(Data!$A$1:S$1009,_xlfn.AGGREGATE(15,6,((Data!$C$1:$C$1009=T$6)/(Data!$C$1:$C$1009=T$6))*ROW(Data!$C$1:$C$1009),ROW(T78)-ROW(T$6)),1)),"")</f>
        <v/>
      </c>
      <c r="U78" s="43"/>
      <c r="V78" s="43" t="str" cm="1">
        <f t="array" ref="V78">IFERROR(_xlfn.SINGLE(INDEX(Data!$A$1:X$1009,_xlfn.AGGREGATE(15,6,((Data!$C$1:$C$1009=V$6)/(Data!$C$1:$C$1009=V$6))*ROW(Data!$C$1:$C$1009),ROW(V78)-ROW(V$6)),1)),"")</f>
        <v>Todo Noticias</v>
      </c>
      <c r="W78" s="43"/>
      <c r="X78" s="43" t="str" cm="1">
        <f t="array" ref="X78">IFERROR(_xlfn.SINGLE(INDEX(Data!$A$1:Z$1009,_xlfn.AGGREGATE(15,6,((Data!$C$1:$C$1009=X$6)/(Data!$C$1:$C$1009=X$6))*ROW(Data!$C$1:$C$1009),ROW(X78)-ROW(X$6)),1)),"")</f>
        <v/>
      </c>
      <c r="Y78" s="43"/>
      <c r="Z78" s="43" t="str" cm="1">
        <f t="array" ref="Z78">IFERROR(_xlfn.SINGLE(INDEX(Data!$A$1:AB$1009,_xlfn.AGGREGATE(15,6,((Data!$C$1:$C$1009=Z$6)/(Data!$C$1:$C$1009=Z$6))*ROW(Data!$C$1:$C$1009),ROW(Z78)-ROW(Z$6)),1)),"")</f>
        <v/>
      </c>
    </row>
    <row r="79" spans="1:26" x14ac:dyDescent="0.4">
      <c r="A79" s="43"/>
      <c r="B79" s="43" t="str" cm="1">
        <f t="array" ref="B79">IFERROR(_xlfn.SINGLE(INDEX(Data!A$1:$A$1009,_xlfn.AGGREGATE(15,6,((Data!$C$1:$C$1009=B$6)/(Data!$C$1:$C$1009=B$6))*ROW(Data!$C$1:$C$1009),ROW(B79)-ROW(B$6)),1)),"")</f>
        <v/>
      </c>
      <c r="C79" s="43"/>
      <c r="D79" s="43" t="str" cm="1">
        <f t="array" ref="D79">IFERROR(_xlfn.SINGLE(INDEX(Data!$A$1:C$1009,_xlfn.AGGREGATE(15,6,((Data!$C$1:$C$1009=D$6)/(Data!$C$1:$C$1009=D$6))*ROW(Data!$C$1:$C$1009),ROW(D79)-ROW(D$6)),1)),"")</f>
        <v/>
      </c>
      <c r="E79" s="43"/>
      <c r="F79" s="43" t="str" cm="1">
        <f t="array" ref="F79">IFERROR(_xlfn.SINGLE(INDEX(Data!$A$1:E$1009,_xlfn.AGGREGATE(15,6,((Data!$C$1:$C$1009=F$6)/(Data!$C$1:$C$1009=F$6))*ROW(Data!$C$1:$C$1009),ROW(F79)-ROW(F$6)),1)),"")</f>
        <v>Ty C TV</v>
      </c>
      <c r="G79" s="43"/>
      <c r="H79" s="43" t="str" cm="1">
        <f t="array" ref="H79">IFERROR(_xlfn.SINGLE(INDEX(Data!$A$1:G$1009,_xlfn.AGGREGATE(15,6,((Data!$C$1:$C$1009=H$6)/(Data!$C$1:$C$1009=H$6))*ROW(Data!$C$1:$C$1009),ROW(H79)-ROW(H$6)),1)),"")</f>
        <v/>
      </c>
      <c r="I79" s="43"/>
      <c r="J79" s="43" t="str" cm="1">
        <f t="array" ref="J79">IFERROR(_xlfn.SINGLE(INDEX(Data!$A$1:J$1009,_xlfn.AGGREGATE(15,6,((Data!$C$1:$C$1009=J$6)/(Data!$C$1:$C$1009=J$6))*ROW(Data!$C$1:$C$1009),ROW(J79)-ROW(J$6)),1)),"")</f>
        <v/>
      </c>
      <c r="K79" s="43"/>
      <c r="L79" s="43" t="str" cm="1">
        <f t="array" ref="L79">IFERROR(_xlfn.SINGLE(INDEX(Data!$A$1:L$1009,_xlfn.AGGREGATE(15,6,((Data!$C$1:$C$1009=L$6)/(Data!$C$1:$C$1009=L$6))*ROW(Data!$C$1:$C$1009),ROW(L79)-ROW(L$6)),1)),"")</f>
        <v/>
      </c>
      <c r="M79" s="43"/>
      <c r="N79" s="43" t="str" cm="1">
        <f t="array" ref="N79">IFERROR(_xlfn.SINGLE(INDEX(Data!$A$1:N$1009,_xlfn.AGGREGATE(15,6,((Data!$C$1:$C$1009=N$6)/(Data!$C$1:$C$1009=N$6))*ROW(Data!$C$1:$C$1009),ROW(N79)-ROW(N$6)),1)),"")</f>
        <v/>
      </c>
      <c r="O79" s="43"/>
      <c r="P79" s="43" t="str" cm="1">
        <f t="array" ref="P79">IFERROR(_xlfn.SINGLE(INDEX(Data!$A$1:Q$1009,_xlfn.AGGREGATE(15,6,((Data!$C$1:$C$1009=P$6)/(Data!$C$1:$C$1009=P$6))*ROW(Data!$C$1:$C$1009),ROW(P79)-ROW(P$6)),1)),"")</f>
        <v/>
      </c>
      <c r="Q79" s="43"/>
      <c r="R79" s="43" t="str" cm="1">
        <f t="array" ref="R79">IFERROR(_xlfn.SINGLE(INDEX(Data!$A$1:R$1009,_xlfn.AGGREGATE(15,6,((Data!$C$1:$C$1009=R$6)/(Data!$C$1:$C$1009=R$6))*ROW(Data!$C$1:$C$1009),ROW(R79)-ROW(R$6)),1)),"")</f>
        <v/>
      </c>
      <c r="S79" s="43"/>
      <c r="T79" s="43" t="str" cm="1">
        <f t="array" ref="T79">IFERROR(_xlfn.SINGLE(INDEX(Data!$A$1:S$1009,_xlfn.AGGREGATE(15,6,((Data!$C$1:$C$1009=T$6)/(Data!$C$1:$C$1009=T$6))*ROW(Data!$C$1:$C$1009),ROW(T79)-ROW(T$6)),1)),"")</f>
        <v/>
      </c>
      <c r="U79" s="43"/>
      <c r="V79" s="43" t="str" cm="1">
        <f t="array" ref="V79">IFERROR(_xlfn.SINGLE(INDEX(Data!$A$1:X$1009,_xlfn.AGGREGATE(15,6,((Data!$C$1:$C$1009=V$6)/(Data!$C$1:$C$1009=V$6))*ROW(Data!$C$1:$C$1009),ROW(V79)-ROW(V$6)),1)),"")</f>
        <v>Tr3S</v>
      </c>
      <c r="W79" s="43"/>
      <c r="X79" s="43" t="str" cm="1">
        <f t="array" ref="X79">IFERROR(_xlfn.SINGLE(INDEX(Data!$A$1:Z$1009,_xlfn.AGGREGATE(15,6,((Data!$C$1:$C$1009=X$6)/(Data!$C$1:$C$1009=X$6))*ROW(Data!$C$1:$C$1009),ROW(X79)-ROW(X$6)),1)),"")</f>
        <v/>
      </c>
      <c r="Y79" s="43"/>
      <c r="Z79" s="43" t="str" cm="1">
        <f t="array" ref="Z79">IFERROR(_xlfn.SINGLE(INDEX(Data!$A$1:AB$1009,_xlfn.AGGREGATE(15,6,((Data!$C$1:$C$1009=Z$6)/(Data!$C$1:$C$1009=Z$6))*ROW(Data!$C$1:$C$1009),ROW(Z79)-ROW(Z$6)),1)),"")</f>
        <v/>
      </c>
    </row>
    <row r="80" spans="1:26" x14ac:dyDescent="0.4">
      <c r="A80" s="43"/>
      <c r="B80" s="43" t="str" cm="1">
        <f t="array" ref="B80">IFERROR(_xlfn.SINGLE(INDEX(Data!A$1:$A$1009,_xlfn.AGGREGATE(15,6,((Data!$C$1:$C$1009=B$6)/(Data!$C$1:$C$1009=B$6))*ROW(Data!$C$1:$C$1009),ROW(B80)-ROW(B$6)),1)),"")</f>
        <v/>
      </c>
      <c r="C80" s="43"/>
      <c r="D80" s="43" t="str" cm="1">
        <f t="array" ref="D80">IFERROR(_xlfn.SINGLE(INDEX(Data!$A$1:C$1009,_xlfn.AGGREGATE(15,6,((Data!$C$1:$C$1009=D$6)/(Data!$C$1:$C$1009=D$6))*ROW(Data!$C$1:$C$1009),ROW(D80)-ROW(D$6)),1)),"")</f>
        <v/>
      </c>
      <c r="E80" s="43"/>
      <c r="F80" s="43" t="str" cm="1">
        <f t="array" ref="F80">IFERROR(_xlfn.SINGLE(INDEX(Data!$A$1:E$1009,_xlfn.AGGREGATE(15,6,((Data!$C$1:$C$1009=F$6)/(Data!$C$1:$C$1009=F$6))*ROW(Data!$C$1:$C$1009),ROW(F80)-ROW(F$6)),1)),"")</f>
        <v>VSIN</v>
      </c>
      <c r="G80" s="43"/>
      <c r="H80" s="43" t="str" cm="1">
        <f t="array" ref="H80">IFERROR(_xlfn.SINGLE(INDEX(Data!$A$1:G$1009,_xlfn.AGGREGATE(15,6,((Data!$C$1:$C$1009=H$6)/(Data!$C$1:$C$1009=H$6))*ROW(Data!$C$1:$C$1009),ROW(H80)-ROW(H$6)),1)),"")</f>
        <v/>
      </c>
      <c r="I80" s="43"/>
      <c r="J80" s="43" t="str" cm="1">
        <f t="array" ref="J80">IFERROR(_xlfn.SINGLE(INDEX(Data!$A$1:J$1009,_xlfn.AGGREGATE(15,6,((Data!$C$1:$C$1009=J$6)/(Data!$C$1:$C$1009=J$6))*ROW(Data!$C$1:$C$1009),ROW(J80)-ROW(J$6)),1)),"")</f>
        <v/>
      </c>
      <c r="K80" s="43"/>
      <c r="L80" s="43" t="str" cm="1">
        <f t="array" ref="L80">IFERROR(_xlfn.SINGLE(INDEX(Data!$A$1:L$1009,_xlfn.AGGREGATE(15,6,((Data!$C$1:$C$1009=L$6)/(Data!$C$1:$C$1009=L$6))*ROW(Data!$C$1:$C$1009),ROW(L80)-ROW(L$6)),1)),"")</f>
        <v/>
      </c>
      <c r="M80" s="43"/>
      <c r="N80" s="43" t="str" cm="1">
        <f t="array" ref="N80">IFERROR(_xlfn.SINGLE(INDEX(Data!$A$1:N$1009,_xlfn.AGGREGATE(15,6,((Data!$C$1:$C$1009=N$6)/(Data!$C$1:$C$1009=N$6))*ROW(Data!$C$1:$C$1009),ROW(N80)-ROW(N$6)),1)),"")</f>
        <v/>
      </c>
      <c r="O80" s="43"/>
      <c r="P80" s="43" t="str" cm="1">
        <f t="array" ref="P80">IFERROR(_xlfn.SINGLE(INDEX(Data!$A$1:Q$1009,_xlfn.AGGREGATE(15,6,((Data!$C$1:$C$1009=P$6)/(Data!$C$1:$C$1009=P$6))*ROW(Data!$C$1:$C$1009),ROW(P80)-ROW(P$6)),1)),"")</f>
        <v/>
      </c>
      <c r="Q80" s="43"/>
      <c r="R80" s="43" t="str" cm="1">
        <f t="array" ref="R80">IFERROR(_xlfn.SINGLE(INDEX(Data!$A$1:R$1009,_xlfn.AGGREGATE(15,6,((Data!$C$1:$C$1009=R$6)/(Data!$C$1:$C$1009=R$6))*ROW(Data!$C$1:$C$1009),ROW(R80)-ROW(R$6)),1)),"")</f>
        <v/>
      </c>
      <c r="S80" s="43"/>
      <c r="T80" s="43" t="str" cm="1">
        <f t="array" ref="T80">IFERROR(_xlfn.SINGLE(INDEX(Data!$A$1:S$1009,_xlfn.AGGREGATE(15,6,((Data!$C$1:$C$1009=T$6)/(Data!$C$1:$C$1009=T$6))*ROW(Data!$C$1:$C$1009),ROW(T80)-ROW(T$6)),1)),"")</f>
        <v/>
      </c>
      <c r="U80" s="43"/>
      <c r="V80" s="43" t="str" cm="1">
        <f t="array" ref="V80">IFERROR(_xlfn.SINGLE(INDEX(Data!$A$1:X$1009,_xlfn.AGGREGATE(15,6,((Data!$C$1:$C$1009=V$6)/(Data!$C$1:$C$1009=V$6))*ROW(Data!$C$1:$C$1009),ROW(V80)-ROW(V$6)),1)),"")</f>
        <v>TUDN</v>
      </c>
      <c r="W80" s="43"/>
      <c r="X80" s="43" t="str" cm="1">
        <f t="array" ref="X80">IFERROR(_xlfn.SINGLE(INDEX(Data!$A$1:Z$1009,_xlfn.AGGREGATE(15,6,((Data!$C$1:$C$1009=X$6)/(Data!$C$1:$C$1009=X$6))*ROW(Data!$C$1:$C$1009),ROW(X80)-ROW(X$6)),1)),"")</f>
        <v/>
      </c>
      <c r="Y80" s="43"/>
      <c r="Z80" s="43" t="str" cm="1">
        <f t="array" ref="Z80">IFERROR(_xlfn.SINGLE(INDEX(Data!$A$1:AB$1009,_xlfn.AGGREGATE(15,6,((Data!$C$1:$C$1009=Z$6)/(Data!$C$1:$C$1009=Z$6))*ROW(Data!$C$1:$C$1009),ROW(Z80)-ROW(Z$6)),1)),"")</f>
        <v/>
      </c>
    </row>
    <row r="81" spans="1:26" x14ac:dyDescent="0.4">
      <c r="A81" s="43"/>
      <c r="B81" s="43" t="str" cm="1">
        <f t="array" ref="B81">IFERROR(_xlfn.SINGLE(INDEX(Data!A$1:$A$1009,_xlfn.AGGREGATE(15,6,((Data!$C$1:$C$1009=B$6)/(Data!$C$1:$C$1009=B$6))*ROW(Data!$C$1:$C$1009),ROW(B81)-ROW(B$6)),1)),"")</f>
        <v/>
      </c>
      <c r="C81" s="43"/>
      <c r="D81" s="43" t="str" cm="1">
        <f t="array" ref="D81">IFERROR(_xlfn.SINGLE(INDEX(Data!$A$1:C$1009,_xlfn.AGGREGATE(15,6,((Data!$C$1:$C$1009=D$6)/(Data!$C$1:$C$1009=D$6))*ROW(Data!$C$1:$C$1009),ROW(D81)-ROW(D$6)),1)),"")</f>
        <v/>
      </c>
      <c r="E81" s="43"/>
      <c r="F81" s="43" t="str" cm="1">
        <f t="array" ref="F81">IFERROR(_xlfn.SINGLE(INDEX(Data!$A$1:E$1009,_xlfn.AGGREGATE(15,6,((Data!$C$1:$C$1009=F$6)/(Data!$C$1:$C$1009=F$6))*ROW(Data!$C$1:$C$1009),ROW(F81)-ROW(F$6)),1)),"")</f>
        <v>Watch NFL</v>
      </c>
      <c r="G81" s="43"/>
      <c r="H81" s="43" t="str" cm="1">
        <f t="array" ref="H81">IFERROR(_xlfn.SINGLE(INDEX(Data!$A$1:G$1009,_xlfn.AGGREGATE(15,6,((Data!$C$1:$C$1009=H$6)/(Data!$C$1:$C$1009=H$6))*ROW(Data!$C$1:$C$1009),ROW(H81)-ROW(H$6)),1)),"")</f>
        <v/>
      </c>
      <c r="I81" s="43"/>
      <c r="J81" s="43" t="str" cm="1">
        <f t="array" ref="J81">IFERROR(_xlfn.SINGLE(INDEX(Data!$A$1:J$1009,_xlfn.AGGREGATE(15,6,((Data!$C$1:$C$1009=J$6)/(Data!$C$1:$C$1009=J$6))*ROW(Data!$C$1:$C$1009),ROW(J81)-ROW(J$6)),1)),"")</f>
        <v/>
      </c>
      <c r="K81" s="43"/>
      <c r="L81" s="43" t="str" cm="1">
        <f t="array" ref="L81">IFERROR(_xlfn.SINGLE(INDEX(Data!$A$1:L$1009,_xlfn.AGGREGATE(15,6,((Data!$C$1:$C$1009=L$6)/(Data!$C$1:$C$1009=L$6))*ROW(Data!$C$1:$C$1009),ROW(L81)-ROW(L$6)),1)),"")</f>
        <v/>
      </c>
      <c r="M81" s="43"/>
      <c r="N81" s="43" t="str" cm="1">
        <f t="array" ref="N81">IFERROR(_xlfn.SINGLE(INDEX(Data!$A$1:N$1009,_xlfn.AGGREGATE(15,6,((Data!$C$1:$C$1009=N$6)/(Data!$C$1:$C$1009=N$6))*ROW(Data!$C$1:$C$1009),ROW(N81)-ROW(N$6)),1)),"")</f>
        <v/>
      </c>
      <c r="O81" s="43"/>
      <c r="P81" s="43" t="str" cm="1">
        <f t="array" ref="P81">IFERROR(_xlfn.SINGLE(INDEX(Data!$A$1:Q$1009,_xlfn.AGGREGATE(15,6,((Data!$C$1:$C$1009=P$6)/(Data!$C$1:$C$1009=P$6))*ROW(Data!$C$1:$C$1009),ROW(P81)-ROW(P$6)),1)),"")</f>
        <v/>
      </c>
      <c r="Q81" s="43"/>
      <c r="R81" s="43" t="str" cm="1">
        <f t="array" ref="R81">IFERROR(_xlfn.SINGLE(INDEX(Data!$A$1:R$1009,_xlfn.AGGREGATE(15,6,((Data!$C$1:$C$1009=R$6)/(Data!$C$1:$C$1009=R$6))*ROW(Data!$C$1:$C$1009),ROW(R81)-ROW(R$6)),1)),"")</f>
        <v/>
      </c>
      <c r="S81" s="43"/>
      <c r="T81" s="43" t="str" cm="1">
        <f t="array" ref="T81">IFERROR(_xlfn.SINGLE(INDEX(Data!$A$1:S$1009,_xlfn.AGGREGATE(15,6,((Data!$C$1:$C$1009=T$6)/(Data!$C$1:$C$1009=T$6))*ROW(Data!$C$1:$C$1009),ROW(T81)-ROW(T$6)),1)),"")</f>
        <v/>
      </c>
      <c r="U81" s="43"/>
      <c r="V81" s="43" t="str" cm="1">
        <f t="array" ref="V81">IFERROR(_xlfn.SINGLE(INDEX(Data!$A$1:X$1009,_xlfn.AGGREGATE(15,6,((Data!$C$1:$C$1009=V$6)/(Data!$C$1:$C$1009=V$6))*ROW(Data!$C$1:$C$1009),ROW(V81)-ROW(V$6)),1)),"")</f>
        <v>TUDNxtra1</v>
      </c>
      <c r="W81" s="43"/>
      <c r="X81" s="43" t="str" cm="1">
        <f t="array" ref="X81">IFERROR(_xlfn.SINGLE(INDEX(Data!$A$1:Z$1009,_xlfn.AGGREGATE(15,6,((Data!$C$1:$C$1009=X$6)/(Data!$C$1:$C$1009=X$6))*ROW(Data!$C$1:$C$1009),ROW(X81)-ROW(X$6)),1)),"")</f>
        <v/>
      </c>
      <c r="Y81" s="43"/>
      <c r="Z81" s="43" t="str" cm="1">
        <f t="array" ref="Z81">IFERROR(_xlfn.SINGLE(INDEX(Data!$A$1:AB$1009,_xlfn.AGGREGATE(15,6,((Data!$C$1:$C$1009=Z$6)/(Data!$C$1:$C$1009=Z$6))*ROW(Data!$C$1:$C$1009),ROW(Z81)-ROW(Z$6)),1)),"")</f>
        <v/>
      </c>
    </row>
    <row r="82" spans="1:26" x14ac:dyDescent="0.4">
      <c r="A82" s="43"/>
      <c r="B82" s="43" t="str" cm="1">
        <f t="array" ref="B82">IFERROR(_xlfn.SINGLE(INDEX(Data!A$1:$A$1009,_xlfn.AGGREGATE(15,6,((Data!$C$1:$C$1009=B$6)/(Data!$C$1:$C$1009=B$6))*ROW(Data!$C$1:$C$1009),ROW(B82)-ROW(B$6)),1)),"")</f>
        <v/>
      </c>
      <c r="C82" s="43"/>
      <c r="D82" s="43" t="str" cm="1">
        <f t="array" ref="D82">IFERROR(_xlfn.SINGLE(INDEX(Data!$A$1:C$1009,_xlfn.AGGREGATE(15,6,((Data!$C$1:$C$1009=D$6)/(Data!$C$1:$C$1009=D$6))*ROW(Data!$C$1:$C$1009),ROW(D82)-ROW(D$6)),1)),"")</f>
        <v/>
      </c>
      <c r="E82" s="43"/>
      <c r="F82" s="43" t="str" cm="1">
        <f t="array" ref="F82">IFERROR(_xlfn.SINGLE(INDEX(Data!$A$1:E$1009,_xlfn.AGGREGATE(15,6,((Data!$C$1:$C$1009=F$6)/(Data!$C$1:$C$1009=F$6))*ROW(Data!$C$1:$C$1009),ROW(F82)-ROW(F$6)),1)),"")</f>
        <v>Willow</v>
      </c>
      <c r="G82" s="43"/>
      <c r="H82" s="43" t="str" cm="1">
        <f t="array" ref="H82">IFERROR(_xlfn.SINGLE(INDEX(Data!$A$1:G$1009,_xlfn.AGGREGATE(15,6,((Data!$C$1:$C$1009=H$6)/(Data!$C$1:$C$1009=H$6))*ROW(Data!$C$1:$C$1009),ROW(H82)-ROW(H$6)),1)),"")</f>
        <v/>
      </c>
      <c r="I82" s="43"/>
      <c r="J82" s="43" t="str" cm="1">
        <f t="array" ref="J82">IFERROR(_xlfn.SINGLE(INDEX(Data!$A$1:J$1009,_xlfn.AGGREGATE(15,6,((Data!$C$1:$C$1009=J$6)/(Data!$C$1:$C$1009=J$6))*ROW(Data!$C$1:$C$1009),ROW(J82)-ROW(J$6)),1)),"")</f>
        <v/>
      </c>
      <c r="K82" s="43"/>
      <c r="L82" s="43" t="str" cm="1">
        <f t="array" ref="L82">IFERROR(_xlfn.SINGLE(INDEX(Data!$A$1:L$1009,_xlfn.AGGREGATE(15,6,((Data!$C$1:$C$1009=L$6)/(Data!$C$1:$C$1009=L$6))*ROW(Data!$C$1:$C$1009),ROW(L82)-ROW(L$6)),1)),"")</f>
        <v/>
      </c>
      <c r="M82" s="43"/>
      <c r="N82" s="43" t="str" cm="1">
        <f t="array" ref="N82">IFERROR(_xlfn.SINGLE(INDEX(Data!$A$1:N$1009,_xlfn.AGGREGATE(15,6,((Data!$C$1:$C$1009=N$6)/(Data!$C$1:$C$1009=N$6))*ROW(Data!$C$1:$C$1009),ROW(N82)-ROW(N$6)),1)),"")</f>
        <v/>
      </c>
      <c r="O82" s="43"/>
      <c r="P82" s="43" t="str" cm="1">
        <f t="array" ref="P82">IFERROR(_xlfn.SINGLE(INDEX(Data!$A$1:Q$1009,_xlfn.AGGREGATE(15,6,((Data!$C$1:$C$1009=P$6)/(Data!$C$1:$C$1009=P$6))*ROW(Data!$C$1:$C$1009),ROW(P82)-ROW(P$6)),1)),"")</f>
        <v/>
      </c>
      <c r="Q82" s="43"/>
      <c r="R82" s="43" t="str" cm="1">
        <f t="array" ref="R82">IFERROR(_xlfn.SINGLE(INDEX(Data!$A$1:R$1009,_xlfn.AGGREGATE(15,6,((Data!$C$1:$C$1009=R$6)/(Data!$C$1:$C$1009=R$6))*ROW(Data!$C$1:$C$1009),ROW(R82)-ROW(R$6)),1)),"")</f>
        <v/>
      </c>
      <c r="S82" s="43"/>
      <c r="T82" s="43" t="str" cm="1">
        <f t="array" ref="T82">IFERROR(_xlfn.SINGLE(INDEX(Data!$A$1:S$1009,_xlfn.AGGREGATE(15,6,((Data!$C$1:$C$1009=T$6)/(Data!$C$1:$C$1009=T$6))*ROW(Data!$C$1:$C$1009),ROW(T82)-ROW(T$6)),1)),"")</f>
        <v/>
      </c>
      <c r="U82" s="43"/>
      <c r="V82" s="43" t="str" cm="1">
        <f t="array" ref="V82">IFERROR(_xlfn.SINGLE(INDEX(Data!$A$1:X$1009,_xlfn.AGGREGATE(15,6,((Data!$C$1:$C$1009=V$6)/(Data!$C$1:$C$1009=V$6))*ROW(Data!$C$1:$C$1009),ROW(V82)-ROW(V$6)),1)),"")</f>
        <v>TUDNxtra10</v>
      </c>
      <c r="W82" s="43"/>
      <c r="X82" s="43" t="str" cm="1">
        <f t="array" ref="X82">IFERROR(_xlfn.SINGLE(INDEX(Data!$A$1:Z$1009,_xlfn.AGGREGATE(15,6,((Data!$C$1:$C$1009=X$6)/(Data!$C$1:$C$1009=X$6))*ROW(Data!$C$1:$C$1009),ROW(X82)-ROW(X$6)),1)),"")</f>
        <v/>
      </c>
      <c r="Y82" s="43"/>
      <c r="Z82" s="43" t="str" cm="1">
        <f t="array" ref="Z82">IFERROR(_xlfn.SINGLE(INDEX(Data!$A$1:AB$1009,_xlfn.AGGREGATE(15,6,((Data!$C$1:$C$1009=Z$6)/(Data!$C$1:$C$1009=Z$6))*ROW(Data!$C$1:$C$1009),ROW(Z82)-ROW(Z$6)),1)),"")</f>
        <v/>
      </c>
    </row>
    <row r="83" spans="1:26" ht="24" x14ac:dyDescent="0.4">
      <c r="A83" s="43"/>
      <c r="B83" s="43" t="str" cm="1">
        <f t="array" ref="B83">IFERROR(_xlfn.SINGLE(INDEX(Data!A$1:$A$1009,_xlfn.AGGREGATE(15,6,((Data!$C$1:$C$1009=B$6)/(Data!$C$1:$C$1009=B$6))*ROW(Data!$C$1:$C$1009),ROW(B83)-ROW(B$6)),1)),"")</f>
        <v/>
      </c>
      <c r="C83" s="43"/>
      <c r="D83" s="43" t="str" cm="1">
        <f t="array" ref="D83">IFERROR(_xlfn.SINGLE(INDEX(Data!$A$1:C$1009,_xlfn.AGGREGATE(15,6,((Data!$C$1:$C$1009=D$6)/(Data!$C$1:$C$1009=D$6))*ROW(Data!$C$1:$C$1009),ROW(D83)-ROW(D$6)),1)),"")</f>
        <v/>
      </c>
      <c r="E83" s="43"/>
      <c r="F83" s="43" t="str" cm="1">
        <f t="array" ref="F83">IFERROR(_xlfn.SINGLE(INDEX(Data!$A$1:E$1009,_xlfn.AGGREGATE(15,6,((Data!$C$1:$C$1009=F$6)/(Data!$C$1:$C$1009=F$6))*ROW(Data!$C$1:$C$1009),ROW(F83)-ROW(F$6)),1)),"")</f>
        <v>World Fishing Network</v>
      </c>
      <c r="G83" s="43"/>
      <c r="H83" s="43" t="str" cm="1">
        <f t="array" ref="H83">IFERROR(_xlfn.SINGLE(INDEX(Data!$A$1:G$1009,_xlfn.AGGREGATE(15,6,((Data!$C$1:$C$1009=H$6)/(Data!$C$1:$C$1009=H$6))*ROW(Data!$C$1:$C$1009),ROW(H83)-ROW(H$6)),1)),"")</f>
        <v/>
      </c>
      <c r="I83" s="43"/>
      <c r="J83" s="43" t="str" cm="1">
        <f t="array" ref="J83">IFERROR(_xlfn.SINGLE(INDEX(Data!$A$1:J$1009,_xlfn.AGGREGATE(15,6,((Data!$C$1:$C$1009=J$6)/(Data!$C$1:$C$1009=J$6))*ROW(Data!$C$1:$C$1009),ROW(J83)-ROW(J$6)),1)),"")</f>
        <v/>
      </c>
      <c r="K83" s="43"/>
      <c r="L83" s="43" t="str" cm="1">
        <f t="array" ref="L83">IFERROR(_xlfn.SINGLE(INDEX(Data!$A$1:L$1009,_xlfn.AGGREGATE(15,6,((Data!$C$1:$C$1009=L$6)/(Data!$C$1:$C$1009=L$6))*ROW(Data!$C$1:$C$1009),ROW(L83)-ROW(L$6)),1)),"")</f>
        <v/>
      </c>
      <c r="M83" s="43"/>
      <c r="N83" s="43" t="str" cm="1">
        <f t="array" ref="N83">IFERROR(_xlfn.SINGLE(INDEX(Data!$A$1:N$1009,_xlfn.AGGREGATE(15,6,((Data!$C$1:$C$1009=N$6)/(Data!$C$1:$C$1009=N$6))*ROW(Data!$C$1:$C$1009),ROW(N83)-ROW(N$6)),1)),"")</f>
        <v/>
      </c>
      <c r="O83" s="43"/>
      <c r="P83" s="43" t="str" cm="1">
        <f t="array" ref="P83">IFERROR(_xlfn.SINGLE(INDEX(Data!$A$1:Q$1009,_xlfn.AGGREGATE(15,6,((Data!$C$1:$C$1009=P$6)/(Data!$C$1:$C$1009=P$6))*ROW(Data!$C$1:$C$1009),ROW(P83)-ROW(P$6)),1)),"")</f>
        <v/>
      </c>
      <c r="Q83" s="43"/>
      <c r="R83" s="43" t="str" cm="1">
        <f t="array" ref="R83">IFERROR(_xlfn.SINGLE(INDEX(Data!$A$1:R$1009,_xlfn.AGGREGATE(15,6,((Data!$C$1:$C$1009=R$6)/(Data!$C$1:$C$1009=R$6))*ROW(Data!$C$1:$C$1009),ROW(R83)-ROW(R$6)),1)),"")</f>
        <v/>
      </c>
      <c r="S83" s="43"/>
      <c r="T83" s="43" t="str" cm="1">
        <f t="array" ref="T83">IFERROR(_xlfn.SINGLE(INDEX(Data!$A$1:S$1009,_xlfn.AGGREGATE(15,6,((Data!$C$1:$C$1009=T$6)/(Data!$C$1:$C$1009=T$6))*ROW(Data!$C$1:$C$1009),ROW(T83)-ROW(T$6)),1)),"")</f>
        <v/>
      </c>
      <c r="U83" s="43"/>
      <c r="V83" s="43" t="str" cm="1">
        <f t="array" ref="V83">IFERROR(_xlfn.SINGLE(INDEX(Data!$A$1:X$1009,_xlfn.AGGREGATE(15,6,((Data!$C$1:$C$1009=V$6)/(Data!$C$1:$C$1009=V$6))*ROW(Data!$C$1:$C$1009),ROW(V83)-ROW(V$6)),1)),"")</f>
        <v>TUDNxtra11</v>
      </c>
      <c r="W83" s="43"/>
      <c r="X83" s="43" t="str" cm="1">
        <f t="array" ref="X83">IFERROR(_xlfn.SINGLE(INDEX(Data!$A$1:Z$1009,_xlfn.AGGREGATE(15,6,((Data!$C$1:$C$1009=X$6)/(Data!$C$1:$C$1009=X$6))*ROW(Data!$C$1:$C$1009),ROW(X83)-ROW(X$6)),1)),"")</f>
        <v/>
      </c>
      <c r="Y83" s="43"/>
      <c r="Z83" s="43" t="str" cm="1">
        <f t="array" ref="Z83">IFERROR(_xlfn.SINGLE(INDEX(Data!$A$1:AB$1009,_xlfn.AGGREGATE(15,6,((Data!$C$1:$C$1009=Z$6)/(Data!$C$1:$C$1009=Z$6))*ROW(Data!$C$1:$C$1009),ROW(Z83)-ROW(Z$6)),1)),"")</f>
        <v/>
      </c>
    </row>
    <row r="84" spans="1:26" x14ac:dyDescent="0.4">
      <c r="A84" s="43"/>
      <c r="B84" s="43" t="str" cm="1">
        <f t="array" ref="B84">IFERROR(_xlfn.SINGLE(INDEX(Data!A$1:$A$1009,_xlfn.AGGREGATE(15,6,((Data!$C$1:$C$1009=B$6)/(Data!$C$1:$C$1009=B$6))*ROW(Data!$C$1:$C$1009),ROW(B84)-ROW(B$6)),1)),"")</f>
        <v/>
      </c>
      <c r="C84" s="43"/>
      <c r="D84" s="43" t="str" cm="1">
        <f t="array" ref="D84">IFERROR(_xlfn.SINGLE(INDEX(Data!$A$1:C$1009,_xlfn.AGGREGATE(15,6,((Data!$C$1:$C$1009=D$6)/(Data!$C$1:$C$1009=D$6))*ROW(Data!$C$1:$C$1009),ROW(D84)-ROW(D$6)),1)),"")</f>
        <v/>
      </c>
      <c r="E84" s="43"/>
      <c r="F84" s="43" t="str" cm="1">
        <f t="array" ref="F84">IFERROR(_xlfn.SINGLE(INDEX(Data!$A$1:E$1009,_xlfn.AGGREGATE(15,6,((Data!$C$1:$C$1009=F$6)/(Data!$C$1:$C$1009=F$6))*ROW(Data!$C$1:$C$1009),ROW(F84)-ROW(F$6)),1)),"")</f>
        <v>Zona Futbol New</v>
      </c>
      <c r="G84" s="43"/>
      <c r="H84" s="43" t="str" cm="1">
        <f t="array" ref="H84">IFERROR(_xlfn.SINGLE(INDEX(Data!$A$1:G$1009,_xlfn.AGGREGATE(15,6,((Data!$C$1:$C$1009=H$6)/(Data!$C$1:$C$1009=H$6))*ROW(Data!$C$1:$C$1009),ROW(H84)-ROW(H$6)),1)),"")</f>
        <v/>
      </c>
      <c r="I84" s="43"/>
      <c r="J84" s="43" t="str" cm="1">
        <f t="array" ref="J84">IFERROR(_xlfn.SINGLE(INDEX(Data!$A$1:J$1009,_xlfn.AGGREGATE(15,6,((Data!$C$1:$C$1009=J$6)/(Data!$C$1:$C$1009=J$6))*ROW(Data!$C$1:$C$1009),ROW(J84)-ROW(J$6)),1)),"")</f>
        <v/>
      </c>
      <c r="K84" s="43"/>
      <c r="L84" s="43" t="str" cm="1">
        <f t="array" ref="L84">IFERROR(_xlfn.SINGLE(INDEX(Data!$A$1:L$1009,_xlfn.AGGREGATE(15,6,((Data!$C$1:$C$1009=L$6)/(Data!$C$1:$C$1009=L$6))*ROW(Data!$C$1:$C$1009),ROW(L84)-ROW(L$6)),1)),"")</f>
        <v/>
      </c>
      <c r="M84" s="43"/>
      <c r="N84" s="43" t="str" cm="1">
        <f t="array" ref="N84">IFERROR(_xlfn.SINGLE(INDEX(Data!$A$1:N$1009,_xlfn.AGGREGATE(15,6,((Data!$C$1:$C$1009=N$6)/(Data!$C$1:$C$1009=N$6))*ROW(Data!$C$1:$C$1009),ROW(N84)-ROW(N$6)),1)),"")</f>
        <v/>
      </c>
      <c r="O84" s="43"/>
      <c r="P84" s="43" t="str" cm="1">
        <f t="array" ref="P84">IFERROR(_xlfn.SINGLE(INDEX(Data!$A$1:Q$1009,_xlfn.AGGREGATE(15,6,((Data!$C$1:$C$1009=P$6)/(Data!$C$1:$C$1009=P$6))*ROW(Data!$C$1:$C$1009),ROW(P84)-ROW(P$6)),1)),"")</f>
        <v/>
      </c>
      <c r="Q84" s="43"/>
      <c r="R84" s="43" t="str" cm="1">
        <f t="array" ref="R84">IFERROR(_xlfn.SINGLE(INDEX(Data!$A$1:R$1009,_xlfn.AGGREGATE(15,6,((Data!$C$1:$C$1009=R$6)/(Data!$C$1:$C$1009=R$6))*ROW(Data!$C$1:$C$1009),ROW(R84)-ROW(R$6)),1)),"")</f>
        <v/>
      </c>
      <c r="S84" s="43"/>
      <c r="T84" s="43" t="str" cm="1">
        <f t="array" ref="T84">IFERROR(_xlfn.SINGLE(INDEX(Data!$A$1:S$1009,_xlfn.AGGREGATE(15,6,((Data!$C$1:$C$1009=T$6)/(Data!$C$1:$C$1009=T$6))*ROW(Data!$C$1:$C$1009),ROW(T84)-ROW(T$6)),1)),"")</f>
        <v/>
      </c>
      <c r="U84" s="43"/>
      <c r="V84" s="43" t="str" cm="1">
        <f t="array" ref="V84">IFERROR(_xlfn.SINGLE(INDEX(Data!$A$1:X$1009,_xlfn.AGGREGATE(15,6,((Data!$C$1:$C$1009=V$6)/(Data!$C$1:$C$1009=V$6))*ROW(Data!$C$1:$C$1009),ROW(V84)-ROW(V$6)),1)),"")</f>
        <v>TUDNxtra2</v>
      </c>
      <c r="W84" s="43"/>
      <c r="X84" s="43" t="str" cm="1">
        <f t="array" ref="X84">IFERROR(_xlfn.SINGLE(INDEX(Data!$A$1:Z$1009,_xlfn.AGGREGATE(15,6,((Data!$C$1:$C$1009=X$6)/(Data!$C$1:$C$1009=X$6))*ROW(Data!$C$1:$C$1009),ROW(X84)-ROW(X$6)),1)),"")</f>
        <v/>
      </c>
      <c r="Y84" s="43"/>
      <c r="Z84" s="43" t="str" cm="1">
        <f t="array" ref="Z84">IFERROR(_xlfn.SINGLE(INDEX(Data!$A$1:AB$1009,_xlfn.AGGREGATE(15,6,((Data!$C$1:$C$1009=Z$6)/(Data!$C$1:$C$1009=Z$6))*ROW(Data!$C$1:$C$1009),ROW(Z84)-ROW(Z$6)),1)),"")</f>
        <v/>
      </c>
    </row>
    <row r="85" spans="1:26" x14ac:dyDescent="0.4">
      <c r="A85" s="43"/>
      <c r="B85" s="43" t="str" cm="1">
        <f t="array" ref="B85">IFERROR(_xlfn.SINGLE(INDEX(Data!A$1:$A$1009,_xlfn.AGGREGATE(15,6,((Data!$C$1:$C$1009=B$6)/(Data!$C$1:$C$1009=B$6))*ROW(Data!$C$1:$C$1009),ROW(B85)-ROW(B$6)),1)),"")</f>
        <v/>
      </c>
      <c r="C85" s="43"/>
      <c r="D85" s="43" t="str" cm="1">
        <f t="array" ref="D85">IFERROR(_xlfn.SINGLE(INDEX(Data!$A$1:C$1009,_xlfn.AGGREGATE(15,6,((Data!$C$1:$C$1009=D$6)/(Data!$C$1:$C$1009=D$6))*ROW(Data!$C$1:$C$1009),ROW(D85)-ROW(D$6)),1)),"")</f>
        <v/>
      </c>
      <c r="E85" s="43"/>
      <c r="F85" s="43" t="str" cm="1">
        <f t="array" ref="F85">IFERROR(_xlfn.SINGLE(INDEX(Data!$A$1:E$1009,_xlfn.AGGREGATE(15,6,((Data!$C$1:$C$1009=F$6)/(Data!$C$1:$C$1009=F$6))*ROW(Data!$C$1:$C$1009),ROW(F85)-ROW(F$6)),1)),"")</f>
        <v/>
      </c>
      <c r="G85" s="43"/>
      <c r="H85" s="43" t="str" cm="1">
        <f t="array" ref="H85">IFERROR(_xlfn.SINGLE(INDEX(Data!$A$1:G$1009,_xlfn.AGGREGATE(15,6,((Data!$C$1:$C$1009=H$6)/(Data!$C$1:$C$1009=H$6))*ROW(Data!$C$1:$C$1009),ROW(H85)-ROW(H$6)),1)),"")</f>
        <v/>
      </c>
      <c r="I85" s="43"/>
      <c r="J85" s="43" t="str" cm="1">
        <f t="array" ref="J85">IFERROR(_xlfn.SINGLE(INDEX(Data!$A$1:J$1009,_xlfn.AGGREGATE(15,6,((Data!$C$1:$C$1009=J$6)/(Data!$C$1:$C$1009=J$6))*ROW(Data!$C$1:$C$1009),ROW(J85)-ROW(J$6)),1)),"")</f>
        <v/>
      </c>
      <c r="K85" s="43"/>
      <c r="L85" s="43" t="str" cm="1">
        <f t="array" ref="L85">IFERROR(_xlfn.SINGLE(INDEX(Data!$A$1:L$1009,_xlfn.AGGREGATE(15,6,((Data!$C$1:$C$1009=L$6)/(Data!$C$1:$C$1009=L$6))*ROW(Data!$C$1:$C$1009),ROW(L85)-ROW(L$6)),1)),"")</f>
        <v/>
      </c>
      <c r="M85" s="43"/>
      <c r="N85" s="43" t="str" cm="1">
        <f t="array" ref="N85">IFERROR(_xlfn.SINGLE(INDEX(Data!$A$1:N$1009,_xlfn.AGGREGATE(15,6,((Data!$C$1:$C$1009=N$6)/(Data!$C$1:$C$1009=N$6))*ROW(Data!$C$1:$C$1009),ROW(N85)-ROW(N$6)),1)),"")</f>
        <v/>
      </c>
      <c r="O85" s="43"/>
      <c r="P85" s="43" t="str" cm="1">
        <f t="array" ref="P85">IFERROR(_xlfn.SINGLE(INDEX(Data!$A$1:Q$1009,_xlfn.AGGREGATE(15,6,((Data!$C$1:$C$1009=P$6)/(Data!$C$1:$C$1009=P$6))*ROW(Data!$C$1:$C$1009),ROW(P85)-ROW(P$6)),1)),"")</f>
        <v/>
      </c>
      <c r="Q85" s="43"/>
      <c r="R85" s="43" t="str" cm="1">
        <f t="array" ref="R85">IFERROR(_xlfn.SINGLE(INDEX(Data!$A$1:R$1009,_xlfn.AGGREGATE(15,6,((Data!$C$1:$C$1009=R$6)/(Data!$C$1:$C$1009=R$6))*ROW(Data!$C$1:$C$1009),ROW(R85)-ROW(R$6)),1)),"")</f>
        <v/>
      </c>
      <c r="S85" s="43"/>
      <c r="T85" s="43" t="str" cm="1">
        <f t="array" ref="T85">IFERROR(_xlfn.SINGLE(INDEX(Data!$A$1:S$1009,_xlfn.AGGREGATE(15,6,((Data!$C$1:$C$1009=T$6)/(Data!$C$1:$C$1009=T$6))*ROW(Data!$C$1:$C$1009),ROW(T85)-ROW(T$6)),1)),"")</f>
        <v/>
      </c>
      <c r="U85" s="43"/>
      <c r="V85" s="43" t="str" cm="1">
        <f t="array" ref="V85">IFERROR(_xlfn.SINGLE(INDEX(Data!$A$1:X$1009,_xlfn.AGGREGATE(15,6,((Data!$C$1:$C$1009=V$6)/(Data!$C$1:$C$1009=V$6))*ROW(Data!$C$1:$C$1009),ROW(V85)-ROW(V$6)),1)),"")</f>
        <v>TUDNxtra3</v>
      </c>
      <c r="W85" s="43"/>
      <c r="X85" s="43" t="str" cm="1">
        <f t="array" ref="X85">IFERROR(_xlfn.SINGLE(INDEX(Data!$A$1:Z$1009,_xlfn.AGGREGATE(15,6,((Data!$C$1:$C$1009=X$6)/(Data!$C$1:$C$1009=X$6))*ROW(Data!$C$1:$C$1009),ROW(X85)-ROW(X$6)),1)),"")</f>
        <v/>
      </c>
      <c r="Y85" s="43"/>
      <c r="Z85" s="43" t="str" cm="1">
        <f t="array" ref="Z85">IFERROR(_xlfn.SINGLE(INDEX(Data!$A$1:AB$1009,_xlfn.AGGREGATE(15,6,((Data!$C$1:$C$1009=Z$6)/(Data!$C$1:$C$1009=Z$6))*ROW(Data!$C$1:$C$1009),ROW(Z85)-ROW(Z$6)),1)),"")</f>
        <v/>
      </c>
    </row>
    <row r="86" spans="1:26" x14ac:dyDescent="0.4">
      <c r="A86" s="43"/>
      <c r="B86" s="43" t="str" cm="1">
        <f t="array" ref="B86">IFERROR(_xlfn.SINGLE(INDEX(Data!A$1:$A$1009,_xlfn.AGGREGATE(15,6,((Data!$C$1:$C$1009=B$6)/(Data!$C$1:$C$1009=B$6))*ROW(Data!$C$1:$C$1009),ROW(B86)-ROW(B$6)),1)),"")</f>
        <v/>
      </c>
      <c r="C86" s="43"/>
      <c r="D86" s="43" t="str" cm="1">
        <f t="array" ref="D86">IFERROR(_xlfn.SINGLE(INDEX(Data!$A$1:C$1009,_xlfn.AGGREGATE(15,6,((Data!$C$1:$C$1009=D$6)/(Data!$C$1:$C$1009=D$6))*ROW(Data!$C$1:$C$1009),ROW(D86)-ROW(D$6)),1)),"")</f>
        <v/>
      </c>
      <c r="E86" s="43"/>
      <c r="F86" s="43" t="str" cm="1">
        <f t="array" ref="F86">IFERROR(_xlfn.SINGLE(INDEX(Data!$A$1:E$1009,_xlfn.AGGREGATE(15,6,((Data!$C$1:$C$1009=F$6)/(Data!$C$1:$C$1009=F$6))*ROW(Data!$C$1:$C$1009),ROW(F86)-ROW(F$6)),1)),"")</f>
        <v/>
      </c>
      <c r="G86" s="43"/>
      <c r="H86" s="43" t="str" cm="1">
        <f t="array" ref="H86">IFERROR(_xlfn.SINGLE(INDEX(Data!$A$1:G$1009,_xlfn.AGGREGATE(15,6,((Data!$C$1:$C$1009=H$6)/(Data!$C$1:$C$1009=H$6))*ROW(Data!$C$1:$C$1009),ROW(H86)-ROW(H$6)),1)),"")</f>
        <v/>
      </c>
      <c r="I86" s="43"/>
      <c r="J86" s="43" t="str" cm="1">
        <f t="array" ref="J86">IFERROR(_xlfn.SINGLE(INDEX(Data!$A$1:J$1009,_xlfn.AGGREGATE(15,6,((Data!$C$1:$C$1009=J$6)/(Data!$C$1:$C$1009=J$6))*ROW(Data!$C$1:$C$1009),ROW(J86)-ROW(J$6)),1)),"")</f>
        <v/>
      </c>
      <c r="K86" s="43"/>
      <c r="L86" s="43" t="str" cm="1">
        <f t="array" ref="L86">IFERROR(_xlfn.SINGLE(INDEX(Data!$A$1:L$1009,_xlfn.AGGREGATE(15,6,((Data!$C$1:$C$1009=L$6)/(Data!$C$1:$C$1009=L$6))*ROW(Data!$C$1:$C$1009),ROW(L86)-ROW(L$6)),1)),"")</f>
        <v/>
      </c>
      <c r="M86" s="43"/>
      <c r="N86" s="43" t="str" cm="1">
        <f t="array" ref="N86">IFERROR(_xlfn.SINGLE(INDEX(Data!$A$1:N$1009,_xlfn.AGGREGATE(15,6,((Data!$C$1:$C$1009=N$6)/(Data!$C$1:$C$1009=N$6))*ROW(Data!$C$1:$C$1009),ROW(N86)-ROW(N$6)),1)),"")</f>
        <v/>
      </c>
      <c r="O86" s="43"/>
      <c r="P86" s="43" t="str" cm="1">
        <f t="array" ref="P86">IFERROR(_xlfn.SINGLE(INDEX(Data!$A$1:Q$1009,_xlfn.AGGREGATE(15,6,((Data!$C$1:$C$1009=P$6)/(Data!$C$1:$C$1009=P$6))*ROW(Data!$C$1:$C$1009),ROW(P86)-ROW(P$6)),1)),"")</f>
        <v/>
      </c>
      <c r="Q86" s="43"/>
      <c r="R86" s="43" t="str" cm="1">
        <f t="array" ref="R86">IFERROR(_xlfn.SINGLE(INDEX(Data!$A$1:R$1009,_xlfn.AGGREGATE(15,6,((Data!$C$1:$C$1009=R$6)/(Data!$C$1:$C$1009=R$6))*ROW(Data!$C$1:$C$1009),ROW(R86)-ROW(R$6)),1)),"")</f>
        <v/>
      </c>
      <c r="S86" s="43"/>
      <c r="T86" s="43" t="str" cm="1">
        <f t="array" ref="T86">IFERROR(_xlfn.SINGLE(INDEX(Data!$A$1:S$1009,_xlfn.AGGREGATE(15,6,((Data!$C$1:$C$1009=T$6)/(Data!$C$1:$C$1009=T$6))*ROW(Data!$C$1:$C$1009),ROW(T86)-ROW(T$6)),1)),"")</f>
        <v/>
      </c>
      <c r="U86" s="43"/>
      <c r="V86" s="43" t="str" cm="1">
        <f t="array" ref="V86">IFERROR(_xlfn.SINGLE(INDEX(Data!$A$1:X$1009,_xlfn.AGGREGATE(15,6,((Data!$C$1:$C$1009=V$6)/(Data!$C$1:$C$1009=V$6))*ROW(Data!$C$1:$C$1009),ROW(V86)-ROW(V$6)),1)),"")</f>
        <v>TUDNxtra4</v>
      </c>
      <c r="W86" s="43"/>
      <c r="X86" s="43" t="str" cm="1">
        <f t="array" ref="X86">IFERROR(_xlfn.SINGLE(INDEX(Data!$A$1:Z$1009,_xlfn.AGGREGATE(15,6,((Data!$C$1:$C$1009=X$6)/(Data!$C$1:$C$1009=X$6))*ROW(Data!$C$1:$C$1009),ROW(X86)-ROW(X$6)),1)),"")</f>
        <v/>
      </c>
      <c r="Y86" s="43"/>
      <c r="Z86" s="43" t="str" cm="1">
        <f t="array" ref="Z86">IFERROR(_xlfn.SINGLE(INDEX(Data!$A$1:AB$1009,_xlfn.AGGREGATE(15,6,((Data!$C$1:$C$1009=Z$6)/(Data!$C$1:$C$1009=Z$6))*ROW(Data!$C$1:$C$1009),ROW(Z86)-ROW(Z$6)),1)),"")</f>
        <v/>
      </c>
    </row>
    <row r="87" spans="1:26" x14ac:dyDescent="0.4">
      <c r="A87" s="43"/>
      <c r="B87" s="43" t="str" cm="1">
        <f t="array" ref="B87">IFERROR(_xlfn.SINGLE(INDEX(Data!A$1:$A$1009,_xlfn.AGGREGATE(15,6,((Data!$C$1:$C$1009=B$6)/(Data!$C$1:$C$1009=B$6))*ROW(Data!$C$1:$C$1009),ROW(B87)-ROW(B$6)),1)),"")</f>
        <v/>
      </c>
      <c r="C87" s="43"/>
      <c r="D87" s="43" t="str" cm="1">
        <f t="array" ref="D87">IFERROR(_xlfn.SINGLE(INDEX(Data!$A$1:C$1009,_xlfn.AGGREGATE(15,6,((Data!$C$1:$C$1009=D$6)/(Data!$C$1:$C$1009=D$6))*ROW(Data!$C$1:$C$1009),ROW(D87)-ROW(D$6)),1)),"")</f>
        <v/>
      </c>
      <c r="E87" s="43"/>
      <c r="F87" s="43" t="str" cm="1">
        <f t="array" ref="F87">IFERROR(_xlfn.SINGLE(INDEX(Data!$A$1:E$1009,_xlfn.AGGREGATE(15,6,((Data!$C$1:$C$1009=F$6)/(Data!$C$1:$C$1009=F$6))*ROW(Data!$C$1:$C$1009),ROW(F87)-ROW(F$6)),1)),"")</f>
        <v/>
      </c>
      <c r="G87" s="43"/>
      <c r="H87" s="43" t="str" cm="1">
        <f t="array" ref="H87">IFERROR(_xlfn.SINGLE(INDEX(Data!$A$1:G$1009,_xlfn.AGGREGATE(15,6,((Data!$C$1:$C$1009=H$6)/(Data!$C$1:$C$1009=H$6))*ROW(Data!$C$1:$C$1009),ROW(H87)-ROW(H$6)),1)),"")</f>
        <v/>
      </c>
      <c r="I87" s="43"/>
      <c r="J87" s="43" t="str" cm="1">
        <f t="array" ref="J87">IFERROR(_xlfn.SINGLE(INDEX(Data!$A$1:J$1009,_xlfn.AGGREGATE(15,6,((Data!$C$1:$C$1009=J$6)/(Data!$C$1:$C$1009=J$6))*ROW(Data!$C$1:$C$1009),ROW(J87)-ROW(J$6)),1)),"")</f>
        <v/>
      </c>
      <c r="K87" s="43"/>
      <c r="L87" s="43" t="str" cm="1">
        <f t="array" ref="L87">IFERROR(_xlfn.SINGLE(INDEX(Data!$A$1:L$1009,_xlfn.AGGREGATE(15,6,((Data!$C$1:$C$1009=L$6)/(Data!$C$1:$C$1009=L$6))*ROW(Data!$C$1:$C$1009),ROW(L87)-ROW(L$6)),1)),"")</f>
        <v/>
      </c>
      <c r="M87" s="43"/>
      <c r="N87" s="43" t="str" cm="1">
        <f t="array" ref="N87">IFERROR(_xlfn.SINGLE(INDEX(Data!$A$1:N$1009,_xlfn.AGGREGATE(15,6,((Data!$C$1:$C$1009=N$6)/(Data!$C$1:$C$1009=N$6))*ROW(Data!$C$1:$C$1009),ROW(N87)-ROW(N$6)),1)),"")</f>
        <v/>
      </c>
      <c r="O87" s="43"/>
      <c r="P87" s="43" t="str" cm="1">
        <f t="array" ref="P87">IFERROR(_xlfn.SINGLE(INDEX(Data!$A$1:Q$1009,_xlfn.AGGREGATE(15,6,((Data!$C$1:$C$1009=P$6)/(Data!$C$1:$C$1009=P$6))*ROW(Data!$C$1:$C$1009),ROW(P87)-ROW(P$6)),1)),"")</f>
        <v/>
      </c>
      <c r="Q87" s="43"/>
      <c r="R87" s="43" t="str" cm="1">
        <f t="array" ref="R87">IFERROR(_xlfn.SINGLE(INDEX(Data!$A$1:R$1009,_xlfn.AGGREGATE(15,6,((Data!$C$1:$C$1009=R$6)/(Data!$C$1:$C$1009=R$6))*ROW(Data!$C$1:$C$1009),ROW(R87)-ROW(R$6)),1)),"")</f>
        <v/>
      </c>
      <c r="S87" s="43"/>
      <c r="T87" s="43" t="str" cm="1">
        <f t="array" ref="T87">IFERROR(_xlfn.SINGLE(INDEX(Data!$A$1:S$1009,_xlfn.AGGREGATE(15,6,((Data!$C$1:$C$1009=T$6)/(Data!$C$1:$C$1009=T$6))*ROW(Data!$C$1:$C$1009),ROW(T87)-ROW(T$6)),1)),"")</f>
        <v/>
      </c>
      <c r="U87" s="43"/>
      <c r="V87" s="43" t="str" cm="1">
        <f t="array" ref="V87">IFERROR(_xlfn.SINGLE(INDEX(Data!$A$1:X$1009,_xlfn.AGGREGATE(15,6,((Data!$C$1:$C$1009=V$6)/(Data!$C$1:$C$1009=V$6))*ROW(Data!$C$1:$C$1009),ROW(V87)-ROW(V$6)),1)),"")</f>
        <v>TUDNxtra5</v>
      </c>
      <c r="W87" s="43"/>
      <c r="X87" s="43" t="str" cm="1">
        <f t="array" ref="X87">IFERROR(_xlfn.SINGLE(INDEX(Data!$A$1:Z$1009,_xlfn.AGGREGATE(15,6,((Data!$C$1:$C$1009=X$6)/(Data!$C$1:$C$1009=X$6))*ROW(Data!$C$1:$C$1009),ROW(X87)-ROW(X$6)),1)),"")</f>
        <v/>
      </c>
      <c r="Y87" s="43"/>
      <c r="Z87" s="43" t="str" cm="1">
        <f t="array" ref="Z87">IFERROR(_xlfn.SINGLE(INDEX(Data!$A$1:AB$1009,_xlfn.AGGREGATE(15,6,((Data!$C$1:$C$1009=Z$6)/(Data!$C$1:$C$1009=Z$6))*ROW(Data!$C$1:$C$1009),ROW(Z87)-ROW(Z$6)),1)),"")</f>
        <v/>
      </c>
    </row>
    <row r="88" spans="1:26" x14ac:dyDescent="0.4">
      <c r="A88" s="43"/>
      <c r="B88" s="43" t="str" cm="1">
        <f t="array" ref="B88">IFERROR(_xlfn.SINGLE(INDEX(Data!A$1:$A$1009,_xlfn.AGGREGATE(15,6,((Data!$C$1:$C$1009=B$6)/(Data!$C$1:$C$1009=B$6))*ROW(Data!$C$1:$C$1009),ROW(B88)-ROW(B$6)),1)),"")</f>
        <v/>
      </c>
      <c r="C88" s="43"/>
      <c r="D88" s="43" t="str" cm="1">
        <f t="array" ref="D88">IFERROR(_xlfn.SINGLE(INDEX(Data!$A$1:C$1009,_xlfn.AGGREGATE(15,6,((Data!$C$1:$C$1009=D$6)/(Data!$C$1:$C$1009=D$6))*ROW(Data!$C$1:$C$1009),ROW(D88)-ROW(D$6)),1)),"")</f>
        <v/>
      </c>
      <c r="E88" s="43"/>
      <c r="F88" s="43" t="str" cm="1">
        <f t="array" ref="F88">IFERROR(_xlfn.SINGLE(INDEX(Data!$A$1:E$1009,_xlfn.AGGREGATE(15,6,((Data!$C$1:$C$1009=F$6)/(Data!$C$1:$C$1009=F$6))*ROW(Data!$C$1:$C$1009),ROW(F88)-ROW(F$6)),1)),"")</f>
        <v/>
      </c>
      <c r="G88" s="43"/>
      <c r="H88" s="43" t="str" cm="1">
        <f t="array" ref="H88">IFERROR(_xlfn.SINGLE(INDEX(Data!$A$1:G$1009,_xlfn.AGGREGATE(15,6,((Data!$C$1:$C$1009=H$6)/(Data!$C$1:$C$1009=H$6))*ROW(Data!$C$1:$C$1009),ROW(H88)-ROW(H$6)),1)),"")</f>
        <v/>
      </c>
      <c r="I88" s="43"/>
      <c r="J88" s="43" t="str" cm="1">
        <f t="array" ref="J88">IFERROR(_xlfn.SINGLE(INDEX(Data!$A$1:J$1009,_xlfn.AGGREGATE(15,6,((Data!$C$1:$C$1009=J$6)/(Data!$C$1:$C$1009=J$6))*ROW(Data!$C$1:$C$1009),ROW(J88)-ROW(J$6)),1)),"")</f>
        <v/>
      </c>
      <c r="K88" s="43"/>
      <c r="L88" s="43" t="str" cm="1">
        <f t="array" ref="L88">IFERROR(_xlfn.SINGLE(INDEX(Data!$A$1:L$1009,_xlfn.AGGREGATE(15,6,((Data!$C$1:$C$1009=L$6)/(Data!$C$1:$C$1009=L$6))*ROW(Data!$C$1:$C$1009),ROW(L88)-ROW(L$6)),1)),"")</f>
        <v/>
      </c>
      <c r="M88" s="43"/>
      <c r="N88" s="43" t="str" cm="1">
        <f t="array" ref="N88">IFERROR(_xlfn.SINGLE(INDEX(Data!$A$1:N$1009,_xlfn.AGGREGATE(15,6,((Data!$C$1:$C$1009=N$6)/(Data!$C$1:$C$1009=N$6))*ROW(Data!$C$1:$C$1009),ROW(N88)-ROW(N$6)),1)),"")</f>
        <v/>
      </c>
      <c r="O88" s="43"/>
      <c r="P88" s="43" t="str" cm="1">
        <f t="array" ref="P88">IFERROR(_xlfn.SINGLE(INDEX(Data!$A$1:Q$1009,_xlfn.AGGREGATE(15,6,((Data!$C$1:$C$1009=P$6)/(Data!$C$1:$C$1009=P$6))*ROW(Data!$C$1:$C$1009),ROW(P88)-ROW(P$6)),1)),"")</f>
        <v/>
      </c>
      <c r="Q88" s="43"/>
      <c r="R88" s="43" t="str" cm="1">
        <f t="array" ref="R88">IFERROR(_xlfn.SINGLE(INDEX(Data!$A$1:R$1009,_xlfn.AGGREGATE(15,6,((Data!$C$1:$C$1009=R$6)/(Data!$C$1:$C$1009=R$6))*ROW(Data!$C$1:$C$1009),ROW(R88)-ROW(R$6)),1)),"")</f>
        <v/>
      </c>
      <c r="S88" s="43"/>
      <c r="T88" s="43" t="str" cm="1">
        <f t="array" ref="T88">IFERROR(_xlfn.SINGLE(INDEX(Data!$A$1:S$1009,_xlfn.AGGREGATE(15,6,((Data!$C$1:$C$1009=T$6)/(Data!$C$1:$C$1009=T$6))*ROW(Data!$C$1:$C$1009),ROW(T88)-ROW(T$6)),1)),"")</f>
        <v/>
      </c>
      <c r="U88" s="43"/>
      <c r="V88" s="43" t="str" cm="1">
        <f t="array" ref="V88">IFERROR(_xlfn.SINGLE(INDEX(Data!$A$1:X$1009,_xlfn.AGGREGATE(15,6,((Data!$C$1:$C$1009=V$6)/(Data!$C$1:$C$1009=V$6))*ROW(Data!$C$1:$C$1009),ROW(V88)-ROW(V$6)),1)),"")</f>
        <v>TUDNxtra6</v>
      </c>
      <c r="W88" s="43"/>
      <c r="X88" s="43" t="str" cm="1">
        <f t="array" ref="X88">IFERROR(_xlfn.SINGLE(INDEX(Data!$A$1:Z$1009,_xlfn.AGGREGATE(15,6,((Data!$C$1:$C$1009=X$6)/(Data!$C$1:$C$1009=X$6))*ROW(Data!$C$1:$C$1009),ROW(X88)-ROW(X$6)),1)),"")</f>
        <v/>
      </c>
      <c r="Y88" s="43"/>
      <c r="Z88" s="43" t="str" cm="1">
        <f t="array" ref="Z88">IFERROR(_xlfn.SINGLE(INDEX(Data!$A$1:AB$1009,_xlfn.AGGREGATE(15,6,((Data!$C$1:$C$1009=Z$6)/(Data!$C$1:$C$1009=Z$6))*ROW(Data!$C$1:$C$1009),ROW(Z88)-ROW(Z$6)),1)),"")</f>
        <v/>
      </c>
    </row>
    <row r="89" spans="1:26" x14ac:dyDescent="0.4">
      <c r="A89" s="43"/>
      <c r="B89" s="43" t="str" cm="1">
        <f t="array" ref="B89">IFERROR(_xlfn.SINGLE(INDEX(Data!A$1:$A$1009,_xlfn.AGGREGATE(15,6,((Data!$C$1:$C$1009=B$6)/(Data!$C$1:$C$1009=B$6))*ROW(Data!$C$1:$C$1009),ROW(B89)-ROW(B$6)),1)),"")</f>
        <v/>
      </c>
      <c r="C89" s="43"/>
      <c r="D89" s="43" t="str" cm="1">
        <f t="array" ref="D89">IFERROR(_xlfn.SINGLE(INDEX(Data!$A$1:C$1009,_xlfn.AGGREGATE(15,6,((Data!$C$1:$C$1009=D$6)/(Data!$C$1:$C$1009=D$6))*ROW(Data!$C$1:$C$1009),ROW(D89)-ROW(D$6)),1)),"")</f>
        <v/>
      </c>
      <c r="E89" s="43"/>
      <c r="F89" s="43" t="str" cm="1">
        <f t="array" ref="F89">IFERROR(_xlfn.SINGLE(INDEX(Data!$A$1:E$1009,_xlfn.AGGREGATE(15,6,((Data!$C$1:$C$1009=F$6)/(Data!$C$1:$C$1009=F$6))*ROW(Data!$C$1:$C$1009),ROW(F89)-ROW(F$6)),1)),"")</f>
        <v/>
      </c>
      <c r="G89" s="43"/>
      <c r="H89" s="43" t="str" cm="1">
        <f t="array" ref="H89">IFERROR(_xlfn.SINGLE(INDEX(Data!$A$1:G$1009,_xlfn.AGGREGATE(15,6,((Data!$C$1:$C$1009=H$6)/(Data!$C$1:$C$1009=H$6))*ROW(Data!$C$1:$C$1009),ROW(H89)-ROW(H$6)),1)),"")</f>
        <v/>
      </c>
      <c r="I89" s="43"/>
      <c r="J89" s="43" t="str" cm="1">
        <f t="array" ref="J89">IFERROR(_xlfn.SINGLE(INDEX(Data!$A$1:J$1009,_xlfn.AGGREGATE(15,6,((Data!$C$1:$C$1009=J$6)/(Data!$C$1:$C$1009=J$6))*ROW(Data!$C$1:$C$1009),ROW(J89)-ROW(J$6)),1)),"")</f>
        <v/>
      </c>
      <c r="K89" s="43"/>
      <c r="L89" s="43" t="str" cm="1">
        <f t="array" ref="L89">IFERROR(_xlfn.SINGLE(INDEX(Data!$A$1:L$1009,_xlfn.AGGREGATE(15,6,((Data!$C$1:$C$1009=L$6)/(Data!$C$1:$C$1009=L$6))*ROW(Data!$C$1:$C$1009),ROW(L89)-ROW(L$6)),1)),"")</f>
        <v/>
      </c>
      <c r="M89" s="43"/>
      <c r="N89" s="43" t="str" cm="1">
        <f t="array" ref="N89">IFERROR(_xlfn.SINGLE(INDEX(Data!$A$1:N$1009,_xlfn.AGGREGATE(15,6,((Data!$C$1:$C$1009=N$6)/(Data!$C$1:$C$1009=N$6))*ROW(Data!$C$1:$C$1009),ROW(N89)-ROW(N$6)),1)),"")</f>
        <v/>
      </c>
      <c r="O89" s="43"/>
      <c r="P89" s="43" t="str" cm="1">
        <f t="array" ref="P89">IFERROR(_xlfn.SINGLE(INDEX(Data!$A$1:Q$1009,_xlfn.AGGREGATE(15,6,((Data!$C$1:$C$1009=P$6)/(Data!$C$1:$C$1009=P$6))*ROW(Data!$C$1:$C$1009),ROW(P89)-ROW(P$6)),1)),"")</f>
        <v/>
      </c>
      <c r="Q89" s="43"/>
      <c r="R89" s="43" t="str" cm="1">
        <f t="array" ref="R89">IFERROR(_xlfn.SINGLE(INDEX(Data!$A$1:R$1009,_xlfn.AGGREGATE(15,6,((Data!$C$1:$C$1009=R$6)/(Data!$C$1:$C$1009=R$6))*ROW(Data!$C$1:$C$1009),ROW(R89)-ROW(R$6)),1)),"")</f>
        <v/>
      </c>
      <c r="S89" s="43"/>
      <c r="T89" s="43" t="str" cm="1">
        <f t="array" ref="T89">IFERROR(_xlfn.SINGLE(INDEX(Data!$A$1:S$1009,_xlfn.AGGREGATE(15,6,((Data!$C$1:$C$1009=T$6)/(Data!$C$1:$C$1009=T$6))*ROW(Data!$C$1:$C$1009),ROW(T89)-ROW(T$6)),1)),"")</f>
        <v/>
      </c>
      <c r="U89" s="43"/>
      <c r="V89" s="43" t="str" cm="1">
        <f t="array" ref="V89">IFERROR(_xlfn.SINGLE(INDEX(Data!$A$1:X$1009,_xlfn.AGGREGATE(15,6,((Data!$C$1:$C$1009=V$6)/(Data!$C$1:$C$1009=V$6))*ROW(Data!$C$1:$C$1009),ROW(V89)-ROW(V$6)),1)),"")</f>
        <v>TUDNxtra7</v>
      </c>
      <c r="W89" s="43"/>
      <c r="X89" s="43" t="str" cm="1">
        <f t="array" ref="X89">IFERROR(_xlfn.SINGLE(INDEX(Data!$A$1:Z$1009,_xlfn.AGGREGATE(15,6,((Data!$C$1:$C$1009=X$6)/(Data!$C$1:$C$1009=X$6))*ROW(Data!$C$1:$C$1009),ROW(X89)-ROW(X$6)),1)),"")</f>
        <v/>
      </c>
      <c r="Y89" s="43"/>
      <c r="Z89" s="43" t="str" cm="1">
        <f t="array" ref="Z89">IFERROR(_xlfn.SINGLE(INDEX(Data!$A$1:AB$1009,_xlfn.AGGREGATE(15,6,((Data!$C$1:$C$1009=Z$6)/(Data!$C$1:$C$1009=Z$6))*ROW(Data!$C$1:$C$1009),ROW(Z89)-ROW(Z$6)),1)),"")</f>
        <v/>
      </c>
    </row>
    <row r="90" spans="1:26" x14ac:dyDescent="0.4">
      <c r="A90" s="43"/>
      <c r="B90" s="43" t="str" cm="1">
        <f t="array" ref="B90">IFERROR(_xlfn.SINGLE(INDEX(Data!A$1:$A$1009,_xlfn.AGGREGATE(15,6,((Data!$C$1:$C$1009=B$6)/(Data!$C$1:$C$1009=B$6))*ROW(Data!$C$1:$C$1009),ROW(B90)-ROW(B$6)),1)),"")</f>
        <v/>
      </c>
      <c r="C90" s="43"/>
      <c r="D90" s="43" t="str" cm="1">
        <f t="array" ref="D90">IFERROR(_xlfn.SINGLE(INDEX(Data!$A$1:C$1009,_xlfn.AGGREGATE(15,6,((Data!$C$1:$C$1009=D$6)/(Data!$C$1:$C$1009=D$6))*ROW(Data!$C$1:$C$1009),ROW(D90)-ROW(D$6)),1)),"")</f>
        <v/>
      </c>
      <c r="E90" s="43"/>
      <c r="F90" s="43" t="str" cm="1">
        <f t="array" ref="F90">IFERROR(_xlfn.SINGLE(INDEX(Data!$A$1:E$1009,_xlfn.AGGREGATE(15,6,((Data!$C$1:$C$1009=F$6)/(Data!$C$1:$C$1009=F$6))*ROW(Data!$C$1:$C$1009),ROW(F90)-ROW(F$6)),1)),"")</f>
        <v/>
      </c>
      <c r="G90" s="43"/>
      <c r="H90" s="43" t="str" cm="1">
        <f t="array" ref="H90">IFERROR(_xlfn.SINGLE(INDEX(Data!$A$1:G$1009,_xlfn.AGGREGATE(15,6,((Data!$C$1:$C$1009=H$6)/(Data!$C$1:$C$1009=H$6))*ROW(Data!$C$1:$C$1009),ROW(H90)-ROW(H$6)),1)),"")</f>
        <v/>
      </c>
      <c r="I90" s="43"/>
      <c r="J90" s="43" t="str" cm="1">
        <f t="array" ref="J90">IFERROR(_xlfn.SINGLE(INDEX(Data!$A$1:J$1009,_xlfn.AGGREGATE(15,6,((Data!$C$1:$C$1009=J$6)/(Data!$C$1:$C$1009=J$6))*ROW(Data!$C$1:$C$1009),ROW(J90)-ROW(J$6)),1)),"")</f>
        <v/>
      </c>
      <c r="K90" s="43"/>
      <c r="L90" s="43" t="str" cm="1">
        <f t="array" ref="L90">IFERROR(_xlfn.SINGLE(INDEX(Data!$A$1:L$1009,_xlfn.AGGREGATE(15,6,((Data!$C$1:$C$1009=L$6)/(Data!$C$1:$C$1009=L$6))*ROW(Data!$C$1:$C$1009),ROW(L90)-ROW(L$6)),1)),"")</f>
        <v/>
      </c>
      <c r="M90" s="43"/>
      <c r="N90" s="43" t="str" cm="1">
        <f t="array" ref="N90">IFERROR(_xlfn.SINGLE(INDEX(Data!$A$1:N$1009,_xlfn.AGGREGATE(15,6,((Data!$C$1:$C$1009=N$6)/(Data!$C$1:$C$1009=N$6))*ROW(Data!$C$1:$C$1009),ROW(N90)-ROW(N$6)),1)),"")</f>
        <v/>
      </c>
      <c r="O90" s="43"/>
      <c r="P90" s="43" t="str" cm="1">
        <f t="array" ref="P90">IFERROR(_xlfn.SINGLE(INDEX(Data!$A$1:Q$1009,_xlfn.AGGREGATE(15,6,((Data!$C$1:$C$1009=P$6)/(Data!$C$1:$C$1009=P$6))*ROW(Data!$C$1:$C$1009),ROW(P90)-ROW(P$6)),1)),"")</f>
        <v/>
      </c>
      <c r="Q90" s="43"/>
      <c r="R90" s="43" t="str" cm="1">
        <f t="array" ref="R90">IFERROR(_xlfn.SINGLE(INDEX(Data!$A$1:R$1009,_xlfn.AGGREGATE(15,6,((Data!$C$1:$C$1009=R$6)/(Data!$C$1:$C$1009=R$6))*ROW(Data!$C$1:$C$1009),ROW(R90)-ROW(R$6)),1)),"")</f>
        <v/>
      </c>
      <c r="S90" s="43"/>
      <c r="T90" s="43" t="str" cm="1">
        <f t="array" ref="T90">IFERROR(_xlfn.SINGLE(INDEX(Data!$A$1:S$1009,_xlfn.AGGREGATE(15,6,((Data!$C$1:$C$1009=T$6)/(Data!$C$1:$C$1009=T$6))*ROW(Data!$C$1:$C$1009),ROW(T90)-ROW(T$6)),1)),"")</f>
        <v/>
      </c>
      <c r="U90" s="43"/>
      <c r="V90" s="43" t="str" cm="1">
        <f t="array" ref="V90">IFERROR(_xlfn.SINGLE(INDEX(Data!$A$1:X$1009,_xlfn.AGGREGATE(15,6,((Data!$C$1:$C$1009=V$6)/(Data!$C$1:$C$1009=V$6))*ROW(Data!$C$1:$C$1009),ROW(V90)-ROW(V$6)),1)),"")</f>
        <v>TUDNxtra8</v>
      </c>
      <c r="W90" s="43"/>
      <c r="X90" s="43" t="str" cm="1">
        <f t="array" ref="X90">IFERROR(_xlfn.SINGLE(INDEX(Data!$A$1:Z$1009,_xlfn.AGGREGATE(15,6,((Data!$C$1:$C$1009=X$6)/(Data!$C$1:$C$1009=X$6))*ROW(Data!$C$1:$C$1009),ROW(X90)-ROW(X$6)),1)),"")</f>
        <v/>
      </c>
      <c r="Y90" s="43"/>
      <c r="Z90" s="43" t="str" cm="1">
        <f t="array" ref="Z90">IFERROR(_xlfn.SINGLE(INDEX(Data!$A$1:AB$1009,_xlfn.AGGREGATE(15,6,((Data!$C$1:$C$1009=Z$6)/(Data!$C$1:$C$1009=Z$6))*ROW(Data!$C$1:$C$1009),ROW(Z90)-ROW(Z$6)),1)),"")</f>
        <v/>
      </c>
    </row>
    <row r="91" spans="1:26" x14ac:dyDescent="0.4">
      <c r="A91" s="43"/>
      <c r="B91" s="43" t="str" cm="1">
        <f t="array" ref="B91">IFERROR(_xlfn.SINGLE(INDEX(Data!A$1:$A$1009,_xlfn.AGGREGATE(15,6,((Data!$C$1:$C$1009=B$6)/(Data!$C$1:$C$1009=B$6))*ROW(Data!$C$1:$C$1009),ROW(B91)-ROW(B$6)),1)),"")</f>
        <v/>
      </c>
      <c r="C91" s="43"/>
      <c r="D91" s="43" t="str" cm="1">
        <f t="array" ref="D91">IFERROR(_xlfn.SINGLE(INDEX(Data!$A$1:C$1009,_xlfn.AGGREGATE(15,6,((Data!$C$1:$C$1009=D$6)/(Data!$C$1:$C$1009=D$6))*ROW(Data!$C$1:$C$1009),ROW(D91)-ROW(D$6)),1)),"")</f>
        <v/>
      </c>
      <c r="E91" s="43"/>
      <c r="F91" s="43" t="str" cm="1">
        <f t="array" ref="F91">IFERROR(_xlfn.SINGLE(INDEX(Data!$A$1:E$1009,_xlfn.AGGREGATE(15,6,((Data!$C$1:$C$1009=F$6)/(Data!$C$1:$C$1009=F$6))*ROW(Data!$C$1:$C$1009),ROW(F91)-ROW(F$6)),1)),"")</f>
        <v/>
      </c>
      <c r="G91" s="43"/>
      <c r="H91" s="43" t="str" cm="1">
        <f t="array" ref="H91">IFERROR(_xlfn.SINGLE(INDEX(Data!$A$1:G$1009,_xlfn.AGGREGATE(15,6,((Data!$C$1:$C$1009=H$6)/(Data!$C$1:$C$1009=H$6))*ROW(Data!$C$1:$C$1009),ROW(H91)-ROW(H$6)),1)),"")</f>
        <v/>
      </c>
      <c r="I91" s="43"/>
      <c r="J91" s="43" t="str" cm="1">
        <f t="array" ref="J91">IFERROR(_xlfn.SINGLE(INDEX(Data!$A$1:J$1009,_xlfn.AGGREGATE(15,6,((Data!$C$1:$C$1009=J$6)/(Data!$C$1:$C$1009=J$6))*ROW(Data!$C$1:$C$1009),ROW(J91)-ROW(J$6)),1)),"")</f>
        <v/>
      </c>
      <c r="K91" s="43"/>
      <c r="L91" s="43" t="str" cm="1">
        <f t="array" ref="L91">IFERROR(_xlfn.SINGLE(INDEX(Data!$A$1:L$1009,_xlfn.AGGREGATE(15,6,((Data!$C$1:$C$1009=L$6)/(Data!$C$1:$C$1009=L$6))*ROW(Data!$C$1:$C$1009),ROW(L91)-ROW(L$6)),1)),"")</f>
        <v/>
      </c>
      <c r="M91" s="43"/>
      <c r="N91" s="43" t="str" cm="1">
        <f t="array" ref="N91">IFERROR(_xlfn.SINGLE(INDEX(Data!$A$1:N$1009,_xlfn.AGGREGATE(15,6,((Data!$C$1:$C$1009=N$6)/(Data!$C$1:$C$1009=N$6))*ROW(Data!$C$1:$C$1009),ROW(N91)-ROW(N$6)),1)),"")</f>
        <v/>
      </c>
      <c r="O91" s="43"/>
      <c r="P91" s="43" t="str" cm="1">
        <f t="array" ref="P91">IFERROR(_xlfn.SINGLE(INDEX(Data!$A$1:Q$1009,_xlfn.AGGREGATE(15,6,((Data!$C$1:$C$1009=P$6)/(Data!$C$1:$C$1009=P$6))*ROW(Data!$C$1:$C$1009),ROW(P91)-ROW(P$6)),1)),"")</f>
        <v/>
      </c>
      <c r="Q91" s="43"/>
      <c r="R91" s="43" t="str" cm="1">
        <f t="array" ref="R91">IFERROR(_xlfn.SINGLE(INDEX(Data!$A$1:R$1009,_xlfn.AGGREGATE(15,6,((Data!$C$1:$C$1009=R$6)/(Data!$C$1:$C$1009=R$6))*ROW(Data!$C$1:$C$1009),ROW(R91)-ROW(R$6)),1)),"")</f>
        <v/>
      </c>
      <c r="S91" s="43"/>
      <c r="T91" s="43" t="str" cm="1">
        <f t="array" ref="T91">IFERROR(_xlfn.SINGLE(INDEX(Data!$A$1:S$1009,_xlfn.AGGREGATE(15,6,((Data!$C$1:$C$1009=T$6)/(Data!$C$1:$C$1009=T$6))*ROW(Data!$C$1:$C$1009),ROW(T91)-ROW(T$6)),1)),"")</f>
        <v/>
      </c>
      <c r="U91" s="43"/>
      <c r="V91" s="43" t="str" cm="1">
        <f t="array" ref="V91">IFERROR(_xlfn.SINGLE(INDEX(Data!$A$1:X$1009,_xlfn.AGGREGATE(15,6,((Data!$C$1:$C$1009=V$6)/(Data!$C$1:$C$1009=V$6))*ROW(Data!$C$1:$C$1009),ROW(V91)-ROW(V$6)),1)),"")</f>
        <v>TUDNxtra9</v>
      </c>
      <c r="W91" s="43"/>
      <c r="X91" s="43" t="str" cm="1">
        <f t="array" ref="X91">IFERROR(_xlfn.SINGLE(INDEX(Data!$A$1:Z$1009,_xlfn.AGGREGATE(15,6,((Data!$C$1:$C$1009=X$6)/(Data!$C$1:$C$1009=X$6))*ROW(Data!$C$1:$C$1009),ROW(X91)-ROW(X$6)),1)),"")</f>
        <v/>
      </c>
      <c r="Y91" s="43"/>
      <c r="Z91" s="43" t="str" cm="1">
        <f t="array" ref="Z91">IFERROR(_xlfn.SINGLE(INDEX(Data!$A$1:AB$1009,_xlfn.AGGREGATE(15,6,((Data!$C$1:$C$1009=Z$6)/(Data!$C$1:$C$1009=Z$6))*ROW(Data!$C$1:$C$1009),ROW(Z91)-ROW(Z$6)),1)),"")</f>
        <v/>
      </c>
    </row>
    <row r="92" spans="1:26" x14ac:dyDescent="0.4">
      <c r="A92" s="43"/>
      <c r="B92" s="43" t="str" cm="1">
        <f t="array" ref="B92">IFERROR(_xlfn.SINGLE(INDEX(Data!A$1:$A$1009,_xlfn.AGGREGATE(15,6,((Data!$C$1:$C$1009=B$6)/(Data!$C$1:$C$1009=B$6))*ROW(Data!$C$1:$C$1009),ROW(B92)-ROW(B$6)),1)),"")</f>
        <v/>
      </c>
      <c r="C92" s="43"/>
      <c r="D92" s="43" t="str" cm="1">
        <f t="array" ref="D92">IFERROR(_xlfn.SINGLE(INDEX(Data!$A$1:C$1009,_xlfn.AGGREGATE(15,6,((Data!$C$1:$C$1009=D$6)/(Data!$C$1:$C$1009=D$6))*ROW(Data!$C$1:$C$1009),ROW(D92)-ROW(D$6)),1)),"")</f>
        <v/>
      </c>
      <c r="E92" s="43"/>
      <c r="F92" s="43" t="str" cm="1">
        <f t="array" ref="F92">IFERROR(_xlfn.SINGLE(INDEX(Data!$A$1:E$1009,_xlfn.AGGREGATE(15,6,((Data!$C$1:$C$1009=F$6)/(Data!$C$1:$C$1009=F$6))*ROW(Data!$C$1:$C$1009),ROW(F92)-ROW(F$6)),1)),"")</f>
        <v/>
      </c>
      <c r="G92" s="43"/>
      <c r="H92" s="43" t="str" cm="1">
        <f t="array" ref="H92">IFERROR(_xlfn.SINGLE(INDEX(Data!$A$1:G$1009,_xlfn.AGGREGATE(15,6,((Data!$C$1:$C$1009=H$6)/(Data!$C$1:$C$1009=H$6))*ROW(Data!$C$1:$C$1009),ROW(H92)-ROW(H$6)),1)),"")</f>
        <v/>
      </c>
      <c r="I92" s="43"/>
      <c r="J92" s="43" t="str" cm="1">
        <f t="array" ref="J92">IFERROR(_xlfn.SINGLE(INDEX(Data!$A$1:J$1009,_xlfn.AGGREGATE(15,6,((Data!$C$1:$C$1009=J$6)/(Data!$C$1:$C$1009=J$6))*ROW(Data!$C$1:$C$1009),ROW(J92)-ROW(J$6)),1)),"")</f>
        <v/>
      </c>
      <c r="K92" s="43"/>
      <c r="L92" s="43" t="str" cm="1">
        <f t="array" ref="L92">IFERROR(_xlfn.SINGLE(INDEX(Data!$A$1:L$1009,_xlfn.AGGREGATE(15,6,((Data!$C$1:$C$1009=L$6)/(Data!$C$1:$C$1009=L$6))*ROW(Data!$C$1:$C$1009),ROW(L92)-ROW(L$6)),1)),"")</f>
        <v/>
      </c>
      <c r="M92" s="43"/>
      <c r="N92" s="43" t="str" cm="1">
        <f t="array" ref="N92">IFERROR(_xlfn.SINGLE(INDEX(Data!$A$1:N$1009,_xlfn.AGGREGATE(15,6,((Data!$C$1:$C$1009=N$6)/(Data!$C$1:$C$1009=N$6))*ROW(Data!$C$1:$C$1009),ROW(N92)-ROW(N$6)),1)),"")</f>
        <v/>
      </c>
      <c r="O92" s="43"/>
      <c r="P92" s="43" t="str" cm="1">
        <f t="array" ref="P92">IFERROR(_xlfn.SINGLE(INDEX(Data!$A$1:Q$1009,_xlfn.AGGREGATE(15,6,((Data!$C$1:$C$1009=P$6)/(Data!$C$1:$C$1009=P$6))*ROW(Data!$C$1:$C$1009),ROW(P92)-ROW(P$6)),1)),"")</f>
        <v/>
      </c>
      <c r="Q92" s="43"/>
      <c r="R92" s="43" t="str" cm="1">
        <f t="array" ref="R92">IFERROR(_xlfn.SINGLE(INDEX(Data!$A$1:R$1009,_xlfn.AGGREGATE(15,6,((Data!$C$1:$C$1009=R$6)/(Data!$C$1:$C$1009=R$6))*ROW(Data!$C$1:$C$1009),ROW(R92)-ROW(R$6)),1)),"")</f>
        <v/>
      </c>
      <c r="S92" s="43"/>
      <c r="T92" s="43" t="str" cm="1">
        <f t="array" ref="T92">IFERROR(_xlfn.SINGLE(INDEX(Data!$A$1:S$1009,_xlfn.AGGREGATE(15,6,((Data!$C$1:$C$1009=T$6)/(Data!$C$1:$C$1009=T$6))*ROW(Data!$C$1:$C$1009),ROW(T92)-ROW(T$6)),1)),"")</f>
        <v/>
      </c>
      <c r="U92" s="43"/>
      <c r="V92" s="43" t="str" cm="1">
        <f t="array" ref="V92">IFERROR(_xlfn.SINGLE(INDEX(Data!$A$1:X$1009,_xlfn.AGGREGATE(15,6,((Data!$C$1:$C$1009=V$6)/(Data!$C$1:$C$1009=V$6))*ROW(Data!$C$1:$C$1009),ROW(V92)-ROW(V$6)),1)),"")</f>
        <v>TV Chile</v>
      </c>
      <c r="W92" s="43"/>
      <c r="X92" s="43" t="str" cm="1">
        <f t="array" ref="X92">IFERROR(_xlfn.SINGLE(INDEX(Data!$A$1:Z$1009,_xlfn.AGGREGATE(15,6,((Data!$C$1:$C$1009=X$6)/(Data!$C$1:$C$1009=X$6))*ROW(Data!$C$1:$C$1009),ROW(X92)-ROW(X$6)),1)),"")</f>
        <v/>
      </c>
      <c r="Y92" s="43"/>
      <c r="Z92" s="43" t="str" cm="1">
        <f t="array" ref="Z92">IFERROR(_xlfn.SINGLE(INDEX(Data!$A$1:AB$1009,_xlfn.AGGREGATE(15,6,((Data!$C$1:$C$1009=Z$6)/(Data!$C$1:$C$1009=Z$6))*ROW(Data!$C$1:$C$1009),ROW(Z92)-ROW(Z$6)),1)),"")</f>
        <v/>
      </c>
    </row>
    <row r="93" spans="1:26" x14ac:dyDescent="0.4">
      <c r="A93" s="43"/>
      <c r="B93" s="43" t="str" cm="1">
        <f t="array" ref="B93">IFERROR(_xlfn.SINGLE(INDEX(Data!A$1:$A$1009,_xlfn.AGGREGATE(15,6,((Data!$C$1:$C$1009=B$6)/(Data!$C$1:$C$1009=B$6))*ROW(Data!$C$1:$C$1009),ROW(B93)-ROW(B$6)),1)),"")</f>
        <v/>
      </c>
      <c r="C93" s="43"/>
      <c r="D93" s="43" t="str" cm="1">
        <f t="array" ref="D93">IFERROR(_xlfn.SINGLE(INDEX(Data!$A$1:C$1009,_xlfn.AGGREGATE(15,6,((Data!$C$1:$C$1009=D$6)/(Data!$C$1:$C$1009=D$6))*ROW(Data!$C$1:$C$1009),ROW(D93)-ROW(D$6)),1)),"")</f>
        <v/>
      </c>
      <c r="E93" s="43"/>
      <c r="F93" s="43" t="str" cm="1">
        <f t="array" ref="F93">IFERROR(_xlfn.SINGLE(INDEX(Data!$A$1:E$1009,_xlfn.AGGREGATE(15,6,((Data!$C$1:$C$1009=F$6)/(Data!$C$1:$C$1009=F$6))*ROW(Data!$C$1:$C$1009),ROW(F93)-ROW(F$6)),1)),"")</f>
        <v/>
      </c>
      <c r="G93" s="43"/>
      <c r="H93" s="43" t="str" cm="1">
        <f t="array" ref="H93">IFERROR(_xlfn.SINGLE(INDEX(Data!$A$1:G$1009,_xlfn.AGGREGATE(15,6,((Data!$C$1:$C$1009=H$6)/(Data!$C$1:$C$1009=H$6))*ROW(Data!$C$1:$C$1009),ROW(H93)-ROW(H$6)),1)),"")</f>
        <v/>
      </c>
      <c r="I93" s="43"/>
      <c r="J93" s="43" t="str" cm="1">
        <f t="array" ref="J93">IFERROR(_xlfn.SINGLE(INDEX(Data!$A$1:J$1009,_xlfn.AGGREGATE(15,6,((Data!$C$1:$C$1009=J$6)/(Data!$C$1:$C$1009=J$6))*ROW(Data!$C$1:$C$1009),ROW(J93)-ROW(J$6)),1)),"")</f>
        <v/>
      </c>
      <c r="K93" s="43"/>
      <c r="L93" s="43" t="str" cm="1">
        <f t="array" ref="L93">IFERROR(_xlfn.SINGLE(INDEX(Data!$A$1:L$1009,_xlfn.AGGREGATE(15,6,((Data!$C$1:$C$1009=L$6)/(Data!$C$1:$C$1009=L$6))*ROW(Data!$C$1:$C$1009),ROW(L93)-ROW(L$6)),1)),"")</f>
        <v/>
      </c>
      <c r="M93" s="43"/>
      <c r="N93" s="43" t="str" cm="1">
        <f t="array" ref="N93">IFERROR(_xlfn.SINGLE(INDEX(Data!$A$1:N$1009,_xlfn.AGGREGATE(15,6,((Data!$C$1:$C$1009=N$6)/(Data!$C$1:$C$1009=N$6))*ROW(Data!$C$1:$C$1009),ROW(N93)-ROW(N$6)),1)),"")</f>
        <v/>
      </c>
      <c r="O93" s="43"/>
      <c r="P93" s="43" t="str" cm="1">
        <f t="array" ref="P93">IFERROR(_xlfn.SINGLE(INDEX(Data!$A$1:Q$1009,_xlfn.AGGREGATE(15,6,((Data!$C$1:$C$1009=P$6)/(Data!$C$1:$C$1009=P$6))*ROW(Data!$C$1:$C$1009),ROW(P93)-ROW(P$6)),1)),"")</f>
        <v/>
      </c>
      <c r="Q93" s="43"/>
      <c r="R93" s="43" t="str" cm="1">
        <f t="array" ref="R93">IFERROR(_xlfn.SINGLE(INDEX(Data!$A$1:R$1009,_xlfn.AGGREGATE(15,6,((Data!$C$1:$C$1009=R$6)/(Data!$C$1:$C$1009=R$6))*ROW(Data!$C$1:$C$1009),ROW(R93)-ROW(R$6)),1)),"")</f>
        <v/>
      </c>
      <c r="S93" s="43"/>
      <c r="T93" s="43" t="str" cm="1">
        <f t="array" ref="T93">IFERROR(_xlfn.SINGLE(INDEX(Data!$A$1:S$1009,_xlfn.AGGREGATE(15,6,((Data!$C$1:$C$1009=T$6)/(Data!$C$1:$C$1009=T$6))*ROW(Data!$C$1:$C$1009),ROW(T93)-ROW(T$6)),1)),"")</f>
        <v/>
      </c>
      <c r="U93" s="43"/>
      <c r="V93" s="43" t="str" cm="1">
        <f t="array" ref="V93">IFERROR(_xlfn.SINGLE(INDEX(Data!$A$1:X$1009,_xlfn.AGGREGATE(15,6,((Data!$C$1:$C$1009=V$6)/(Data!$C$1:$C$1009=V$6))*ROW(Data!$C$1:$C$1009),ROW(V93)-ROW(V$6)),1)),"")</f>
        <v>TV Dominicana</v>
      </c>
      <c r="W93" s="43"/>
      <c r="X93" s="43" t="str" cm="1">
        <f t="array" ref="X93">IFERROR(_xlfn.SINGLE(INDEX(Data!$A$1:Z$1009,_xlfn.AGGREGATE(15,6,((Data!$C$1:$C$1009=X$6)/(Data!$C$1:$C$1009=X$6))*ROW(Data!$C$1:$C$1009),ROW(X93)-ROW(X$6)),1)),"")</f>
        <v/>
      </c>
      <c r="Y93" s="43"/>
      <c r="Z93" s="43" t="str" cm="1">
        <f t="array" ref="Z93">IFERROR(_xlfn.SINGLE(INDEX(Data!$A$1:AB$1009,_xlfn.AGGREGATE(15,6,((Data!$C$1:$C$1009=Z$6)/(Data!$C$1:$C$1009=Z$6))*ROW(Data!$C$1:$C$1009),ROW(Z93)-ROW(Z$6)),1)),"")</f>
        <v/>
      </c>
    </row>
    <row r="94" spans="1:26" ht="24" x14ac:dyDescent="0.4">
      <c r="A94" s="43"/>
      <c r="B94" s="43" t="str" cm="1">
        <f t="array" ref="B94">IFERROR(_xlfn.SINGLE(INDEX(Data!A$1:$A$1009,_xlfn.AGGREGATE(15,6,((Data!$C$1:$C$1009=B$6)/(Data!$C$1:$C$1009=B$6))*ROW(Data!$C$1:$C$1009),ROW(B94)-ROW(B$6)),1)),"")</f>
        <v/>
      </c>
      <c r="C94" s="43"/>
      <c r="D94" s="43" t="str" cm="1">
        <f t="array" ref="D94">IFERROR(_xlfn.SINGLE(INDEX(Data!$A$1:C$1009,_xlfn.AGGREGATE(15,6,((Data!$C$1:$C$1009=D$6)/(Data!$C$1:$C$1009=D$6))*ROW(Data!$C$1:$C$1009),ROW(D94)-ROW(D$6)),1)),"")</f>
        <v/>
      </c>
      <c r="E94" s="43"/>
      <c r="F94" s="43" t="str" cm="1">
        <f t="array" ref="F94">IFERROR(_xlfn.SINGLE(INDEX(Data!$A$1:E$1009,_xlfn.AGGREGATE(15,6,((Data!$C$1:$C$1009=F$6)/(Data!$C$1:$C$1009=F$6))*ROW(Data!$C$1:$C$1009),ROW(F94)-ROW(F$6)),1)),"")</f>
        <v/>
      </c>
      <c r="G94" s="43"/>
      <c r="H94" s="43" t="str" cm="1">
        <f t="array" ref="H94">IFERROR(_xlfn.SINGLE(INDEX(Data!$A$1:G$1009,_xlfn.AGGREGATE(15,6,((Data!$C$1:$C$1009=H$6)/(Data!$C$1:$C$1009=H$6))*ROW(Data!$C$1:$C$1009),ROW(H94)-ROW(H$6)),1)),"")</f>
        <v/>
      </c>
      <c r="I94" s="43"/>
      <c r="J94" s="43" t="str" cm="1">
        <f t="array" ref="J94">IFERROR(_xlfn.SINGLE(INDEX(Data!$A$1:J$1009,_xlfn.AGGREGATE(15,6,((Data!$C$1:$C$1009=J$6)/(Data!$C$1:$C$1009=J$6))*ROW(Data!$C$1:$C$1009),ROW(J94)-ROW(J$6)),1)),"")</f>
        <v/>
      </c>
      <c r="K94" s="43"/>
      <c r="L94" s="43" t="str" cm="1">
        <f t="array" ref="L94">IFERROR(_xlfn.SINGLE(INDEX(Data!$A$1:L$1009,_xlfn.AGGREGATE(15,6,((Data!$C$1:$C$1009=L$6)/(Data!$C$1:$C$1009=L$6))*ROW(Data!$C$1:$C$1009),ROW(L94)-ROW(L$6)),1)),"")</f>
        <v/>
      </c>
      <c r="M94" s="43"/>
      <c r="N94" s="43" t="str" cm="1">
        <f t="array" ref="N94">IFERROR(_xlfn.SINGLE(INDEX(Data!$A$1:N$1009,_xlfn.AGGREGATE(15,6,((Data!$C$1:$C$1009=N$6)/(Data!$C$1:$C$1009=N$6))*ROW(Data!$C$1:$C$1009),ROW(N94)-ROW(N$6)),1)),"")</f>
        <v/>
      </c>
      <c r="O94" s="43"/>
      <c r="P94" s="43" t="str" cm="1">
        <f t="array" ref="P94">IFERROR(_xlfn.SINGLE(INDEX(Data!$A$1:Q$1009,_xlfn.AGGREGATE(15,6,((Data!$C$1:$C$1009=P$6)/(Data!$C$1:$C$1009=P$6))*ROW(Data!$C$1:$C$1009),ROW(P94)-ROW(P$6)),1)),"")</f>
        <v/>
      </c>
      <c r="Q94" s="43"/>
      <c r="R94" s="43" t="str" cm="1">
        <f t="array" ref="R94">IFERROR(_xlfn.SINGLE(INDEX(Data!$A$1:R$1009,_xlfn.AGGREGATE(15,6,((Data!$C$1:$C$1009=R$6)/(Data!$C$1:$C$1009=R$6))*ROW(Data!$C$1:$C$1009),ROW(R94)-ROW(R$6)),1)),"")</f>
        <v/>
      </c>
      <c r="S94" s="43"/>
      <c r="T94" s="43" t="str" cm="1">
        <f t="array" ref="T94">IFERROR(_xlfn.SINGLE(INDEX(Data!$A$1:S$1009,_xlfn.AGGREGATE(15,6,((Data!$C$1:$C$1009=T$6)/(Data!$C$1:$C$1009=T$6))*ROW(Data!$C$1:$C$1009),ROW(T94)-ROW(T$6)),1)),"")</f>
        <v/>
      </c>
      <c r="U94" s="43"/>
      <c r="V94" s="43" t="str" cm="1">
        <f t="array" ref="V94">IFERROR(_xlfn.SINGLE(INDEX(Data!$A$1:X$1009,_xlfn.AGGREGATE(15,6,((Data!$C$1:$C$1009=V$6)/(Data!$C$1:$C$1009=V$6))*ROW(Data!$C$1:$C$1009),ROW(V94)-ROW(V$6)),1)),"")</f>
        <v>TV Española Internacional</v>
      </c>
      <c r="W94" s="43"/>
      <c r="X94" s="43" t="str" cm="1">
        <f t="array" ref="X94">IFERROR(_xlfn.SINGLE(INDEX(Data!$A$1:Z$1009,_xlfn.AGGREGATE(15,6,((Data!$C$1:$C$1009=X$6)/(Data!$C$1:$C$1009=X$6))*ROW(Data!$C$1:$C$1009),ROW(X94)-ROW(X$6)),1)),"")</f>
        <v/>
      </c>
      <c r="Y94" s="43"/>
      <c r="Z94" s="43" t="str" cm="1">
        <f t="array" ref="Z94">IFERROR(_xlfn.SINGLE(INDEX(Data!$A$1:AB$1009,_xlfn.AGGREGATE(15,6,((Data!$C$1:$C$1009=Z$6)/(Data!$C$1:$C$1009=Z$6))*ROW(Data!$C$1:$C$1009),ROW(Z94)-ROW(Z$6)),1)),"")</f>
        <v/>
      </c>
    </row>
    <row r="95" spans="1:26" x14ac:dyDescent="0.4">
      <c r="A95" s="43"/>
      <c r="B95" s="43" t="str" cm="1">
        <f t="array" ref="B95">IFERROR(_xlfn.SINGLE(INDEX(Data!A$1:$A$1009,_xlfn.AGGREGATE(15,6,((Data!$C$1:$C$1009=B$6)/(Data!$C$1:$C$1009=B$6))*ROW(Data!$C$1:$C$1009),ROW(B95)-ROW(B$6)),1)),"")</f>
        <v/>
      </c>
      <c r="C95" s="43"/>
      <c r="D95" s="43" t="str" cm="1">
        <f t="array" ref="D95">IFERROR(_xlfn.SINGLE(INDEX(Data!$A$1:C$1009,_xlfn.AGGREGATE(15,6,((Data!$C$1:$C$1009=D$6)/(Data!$C$1:$C$1009=D$6))*ROW(Data!$C$1:$C$1009),ROW(D95)-ROW(D$6)),1)),"")</f>
        <v/>
      </c>
      <c r="E95" s="43"/>
      <c r="F95" s="43" t="str" cm="1">
        <f t="array" ref="F95">IFERROR(_xlfn.SINGLE(INDEX(Data!$A$1:E$1009,_xlfn.AGGREGATE(15,6,((Data!$C$1:$C$1009=F$6)/(Data!$C$1:$C$1009=F$6))*ROW(Data!$C$1:$C$1009),ROW(F95)-ROW(F$6)),1)),"")</f>
        <v/>
      </c>
      <c r="G95" s="43"/>
      <c r="H95" s="43" t="str" cm="1">
        <f t="array" ref="H95">IFERROR(_xlfn.SINGLE(INDEX(Data!$A$1:G$1009,_xlfn.AGGREGATE(15,6,((Data!$C$1:$C$1009=H$6)/(Data!$C$1:$C$1009=H$6))*ROW(Data!$C$1:$C$1009),ROW(H95)-ROW(H$6)),1)),"")</f>
        <v/>
      </c>
      <c r="I95" s="43"/>
      <c r="J95" s="43" t="str" cm="1">
        <f t="array" ref="J95">IFERROR(_xlfn.SINGLE(INDEX(Data!$A$1:J$1009,_xlfn.AGGREGATE(15,6,((Data!$C$1:$C$1009=J$6)/(Data!$C$1:$C$1009=J$6))*ROW(Data!$C$1:$C$1009),ROW(J95)-ROW(J$6)),1)),"")</f>
        <v/>
      </c>
      <c r="K95" s="43"/>
      <c r="L95" s="43" t="str" cm="1">
        <f t="array" ref="L95">IFERROR(_xlfn.SINGLE(INDEX(Data!$A$1:L$1009,_xlfn.AGGREGATE(15,6,((Data!$C$1:$C$1009=L$6)/(Data!$C$1:$C$1009=L$6))*ROW(Data!$C$1:$C$1009),ROW(L95)-ROW(L$6)),1)),"")</f>
        <v/>
      </c>
      <c r="M95" s="43"/>
      <c r="N95" s="43" t="str" cm="1">
        <f t="array" ref="N95">IFERROR(_xlfn.SINGLE(INDEX(Data!$A$1:N$1009,_xlfn.AGGREGATE(15,6,((Data!$C$1:$C$1009=N$6)/(Data!$C$1:$C$1009=N$6))*ROW(Data!$C$1:$C$1009),ROW(N95)-ROW(N$6)),1)),"")</f>
        <v/>
      </c>
      <c r="O95" s="43"/>
      <c r="P95" s="43" t="str" cm="1">
        <f t="array" ref="P95">IFERROR(_xlfn.SINGLE(INDEX(Data!$A$1:Q$1009,_xlfn.AGGREGATE(15,6,((Data!$C$1:$C$1009=P$6)/(Data!$C$1:$C$1009=P$6))*ROW(Data!$C$1:$C$1009),ROW(P95)-ROW(P$6)),1)),"")</f>
        <v/>
      </c>
      <c r="Q95" s="43"/>
      <c r="R95" s="43" t="str" cm="1">
        <f t="array" ref="R95">IFERROR(_xlfn.SINGLE(INDEX(Data!$A$1:R$1009,_xlfn.AGGREGATE(15,6,((Data!$C$1:$C$1009=R$6)/(Data!$C$1:$C$1009=R$6))*ROW(Data!$C$1:$C$1009),ROW(R95)-ROW(R$6)),1)),"")</f>
        <v/>
      </c>
      <c r="S95" s="43"/>
      <c r="T95" s="43" t="str" cm="1">
        <f t="array" ref="T95">IFERROR(_xlfn.SINGLE(INDEX(Data!$A$1:S$1009,_xlfn.AGGREGATE(15,6,((Data!$C$1:$C$1009=T$6)/(Data!$C$1:$C$1009=T$6))*ROW(Data!$C$1:$C$1009),ROW(T95)-ROW(T$6)),1)),"")</f>
        <v/>
      </c>
      <c r="U95" s="43"/>
      <c r="V95" s="43" t="str" cm="1">
        <f t="array" ref="V95">IFERROR(_xlfn.SINGLE(INDEX(Data!$A$1:X$1009,_xlfn.AGGREGATE(15,6,((Data!$C$1:$C$1009=V$6)/(Data!$C$1:$C$1009=V$6))*ROW(Data!$C$1:$C$1009),ROW(V95)-ROW(V$6)),1)),"")</f>
        <v>TV Venezuela</v>
      </c>
      <c r="W95" s="43"/>
      <c r="X95" s="43" t="str" cm="1">
        <f t="array" ref="X95">IFERROR(_xlfn.SINGLE(INDEX(Data!$A$1:Z$1009,_xlfn.AGGREGATE(15,6,((Data!$C$1:$C$1009=X$6)/(Data!$C$1:$C$1009=X$6))*ROW(Data!$C$1:$C$1009),ROW(X95)-ROW(X$6)),1)),"")</f>
        <v/>
      </c>
      <c r="Y95" s="43"/>
      <c r="Z95" s="43" t="str" cm="1">
        <f t="array" ref="Z95">IFERROR(_xlfn.SINGLE(INDEX(Data!$A$1:AB$1009,_xlfn.AGGREGATE(15,6,((Data!$C$1:$C$1009=Z$6)/(Data!$C$1:$C$1009=Z$6))*ROW(Data!$C$1:$C$1009),ROW(Z95)-ROW(Z$6)),1)),"")</f>
        <v/>
      </c>
    </row>
    <row r="96" spans="1:26" x14ac:dyDescent="0.4">
      <c r="A96" s="43"/>
      <c r="B96" s="43" t="str" cm="1">
        <f t="array" ref="B96">IFERROR(_xlfn.SINGLE(INDEX(Data!A$1:$A$1009,_xlfn.AGGREGATE(15,6,((Data!$C$1:$C$1009=B$6)/(Data!$C$1:$C$1009=B$6))*ROW(Data!$C$1:$C$1009),ROW(B96)-ROW(B$6)),1)),"")</f>
        <v/>
      </c>
      <c r="C96" s="43"/>
      <c r="D96" s="43" t="str" cm="1">
        <f t="array" ref="D96">IFERROR(_xlfn.SINGLE(INDEX(Data!$A$1:C$1009,_xlfn.AGGREGATE(15,6,((Data!$C$1:$C$1009=D$6)/(Data!$C$1:$C$1009=D$6))*ROW(Data!$C$1:$C$1009),ROW(D96)-ROW(D$6)),1)),"")</f>
        <v/>
      </c>
      <c r="E96" s="43"/>
      <c r="F96" s="43" t="str" cm="1">
        <f t="array" ref="F96">IFERROR(_xlfn.SINGLE(INDEX(Data!$A$1:E$1009,_xlfn.AGGREGATE(15,6,((Data!$C$1:$C$1009=F$6)/(Data!$C$1:$C$1009=F$6))*ROW(Data!$C$1:$C$1009),ROW(F96)-ROW(F$6)),1)),"")</f>
        <v/>
      </c>
      <c r="G96" s="43"/>
      <c r="H96" s="43" t="str" cm="1">
        <f t="array" ref="H96">IFERROR(_xlfn.SINGLE(INDEX(Data!$A$1:G$1009,_xlfn.AGGREGATE(15,6,((Data!$C$1:$C$1009=H$6)/(Data!$C$1:$C$1009=H$6))*ROW(Data!$C$1:$C$1009),ROW(H96)-ROW(H$6)),1)),"")</f>
        <v/>
      </c>
      <c r="I96" s="43"/>
      <c r="J96" s="43" t="str" cm="1">
        <f t="array" ref="J96">IFERROR(_xlfn.SINGLE(INDEX(Data!$A$1:J$1009,_xlfn.AGGREGATE(15,6,((Data!$C$1:$C$1009=J$6)/(Data!$C$1:$C$1009=J$6))*ROW(Data!$C$1:$C$1009),ROW(J96)-ROW(J$6)),1)),"")</f>
        <v/>
      </c>
      <c r="K96" s="43"/>
      <c r="L96" s="43" t="str" cm="1">
        <f t="array" ref="L96">IFERROR(_xlfn.SINGLE(INDEX(Data!$A$1:L$1009,_xlfn.AGGREGATE(15,6,((Data!$C$1:$C$1009=L$6)/(Data!$C$1:$C$1009=L$6))*ROW(Data!$C$1:$C$1009),ROW(L96)-ROW(L$6)),1)),"")</f>
        <v/>
      </c>
      <c r="M96" s="43"/>
      <c r="N96" s="43" t="str" cm="1">
        <f t="array" ref="N96">IFERROR(_xlfn.SINGLE(INDEX(Data!$A$1:N$1009,_xlfn.AGGREGATE(15,6,((Data!$C$1:$C$1009=N$6)/(Data!$C$1:$C$1009=N$6))*ROW(Data!$C$1:$C$1009),ROW(N96)-ROW(N$6)),1)),"")</f>
        <v/>
      </c>
      <c r="O96" s="43"/>
      <c r="P96" s="43" t="str" cm="1">
        <f t="array" ref="P96">IFERROR(_xlfn.SINGLE(INDEX(Data!$A$1:Q$1009,_xlfn.AGGREGATE(15,6,((Data!$C$1:$C$1009=P$6)/(Data!$C$1:$C$1009=P$6))*ROW(Data!$C$1:$C$1009),ROW(P96)-ROW(P$6)),1)),"")</f>
        <v/>
      </c>
      <c r="Q96" s="43"/>
      <c r="R96" s="43" t="str" cm="1">
        <f t="array" ref="R96">IFERROR(_xlfn.SINGLE(INDEX(Data!$A$1:R$1009,_xlfn.AGGREGATE(15,6,((Data!$C$1:$C$1009=R$6)/(Data!$C$1:$C$1009=R$6))*ROW(Data!$C$1:$C$1009),ROW(R96)-ROW(R$6)),1)),"")</f>
        <v/>
      </c>
      <c r="S96" s="43"/>
      <c r="T96" s="43" t="str" cm="1">
        <f t="array" ref="T96">IFERROR(_xlfn.SINGLE(INDEX(Data!$A$1:S$1009,_xlfn.AGGREGATE(15,6,((Data!$C$1:$C$1009=T$6)/(Data!$C$1:$C$1009=T$6))*ROW(Data!$C$1:$C$1009),ROW(T96)-ROW(T$6)),1)),"")</f>
        <v/>
      </c>
      <c r="U96" s="43"/>
      <c r="V96" s="43" t="str" cm="1">
        <f t="array" ref="V96">IFERROR(_xlfn.SINGLE(INDEX(Data!$A$1:X$1009,_xlfn.AGGREGATE(15,6,((Data!$C$1:$C$1009=V$6)/(Data!$C$1:$C$1009=V$6))*ROW(Data!$C$1:$C$1009),ROW(V96)-ROW(V$6)),1)),"")</f>
        <v>TVe</v>
      </c>
      <c r="W96" s="43"/>
      <c r="X96" s="43" t="str" cm="1">
        <f t="array" ref="X96">IFERROR(_xlfn.SINGLE(INDEX(Data!$A$1:Z$1009,_xlfn.AGGREGATE(15,6,((Data!$C$1:$C$1009=X$6)/(Data!$C$1:$C$1009=X$6))*ROW(Data!$C$1:$C$1009),ROW(X96)-ROW(X$6)),1)),"")</f>
        <v/>
      </c>
      <c r="Y96" s="43"/>
      <c r="Z96" s="43" t="str" cm="1">
        <f t="array" ref="Z96">IFERROR(_xlfn.SINGLE(INDEX(Data!$A$1:AB$1009,_xlfn.AGGREGATE(15,6,((Data!$C$1:$C$1009=Z$6)/(Data!$C$1:$C$1009=Z$6))*ROW(Data!$C$1:$C$1009),ROW(Z96)-ROW(Z$6)),1)),"")</f>
        <v/>
      </c>
    </row>
    <row r="97" spans="1:26" x14ac:dyDescent="0.4">
      <c r="A97" s="43"/>
      <c r="B97" s="43" t="str" cm="1">
        <f t="array" ref="B97">IFERROR(_xlfn.SINGLE(INDEX(Data!A$1:$A$1009,_xlfn.AGGREGATE(15,6,((Data!$C$1:$C$1009=B$6)/(Data!$C$1:$C$1009=B$6))*ROW(Data!$C$1:$C$1009),ROW(B97)-ROW(B$6)),1)),"")</f>
        <v/>
      </c>
      <c r="C97" s="43"/>
      <c r="D97" s="43" t="str" cm="1">
        <f t="array" ref="D97">IFERROR(_xlfn.SINGLE(INDEX(Data!$A$1:C$1009,_xlfn.AGGREGATE(15,6,((Data!$C$1:$C$1009=D$6)/(Data!$C$1:$C$1009=D$6))*ROW(Data!$C$1:$C$1009),ROW(D97)-ROW(D$6)),1)),"")</f>
        <v/>
      </c>
      <c r="E97" s="43"/>
      <c r="F97" s="43" t="str" cm="1">
        <f t="array" ref="F97">IFERROR(_xlfn.SINGLE(INDEX(Data!$A$1:E$1009,_xlfn.AGGREGATE(15,6,((Data!$C$1:$C$1009=F$6)/(Data!$C$1:$C$1009=F$6))*ROW(Data!$C$1:$C$1009),ROW(F97)-ROW(F$6)),1)),"")</f>
        <v/>
      </c>
      <c r="G97" s="43"/>
      <c r="H97" s="43" t="str" cm="1">
        <f t="array" ref="H97">IFERROR(_xlfn.SINGLE(INDEX(Data!$A$1:G$1009,_xlfn.AGGREGATE(15,6,((Data!$C$1:$C$1009=H$6)/(Data!$C$1:$C$1009=H$6))*ROW(Data!$C$1:$C$1009),ROW(H97)-ROW(H$6)),1)),"")</f>
        <v/>
      </c>
      <c r="I97" s="43"/>
      <c r="J97" s="43" t="str" cm="1">
        <f t="array" ref="J97">IFERROR(_xlfn.SINGLE(INDEX(Data!$A$1:J$1009,_xlfn.AGGREGATE(15,6,((Data!$C$1:$C$1009=J$6)/(Data!$C$1:$C$1009=J$6))*ROW(Data!$C$1:$C$1009),ROW(J97)-ROW(J$6)),1)),"")</f>
        <v/>
      </c>
      <c r="K97" s="43"/>
      <c r="L97" s="43" t="str" cm="1">
        <f t="array" ref="L97">IFERROR(_xlfn.SINGLE(INDEX(Data!$A$1:L$1009,_xlfn.AGGREGATE(15,6,((Data!$C$1:$C$1009=L$6)/(Data!$C$1:$C$1009=L$6))*ROW(Data!$C$1:$C$1009),ROW(L97)-ROW(L$6)),1)),"")</f>
        <v/>
      </c>
      <c r="M97" s="43"/>
      <c r="N97" s="43" t="str" cm="1">
        <f t="array" ref="N97">IFERROR(_xlfn.SINGLE(INDEX(Data!$A$1:N$1009,_xlfn.AGGREGATE(15,6,((Data!$C$1:$C$1009=N$6)/(Data!$C$1:$C$1009=N$6))*ROW(Data!$C$1:$C$1009),ROW(N97)-ROW(N$6)),1)),"")</f>
        <v/>
      </c>
      <c r="O97" s="43"/>
      <c r="P97" s="43" t="str" cm="1">
        <f t="array" ref="P97">IFERROR(_xlfn.SINGLE(INDEX(Data!$A$1:Q$1009,_xlfn.AGGREGATE(15,6,((Data!$C$1:$C$1009=P$6)/(Data!$C$1:$C$1009=P$6))*ROW(Data!$C$1:$C$1009),ROW(P97)-ROW(P$6)),1)),"")</f>
        <v/>
      </c>
      <c r="Q97" s="43"/>
      <c r="R97" s="43" t="str" cm="1">
        <f t="array" ref="R97">IFERROR(_xlfn.SINGLE(INDEX(Data!$A$1:R$1009,_xlfn.AGGREGATE(15,6,((Data!$C$1:$C$1009=R$6)/(Data!$C$1:$C$1009=R$6))*ROW(Data!$C$1:$C$1009),ROW(R97)-ROW(R$6)),1)),"")</f>
        <v/>
      </c>
      <c r="S97" s="43"/>
      <c r="T97" s="43" t="str" cm="1">
        <f t="array" ref="T97">IFERROR(_xlfn.SINGLE(INDEX(Data!$A$1:S$1009,_xlfn.AGGREGATE(15,6,((Data!$C$1:$C$1009=T$6)/(Data!$C$1:$C$1009=T$6))*ROW(Data!$C$1:$C$1009),ROW(T97)-ROW(T$6)),1)),"")</f>
        <v/>
      </c>
      <c r="U97" s="43"/>
      <c r="V97" s="43" t="str" cm="1">
        <f t="array" ref="V97">IFERROR(_xlfn.SINGLE(INDEX(Data!$A$1:X$1009,_xlfn.AGGREGATE(15,6,((Data!$C$1:$C$1009=V$6)/(Data!$C$1:$C$1009=V$6))*ROW(Data!$C$1:$C$1009),ROW(V97)-ROW(V$6)),1)),"")</f>
        <v>Unimas</v>
      </c>
      <c r="W97" s="43"/>
      <c r="X97" s="43" t="str" cm="1">
        <f t="array" ref="X97">IFERROR(_xlfn.SINGLE(INDEX(Data!$A$1:Z$1009,_xlfn.AGGREGATE(15,6,((Data!$C$1:$C$1009=X$6)/(Data!$C$1:$C$1009=X$6))*ROW(Data!$C$1:$C$1009),ROW(X97)-ROW(X$6)),1)),"")</f>
        <v/>
      </c>
      <c r="Y97" s="43"/>
      <c r="Z97" s="43" t="str" cm="1">
        <f t="array" ref="Z97">IFERROR(_xlfn.SINGLE(INDEX(Data!$A$1:AB$1009,_xlfn.AGGREGATE(15,6,((Data!$C$1:$C$1009=Z$6)/(Data!$C$1:$C$1009=Z$6))*ROW(Data!$C$1:$C$1009),ROW(Z97)-ROW(Z$6)),1)),"")</f>
        <v/>
      </c>
    </row>
    <row r="98" spans="1:26" x14ac:dyDescent="0.4">
      <c r="A98" s="43"/>
      <c r="B98" s="43" t="str" cm="1">
        <f t="array" ref="B98">IFERROR(_xlfn.SINGLE(INDEX(Data!A$1:$A$1009,_xlfn.AGGREGATE(15,6,((Data!$C$1:$C$1009=B$6)/(Data!$C$1:$C$1009=B$6))*ROW(Data!$C$1:$C$1009),ROW(B98)-ROW(B$6)),1)),"")</f>
        <v/>
      </c>
      <c r="C98" s="43"/>
      <c r="D98" s="43" t="str" cm="1">
        <f t="array" ref="D98">IFERROR(_xlfn.SINGLE(INDEX(Data!$A$1:C$1009,_xlfn.AGGREGATE(15,6,((Data!$C$1:$C$1009=D$6)/(Data!$C$1:$C$1009=D$6))*ROW(Data!$C$1:$C$1009),ROW(D98)-ROW(D$6)),1)),"")</f>
        <v/>
      </c>
      <c r="E98" s="43"/>
      <c r="F98" s="43" t="str" cm="1">
        <f t="array" ref="F98">IFERROR(_xlfn.SINGLE(INDEX(Data!$A$1:E$1009,_xlfn.AGGREGATE(15,6,((Data!$C$1:$C$1009=F$6)/(Data!$C$1:$C$1009=F$6))*ROW(Data!$C$1:$C$1009),ROW(F98)-ROW(F$6)),1)),"")</f>
        <v/>
      </c>
      <c r="G98" s="43"/>
      <c r="H98" s="43" t="str" cm="1">
        <f t="array" ref="H98">IFERROR(_xlfn.SINGLE(INDEX(Data!$A$1:G$1009,_xlfn.AGGREGATE(15,6,((Data!$C$1:$C$1009=H$6)/(Data!$C$1:$C$1009=H$6))*ROW(Data!$C$1:$C$1009),ROW(H98)-ROW(H$6)),1)),"")</f>
        <v/>
      </c>
      <c r="I98" s="43"/>
      <c r="J98" s="43" t="str" cm="1">
        <f t="array" ref="J98">IFERROR(_xlfn.SINGLE(INDEX(Data!$A$1:J$1009,_xlfn.AGGREGATE(15,6,((Data!$C$1:$C$1009=J$6)/(Data!$C$1:$C$1009=J$6))*ROW(Data!$C$1:$C$1009),ROW(J98)-ROW(J$6)),1)),"")</f>
        <v/>
      </c>
      <c r="K98" s="43"/>
      <c r="L98" s="43" t="str" cm="1">
        <f t="array" ref="L98">IFERROR(_xlfn.SINGLE(INDEX(Data!$A$1:L$1009,_xlfn.AGGREGATE(15,6,((Data!$C$1:$C$1009=L$6)/(Data!$C$1:$C$1009=L$6))*ROW(Data!$C$1:$C$1009),ROW(L98)-ROW(L$6)),1)),"")</f>
        <v/>
      </c>
      <c r="M98" s="43"/>
      <c r="N98" s="43" t="str" cm="1">
        <f t="array" ref="N98">IFERROR(_xlfn.SINGLE(INDEX(Data!$A$1:N$1009,_xlfn.AGGREGATE(15,6,((Data!$C$1:$C$1009=N$6)/(Data!$C$1:$C$1009=N$6))*ROW(Data!$C$1:$C$1009),ROW(N98)-ROW(N$6)),1)),"")</f>
        <v/>
      </c>
      <c r="O98" s="43"/>
      <c r="P98" s="43" t="str" cm="1">
        <f t="array" ref="P98">IFERROR(_xlfn.SINGLE(INDEX(Data!$A$1:Q$1009,_xlfn.AGGREGATE(15,6,((Data!$C$1:$C$1009=P$6)/(Data!$C$1:$C$1009=P$6))*ROW(Data!$C$1:$C$1009),ROW(P98)-ROW(P$6)),1)),"")</f>
        <v/>
      </c>
      <c r="Q98" s="43"/>
      <c r="R98" s="43" t="str" cm="1">
        <f t="array" ref="R98">IFERROR(_xlfn.SINGLE(INDEX(Data!$A$1:R$1009,_xlfn.AGGREGATE(15,6,((Data!$C$1:$C$1009=R$6)/(Data!$C$1:$C$1009=R$6))*ROW(Data!$C$1:$C$1009),ROW(R98)-ROW(R$6)),1)),"")</f>
        <v/>
      </c>
      <c r="S98" s="43"/>
      <c r="T98" s="43" t="str" cm="1">
        <f t="array" ref="T98">IFERROR(_xlfn.SINGLE(INDEX(Data!$A$1:S$1009,_xlfn.AGGREGATE(15,6,((Data!$C$1:$C$1009=T$6)/(Data!$C$1:$C$1009=T$6))*ROW(Data!$C$1:$C$1009),ROW(T98)-ROW(T$6)),1)),"")</f>
        <v/>
      </c>
      <c r="U98" s="43"/>
      <c r="V98" s="43" t="str" cm="1">
        <f t="array" ref="V98">IFERROR(_xlfn.SINGLE(INDEX(Data!$A$1:X$1009,_xlfn.AGGREGATE(15,6,((Data!$C$1:$C$1009=V$6)/(Data!$C$1:$C$1009=V$6))*ROW(Data!$C$1:$C$1009),ROW(V98)-ROW(V$6)),1)),"")</f>
        <v>Universo</v>
      </c>
      <c r="W98" s="43"/>
      <c r="X98" s="43" t="str" cm="1">
        <f t="array" ref="X98">IFERROR(_xlfn.SINGLE(INDEX(Data!$A$1:Z$1009,_xlfn.AGGREGATE(15,6,((Data!$C$1:$C$1009=X$6)/(Data!$C$1:$C$1009=X$6))*ROW(Data!$C$1:$C$1009),ROW(X98)-ROW(X$6)),1)),"")</f>
        <v/>
      </c>
      <c r="Y98" s="43"/>
      <c r="Z98" s="43" t="str" cm="1">
        <f t="array" ref="Z98">IFERROR(_xlfn.SINGLE(INDEX(Data!$A$1:AB$1009,_xlfn.AGGREGATE(15,6,((Data!$C$1:$C$1009=Z$6)/(Data!$C$1:$C$1009=Z$6))*ROW(Data!$C$1:$C$1009),ROW(Z98)-ROW(Z$6)),1)),"")</f>
        <v/>
      </c>
    </row>
    <row r="99" spans="1:26" x14ac:dyDescent="0.4">
      <c r="A99" s="43"/>
      <c r="B99" s="43" t="str" cm="1">
        <f t="array" ref="B99">IFERROR(_xlfn.SINGLE(INDEX(Data!A$1:$A$1009,_xlfn.AGGREGATE(15,6,((Data!$C$1:$C$1009=B$6)/(Data!$C$1:$C$1009=B$6))*ROW(Data!$C$1:$C$1009),ROW(B99)-ROW(B$6)),1)),"")</f>
        <v/>
      </c>
      <c r="C99" s="43"/>
      <c r="D99" s="43" t="str" cm="1">
        <f t="array" ref="D99">IFERROR(_xlfn.SINGLE(INDEX(Data!$A$1:C$1009,_xlfn.AGGREGATE(15,6,((Data!$C$1:$C$1009=D$6)/(Data!$C$1:$C$1009=D$6))*ROW(Data!$C$1:$C$1009),ROW(D99)-ROW(D$6)),1)),"")</f>
        <v/>
      </c>
      <c r="E99" s="43"/>
      <c r="F99" s="43" t="str" cm="1">
        <f t="array" ref="F99">IFERROR(_xlfn.SINGLE(INDEX(Data!$A$1:E$1009,_xlfn.AGGREGATE(15,6,((Data!$C$1:$C$1009=F$6)/(Data!$C$1:$C$1009=F$6))*ROW(Data!$C$1:$C$1009),ROW(F99)-ROW(F$6)),1)),"")</f>
        <v/>
      </c>
      <c r="G99" s="43"/>
      <c r="H99" s="43" t="str" cm="1">
        <f t="array" ref="H99">IFERROR(_xlfn.SINGLE(INDEX(Data!$A$1:G$1009,_xlfn.AGGREGATE(15,6,((Data!$C$1:$C$1009=H$6)/(Data!$C$1:$C$1009=H$6))*ROW(Data!$C$1:$C$1009),ROW(H99)-ROW(H$6)),1)),"")</f>
        <v/>
      </c>
      <c r="I99" s="43"/>
      <c r="J99" s="43" t="str" cm="1">
        <f t="array" ref="J99">IFERROR(_xlfn.SINGLE(INDEX(Data!$A$1:J$1009,_xlfn.AGGREGATE(15,6,((Data!$C$1:$C$1009=J$6)/(Data!$C$1:$C$1009=J$6))*ROW(Data!$C$1:$C$1009),ROW(J99)-ROW(J$6)),1)),"")</f>
        <v/>
      </c>
      <c r="K99" s="43"/>
      <c r="L99" s="43" t="str" cm="1">
        <f t="array" ref="L99">IFERROR(_xlfn.SINGLE(INDEX(Data!$A$1:L$1009,_xlfn.AGGREGATE(15,6,((Data!$C$1:$C$1009=L$6)/(Data!$C$1:$C$1009=L$6))*ROW(Data!$C$1:$C$1009),ROW(L99)-ROW(L$6)),1)),"")</f>
        <v/>
      </c>
      <c r="M99" s="43"/>
      <c r="N99" s="43" t="str" cm="1">
        <f t="array" ref="N99">IFERROR(_xlfn.SINGLE(INDEX(Data!$A$1:N$1009,_xlfn.AGGREGATE(15,6,((Data!$C$1:$C$1009=N$6)/(Data!$C$1:$C$1009=N$6))*ROW(Data!$C$1:$C$1009),ROW(N99)-ROW(N$6)),1)),"")</f>
        <v/>
      </c>
      <c r="O99" s="43"/>
      <c r="P99" s="43" t="str" cm="1">
        <f t="array" ref="P99">IFERROR(_xlfn.SINGLE(INDEX(Data!$A$1:Q$1009,_xlfn.AGGREGATE(15,6,((Data!$C$1:$C$1009=P$6)/(Data!$C$1:$C$1009=P$6))*ROW(Data!$C$1:$C$1009),ROW(P99)-ROW(P$6)),1)),"")</f>
        <v/>
      </c>
      <c r="Q99" s="43"/>
      <c r="R99" s="43" t="str" cm="1">
        <f t="array" ref="R99">IFERROR(_xlfn.SINGLE(INDEX(Data!$A$1:R$1009,_xlfn.AGGREGATE(15,6,((Data!$C$1:$C$1009=R$6)/(Data!$C$1:$C$1009=R$6))*ROW(Data!$C$1:$C$1009),ROW(R99)-ROW(R$6)),1)),"")</f>
        <v/>
      </c>
      <c r="S99" s="43"/>
      <c r="T99" s="43" t="str" cm="1">
        <f t="array" ref="T99">IFERROR(_xlfn.SINGLE(INDEX(Data!$A$1:S$1009,_xlfn.AGGREGATE(15,6,((Data!$C$1:$C$1009=T$6)/(Data!$C$1:$C$1009=T$6))*ROW(Data!$C$1:$C$1009),ROW(T99)-ROW(T$6)),1)),"")</f>
        <v/>
      </c>
      <c r="U99" s="43"/>
      <c r="V99" s="43" t="str" cm="1">
        <f t="array" ref="V99">IFERROR(_xlfn.SINGLE(INDEX(Data!$A$1:X$1009,_xlfn.AGGREGATE(15,6,((Data!$C$1:$C$1009=V$6)/(Data!$C$1:$C$1009=V$6))*ROW(Data!$C$1:$C$1009),ROW(V99)-ROW(V$6)),1)),"")</f>
        <v>Univision</v>
      </c>
      <c r="W99" s="43"/>
      <c r="X99" s="43" t="str" cm="1">
        <f t="array" ref="X99">IFERROR(_xlfn.SINGLE(INDEX(Data!$A$1:Z$1009,_xlfn.AGGREGATE(15,6,((Data!$C$1:$C$1009=X$6)/(Data!$C$1:$C$1009=X$6))*ROW(Data!$C$1:$C$1009),ROW(X99)-ROW(X$6)),1)),"")</f>
        <v/>
      </c>
      <c r="Y99" s="43"/>
      <c r="Z99" s="43" t="str" cm="1">
        <f t="array" ref="Z99">IFERROR(_xlfn.SINGLE(INDEX(Data!$A$1:AB$1009,_xlfn.AGGREGATE(15,6,((Data!$C$1:$C$1009=Z$6)/(Data!$C$1:$C$1009=Z$6))*ROW(Data!$C$1:$C$1009),ROW(Z99)-ROW(Z$6)),1)),"")</f>
        <v/>
      </c>
    </row>
    <row r="100" spans="1:26" x14ac:dyDescent="0.4">
      <c r="A100" s="43"/>
      <c r="B100" s="43" t="str" cm="1">
        <f t="array" ref="B100">IFERROR(_xlfn.SINGLE(INDEX(Data!A$1:$A$1009,_xlfn.AGGREGATE(15,6,((Data!$C$1:$C$1009=B$6)/(Data!$C$1:$C$1009=B$6))*ROW(Data!$C$1:$C$1009),ROW(B100)-ROW(B$6)),1)),"")</f>
        <v/>
      </c>
      <c r="C100" s="43"/>
      <c r="D100" s="43" t="str" cm="1">
        <f t="array" ref="D100">IFERROR(_xlfn.SINGLE(INDEX(Data!$A$1:C$1009,_xlfn.AGGREGATE(15,6,((Data!$C$1:$C$1009=D$6)/(Data!$C$1:$C$1009=D$6))*ROW(Data!$C$1:$C$1009),ROW(D100)-ROW(D$6)),1)),"")</f>
        <v/>
      </c>
      <c r="E100" s="43"/>
      <c r="F100" s="43" t="str" cm="1">
        <f t="array" ref="F100">IFERROR(_xlfn.SINGLE(INDEX(Data!$A$1:E$1009,_xlfn.AGGREGATE(15,6,((Data!$C$1:$C$1009=F$6)/(Data!$C$1:$C$1009=F$6))*ROW(Data!$C$1:$C$1009),ROW(F100)-ROW(F$6)),1)),"")</f>
        <v/>
      </c>
      <c r="G100" s="43"/>
      <c r="H100" s="43" t="str" cm="1">
        <f t="array" ref="H100">IFERROR(_xlfn.SINGLE(INDEX(Data!$A$1:G$1009,_xlfn.AGGREGATE(15,6,((Data!$C$1:$C$1009=H$6)/(Data!$C$1:$C$1009=H$6))*ROW(Data!$C$1:$C$1009),ROW(H100)-ROW(H$6)),1)),"")</f>
        <v/>
      </c>
      <c r="I100" s="43"/>
      <c r="J100" s="43" t="str" cm="1">
        <f t="array" ref="J100">IFERROR(_xlfn.SINGLE(INDEX(Data!$A$1:J$1009,_xlfn.AGGREGATE(15,6,((Data!$C$1:$C$1009=J$6)/(Data!$C$1:$C$1009=J$6))*ROW(Data!$C$1:$C$1009),ROW(J100)-ROW(J$6)),1)),"")</f>
        <v/>
      </c>
      <c r="K100" s="43"/>
      <c r="L100" s="43" t="str" cm="1">
        <f t="array" ref="L100">IFERROR(_xlfn.SINGLE(INDEX(Data!$A$1:L$1009,_xlfn.AGGREGATE(15,6,((Data!$C$1:$C$1009=L$6)/(Data!$C$1:$C$1009=L$6))*ROW(Data!$C$1:$C$1009),ROW(L100)-ROW(L$6)),1)),"")</f>
        <v/>
      </c>
      <c r="M100" s="43"/>
      <c r="N100" s="43" t="str" cm="1">
        <f t="array" ref="N100">IFERROR(_xlfn.SINGLE(INDEX(Data!$A$1:N$1009,_xlfn.AGGREGATE(15,6,((Data!$C$1:$C$1009=N$6)/(Data!$C$1:$C$1009=N$6))*ROW(Data!$C$1:$C$1009),ROW(N100)-ROW(N$6)),1)),"")</f>
        <v/>
      </c>
      <c r="O100" s="43"/>
      <c r="P100" s="43" t="str" cm="1">
        <f t="array" ref="P100">IFERROR(_xlfn.SINGLE(INDEX(Data!$A$1:Q$1009,_xlfn.AGGREGATE(15,6,((Data!$C$1:$C$1009=P$6)/(Data!$C$1:$C$1009=P$6))*ROW(Data!$C$1:$C$1009),ROW(P100)-ROW(P$6)),1)),"")</f>
        <v/>
      </c>
      <c r="Q100" s="43"/>
      <c r="R100" s="43" t="str" cm="1">
        <f t="array" ref="R100">IFERROR(_xlfn.SINGLE(INDEX(Data!$A$1:R$1009,_xlfn.AGGREGATE(15,6,((Data!$C$1:$C$1009=R$6)/(Data!$C$1:$C$1009=R$6))*ROW(Data!$C$1:$C$1009),ROW(R100)-ROW(R$6)),1)),"")</f>
        <v/>
      </c>
      <c r="S100" s="43"/>
      <c r="T100" s="43" t="str" cm="1">
        <f t="array" ref="T100">IFERROR(_xlfn.SINGLE(INDEX(Data!$A$1:S$1009,_xlfn.AGGREGATE(15,6,((Data!$C$1:$C$1009=T$6)/(Data!$C$1:$C$1009=T$6))*ROW(Data!$C$1:$C$1009),ROW(T100)-ROW(T$6)),1)),"")</f>
        <v/>
      </c>
      <c r="U100" s="43"/>
      <c r="V100" s="43" t="str" cm="1">
        <f t="array" ref="V100">IFERROR(_xlfn.SINGLE(INDEX(Data!$A$1:X$1009,_xlfn.AGGREGATE(15,6,((Data!$C$1:$C$1009=V$6)/(Data!$C$1:$C$1009=V$6))*ROW(Data!$C$1:$C$1009),ROW(V100)-ROW(V$6)),1)),"")</f>
        <v>Univision East</v>
      </c>
      <c r="W100" s="43"/>
      <c r="X100" s="43" t="str" cm="1">
        <f t="array" ref="X100">IFERROR(_xlfn.SINGLE(INDEX(Data!$A$1:Z$1009,_xlfn.AGGREGATE(15,6,((Data!$C$1:$C$1009=X$6)/(Data!$C$1:$C$1009=X$6))*ROW(Data!$C$1:$C$1009),ROW(X100)-ROW(X$6)),1)),"")</f>
        <v/>
      </c>
      <c r="Y100" s="43"/>
      <c r="Z100" s="43" t="str" cm="1">
        <f t="array" ref="Z100">IFERROR(_xlfn.SINGLE(INDEX(Data!$A$1:AB$1009,_xlfn.AGGREGATE(15,6,((Data!$C$1:$C$1009=Z$6)/(Data!$C$1:$C$1009=Z$6))*ROW(Data!$C$1:$C$1009),ROW(Z100)-ROW(Z$6)),1)),"")</f>
        <v/>
      </c>
    </row>
    <row r="101" spans="1:26" x14ac:dyDescent="0.4">
      <c r="A101" s="43"/>
      <c r="B101" s="43" t="str" cm="1">
        <f t="array" ref="B101">IFERROR(_xlfn.SINGLE(INDEX(Data!A$1:$A$1009,_xlfn.AGGREGATE(15,6,((Data!$C$1:$C$1009=B$6)/(Data!$C$1:$C$1009=B$6))*ROW(Data!$C$1:$C$1009),ROW(B101)-ROW(B$6)),1)),"")</f>
        <v/>
      </c>
      <c r="C101" s="43"/>
      <c r="D101" s="43" t="str" cm="1">
        <f t="array" ref="D101">IFERROR(_xlfn.SINGLE(INDEX(Data!$A$1:C$1009,_xlfn.AGGREGATE(15,6,((Data!$C$1:$C$1009=D$6)/(Data!$C$1:$C$1009=D$6))*ROW(Data!$C$1:$C$1009),ROW(D101)-ROW(D$6)),1)),"")</f>
        <v/>
      </c>
      <c r="E101" s="43"/>
      <c r="F101" s="43" t="str" cm="1">
        <f t="array" ref="F101">IFERROR(_xlfn.SINGLE(INDEX(Data!$A$1:E$1009,_xlfn.AGGREGATE(15,6,((Data!$C$1:$C$1009=F$6)/(Data!$C$1:$C$1009=F$6))*ROW(Data!$C$1:$C$1009),ROW(F101)-ROW(F$6)),1)),"")</f>
        <v/>
      </c>
      <c r="G101" s="43"/>
      <c r="H101" s="43" t="str" cm="1">
        <f t="array" ref="H101">IFERROR(_xlfn.SINGLE(INDEX(Data!$A$1:G$1009,_xlfn.AGGREGATE(15,6,((Data!$C$1:$C$1009=H$6)/(Data!$C$1:$C$1009=H$6))*ROW(Data!$C$1:$C$1009),ROW(H101)-ROW(H$6)),1)),"")</f>
        <v/>
      </c>
      <c r="I101" s="43"/>
      <c r="J101" s="43" t="str" cm="1">
        <f t="array" ref="J101">IFERROR(_xlfn.SINGLE(INDEX(Data!$A$1:J$1009,_xlfn.AGGREGATE(15,6,((Data!$C$1:$C$1009=J$6)/(Data!$C$1:$C$1009=J$6))*ROW(Data!$C$1:$C$1009),ROW(J101)-ROW(J$6)),1)),"")</f>
        <v/>
      </c>
      <c r="K101" s="43"/>
      <c r="L101" s="43" t="str" cm="1">
        <f t="array" ref="L101">IFERROR(_xlfn.SINGLE(INDEX(Data!$A$1:L$1009,_xlfn.AGGREGATE(15,6,((Data!$C$1:$C$1009=L$6)/(Data!$C$1:$C$1009=L$6))*ROW(Data!$C$1:$C$1009),ROW(L101)-ROW(L$6)),1)),"")</f>
        <v/>
      </c>
      <c r="M101" s="43"/>
      <c r="N101" s="43" t="str" cm="1">
        <f t="array" ref="N101">IFERROR(_xlfn.SINGLE(INDEX(Data!$A$1:N$1009,_xlfn.AGGREGATE(15,6,((Data!$C$1:$C$1009=N$6)/(Data!$C$1:$C$1009=N$6))*ROW(Data!$C$1:$C$1009),ROW(N101)-ROW(N$6)),1)),"")</f>
        <v/>
      </c>
      <c r="O101" s="43"/>
      <c r="P101" s="43" t="str" cm="1">
        <f t="array" ref="P101">IFERROR(_xlfn.SINGLE(INDEX(Data!$A$1:Q$1009,_xlfn.AGGREGATE(15,6,((Data!$C$1:$C$1009=P$6)/(Data!$C$1:$C$1009=P$6))*ROW(Data!$C$1:$C$1009),ROW(P101)-ROW(P$6)),1)),"")</f>
        <v/>
      </c>
      <c r="Q101" s="43"/>
      <c r="R101" s="43" t="str" cm="1">
        <f t="array" ref="R101">IFERROR(_xlfn.SINGLE(INDEX(Data!$A$1:R$1009,_xlfn.AGGREGATE(15,6,((Data!$C$1:$C$1009=R$6)/(Data!$C$1:$C$1009=R$6))*ROW(Data!$C$1:$C$1009),ROW(R101)-ROW(R$6)),1)),"")</f>
        <v/>
      </c>
      <c r="S101" s="43"/>
      <c r="T101" s="43" t="str" cm="1">
        <f t="array" ref="T101">IFERROR(_xlfn.SINGLE(INDEX(Data!$A$1:S$1009,_xlfn.AGGREGATE(15,6,((Data!$C$1:$C$1009=T$6)/(Data!$C$1:$C$1009=T$6))*ROW(Data!$C$1:$C$1009),ROW(T101)-ROW(T$6)),1)),"")</f>
        <v/>
      </c>
      <c r="U101" s="43"/>
      <c r="V101" s="43" t="str" cm="1">
        <f t="array" ref="V101">IFERROR(_xlfn.SINGLE(INDEX(Data!$A$1:X$1009,_xlfn.AGGREGATE(15,6,((Data!$C$1:$C$1009=V$6)/(Data!$C$1:$C$1009=V$6))*ROW(Data!$C$1:$C$1009),ROW(V101)-ROW(V$6)),1)),"")</f>
        <v>Univision Tlnovelas</v>
      </c>
      <c r="W101" s="43"/>
      <c r="X101" s="43" t="str" cm="1">
        <f t="array" ref="X101">IFERROR(_xlfn.SINGLE(INDEX(Data!$A$1:Z$1009,_xlfn.AGGREGATE(15,6,((Data!$C$1:$C$1009=X$6)/(Data!$C$1:$C$1009=X$6))*ROW(Data!$C$1:$C$1009),ROW(X101)-ROW(X$6)),1)),"")</f>
        <v/>
      </c>
      <c r="Y101" s="43"/>
      <c r="Z101" s="43" t="str" cm="1">
        <f t="array" ref="Z101">IFERROR(_xlfn.SINGLE(INDEX(Data!$A$1:AB$1009,_xlfn.AGGREGATE(15,6,((Data!$C$1:$C$1009=Z$6)/(Data!$C$1:$C$1009=Z$6))*ROW(Data!$C$1:$C$1009),ROW(Z101)-ROW(Z$6)),1)),"")</f>
        <v/>
      </c>
    </row>
    <row r="102" spans="1:26" x14ac:dyDescent="0.4">
      <c r="A102" s="43"/>
      <c r="B102" s="43" t="str" cm="1">
        <f t="array" ref="B102">IFERROR(_xlfn.SINGLE(INDEX(Data!A$1:$A$1009,_xlfn.AGGREGATE(15,6,((Data!$C$1:$C$1009=B$6)/(Data!$C$1:$C$1009=B$6))*ROW(Data!$C$1:$C$1009),ROW(B102)-ROW(B$6)),1)),"")</f>
        <v/>
      </c>
      <c r="C102" s="43"/>
      <c r="D102" s="43" t="str" cm="1">
        <f t="array" ref="D102">IFERROR(_xlfn.SINGLE(INDEX(Data!$A$1:C$1009,_xlfn.AGGREGATE(15,6,((Data!$C$1:$C$1009=D$6)/(Data!$C$1:$C$1009=D$6))*ROW(Data!$C$1:$C$1009),ROW(D102)-ROW(D$6)),1)),"")</f>
        <v/>
      </c>
      <c r="E102" s="43"/>
      <c r="F102" s="43" t="str" cm="1">
        <f t="array" ref="F102">IFERROR(_xlfn.SINGLE(INDEX(Data!$A$1:E$1009,_xlfn.AGGREGATE(15,6,((Data!$C$1:$C$1009=F$6)/(Data!$C$1:$C$1009=F$6))*ROW(Data!$C$1:$C$1009),ROW(F102)-ROW(F$6)),1)),"")</f>
        <v/>
      </c>
      <c r="G102" s="43"/>
      <c r="H102" s="43" t="str" cm="1">
        <f t="array" ref="H102">IFERROR(_xlfn.SINGLE(INDEX(Data!$A$1:G$1009,_xlfn.AGGREGATE(15,6,((Data!$C$1:$C$1009=H$6)/(Data!$C$1:$C$1009=H$6))*ROW(Data!$C$1:$C$1009),ROW(H102)-ROW(H$6)),1)),"")</f>
        <v/>
      </c>
      <c r="I102" s="43"/>
      <c r="J102" s="43" t="str" cm="1">
        <f t="array" ref="J102">IFERROR(_xlfn.SINGLE(INDEX(Data!$A$1:J$1009,_xlfn.AGGREGATE(15,6,((Data!$C$1:$C$1009=J$6)/(Data!$C$1:$C$1009=J$6))*ROW(Data!$C$1:$C$1009),ROW(J102)-ROW(J$6)),1)),"")</f>
        <v/>
      </c>
      <c r="K102" s="43"/>
      <c r="L102" s="43" t="str" cm="1">
        <f t="array" ref="L102">IFERROR(_xlfn.SINGLE(INDEX(Data!$A$1:L$1009,_xlfn.AGGREGATE(15,6,((Data!$C$1:$C$1009=L$6)/(Data!$C$1:$C$1009=L$6))*ROW(Data!$C$1:$C$1009),ROW(L102)-ROW(L$6)),1)),"")</f>
        <v/>
      </c>
      <c r="M102" s="43"/>
      <c r="N102" s="43" t="str" cm="1">
        <f t="array" ref="N102">IFERROR(_xlfn.SINGLE(INDEX(Data!$A$1:N$1009,_xlfn.AGGREGATE(15,6,((Data!$C$1:$C$1009=N$6)/(Data!$C$1:$C$1009=N$6))*ROW(Data!$C$1:$C$1009),ROW(N102)-ROW(N$6)),1)),"")</f>
        <v/>
      </c>
      <c r="O102" s="43"/>
      <c r="P102" s="43" t="str" cm="1">
        <f t="array" ref="P102">IFERROR(_xlfn.SINGLE(INDEX(Data!$A$1:Q$1009,_xlfn.AGGREGATE(15,6,((Data!$C$1:$C$1009=P$6)/(Data!$C$1:$C$1009=P$6))*ROW(Data!$C$1:$C$1009),ROW(P102)-ROW(P$6)),1)),"")</f>
        <v/>
      </c>
      <c r="Q102" s="43"/>
      <c r="R102" s="43" t="str" cm="1">
        <f t="array" ref="R102">IFERROR(_xlfn.SINGLE(INDEX(Data!$A$1:R$1009,_xlfn.AGGREGATE(15,6,((Data!$C$1:$C$1009=R$6)/(Data!$C$1:$C$1009=R$6))*ROW(Data!$C$1:$C$1009),ROW(R102)-ROW(R$6)),1)),"")</f>
        <v/>
      </c>
      <c r="S102" s="43"/>
      <c r="T102" s="43" t="str" cm="1">
        <f t="array" ref="T102">IFERROR(_xlfn.SINGLE(INDEX(Data!$A$1:S$1009,_xlfn.AGGREGATE(15,6,((Data!$C$1:$C$1009=T$6)/(Data!$C$1:$C$1009=T$6))*ROW(Data!$C$1:$C$1009),ROW(T102)-ROW(T$6)),1)),"")</f>
        <v/>
      </c>
      <c r="U102" s="43"/>
      <c r="V102" s="43" t="str" cm="1">
        <f t="array" ref="V102">IFERROR(_xlfn.SINGLE(INDEX(Data!$A$1:X$1009,_xlfn.AGGREGATE(15,6,((Data!$C$1:$C$1009=V$6)/(Data!$C$1:$C$1009=V$6))*ROW(Data!$C$1:$C$1009),ROW(V102)-ROW(V$6)),1)),"")</f>
        <v>Ve Plus TV</v>
      </c>
      <c r="W102" s="43"/>
      <c r="X102" s="43" t="str" cm="1">
        <f t="array" ref="X102">IFERROR(_xlfn.SINGLE(INDEX(Data!$A$1:Z$1009,_xlfn.AGGREGATE(15,6,((Data!$C$1:$C$1009=X$6)/(Data!$C$1:$C$1009=X$6))*ROW(Data!$C$1:$C$1009),ROW(X102)-ROW(X$6)),1)),"")</f>
        <v/>
      </c>
      <c r="Y102" s="43"/>
      <c r="Z102" s="43" t="str" cm="1">
        <f t="array" ref="Z102">IFERROR(_xlfn.SINGLE(INDEX(Data!$A$1:AB$1009,_xlfn.AGGREGATE(15,6,((Data!$C$1:$C$1009=Z$6)/(Data!$C$1:$C$1009=Z$6))*ROW(Data!$C$1:$C$1009),ROW(Z102)-ROW(Z$6)),1)),"")</f>
        <v/>
      </c>
    </row>
    <row r="103" spans="1:26" x14ac:dyDescent="0.4">
      <c r="A103" s="43"/>
      <c r="B103" s="43" t="str" cm="1">
        <f t="array" ref="B103">IFERROR(_xlfn.SINGLE(INDEX(Data!A$1:$A$1009,_xlfn.AGGREGATE(15,6,((Data!$C$1:$C$1009=B$6)/(Data!$C$1:$C$1009=B$6))*ROW(Data!$C$1:$C$1009),ROW(B103)-ROW(B$6)),1)),"")</f>
        <v/>
      </c>
      <c r="C103" s="43"/>
      <c r="D103" s="43" t="str" cm="1">
        <f t="array" ref="D103">IFERROR(_xlfn.SINGLE(INDEX(Data!$A$1:C$1009,_xlfn.AGGREGATE(15,6,((Data!$C$1:$C$1009=D$6)/(Data!$C$1:$C$1009=D$6))*ROW(Data!$C$1:$C$1009),ROW(D103)-ROW(D$6)),1)),"")</f>
        <v/>
      </c>
      <c r="E103" s="43"/>
      <c r="F103" s="43" t="str" cm="1">
        <f t="array" ref="F103">IFERROR(_xlfn.SINGLE(INDEX(Data!$A$1:E$1009,_xlfn.AGGREGATE(15,6,((Data!$C$1:$C$1009=F$6)/(Data!$C$1:$C$1009=F$6))*ROW(Data!$C$1:$C$1009),ROW(F103)-ROW(F$6)),1)),"")</f>
        <v/>
      </c>
      <c r="G103" s="43"/>
      <c r="H103" s="43" t="str" cm="1">
        <f t="array" ref="H103">IFERROR(_xlfn.SINGLE(INDEX(Data!$A$1:G$1009,_xlfn.AGGREGATE(15,6,((Data!$C$1:$C$1009=H$6)/(Data!$C$1:$C$1009=H$6))*ROW(Data!$C$1:$C$1009),ROW(H103)-ROW(H$6)),1)),"")</f>
        <v/>
      </c>
      <c r="I103" s="43"/>
      <c r="J103" s="43" t="str" cm="1">
        <f t="array" ref="J103">IFERROR(_xlfn.SINGLE(INDEX(Data!$A$1:J$1009,_xlfn.AGGREGATE(15,6,((Data!$C$1:$C$1009=J$6)/(Data!$C$1:$C$1009=J$6))*ROW(Data!$C$1:$C$1009),ROW(J103)-ROW(J$6)),1)),"")</f>
        <v/>
      </c>
      <c r="K103" s="43"/>
      <c r="L103" s="43" t="str" cm="1">
        <f t="array" ref="L103">IFERROR(_xlfn.SINGLE(INDEX(Data!$A$1:L$1009,_xlfn.AGGREGATE(15,6,((Data!$C$1:$C$1009=L$6)/(Data!$C$1:$C$1009=L$6))*ROW(Data!$C$1:$C$1009),ROW(L103)-ROW(L$6)),1)),"")</f>
        <v/>
      </c>
      <c r="M103" s="43"/>
      <c r="N103" s="43" t="str" cm="1">
        <f t="array" ref="N103">IFERROR(_xlfn.SINGLE(INDEX(Data!$A$1:N$1009,_xlfn.AGGREGATE(15,6,((Data!$C$1:$C$1009=N$6)/(Data!$C$1:$C$1009=N$6))*ROW(Data!$C$1:$C$1009),ROW(N103)-ROW(N$6)),1)),"")</f>
        <v/>
      </c>
      <c r="O103" s="43"/>
      <c r="P103" s="43" t="str" cm="1">
        <f t="array" ref="P103">IFERROR(_xlfn.SINGLE(INDEX(Data!$A$1:Q$1009,_xlfn.AGGREGATE(15,6,((Data!$C$1:$C$1009=P$6)/(Data!$C$1:$C$1009=P$6))*ROW(Data!$C$1:$C$1009),ROW(P103)-ROW(P$6)),1)),"")</f>
        <v/>
      </c>
      <c r="Q103" s="43"/>
      <c r="R103" s="43" t="str" cm="1">
        <f t="array" ref="R103">IFERROR(_xlfn.SINGLE(INDEX(Data!$A$1:R$1009,_xlfn.AGGREGATE(15,6,((Data!$C$1:$C$1009=R$6)/(Data!$C$1:$C$1009=R$6))*ROW(Data!$C$1:$C$1009),ROW(R103)-ROW(R$6)),1)),"")</f>
        <v/>
      </c>
      <c r="S103" s="43"/>
      <c r="T103" s="43" t="str" cm="1">
        <f t="array" ref="T103">IFERROR(_xlfn.SINGLE(INDEX(Data!$A$1:S$1009,_xlfn.AGGREGATE(15,6,((Data!$C$1:$C$1009=T$6)/(Data!$C$1:$C$1009=T$6))*ROW(Data!$C$1:$C$1009),ROW(T103)-ROW(T$6)),1)),"")</f>
        <v/>
      </c>
      <c r="U103" s="43"/>
      <c r="V103" s="43" t="str" cm="1">
        <f t="array" ref="V103">IFERROR(_xlfn.SINGLE(INDEX(Data!$A$1:X$1009,_xlfn.AGGREGATE(15,6,((Data!$C$1:$C$1009=V$6)/(Data!$C$1:$C$1009=V$6))*ROW(Data!$C$1:$C$1009),ROW(V103)-ROW(V$6)),1)),"")</f>
        <v>Videorola</v>
      </c>
      <c r="W103" s="43"/>
      <c r="X103" s="43" t="str" cm="1">
        <f t="array" ref="X103">IFERROR(_xlfn.SINGLE(INDEX(Data!$A$1:Z$1009,_xlfn.AGGREGATE(15,6,((Data!$C$1:$C$1009=X$6)/(Data!$C$1:$C$1009=X$6))*ROW(Data!$C$1:$C$1009),ROW(X103)-ROW(X$6)),1)),"")</f>
        <v/>
      </c>
      <c r="Y103" s="43"/>
      <c r="Z103" s="43" t="str" cm="1">
        <f t="array" ref="Z103">IFERROR(_xlfn.SINGLE(INDEX(Data!$A$1:AB$1009,_xlfn.AGGREGATE(15,6,((Data!$C$1:$C$1009=Z$6)/(Data!$C$1:$C$1009=Z$6))*ROW(Data!$C$1:$C$1009),ROW(Z103)-ROW(Z$6)),1)),"")</f>
        <v/>
      </c>
    </row>
    <row r="104" spans="1:26" x14ac:dyDescent="0.4">
      <c r="A104" s="43"/>
      <c r="B104" s="43" t="str" cm="1">
        <f t="array" ref="B104">IFERROR(_xlfn.SINGLE(INDEX(Data!A$1:$A$1009,_xlfn.AGGREGATE(15,6,((Data!$C$1:$C$1009=B$6)/(Data!$C$1:$C$1009=B$6))*ROW(Data!$C$1:$C$1009),ROW(B104)-ROW(B$6)),1)),"")</f>
        <v/>
      </c>
      <c r="C104" s="43"/>
      <c r="D104" s="43" t="str" cm="1">
        <f t="array" ref="D104">IFERROR(_xlfn.SINGLE(INDEX(Data!$A$1:C$1009,_xlfn.AGGREGATE(15,6,((Data!$C$1:$C$1009=D$6)/(Data!$C$1:$C$1009=D$6))*ROW(Data!$C$1:$C$1009),ROW(D104)-ROW(D$6)),1)),"")</f>
        <v/>
      </c>
      <c r="E104" s="43"/>
      <c r="F104" s="43" t="str" cm="1">
        <f t="array" ref="F104">IFERROR(_xlfn.SINGLE(INDEX(Data!$A$1:E$1009,_xlfn.AGGREGATE(15,6,((Data!$C$1:$C$1009=F$6)/(Data!$C$1:$C$1009=F$6))*ROW(Data!$C$1:$C$1009),ROW(F104)-ROW(F$6)),1)),"")</f>
        <v/>
      </c>
      <c r="G104" s="43"/>
      <c r="H104" s="43" t="str" cm="1">
        <f t="array" ref="H104">IFERROR(_xlfn.SINGLE(INDEX(Data!$A$1:G$1009,_xlfn.AGGREGATE(15,6,((Data!$C$1:$C$1009=H$6)/(Data!$C$1:$C$1009=H$6))*ROW(Data!$C$1:$C$1009),ROW(H104)-ROW(H$6)),1)),"")</f>
        <v/>
      </c>
      <c r="I104" s="43"/>
      <c r="J104" s="43" t="str" cm="1">
        <f t="array" ref="J104">IFERROR(_xlfn.SINGLE(INDEX(Data!$A$1:J$1009,_xlfn.AGGREGATE(15,6,((Data!$C$1:$C$1009=J$6)/(Data!$C$1:$C$1009=J$6))*ROW(Data!$C$1:$C$1009),ROW(J104)-ROW(J$6)),1)),"")</f>
        <v/>
      </c>
      <c r="K104" s="43"/>
      <c r="L104" s="43" t="str" cm="1">
        <f t="array" ref="L104">IFERROR(_xlfn.SINGLE(INDEX(Data!$A$1:L$1009,_xlfn.AGGREGATE(15,6,((Data!$C$1:$C$1009=L$6)/(Data!$C$1:$C$1009=L$6))*ROW(Data!$C$1:$C$1009),ROW(L104)-ROW(L$6)),1)),"")</f>
        <v/>
      </c>
      <c r="M104" s="43"/>
      <c r="N104" s="43" t="str" cm="1">
        <f t="array" ref="N104">IFERROR(_xlfn.SINGLE(INDEX(Data!$A$1:N$1009,_xlfn.AGGREGATE(15,6,((Data!$C$1:$C$1009=N$6)/(Data!$C$1:$C$1009=N$6))*ROW(Data!$C$1:$C$1009),ROW(N104)-ROW(N$6)),1)),"")</f>
        <v/>
      </c>
      <c r="O104" s="43"/>
      <c r="P104" s="43" t="str" cm="1">
        <f t="array" ref="P104">IFERROR(_xlfn.SINGLE(INDEX(Data!$A$1:Q$1009,_xlfn.AGGREGATE(15,6,((Data!$C$1:$C$1009=P$6)/(Data!$C$1:$C$1009=P$6))*ROW(Data!$C$1:$C$1009),ROW(P104)-ROW(P$6)),1)),"")</f>
        <v/>
      </c>
      <c r="Q104" s="43"/>
      <c r="R104" s="43" t="str" cm="1">
        <f t="array" ref="R104">IFERROR(_xlfn.SINGLE(INDEX(Data!$A$1:R$1009,_xlfn.AGGREGATE(15,6,((Data!$C$1:$C$1009=R$6)/(Data!$C$1:$C$1009=R$6))*ROW(Data!$C$1:$C$1009),ROW(R104)-ROW(R$6)),1)),"")</f>
        <v/>
      </c>
      <c r="S104" s="43"/>
      <c r="T104" s="43" t="str" cm="1">
        <f t="array" ref="T104">IFERROR(_xlfn.SINGLE(INDEX(Data!$A$1:S$1009,_xlfn.AGGREGATE(15,6,((Data!$C$1:$C$1009=T$6)/(Data!$C$1:$C$1009=T$6))*ROW(Data!$C$1:$C$1009),ROW(T104)-ROW(T$6)),1)),"")</f>
        <v/>
      </c>
      <c r="U104" s="43"/>
      <c r="V104" s="43" t="str" cm="1">
        <f t="array" ref="V104">IFERROR(_xlfn.SINGLE(INDEX(Data!$A$1:X$1009,_xlfn.AGGREGATE(15,6,((Data!$C$1:$C$1009=V$6)/(Data!$C$1:$C$1009=V$6))*ROW(Data!$C$1:$C$1009),ROW(V104)-ROW(V$6)),1)),"")</f>
        <v>Viendomovies</v>
      </c>
      <c r="W104" s="43"/>
      <c r="X104" s="43" t="str" cm="1">
        <f t="array" ref="X104">IFERROR(_xlfn.SINGLE(INDEX(Data!$A$1:Z$1009,_xlfn.AGGREGATE(15,6,((Data!$C$1:$C$1009=X$6)/(Data!$C$1:$C$1009=X$6))*ROW(Data!$C$1:$C$1009),ROW(X104)-ROW(X$6)),1)),"")</f>
        <v/>
      </c>
      <c r="Y104" s="43"/>
      <c r="Z104" s="43" t="str" cm="1">
        <f t="array" ref="Z104">IFERROR(_xlfn.SINGLE(INDEX(Data!$A$1:AB$1009,_xlfn.AGGREGATE(15,6,((Data!$C$1:$C$1009=Z$6)/(Data!$C$1:$C$1009=Z$6))*ROW(Data!$C$1:$C$1009),ROW(Z104)-ROW(Z$6)),1)),"")</f>
        <v/>
      </c>
    </row>
    <row r="105" spans="1:26" x14ac:dyDescent="0.4">
      <c r="A105" s="43"/>
      <c r="B105" s="43" t="str" cm="1">
        <f t="array" ref="B105">IFERROR(_xlfn.SINGLE(INDEX(Data!A$1:$A$1009,_xlfn.AGGREGATE(15,6,((Data!$C$1:$C$1009=B$6)/(Data!$C$1:$C$1009=B$6))*ROW(Data!$C$1:$C$1009),ROW(B105)-ROW(B$6)),1)),"")</f>
        <v/>
      </c>
      <c r="C105" s="43"/>
      <c r="D105" s="43" t="str" cm="1">
        <f t="array" ref="D105">IFERROR(_xlfn.SINGLE(INDEX(Data!$A$1:C$1009,_xlfn.AGGREGATE(15,6,((Data!$C$1:$C$1009=D$6)/(Data!$C$1:$C$1009=D$6))*ROW(Data!$C$1:$C$1009),ROW(D105)-ROW(D$6)),1)),"")</f>
        <v/>
      </c>
      <c r="E105" s="43"/>
      <c r="F105" s="43" t="str" cm="1">
        <f t="array" ref="F105">IFERROR(_xlfn.SINGLE(INDEX(Data!$A$1:E$1009,_xlfn.AGGREGATE(15,6,((Data!$C$1:$C$1009=F$6)/(Data!$C$1:$C$1009=F$6))*ROW(Data!$C$1:$C$1009),ROW(F105)-ROW(F$6)),1)),"")</f>
        <v/>
      </c>
      <c r="G105" s="43"/>
      <c r="H105" s="43" t="str" cm="1">
        <f t="array" ref="H105">IFERROR(_xlfn.SINGLE(INDEX(Data!$A$1:G$1009,_xlfn.AGGREGATE(15,6,((Data!$C$1:$C$1009=H$6)/(Data!$C$1:$C$1009=H$6))*ROW(Data!$C$1:$C$1009),ROW(H105)-ROW(H$6)),1)),"")</f>
        <v/>
      </c>
      <c r="I105" s="43"/>
      <c r="J105" s="43" t="str" cm="1">
        <f t="array" ref="J105">IFERROR(_xlfn.SINGLE(INDEX(Data!$A$1:J$1009,_xlfn.AGGREGATE(15,6,((Data!$C$1:$C$1009=J$6)/(Data!$C$1:$C$1009=J$6))*ROW(Data!$C$1:$C$1009),ROW(J105)-ROW(J$6)),1)),"")</f>
        <v/>
      </c>
      <c r="K105" s="43"/>
      <c r="L105" s="43" t="str" cm="1">
        <f t="array" ref="L105">IFERROR(_xlfn.SINGLE(INDEX(Data!$A$1:L$1009,_xlfn.AGGREGATE(15,6,((Data!$C$1:$C$1009=L$6)/(Data!$C$1:$C$1009=L$6))*ROW(Data!$C$1:$C$1009),ROW(L105)-ROW(L$6)),1)),"")</f>
        <v/>
      </c>
      <c r="M105" s="43"/>
      <c r="N105" s="43" t="str" cm="1">
        <f t="array" ref="N105">IFERROR(_xlfn.SINGLE(INDEX(Data!$A$1:N$1009,_xlfn.AGGREGATE(15,6,((Data!$C$1:$C$1009=N$6)/(Data!$C$1:$C$1009=N$6))*ROW(Data!$C$1:$C$1009),ROW(N105)-ROW(N$6)),1)),"")</f>
        <v/>
      </c>
      <c r="O105" s="43"/>
      <c r="P105" s="43" t="str" cm="1">
        <f t="array" ref="P105">IFERROR(_xlfn.SINGLE(INDEX(Data!$A$1:Q$1009,_xlfn.AGGREGATE(15,6,((Data!$C$1:$C$1009=P$6)/(Data!$C$1:$C$1009=P$6))*ROW(Data!$C$1:$C$1009),ROW(P105)-ROW(P$6)),1)),"")</f>
        <v/>
      </c>
      <c r="Q105" s="43"/>
      <c r="R105" s="43" t="str" cm="1">
        <f t="array" ref="R105">IFERROR(_xlfn.SINGLE(INDEX(Data!$A$1:R$1009,_xlfn.AGGREGATE(15,6,((Data!$C$1:$C$1009=R$6)/(Data!$C$1:$C$1009=R$6))*ROW(Data!$C$1:$C$1009),ROW(R105)-ROW(R$6)),1)),"")</f>
        <v/>
      </c>
      <c r="S105" s="43"/>
      <c r="T105" s="43" t="str" cm="1">
        <f t="array" ref="T105">IFERROR(_xlfn.SINGLE(INDEX(Data!$A$1:S$1009,_xlfn.AGGREGATE(15,6,((Data!$C$1:$C$1009=T$6)/(Data!$C$1:$C$1009=T$6))*ROW(Data!$C$1:$C$1009),ROW(T105)-ROW(T$6)),1)),"")</f>
        <v/>
      </c>
      <c r="U105" s="43"/>
      <c r="V105" s="43" t="str" cm="1">
        <f t="array" ref="V105">IFERROR(_xlfn.SINGLE(INDEX(Data!$A$1:X$1009,_xlfn.AGGREGATE(15,6,((Data!$C$1:$C$1009=V$6)/(Data!$C$1:$C$1009=V$6))*ROW(Data!$C$1:$C$1009),ROW(V105)-ROW(V$6)),1)),"")</f>
        <v>VME</v>
      </c>
      <c r="W105" s="43"/>
      <c r="X105" s="43" t="str" cm="1">
        <f t="array" ref="X105">IFERROR(_xlfn.SINGLE(INDEX(Data!$A$1:Z$1009,_xlfn.AGGREGATE(15,6,((Data!$C$1:$C$1009=X$6)/(Data!$C$1:$C$1009=X$6))*ROW(Data!$C$1:$C$1009),ROW(X105)-ROW(X$6)),1)),"")</f>
        <v/>
      </c>
      <c r="Y105" s="43"/>
      <c r="Z105" s="43" t="str" cm="1">
        <f t="array" ref="Z105">IFERROR(_xlfn.SINGLE(INDEX(Data!$A$1:AB$1009,_xlfn.AGGREGATE(15,6,((Data!$C$1:$C$1009=Z$6)/(Data!$C$1:$C$1009=Z$6))*ROW(Data!$C$1:$C$1009),ROW(Z105)-ROW(Z$6)),1)),"")</f>
        <v/>
      </c>
    </row>
    <row r="106" spans="1:26" x14ac:dyDescent="0.4">
      <c r="A106" s="43"/>
      <c r="B106" s="43" t="str" cm="1">
        <f t="array" ref="B106">IFERROR(_xlfn.SINGLE(INDEX(Data!A$1:$A$1009,_xlfn.AGGREGATE(15,6,((Data!$C$1:$C$1009=B$6)/(Data!$C$1:$C$1009=B$6))*ROW(Data!$C$1:$C$1009),ROW(B106)-ROW(B$6)),1)),"")</f>
        <v/>
      </c>
      <c r="C106" s="43"/>
      <c r="D106" s="43" t="str" cm="1">
        <f t="array" ref="D106">IFERROR(_xlfn.SINGLE(INDEX(Data!$A$1:C$1009,_xlfn.AGGREGATE(15,6,((Data!$C$1:$C$1009=D$6)/(Data!$C$1:$C$1009=D$6))*ROW(Data!$C$1:$C$1009),ROW(D106)-ROW(D$6)),1)),"")</f>
        <v/>
      </c>
      <c r="E106" s="43"/>
      <c r="F106" s="43" t="str" cm="1">
        <f t="array" ref="F106">IFERROR(_xlfn.SINGLE(INDEX(Data!$A$1:E$1009,_xlfn.AGGREGATE(15,6,((Data!$C$1:$C$1009=F$6)/(Data!$C$1:$C$1009=F$6))*ROW(Data!$C$1:$C$1009),ROW(F106)-ROW(F$6)),1)),"")</f>
        <v/>
      </c>
      <c r="G106" s="43"/>
      <c r="H106" s="43" t="str" cm="1">
        <f t="array" ref="H106">IFERROR(_xlfn.SINGLE(INDEX(Data!$A$1:G$1009,_xlfn.AGGREGATE(15,6,((Data!$C$1:$C$1009=H$6)/(Data!$C$1:$C$1009=H$6))*ROW(Data!$C$1:$C$1009),ROW(H106)-ROW(H$6)),1)),"")</f>
        <v/>
      </c>
      <c r="I106" s="43"/>
      <c r="J106" s="43" t="str" cm="1">
        <f t="array" ref="J106">IFERROR(_xlfn.SINGLE(INDEX(Data!$A$1:J$1009,_xlfn.AGGREGATE(15,6,((Data!$C$1:$C$1009=J$6)/(Data!$C$1:$C$1009=J$6))*ROW(Data!$C$1:$C$1009),ROW(J106)-ROW(J$6)),1)),"")</f>
        <v/>
      </c>
      <c r="K106" s="43"/>
      <c r="L106" s="43" t="str" cm="1">
        <f t="array" ref="L106">IFERROR(_xlfn.SINGLE(INDEX(Data!$A$1:L$1009,_xlfn.AGGREGATE(15,6,((Data!$C$1:$C$1009=L$6)/(Data!$C$1:$C$1009=L$6))*ROW(Data!$C$1:$C$1009),ROW(L106)-ROW(L$6)),1)),"")</f>
        <v/>
      </c>
      <c r="M106" s="43"/>
      <c r="N106" s="43" t="str" cm="1">
        <f t="array" ref="N106">IFERROR(_xlfn.SINGLE(INDEX(Data!$A$1:N$1009,_xlfn.AGGREGATE(15,6,((Data!$C$1:$C$1009=N$6)/(Data!$C$1:$C$1009=N$6))*ROW(Data!$C$1:$C$1009),ROW(N106)-ROW(N$6)),1)),"")</f>
        <v/>
      </c>
      <c r="O106" s="43"/>
      <c r="P106" s="43" t="str" cm="1">
        <f t="array" ref="P106">IFERROR(_xlfn.SINGLE(INDEX(Data!$A$1:Q$1009,_xlfn.AGGREGATE(15,6,((Data!$C$1:$C$1009=P$6)/(Data!$C$1:$C$1009=P$6))*ROW(Data!$C$1:$C$1009),ROW(P106)-ROW(P$6)),1)),"")</f>
        <v/>
      </c>
      <c r="Q106" s="43"/>
      <c r="R106" s="43" t="str" cm="1">
        <f t="array" ref="R106">IFERROR(_xlfn.SINGLE(INDEX(Data!$A$1:R$1009,_xlfn.AGGREGATE(15,6,((Data!$C$1:$C$1009=R$6)/(Data!$C$1:$C$1009=R$6))*ROW(Data!$C$1:$C$1009),ROW(R106)-ROW(R$6)),1)),"")</f>
        <v/>
      </c>
      <c r="S106" s="43"/>
      <c r="T106" s="43" t="str" cm="1">
        <f t="array" ref="T106">IFERROR(_xlfn.SINGLE(INDEX(Data!$A$1:S$1009,_xlfn.AGGREGATE(15,6,((Data!$C$1:$C$1009=T$6)/(Data!$C$1:$C$1009=T$6))*ROW(Data!$C$1:$C$1009),ROW(T106)-ROW(T$6)),1)),"")</f>
        <v/>
      </c>
      <c r="U106" s="43"/>
      <c r="V106" s="43" t="str" cm="1">
        <f t="array" ref="V106">IFERROR(_xlfn.SINGLE(INDEX(Data!$A$1:X$1009,_xlfn.AGGREGATE(15,6,((Data!$C$1:$C$1009=V$6)/(Data!$C$1:$C$1009=V$6))*ROW(Data!$C$1:$C$1009),ROW(V106)-ROW(V$6)),1)),"")</f>
        <v>Vme Kids</v>
      </c>
      <c r="W106" s="43"/>
      <c r="X106" s="43" t="str" cm="1">
        <f t="array" ref="X106">IFERROR(_xlfn.SINGLE(INDEX(Data!$A$1:Z$1009,_xlfn.AGGREGATE(15,6,((Data!$C$1:$C$1009=X$6)/(Data!$C$1:$C$1009=X$6))*ROW(Data!$C$1:$C$1009),ROW(X106)-ROW(X$6)),1)),"")</f>
        <v/>
      </c>
      <c r="Y106" s="43"/>
      <c r="Z106" s="43" t="str" cm="1">
        <f t="array" ref="Z106">IFERROR(_xlfn.SINGLE(INDEX(Data!$A$1:AB$1009,_xlfn.AGGREGATE(15,6,((Data!$C$1:$C$1009=Z$6)/(Data!$C$1:$C$1009=Z$6))*ROW(Data!$C$1:$C$1009),ROW(Z106)-ROW(Z$6)),1)),"")</f>
        <v/>
      </c>
    </row>
    <row r="107" spans="1:26" x14ac:dyDescent="0.4">
      <c r="A107" s="43"/>
      <c r="B107" s="43" t="str" cm="1">
        <f t="array" ref="B107">IFERROR(_xlfn.SINGLE(INDEX(Data!A$1:$A$1009,_xlfn.AGGREGATE(15,6,((Data!$C$1:$C$1009=B$6)/(Data!$C$1:$C$1009=B$6))*ROW(Data!$C$1:$C$1009),ROW(B107)-ROW(B$6)),1)),"")</f>
        <v/>
      </c>
      <c r="C107" s="43"/>
      <c r="D107" s="43" t="str" cm="1">
        <f t="array" ref="D107">IFERROR(_xlfn.SINGLE(INDEX(Data!$A$1:C$1009,_xlfn.AGGREGATE(15,6,((Data!$C$1:$C$1009=D$6)/(Data!$C$1:$C$1009=D$6))*ROW(Data!$C$1:$C$1009),ROW(D107)-ROW(D$6)),1)),"")</f>
        <v/>
      </c>
      <c r="E107" s="43"/>
      <c r="F107" s="43" t="str" cm="1">
        <f t="array" ref="F107">IFERROR(_xlfn.SINGLE(INDEX(Data!$A$1:E$1009,_xlfn.AGGREGATE(15,6,((Data!$C$1:$C$1009=F$6)/(Data!$C$1:$C$1009=F$6))*ROW(Data!$C$1:$C$1009),ROW(F107)-ROW(F$6)),1)),"")</f>
        <v/>
      </c>
      <c r="G107" s="43"/>
      <c r="H107" s="43" t="str" cm="1">
        <f t="array" ref="H107">IFERROR(_xlfn.SINGLE(INDEX(Data!$A$1:G$1009,_xlfn.AGGREGATE(15,6,((Data!$C$1:$C$1009=H$6)/(Data!$C$1:$C$1009=H$6))*ROW(Data!$C$1:$C$1009),ROW(H107)-ROW(H$6)),1)),"")</f>
        <v/>
      </c>
      <c r="I107" s="43"/>
      <c r="J107" s="43" t="str" cm="1">
        <f t="array" ref="J107">IFERROR(_xlfn.SINGLE(INDEX(Data!$A$1:J$1009,_xlfn.AGGREGATE(15,6,((Data!$C$1:$C$1009=J$6)/(Data!$C$1:$C$1009=J$6))*ROW(Data!$C$1:$C$1009),ROW(J107)-ROW(J$6)),1)),"")</f>
        <v/>
      </c>
      <c r="K107" s="43"/>
      <c r="L107" s="43" t="str" cm="1">
        <f t="array" ref="L107">IFERROR(_xlfn.SINGLE(INDEX(Data!$A$1:L$1009,_xlfn.AGGREGATE(15,6,((Data!$C$1:$C$1009=L$6)/(Data!$C$1:$C$1009=L$6))*ROW(Data!$C$1:$C$1009),ROW(L107)-ROW(L$6)),1)),"")</f>
        <v/>
      </c>
      <c r="M107" s="43"/>
      <c r="N107" s="43" t="str" cm="1">
        <f t="array" ref="N107">IFERROR(_xlfn.SINGLE(INDEX(Data!$A$1:N$1009,_xlfn.AGGREGATE(15,6,((Data!$C$1:$C$1009=N$6)/(Data!$C$1:$C$1009=N$6))*ROW(Data!$C$1:$C$1009),ROW(N107)-ROW(N$6)),1)),"")</f>
        <v/>
      </c>
      <c r="O107" s="43"/>
      <c r="P107" s="43" t="str" cm="1">
        <f t="array" ref="P107">IFERROR(_xlfn.SINGLE(INDEX(Data!$A$1:Q$1009,_xlfn.AGGREGATE(15,6,((Data!$C$1:$C$1009=P$6)/(Data!$C$1:$C$1009=P$6))*ROW(Data!$C$1:$C$1009),ROW(P107)-ROW(P$6)),1)),"")</f>
        <v/>
      </c>
      <c r="Q107" s="43"/>
      <c r="R107" s="43" t="str" cm="1">
        <f t="array" ref="R107">IFERROR(_xlfn.SINGLE(INDEX(Data!$A$1:R$1009,_xlfn.AGGREGATE(15,6,((Data!$C$1:$C$1009=R$6)/(Data!$C$1:$C$1009=R$6))*ROW(Data!$C$1:$C$1009),ROW(R107)-ROW(R$6)),1)),"")</f>
        <v/>
      </c>
      <c r="S107" s="43"/>
      <c r="T107" s="43" t="str" cm="1">
        <f t="array" ref="T107">IFERROR(_xlfn.SINGLE(INDEX(Data!$A$1:S$1009,_xlfn.AGGREGATE(15,6,((Data!$C$1:$C$1009=T$6)/(Data!$C$1:$C$1009=T$6))*ROW(Data!$C$1:$C$1009),ROW(T107)-ROW(T$6)),1)),"")</f>
        <v/>
      </c>
      <c r="U107" s="43"/>
      <c r="V107" s="43" t="str" cm="1">
        <f t="array" ref="V107">IFERROR(_xlfn.SINGLE(INDEX(Data!$A$1:X$1009,_xlfn.AGGREGATE(15,6,((Data!$C$1:$C$1009=V$6)/(Data!$C$1:$C$1009=V$6))*ROW(Data!$C$1:$C$1009),ROW(V107)-ROW(V$6)),1)),"")</f>
        <v>Zee Familia</v>
      </c>
      <c r="W107" s="43"/>
      <c r="X107" s="43" t="str" cm="1">
        <f t="array" ref="X107">IFERROR(_xlfn.SINGLE(INDEX(Data!$A$1:Z$1009,_xlfn.AGGREGATE(15,6,((Data!$C$1:$C$1009=X$6)/(Data!$C$1:$C$1009=X$6))*ROW(Data!$C$1:$C$1009),ROW(X107)-ROW(X$6)),1)),"")</f>
        <v/>
      </c>
      <c r="Y107" s="43"/>
      <c r="Z107" s="43" t="str" cm="1">
        <f t="array" ref="Z107">IFERROR(_xlfn.SINGLE(INDEX(Data!$A$1:AB$1009,_xlfn.AGGREGATE(15,6,((Data!$C$1:$C$1009=Z$6)/(Data!$C$1:$C$1009=Z$6))*ROW(Data!$C$1:$C$1009),ROW(Z107)-ROW(Z$6)),1)),"")</f>
        <v/>
      </c>
    </row>
    <row r="108" spans="1:26" x14ac:dyDescent="0.4">
      <c r="A108" s="43"/>
      <c r="B108" s="43" t="str" cm="1">
        <f t="array" ref="B108">IFERROR(_xlfn.SINGLE(INDEX(Data!A$1:$A$1009,_xlfn.AGGREGATE(15,6,((Data!$C$1:$C$1009=B$6)/(Data!$C$1:$C$1009=B$6))*ROW(Data!$C$1:$C$1009),ROW(B108)-ROW(B$6)),1)),"")</f>
        <v/>
      </c>
      <c r="C108" s="43"/>
      <c r="D108" s="43" t="str" cm="1">
        <f t="array" ref="D108">IFERROR(_xlfn.SINGLE(INDEX(Data!$A$1:C$1009,_xlfn.AGGREGATE(15,6,((Data!$C$1:$C$1009=D$6)/(Data!$C$1:$C$1009=D$6))*ROW(Data!$C$1:$C$1009),ROW(D108)-ROW(D$6)),1)),"")</f>
        <v/>
      </c>
      <c r="E108" s="43"/>
      <c r="F108" s="43" t="str" cm="1">
        <f t="array" ref="F108">IFERROR(_xlfn.SINGLE(INDEX(Data!$A$1:E$1009,_xlfn.AGGREGATE(15,6,((Data!$C$1:$C$1009=F$6)/(Data!$C$1:$C$1009=F$6))*ROW(Data!$C$1:$C$1009),ROW(F108)-ROW(F$6)),1)),"")</f>
        <v/>
      </c>
      <c r="G108" s="43"/>
      <c r="H108" s="43" t="str" cm="1">
        <f t="array" ref="H108">IFERROR(_xlfn.SINGLE(INDEX(Data!$A$1:G$1009,_xlfn.AGGREGATE(15,6,((Data!$C$1:$C$1009=H$6)/(Data!$C$1:$C$1009=H$6))*ROW(Data!$C$1:$C$1009),ROW(H108)-ROW(H$6)),1)),"")</f>
        <v/>
      </c>
      <c r="I108" s="43"/>
      <c r="J108" s="43" t="str" cm="1">
        <f t="array" ref="J108">IFERROR(_xlfn.SINGLE(INDEX(Data!$A$1:J$1009,_xlfn.AGGREGATE(15,6,((Data!$C$1:$C$1009=J$6)/(Data!$C$1:$C$1009=J$6))*ROW(Data!$C$1:$C$1009),ROW(J108)-ROW(J$6)),1)),"")</f>
        <v/>
      </c>
      <c r="K108" s="43"/>
      <c r="L108" s="43" t="str" cm="1">
        <f t="array" ref="L108">IFERROR(_xlfn.SINGLE(INDEX(Data!$A$1:L$1009,_xlfn.AGGREGATE(15,6,((Data!$C$1:$C$1009=L$6)/(Data!$C$1:$C$1009=L$6))*ROW(Data!$C$1:$C$1009),ROW(L108)-ROW(L$6)),1)),"")</f>
        <v/>
      </c>
      <c r="M108" s="43"/>
      <c r="N108" s="43" t="str" cm="1">
        <f t="array" ref="N108">IFERROR(_xlfn.SINGLE(INDEX(Data!$A$1:N$1009,_xlfn.AGGREGATE(15,6,((Data!$C$1:$C$1009=N$6)/(Data!$C$1:$C$1009=N$6))*ROW(Data!$C$1:$C$1009),ROW(N108)-ROW(N$6)),1)),"")</f>
        <v/>
      </c>
      <c r="O108" s="43"/>
      <c r="P108" s="43" t="str" cm="1">
        <f t="array" ref="P108">IFERROR(_xlfn.SINGLE(INDEX(Data!$A$1:Q$1009,_xlfn.AGGREGATE(15,6,((Data!$C$1:$C$1009=P$6)/(Data!$C$1:$C$1009=P$6))*ROW(Data!$C$1:$C$1009),ROW(P108)-ROW(P$6)),1)),"")</f>
        <v/>
      </c>
      <c r="Q108" s="43"/>
      <c r="R108" s="43" t="str" cm="1">
        <f t="array" ref="R108">IFERROR(_xlfn.SINGLE(INDEX(Data!$A$1:R$1009,_xlfn.AGGREGATE(15,6,((Data!$C$1:$C$1009=R$6)/(Data!$C$1:$C$1009=R$6))*ROW(Data!$C$1:$C$1009),ROW(R108)-ROW(R$6)),1)),"")</f>
        <v/>
      </c>
      <c r="S108" s="43"/>
      <c r="T108" s="43" t="str" cm="1">
        <f t="array" ref="T108">IFERROR(_xlfn.SINGLE(INDEX(Data!$A$1:S$1009,_xlfn.AGGREGATE(15,6,((Data!$C$1:$C$1009=T$6)/(Data!$C$1:$C$1009=T$6))*ROW(Data!$C$1:$C$1009),ROW(T108)-ROW(T$6)),1)),"")</f>
        <v/>
      </c>
      <c r="U108" s="43"/>
      <c r="V108" s="43" t="str" cm="1">
        <f t="array" ref="V108">IFERROR(_xlfn.SINGLE(INDEX(Data!$A$1:X$1009,_xlfn.AGGREGATE(15,6,((Data!$C$1:$C$1009=V$6)/(Data!$C$1:$C$1009=V$6))*ROW(Data!$C$1:$C$1009),ROW(V108)-ROW(V$6)),1)),"")</f>
        <v>Zee Mundo</v>
      </c>
      <c r="W108" s="43"/>
      <c r="X108" s="43" t="str" cm="1">
        <f t="array" ref="X108">IFERROR(_xlfn.SINGLE(INDEX(Data!$A$1:Z$1009,_xlfn.AGGREGATE(15,6,((Data!$C$1:$C$1009=X$6)/(Data!$C$1:$C$1009=X$6))*ROW(Data!$C$1:$C$1009),ROW(X108)-ROW(X$6)),1)),"")</f>
        <v/>
      </c>
      <c r="Y108" s="43"/>
      <c r="Z108" s="43" t="str" cm="1">
        <f t="array" ref="Z108">IFERROR(_xlfn.SINGLE(INDEX(Data!$A$1:AB$1009,_xlfn.AGGREGATE(15,6,((Data!$C$1:$C$1009=Z$6)/(Data!$C$1:$C$1009=Z$6))*ROW(Data!$C$1:$C$1009),ROW(Z108)-ROW(Z$6)),1)),"")</f>
        <v/>
      </c>
    </row>
    <row r="109" spans="1:26" x14ac:dyDescent="0.4">
      <c r="A109" s="43"/>
      <c r="B109" s="43" t="str" cm="1">
        <f t="array" ref="B109">IFERROR(_xlfn.SINGLE(INDEX(Data!A$1:$A$1009,_xlfn.AGGREGATE(15,6,((Data!$C$1:$C$1009=B$6)/(Data!$C$1:$C$1009=B$6))*ROW(Data!$C$1:$C$1009),ROW(B109)-ROW(B$6)),1)),"")</f>
        <v/>
      </c>
      <c r="C109" s="43"/>
      <c r="D109" s="43" t="str" cm="1">
        <f t="array" ref="D109">IFERROR(_xlfn.SINGLE(INDEX(Data!$A$1:C$1009,_xlfn.AGGREGATE(15,6,((Data!$C$1:$C$1009=D$6)/(Data!$C$1:$C$1009=D$6))*ROW(Data!$C$1:$C$1009),ROW(D109)-ROW(D$6)),1)),"")</f>
        <v/>
      </c>
      <c r="E109" s="43"/>
      <c r="F109" s="43" t="str" cm="1">
        <f t="array" ref="F109">IFERROR(_xlfn.SINGLE(INDEX(Data!$A$1:E$1009,_xlfn.AGGREGATE(15,6,((Data!$C$1:$C$1009=F$6)/(Data!$C$1:$C$1009=F$6))*ROW(Data!$C$1:$C$1009),ROW(F109)-ROW(F$6)),1)),"")</f>
        <v/>
      </c>
      <c r="G109" s="43"/>
      <c r="H109" s="43" t="str" cm="1">
        <f t="array" ref="H109">IFERROR(_xlfn.SINGLE(INDEX(Data!$A$1:G$1009,_xlfn.AGGREGATE(15,6,((Data!$C$1:$C$1009=H$6)/(Data!$C$1:$C$1009=H$6))*ROW(Data!$C$1:$C$1009),ROW(H109)-ROW(H$6)),1)),"")</f>
        <v/>
      </c>
      <c r="I109" s="43"/>
      <c r="J109" s="43" t="str" cm="1">
        <f t="array" ref="J109">IFERROR(_xlfn.SINGLE(INDEX(Data!$A$1:J$1009,_xlfn.AGGREGATE(15,6,((Data!$C$1:$C$1009=J$6)/(Data!$C$1:$C$1009=J$6))*ROW(Data!$C$1:$C$1009),ROW(J109)-ROW(J$6)),1)),"")</f>
        <v/>
      </c>
      <c r="K109" s="43"/>
      <c r="L109" s="43" t="str" cm="1">
        <f t="array" ref="L109">IFERROR(_xlfn.SINGLE(INDEX(Data!$A$1:L$1009,_xlfn.AGGREGATE(15,6,((Data!$C$1:$C$1009=L$6)/(Data!$C$1:$C$1009=L$6))*ROW(Data!$C$1:$C$1009),ROW(L109)-ROW(L$6)),1)),"")</f>
        <v/>
      </c>
      <c r="M109" s="43"/>
      <c r="N109" s="43" t="str" cm="1">
        <f t="array" ref="N109">IFERROR(_xlfn.SINGLE(INDEX(Data!$A$1:N$1009,_xlfn.AGGREGATE(15,6,((Data!$C$1:$C$1009=N$6)/(Data!$C$1:$C$1009=N$6))*ROW(Data!$C$1:$C$1009),ROW(N109)-ROW(N$6)),1)),"")</f>
        <v/>
      </c>
      <c r="O109" s="43"/>
      <c r="P109" s="43" t="str" cm="1">
        <f t="array" ref="P109">IFERROR(_xlfn.SINGLE(INDEX(Data!$A$1:Q$1009,_xlfn.AGGREGATE(15,6,((Data!$C$1:$C$1009=P$6)/(Data!$C$1:$C$1009=P$6))*ROW(Data!$C$1:$C$1009),ROW(P109)-ROW(P$6)),1)),"")</f>
        <v/>
      </c>
      <c r="Q109" s="43"/>
      <c r="R109" s="43" t="str" cm="1">
        <f t="array" ref="R109">IFERROR(_xlfn.SINGLE(INDEX(Data!$A$1:R$1009,_xlfn.AGGREGATE(15,6,((Data!$C$1:$C$1009=R$6)/(Data!$C$1:$C$1009=R$6))*ROW(Data!$C$1:$C$1009),ROW(R109)-ROW(R$6)),1)),"")</f>
        <v/>
      </c>
      <c r="S109" s="43"/>
      <c r="T109" s="43" t="str" cm="1">
        <f t="array" ref="T109">IFERROR(_xlfn.SINGLE(INDEX(Data!$A$1:S$1009,_xlfn.AGGREGATE(15,6,((Data!$C$1:$C$1009=T$6)/(Data!$C$1:$C$1009=T$6))*ROW(Data!$C$1:$C$1009),ROW(T109)-ROW(T$6)),1)),"")</f>
        <v/>
      </c>
      <c r="U109" s="43"/>
      <c r="V109" s="43" t="str" cm="1">
        <f t="array" ref="V109">IFERROR(_xlfn.SINGLE(INDEX(Data!$A$1:X$1009,_xlfn.AGGREGATE(15,6,((Data!$C$1:$C$1009=V$6)/(Data!$C$1:$C$1009=V$6))*ROW(Data!$C$1:$C$1009),ROW(V109)-ROW(V$6)),1)),"")</f>
        <v>Zoomoo</v>
      </c>
      <c r="W109" s="43"/>
      <c r="X109" s="43" t="str" cm="1">
        <f t="array" ref="X109">IFERROR(_xlfn.SINGLE(INDEX(Data!$A$1:Z$1009,_xlfn.AGGREGATE(15,6,((Data!$C$1:$C$1009=X$6)/(Data!$C$1:$C$1009=X$6))*ROW(Data!$C$1:$C$1009),ROW(X109)-ROW(X$6)),1)),"")</f>
        <v/>
      </c>
      <c r="Y109" s="43"/>
      <c r="Z109" s="43" t="str" cm="1">
        <f t="array" ref="Z109">IFERROR(_xlfn.SINGLE(INDEX(Data!$A$1:AB$1009,_xlfn.AGGREGATE(15,6,((Data!$C$1:$C$1009=Z$6)/(Data!$C$1:$C$1009=Z$6))*ROW(Data!$C$1:$C$1009),ROW(Z109)-ROW(Z$6)),1)),"")</f>
        <v/>
      </c>
    </row>
    <row r="110" spans="1:26" x14ac:dyDescent="0.4">
      <c r="A110" s="43"/>
      <c r="B110" s="43" t="str" cm="1">
        <f t="array" ref="B110">IFERROR(_xlfn.SINGLE(INDEX(Data!A$1:$A$1009,_xlfn.AGGREGATE(15,6,((Data!$C$1:$C$1009=B$6)/(Data!$C$1:$C$1009=B$6))*ROW(Data!$C$1:$C$1009),ROW(B110)-ROW(B$6)),1)),"")</f>
        <v/>
      </c>
      <c r="C110" s="43"/>
      <c r="D110" s="43" t="str" cm="1">
        <f t="array" ref="D110">IFERROR(_xlfn.SINGLE(INDEX(Data!$A$1:C$1009,_xlfn.AGGREGATE(15,6,((Data!$C$1:$C$1009=D$6)/(Data!$C$1:$C$1009=D$6))*ROW(Data!$C$1:$C$1009),ROW(D110)-ROW(D$6)),1)),"")</f>
        <v/>
      </c>
      <c r="E110" s="43"/>
      <c r="F110" s="43" t="str" cm="1">
        <f t="array" ref="F110">IFERROR(_xlfn.SINGLE(INDEX(Data!$A$1:E$1009,_xlfn.AGGREGATE(15,6,((Data!$C$1:$C$1009=F$6)/(Data!$C$1:$C$1009=F$6))*ROW(Data!$C$1:$C$1009),ROW(F110)-ROW(F$6)),1)),"")</f>
        <v/>
      </c>
      <c r="G110" s="43"/>
      <c r="H110" s="43" t="str" cm="1">
        <f t="array" ref="H110">IFERROR(_xlfn.SINGLE(INDEX(Data!$A$1:G$1009,_xlfn.AGGREGATE(15,6,((Data!$C$1:$C$1009=H$6)/(Data!$C$1:$C$1009=H$6))*ROW(Data!$C$1:$C$1009),ROW(H110)-ROW(H$6)),1)),"")</f>
        <v/>
      </c>
      <c r="I110" s="43"/>
      <c r="J110" s="43" t="str" cm="1">
        <f t="array" ref="J110">IFERROR(_xlfn.SINGLE(INDEX(Data!$A$1:J$1009,_xlfn.AGGREGATE(15,6,((Data!$C$1:$C$1009=J$6)/(Data!$C$1:$C$1009=J$6))*ROW(Data!$C$1:$C$1009),ROW(J110)-ROW(J$6)),1)),"")</f>
        <v/>
      </c>
      <c r="K110" s="43"/>
      <c r="L110" s="43" t="str" cm="1">
        <f t="array" ref="L110">IFERROR(_xlfn.SINGLE(INDEX(Data!$A$1:L$1009,_xlfn.AGGREGATE(15,6,((Data!$C$1:$C$1009=L$6)/(Data!$C$1:$C$1009=L$6))*ROW(Data!$C$1:$C$1009),ROW(L110)-ROW(L$6)),1)),"")</f>
        <v/>
      </c>
      <c r="M110" s="43"/>
      <c r="N110" s="43" t="str" cm="1">
        <f t="array" ref="N110">IFERROR(_xlfn.SINGLE(INDEX(Data!$A$1:N$1009,_xlfn.AGGREGATE(15,6,((Data!$C$1:$C$1009=N$6)/(Data!$C$1:$C$1009=N$6))*ROW(Data!$C$1:$C$1009),ROW(N110)-ROW(N$6)),1)),"")</f>
        <v/>
      </c>
      <c r="O110" s="43"/>
      <c r="P110" s="43" t="str" cm="1">
        <f t="array" ref="P110">IFERROR(_xlfn.SINGLE(INDEX(Data!$A$1:Q$1009,_xlfn.AGGREGATE(15,6,((Data!$C$1:$C$1009=P$6)/(Data!$C$1:$C$1009=P$6))*ROW(Data!$C$1:$C$1009),ROW(P110)-ROW(P$6)),1)),"")</f>
        <v/>
      </c>
      <c r="Q110" s="43"/>
      <c r="R110" s="43" t="str" cm="1">
        <f t="array" ref="R110">IFERROR(_xlfn.SINGLE(INDEX(Data!$A$1:R$1009,_xlfn.AGGREGATE(15,6,((Data!$C$1:$C$1009=R$6)/(Data!$C$1:$C$1009=R$6))*ROW(Data!$C$1:$C$1009),ROW(R110)-ROW(R$6)),1)),"")</f>
        <v/>
      </c>
      <c r="S110" s="43"/>
      <c r="T110" s="43" t="str" cm="1">
        <f t="array" ref="T110">IFERROR(_xlfn.SINGLE(INDEX(Data!$A$1:S$1009,_xlfn.AGGREGATE(15,6,((Data!$C$1:$C$1009=T$6)/(Data!$C$1:$C$1009=T$6))*ROW(Data!$C$1:$C$1009),ROW(T110)-ROW(T$6)),1)),"")</f>
        <v/>
      </c>
      <c r="U110" s="43"/>
      <c r="V110" s="43" t="str" cm="1">
        <f t="array" ref="V110">IFERROR(_xlfn.SINGLE(INDEX(Data!$A$1:X$1009,_xlfn.AGGREGATE(15,6,((Data!$C$1:$C$1009=V$6)/(Data!$C$1:$C$1009=V$6))*ROW(Data!$C$1:$C$1009),ROW(V110)-ROW(V$6)),1)),"")</f>
        <v/>
      </c>
      <c r="W110" s="43"/>
      <c r="X110" s="43" t="str" cm="1">
        <f t="array" ref="X110">IFERROR(_xlfn.SINGLE(INDEX(Data!$A$1:Z$1009,_xlfn.AGGREGATE(15,6,((Data!$C$1:$C$1009=X$6)/(Data!$C$1:$C$1009=X$6))*ROW(Data!$C$1:$C$1009),ROW(X110)-ROW(X$6)),1)),"")</f>
        <v/>
      </c>
      <c r="Y110" s="43"/>
      <c r="Z110" s="43" t="str" cm="1">
        <f t="array" ref="Z110">IFERROR(_xlfn.SINGLE(INDEX(Data!$A$1:AB$1009,_xlfn.AGGREGATE(15,6,((Data!$C$1:$C$1009=Z$6)/(Data!$C$1:$C$1009=Z$6))*ROW(Data!$C$1:$C$1009),ROW(Z110)-ROW(Z$6)),1)),"")</f>
        <v/>
      </c>
    </row>
    <row r="111" spans="1:26" x14ac:dyDescent="0.4">
      <c r="A111" s="43"/>
      <c r="B111" s="43" t="str" cm="1">
        <f t="array" ref="B111">IFERROR(_xlfn.SINGLE(INDEX(Data!A$1:$A$1009,_xlfn.AGGREGATE(15,6,((Data!$C$1:$C$1009=B$6)/(Data!$C$1:$C$1009=B$6))*ROW(Data!$C$1:$C$1009),ROW(B111)-ROW(B$6)),1)),"")</f>
        <v/>
      </c>
      <c r="C111" s="43"/>
      <c r="D111" s="43" t="str" cm="1">
        <f t="array" ref="D111">IFERROR(_xlfn.SINGLE(INDEX(Data!$A$1:C$1009,_xlfn.AGGREGATE(15,6,((Data!$C$1:$C$1009=D$6)/(Data!$C$1:$C$1009=D$6))*ROW(Data!$C$1:$C$1009),ROW(D111)-ROW(D$6)),1)),"")</f>
        <v/>
      </c>
      <c r="E111" s="43"/>
      <c r="F111" s="43" t="str" cm="1">
        <f t="array" ref="F111">IFERROR(_xlfn.SINGLE(INDEX(Data!$A$1:E$1009,_xlfn.AGGREGATE(15,6,((Data!$C$1:$C$1009=F$6)/(Data!$C$1:$C$1009=F$6))*ROW(Data!$C$1:$C$1009),ROW(F111)-ROW(F$6)),1)),"")</f>
        <v/>
      </c>
      <c r="G111" s="43"/>
      <c r="H111" s="43" t="str" cm="1">
        <f t="array" ref="H111">IFERROR(_xlfn.SINGLE(INDEX(Data!$A$1:G$1009,_xlfn.AGGREGATE(15,6,((Data!$C$1:$C$1009=H$6)/(Data!$C$1:$C$1009=H$6))*ROW(Data!$C$1:$C$1009),ROW(H111)-ROW(H$6)),1)),"")</f>
        <v/>
      </c>
      <c r="I111" s="43"/>
      <c r="J111" s="43" t="str" cm="1">
        <f t="array" ref="J111">IFERROR(_xlfn.SINGLE(INDEX(Data!$A$1:J$1009,_xlfn.AGGREGATE(15,6,((Data!$C$1:$C$1009=J$6)/(Data!$C$1:$C$1009=J$6))*ROW(Data!$C$1:$C$1009),ROW(J111)-ROW(J$6)),1)),"")</f>
        <v/>
      </c>
      <c r="K111" s="43"/>
      <c r="L111" s="43" t="str" cm="1">
        <f t="array" ref="L111">IFERROR(_xlfn.SINGLE(INDEX(Data!$A$1:L$1009,_xlfn.AGGREGATE(15,6,((Data!$C$1:$C$1009=L$6)/(Data!$C$1:$C$1009=L$6))*ROW(Data!$C$1:$C$1009),ROW(L111)-ROW(L$6)),1)),"")</f>
        <v/>
      </c>
      <c r="M111" s="43"/>
      <c r="N111" s="43" t="str" cm="1">
        <f t="array" ref="N111">IFERROR(_xlfn.SINGLE(INDEX(Data!$A$1:N$1009,_xlfn.AGGREGATE(15,6,((Data!$C$1:$C$1009=N$6)/(Data!$C$1:$C$1009=N$6))*ROW(Data!$C$1:$C$1009),ROW(N111)-ROW(N$6)),1)),"")</f>
        <v/>
      </c>
      <c r="O111" s="43"/>
      <c r="P111" s="43" t="str" cm="1">
        <f t="array" ref="P111">IFERROR(_xlfn.SINGLE(INDEX(Data!$A$1:Q$1009,_xlfn.AGGREGATE(15,6,((Data!$C$1:$C$1009=P$6)/(Data!$C$1:$C$1009=P$6))*ROW(Data!$C$1:$C$1009),ROW(P111)-ROW(P$6)),1)),"")</f>
        <v/>
      </c>
      <c r="Q111" s="43"/>
      <c r="R111" s="43" t="str" cm="1">
        <f t="array" ref="R111">IFERROR(_xlfn.SINGLE(INDEX(Data!$A$1:R$1009,_xlfn.AGGREGATE(15,6,((Data!$C$1:$C$1009=R$6)/(Data!$C$1:$C$1009=R$6))*ROW(Data!$C$1:$C$1009),ROW(R111)-ROW(R$6)),1)),"")</f>
        <v/>
      </c>
      <c r="S111" s="43"/>
      <c r="T111" s="43" t="str" cm="1">
        <f t="array" ref="T111">IFERROR(_xlfn.SINGLE(INDEX(Data!$A$1:S$1009,_xlfn.AGGREGATE(15,6,((Data!$C$1:$C$1009=T$6)/(Data!$C$1:$C$1009=T$6))*ROW(Data!$C$1:$C$1009),ROW(T111)-ROW(T$6)),1)),"")</f>
        <v/>
      </c>
      <c r="U111" s="43"/>
      <c r="V111" s="43" t="str" cm="1">
        <f t="array" ref="V111">IFERROR(_xlfn.SINGLE(INDEX(Data!$A$1:X$1009,_xlfn.AGGREGATE(15,6,((Data!$C$1:$C$1009=V$6)/(Data!$C$1:$C$1009=V$6))*ROW(Data!$C$1:$C$1009),ROW(V111)-ROW(V$6)),1)),"")</f>
        <v/>
      </c>
      <c r="W111" s="43"/>
      <c r="X111" s="43" t="str" cm="1">
        <f t="array" ref="X111">IFERROR(_xlfn.SINGLE(INDEX(Data!$A$1:Z$1009,_xlfn.AGGREGATE(15,6,((Data!$C$1:$C$1009=X$6)/(Data!$C$1:$C$1009=X$6))*ROW(Data!$C$1:$C$1009),ROW(X111)-ROW(X$6)),1)),"")</f>
        <v/>
      </c>
      <c r="Y111" s="43"/>
      <c r="Z111" s="43" t="str" cm="1">
        <f t="array" ref="Z111">IFERROR(_xlfn.SINGLE(INDEX(Data!$A$1:AB$1009,_xlfn.AGGREGATE(15,6,((Data!$C$1:$C$1009=Z$6)/(Data!$C$1:$C$1009=Z$6))*ROW(Data!$C$1:$C$1009),ROW(Z111)-ROW(Z$6)),1)),"")</f>
        <v/>
      </c>
    </row>
    <row r="112" spans="1:26" x14ac:dyDescent="0.4">
      <c r="A112" s="43"/>
      <c r="B112" s="43" t="str" cm="1">
        <f t="array" ref="B112">IFERROR(_xlfn.SINGLE(INDEX(Data!A$1:$A$1009,_xlfn.AGGREGATE(15,6,((Data!$C$1:$C$1009=B$6)/(Data!$C$1:$C$1009=B$6))*ROW(Data!$C$1:$C$1009),ROW(B112)-ROW(B$6)),1)),"")</f>
        <v/>
      </c>
      <c r="C112" s="43"/>
      <c r="D112" s="43" t="str" cm="1">
        <f t="array" ref="D112">IFERROR(_xlfn.SINGLE(INDEX(Data!$A$1:C$1009,_xlfn.AGGREGATE(15,6,((Data!$C$1:$C$1009=D$6)/(Data!$C$1:$C$1009=D$6))*ROW(Data!$C$1:$C$1009),ROW(D112)-ROW(D$6)),1)),"")</f>
        <v/>
      </c>
      <c r="E112" s="43"/>
      <c r="F112" s="43" t="str" cm="1">
        <f t="array" ref="F112">IFERROR(_xlfn.SINGLE(INDEX(Data!$A$1:E$1009,_xlfn.AGGREGATE(15,6,((Data!$C$1:$C$1009=F$6)/(Data!$C$1:$C$1009=F$6))*ROW(Data!$C$1:$C$1009),ROW(F112)-ROW(F$6)),1)),"")</f>
        <v/>
      </c>
      <c r="G112" s="43"/>
      <c r="H112" s="43" t="str" cm="1">
        <f t="array" ref="H112">IFERROR(_xlfn.SINGLE(INDEX(Data!$A$1:G$1009,_xlfn.AGGREGATE(15,6,((Data!$C$1:$C$1009=H$6)/(Data!$C$1:$C$1009=H$6))*ROW(Data!$C$1:$C$1009),ROW(H112)-ROW(H$6)),1)),"")</f>
        <v/>
      </c>
      <c r="I112" s="43"/>
      <c r="J112" s="43" t="str" cm="1">
        <f t="array" ref="J112">IFERROR(_xlfn.SINGLE(INDEX(Data!$A$1:J$1009,_xlfn.AGGREGATE(15,6,((Data!$C$1:$C$1009=J$6)/(Data!$C$1:$C$1009=J$6))*ROW(Data!$C$1:$C$1009),ROW(J112)-ROW(J$6)),1)),"")</f>
        <v/>
      </c>
      <c r="K112" s="43"/>
      <c r="L112" s="43" t="str" cm="1">
        <f t="array" ref="L112">IFERROR(_xlfn.SINGLE(INDEX(Data!$A$1:L$1009,_xlfn.AGGREGATE(15,6,((Data!$C$1:$C$1009=L$6)/(Data!$C$1:$C$1009=L$6))*ROW(Data!$C$1:$C$1009),ROW(L112)-ROW(L$6)),1)),"")</f>
        <v/>
      </c>
      <c r="M112" s="43"/>
      <c r="N112" s="43" t="str" cm="1">
        <f t="array" ref="N112">IFERROR(_xlfn.SINGLE(INDEX(Data!$A$1:N$1009,_xlfn.AGGREGATE(15,6,((Data!$C$1:$C$1009=N$6)/(Data!$C$1:$C$1009=N$6))*ROW(Data!$C$1:$C$1009),ROW(N112)-ROW(N$6)),1)),"")</f>
        <v/>
      </c>
      <c r="O112" s="43"/>
      <c r="P112" s="43" t="str" cm="1">
        <f t="array" ref="P112">IFERROR(_xlfn.SINGLE(INDEX(Data!$A$1:Q$1009,_xlfn.AGGREGATE(15,6,((Data!$C$1:$C$1009=P$6)/(Data!$C$1:$C$1009=P$6))*ROW(Data!$C$1:$C$1009),ROW(P112)-ROW(P$6)),1)),"")</f>
        <v/>
      </c>
      <c r="Q112" s="43"/>
      <c r="R112" s="43" t="str" cm="1">
        <f t="array" ref="R112">IFERROR(_xlfn.SINGLE(INDEX(Data!$A$1:R$1009,_xlfn.AGGREGATE(15,6,((Data!$C$1:$C$1009=R$6)/(Data!$C$1:$C$1009=R$6))*ROW(Data!$C$1:$C$1009),ROW(R112)-ROW(R$6)),1)),"")</f>
        <v/>
      </c>
      <c r="S112" s="43"/>
      <c r="T112" s="43" t="str" cm="1">
        <f t="array" ref="T112">IFERROR(_xlfn.SINGLE(INDEX(Data!$A$1:S$1009,_xlfn.AGGREGATE(15,6,((Data!$C$1:$C$1009=T$6)/(Data!$C$1:$C$1009=T$6))*ROW(Data!$C$1:$C$1009),ROW(T112)-ROW(T$6)),1)),"")</f>
        <v/>
      </c>
      <c r="U112" s="43"/>
      <c r="V112" s="43" t="str" cm="1">
        <f t="array" ref="V112">IFERROR(_xlfn.SINGLE(INDEX(Data!$A$1:X$1009,_xlfn.AGGREGATE(15,6,((Data!$C$1:$C$1009=V$6)/(Data!$C$1:$C$1009=V$6))*ROW(Data!$C$1:$C$1009),ROW(V112)-ROW(V$6)),1)),"")</f>
        <v/>
      </c>
      <c r="W112" s="43"/>
      <c r="X112" s="43" t="str" cm="1">
        <f t="array" ref="X112">IFERROR(_xlfn.SINGLE(INDEX(Data!$A$1:Z$1009,_xlfn.AGGREGATE(15,6,((Data!$C$1:$C$1009=X$6)/(Data!$C$1:$C$1009=X$6))*ROW(Data!$C$1:$C$1009),ROW(X112)-ROW(X$6)),1)),"")</f>
        <v/>
      </c>
      <c r="Y112" s="43"/>
      <c r="Z112" s="43" t="str" cm="1">
        <f t="array" ref="Z112">IFERROR(_xlfn.SINGLE(INDEX(Data!$A$1:AB$1009,_xlfn.AGGREGATE(15,6,((Data!$C$1:$C$1009=Z$6)/(Data!$C$1:$C$1009=Z$6))*ROW(Data!$C$1:$C$1009),ROW(Z112)-ROW(Z$6)),1)),"")</f>
        <v/>
      </c>
    </row>
    <row r="113" spans="1:26" x14ac:dyDescent="0.4">
      <c r="A113" s="43"/>
      <c r="B113" s="43" t="str" cm="1">
        <f t="array" ref="B113">IFERROR(_xlfn.SINGLE(INDEX(Data!A$1:$A$1009,_xlfn.AGGREGATE(15,6,((Data!$C$1:$C$1009=B$6)/(Data!$C$1:$C$1009=B$6))*ROW(Data!$C$1:$C$1009),ROW(B113)-ROW(B$6)),1)),"")</f>
        <v/>
      </c>
      <c r="C113" s="43"/>
      <c r="D113" s="43" t="str" cm="1">
        <f t="array" ref="D113">IFERROR(_xlfn.SINGLE(INDEX(Data!$A$1:C$1009,_xlfn.AGGREGATE(15,6,((Data!$C$1:$C$1009=D$6)/(Data!$C$1:$C$1009=D$6))*ROW(Data!$C$1:$C$1009),ROW(D113)-ROW(D$6)),1)),"")</f>
        <v/>
      </c>
      <c r="E113" s="43"/>
      <c r="F113" s="43" t="str" cm="1">
        <f t="array" ref="F113">IFERROR(_xlfn.SINGLE(INDEX(Data!$A$1:E$1009,_xlfn.AGGREGATE(15,6,((Data!$C$1:$C$1009=F$6)/(Data!$C$1:$C$1009=F$6))*ROW(Data!$C$1:$C$1009),ROW(F113)-ROW(F$6)),1)),"")</f>
        <v/>
      </c>
      <c r="G113" s="43"/>
      <c r="H113" s="43" t="str" cm="1">
        <f t="array" ref="H113">IFERROR(_xlfn.SINGLE(INDEX(Data!$A$1:G$1009,_xlfn.AGGREGATE(15,6,((Data!$C$1:$C$1009=H$6)/(Data!$C$1:$C$1009=H$6))*ROW(Data!$C$1:$C$1009),ROW(H113)-ROW(H$6)),1)),"")</f>
        <v/>
      </c>
      <c r="I113" s="43"/>
      <c r="J113" s="43" t="str" cm="1">
        <f t="array" ref="J113">IFERROR(_xlfn.SINGLE(INDEX(Data!$A$1:J$1009,_xlfn.AGGREGATE(15,6,((Data!$C$1:$C$1009=J$6)/(Data!$C$1:$C$1009=J$6))*ROW(Data!$C$1:$C$1009),ROW(J113)-ROW(J$6)),1)),"")</f>
        <v/>
      </c>
      <c r="K113" s="43"/>
      <c r="L113" s="43" t="str" cm="1">
        <f t="array" ref="L113">IFERROR(_xlfn.SINGLE(INDEX(Data!$A$1:L$1009,_xlfn.AGGREGATE(15,6,((Data!$C$1:$C$1009=L$6)/(Data!$C$1:$C$1009=L$6))*ROW(Data!$C$1:$C$1009),ROW(L113)-ROW(L$6)),1)),"")</f>
        <v/>
      </c>
      <c r="M113" s="43"/>
      <c r="N113" s="43" t="str" cm="1">
        <f t="array" ref="N113">IFERROR(_xlfn.SINGLE(INDEX(Data!$A$1:N$1009,_xlfn.AGGREGATE(15,6,((Data!$C$1:$C$1009=N$6)/(Data!$C$1:$C$1009=N$6))*ROW(Data!$C$1:$C$1009),ROW(N113)-ROW(N$6)),1)),"")</f>
        <v/>
      </c>
      <c r="O113" s="43"/>
      <c r="P113" s="43" t="str" cm="1">
        <f t="array" ref="P113">IFERROR(_xlfn.SINGLE(INDEX(Data!$A$1:Q$1009,_xlfn.AGGREGATE(15,6,((Data!$C$1:$C$1009=P$6)/(Data!$C$1:$C$1009=P$6))*ROW(Data!$C$1:$C$1009),ROW(P113)-ROW(P$6)),1)),"")</f>
        <v/>
      </c>
      <c r="Q113" s="43"/>
      <c r="R113" s="43" t="str" cm="1">
        <f t="array" ref="R113">IFERROR(_xlfn.SINGLE(INDEX(Data!$A$1:R$1009,_xlfn.AGGREGATE(15,6,((Data!$C$1:$C$1009=R$6)/(Data!$C$1:$C$1009=R$6))*ROW(Data!$C$1:$C$1009),ROW(R113)-ROW(R$6)),1)),"")</f>
        <v/>
      </c>
      <c r="S113" s="43"/>
      <c r="T113" s="43" t="str" cm="1">
        <f t="array" ref="T113">IFERROR(_xlfn.SINGLE(INDEX(Data!$A$1:S$1009,_xlfn.AGGREGATE(15,6,((Data!$C$1:$C$1009=T$6)/(Data!$C$1:$C$1009=T$6))*ROW(Data!$C$1:$C$1009),ROW(T113)-ROW(T$6)),1)),"")</f>
        <v/>
      </c>
      <c r="U113" s="43"/>
      <c r="V113" s="43" t="str" cm="1">
        <f t="array" ref="V113">IFERROR(_xlfn.SINGLE(INDEX(Data!$A$1:X$1009,_xlfn.AGGREGATE(15,6,((Data!$C$1:$C$1009=V$6)/(Data!$C$1:$C$1009=V$6))*ROW(Data!$C$1:$C$1009),ROW(V113)-ROW(V$6)),1)),"")</f>
        <v/>
      </c>
      <c r="W113" s="43"/>
      <c r="X113" s="43" t="str" cm="1">
        <f t="array" ref="X113">IFERROR(_xlfn.SINGLE(INDEX(Data!$A$1:Z$1009,_xlfn.AGGREGATE(15,6,((Data!$C$1:$C$1009=X$6)/(Data!$C$1:$C$1009=X$6))*ROW(Data!$C$1:$C$1009),ROW(X113)-ROW(X$6)),1)),"")</f>
        <v/>
      </c>
      <c r="Y113" s="43"/>
      <c r="Z113" s="43" t="str" cm="1">
        <f t="array" ref="Z113">IFERROR(_xlfn.SINGLE(INDEX(Data!$A$1:AB$1009,_xlfn.AGGREGATE(15,6,((Data!$C$1:$C$1009=Z$6)/(Data!$C$1:$C$1009=Z$6))*ROW(Data!$C$1:$C$1009),ROW(Z113)-ROW(Z$6)),1)),"")</f>
        <v/>
      </c>
    </row>
    <row r="114" spans="1:26" x14ac:dyDescent="0.4">
      <c r="A114" s="43"/>
      <c r="B114" s="43" t="str" cm="1">
        <f t="array" ref="B114">IFERROR(_xlfn.SINGLE(INDEX(Data!A$1:$A$1009,_xlfn.AGGREGATE(15,6,((Data!$C$1:$C$1009=B$6)/(Data!$C$1:$C$1009=B$6))*ROW(Data!$C$1:$C$1009),ROW(B114)-ROW(B$6)),1)),"")</f>
        <v/>
      </c>
      <c r="C114" s="43"/>
      <c r="D114" s="43" t="str" cm="1">
        <f t="array" ref="D114">IFERROR(_xlfn.SINGLE(INDEX(Data!$A$1:C$1009,_xlfn.AGGREGATE(15,6,((Data!$C$1:$C$1009=D$6)/(Data!$C$1:$C$1009=D$6))*ROW(Data!$C$1:$C$1009),ROW(D114)-ROW(D$6)),1)),"")</f>
        <v/>
      </c>
      <c r="E114" s="43"/>
      <c r="F114" s="43" t="str" cm="1">
        <f t="array" ref="F114">IFERROR(_xlfn.SINGLE(INDEX(Data!$A$1:E$1009,_xlfn.AGGREGATE(15,6,((Data!$C$1:$C$1009=F$6)/(Data!$C$1:$C$1009=F$6))*ROW(Data!$C$1:$C$1009),ROW(F114)-ROW(F$6)),1)),"")</f>
        <v/>
      </c>
      <c r="G114" s="43"/>
      <c r="H114" s="43" t="str" cm="1">
        <f t="array" ref="H114">IFERROR(_xlfn.SINGLE(INDEX(Data!$A$1:G$1009,_xlfn.AGGREGATE(15,6,((Data!$C$1:$C$1009=H$6)/(Data!$C$1:$C$1009=H$6))*ROW(Data!$C$1:$C$1009),ROW(H114)-ROW(H$6)),1)),"")</f>
        <v/>
      </c>
      <c r="I114" s="43"/>
      <c r="J114" s="43" t="str" cm="1">
        <f t="array" ref="J114">IFERROR(_xlfn.SINGLE(INDEX(Data!$A$1:J$1009,_xlfn.AGGREGATE(15,6,((Data!$C$1:$C$1009=J$6)/(Data!$C$1:$C$1009=J$6))*ROW(Data!$C$1:$C$1009),ROW(J114)-ROW(J$6)),1)),"")</f>
        <v/>
      </c>
      <c r="K114" s="43"/>
      <c r="L114" s="43" t="str" cm="1">
        <f t="array" ref="L114">IFERROR(_xlfn.SINGLE(INDEX(Data!$A$1:L$1009,_xlfn.AGGREGATE(15,6,((Data!$C$1:$C$1009=L$6)/(Data!$C$1:$C$1009=L$6))*ROW(Data!$C$1:$C$1009),ROW(L114)-ROW(L$6)),1)),"")</f>
        <v/>
      </c>
      <c r="M114" s="43"/>
      <c r="N114" s="43" t="str" cm="1">
        <f t="array" ref="N114">IFERROR(_xlfn.SINGLE(INDEX(Data!$A$1:N$1009,_xlfn.AGGREGATE(15,6,((Data!$C$1:$C$1009=N$6)/(Data!$C$1:$C$1009=N$6))*ROW(Data!$C$1:$C$1009),ROW(N114)-ROW(N$6)),1)),"")</f>
        <v/>
      </c>
      <c r="O114" s="43"/>
      <c r="P114" s="43" t="str" cm="1">
        <f t="array" ref="P114">IFERROR(_xlfn.SINGLE(INDEX(Data!$A$1:Q$1009,_xlfn.AGGREGATE(15,6,((Data!$C$1:$C$1009=P$6)/(Data!$C$1:$C$1009=P$6))*ROW(Data!$C$1:$C$1009),ROW(P114)-ROW(P$6)),1)),"")</f>
        <v/>
      </c>
      <c r="Q114" s="43"/>
      <c r="R114" s="43" t="str" cm="1">
        <f t="array" ref="R114">IFERROR(_xlfn.SINGLE(INDEX(Data!$A$1:R$1009,_xlfn.AGGREGATE(15,6,((Data!$C$1:$C$1009=R$6)/(Data!$C$1:$C$1009=R$6))*ROW(Data!$C$1:$C$1009),ROW(R114)-ROW(R$6)),1)),"")</f>
        <v/>
      </c>
      <c r="S114" s="43"/>
      <c r="T114" s="43" t="str" cm="1">
        <f t="array" ref="T114">IFERROR(_xlfn.SINGLE(INDEX(Data!$A$1:S$1009,_xlfn.AGGREGATE(15,6,((Data!$C$1:$C$1009=T$6)/(Data!$C$1:$C$1009=T$6))*ROW(Data!$C$1:$C$1009),ROW(T114)-ROW(T$6)),1)),"")</f>
        <v/>
      </c>
      <c r="U114" s="43"/>
      <c r="V114" s="43" t="str" cm="1">
        <f t="array" ref="V114">IFERROR(_xlfn.SINGLE(INDEX(Data!$A$1:X$1009,_xlfn.AGGREGATE(15,6,((Data!$C$1:$C$1009=V$6)/(Data!$C$1:$C$1009=V$6))*ROW(Data!$C$1:$C$1009),ROW(V114)-ROW(V$6)),1)),"")</f>
        <v/>
      </c>
      <c r="W114" s="43"/>
      <c r="X114" s="43" t="str" cm="1">
        <f t="array" ref="X114">IFERROR(_xlfn.SINGLE(INDEX(Data!$A$1:Z$1009,_xlfn.AGGREGATE(15,6,((Data!$C$1:$C$1009=X$6)/(Data!$C$1:$C$1009=X$6))*ROW(Data!$C$1:$C$1009),ROW(X114)-ROW(X$6)),1)),"")</f>
        <v/>
      </c>
      <c r="Y114" s="43"/>
      <c r="Z114" s="43" t="str" cm="1">
        <f t="array" ref="Z114">IFERROR(_xlfn.SINGLE(INDEX(Data!$A$1:AB$1009,_xlfn.AGGREGATE(15,6,((Data!$C$1:$C$1009=Z$6)/(Data!$C$1:$C$1009=Z$6))*ROW(Data!$C$1:$C$1009),ROW(Z114)-ROW(Z$6)),1)),"")</f>
        <v/>
      </c>
    </row>
    <row r="115" spans="1:26" x14ac:dyDescent="0.4">
      <c r="A115" s="43"/>
      <c r="B115" s="43" t="str" cm="1">
        <f t="array" ref="B115">IFERROR(_xlfn.SINGLE(INDEX(Data!A$1:$A$1009,_xlfn.AGGREGATE(15,6,((Data!$C$1:$C$1009=B$6)/(Data!$C$1:$C$1009=B$6))*ROW(Data!$C$1:$C$1009),ROW(B115)-ROW(B$6)),1)),"")</f>
        <v/>
      </c>
      <c r="C115" s="43"/>
      <c r="D115" s="43" t="str" cm="1">
        <f t="array" ref="D115">IFERROR(_xlfn.SINGLE(INDEX(Data!$A$1:C$1009,_xlfn.AGGREGATE(15,6,((Data!$C$1:$C$1009=D$6)/(Data!$C$1:$C$1009=D$6))*ROW(Data!$C$1:$C$1009),ROW(D115)-ROW(D$6)),1)),"")</f>
        <v/>
      </c>
      <c r="E115" s="43"/>
      <c r="F115" s="43" t="str" cm="1">
        <f t="array" ref="F115">IFERROR(_xlfn.SINGLE(INDEX(Data!$A$1:E$1009,_xlfn.AGGREGATE(15,6,((Data!$C$1:$C$1009=F$6)/(Data!$C$1:$C$1009=F$6))*ROW(Data!$C$1:$C$1009),ROW(F115)-ROW(F$6)),1)),"")</f>
        <v/>
      </c>
      <c r="G115" s="43"/>
      <c r="H115" s="43" t="str" cm="1">
        <f t="array" ref="H115">IFERROR(_xlfn.SINGLE(INDEX(Data!$A$1:G$1009,_xlfn.AGGREGATE(15,6,((Data!$C$1:$C$1009=H$6)/(Data!$C$1:$C$1009=H$6))*ROW(Data!$C$1:$C$1009),ROW(H115)-ROW(H$6)),1)),"")</f>
        <v/>
      </c>
      <c r="I115" s="43"/>
      <c r="J115" s="43" t="str" cm="1">
        <f t="array" ref="J115">IFERROR(_xlfn.SINGLE(INDEX(Data!$A$1:J$1009,_xlfn.AGGREGATE(15,6,((Data!$C$1:$C$1009=J$6)/(Data!$C$1:$C$1009=J$6))*ROW(Data!$C$1:$C$1009),ROW(J115)-ROW(J$6)),1)),"")</f>
        <v/>
      </c>
      <c r="K115" s="43"/>
      <c r="L115" s="43" t="str" cm="1">
        <f t="array" ref="L115">IFERROR(_xlfn.SINGLE(INDEX(Data!$A$1:L$1009,_xlfn.AGGREGATE(15,6,((Data!$C$1:$C$1009=L$6)/(Data!$C$1:$C$1009=L$6))*ROW(Data!$C$1:$C$1009),ROW(L115)-ROW(L$6)),1)),"")</f>
        <v/>
      </c>
      <c r="M115" s="43"/>
      <c r="N115" s="43" t="str" cm="1">
        <f t="array" ref="N115">IFERROR(_xlfn.SINGLE(INDEX(Data!$A$1:N$1009,_xlfn.AGGREGATE(15,6,((Data!$C$1:$C$1009=N$6)/(Data!$C$1:$C$1009=N$6))*ROW(Data!$C$1:$C$1009),ROW(N115)-ROW(N$6)),1)),"")</f>
        <v/>
      </c>
      <c r="O115" s="43"/>
      <c r="P115" s="43" t="str" cm="1">
        <f t="array" ref="P115">IFERROR(_xlfn.SINGLE(INDEX(Data!$A$1:Q$1009,_xlfn.AGGREGATE(15,6,((Data!$C$1:$C$1009=P$6)/(Data!$C$1:$C$1009=P$6))*ROW(Data!$C$1:$C$1009),ROW(P115)-ROW(P$6)),1)),"")</f>
        <v/>
      </c>
      <c r="Q115" s="43"/>
      <c r="R115" s="43" t="str" cm="1">
        <f t="array" ref="R115">IFERROR(_xlfn.SINGLE(INDEX(Data!$A$1:R$1009,_xlfn.AGGREGATE(15,6,((Data!$C$1:$C$1009=R$6)/(Data!$C$1:$C$1009=R$6))*ROW(Data!$C$1:$C$1009),ROW(R115)-ROW(R$6)),1)),"")</f>
        <v/>
      </c>
      <c r="S115" s="43"/>
      <c r="T115" s="43" t="str" cm="1">
        <f t="array" ref="T115">IFERROR(_xlfn.SINGLE(INDEX(Data!$A$1:S$1009,_xlfn.AGGREGATE(15,6,((Data!$C$1:$C$1009=T$6)/(Data!$C$1:$C$1009=T$6))*ROW(Data!$C$1:$C$1009),ROW(T115)-ROW(T$6)),1)),"")</f>
        <v/>
      </c>
      <c r="U115" s="43"/>
      <c r="V115" s="43" t="str" cm="1">
        <f t="array" ref="V115">IFERROR(_xlfn.SINGLE(INDEX(Data!$A$1:X$1009,_xlfn.AGGREGATE(15,6,((Data!$C$1:$C$1009=V$6)/(Data!$C$1:$C$1009=V$6))*ROW(Data!$C$1:$C$1009),ROW(V115)-ROW(V$6)),1)),"")</f>
        <v/>
      </c>
      <c r="W115" s="43"/>
      <c r="X115" s="43" t="str" cm="1">
        <f t="array" ref="X115">IFERROR(_xlfn.SINGLE(INDEX(Data!$A$1:Z$1009,_xlfn.AGGREGATE(15,6,((Data!$C$1:$C$1009=X$6)/(Data!$C$1:$C$1009=X$6))*ROW(Data!$C$1:$C$1009),ROW(X115)-ROW(X$6)),1)),"")</f>
        <v/>
      </c>
      <c r="Y115" s="43"/>
      <c r="Z115" s="43" t="str" cm="1">
        <f t="array" ref="Z115">IFERROR(_xlfn.SINGLE(INDEX(Data!$A$1:AB$1009,_xlfn.AGGREGATE(15,6,((Data!$C$1:$C$1009=Z$6)/(Data!$C$1:$C$1009=Z$6))*ROW(Data!$C$1:$C$1009),ROW(Z115)-ROW(Z$6)),1)),"")</f>
        <v/>
      </c>
    </row>
    <row r="116" spans="1:26" x14ac:dyDescent="0.4">
      <c r="A116" s="43"/>
      <c r="B116" s="43" t="str" cm="1">
        <f t="array" ref="B116">IFERROR(_xlfn.SINGLE(INDEX(Data!A$1:$A$1009,_xlfn.AGGREGATE(15,6,((Data!$C$1:$C$1009=B$6)/(Data!$C$1:$C$1009=B$6))*ROW(Data!$C$1:$C$1009),ROW(B116)-ROW(B$6)),1)),"")</f>
        <v/>
      </c>
      <c r="C116" s="43"/>
      <c r="D116" s="43" t="str" cm="1">
        <f t="array" ref="D116">IFERROR(_xlfn.SINGLE(INDEX(Data!$A$1:C$1009,_xlfn.AGGREGATE(15,6,((Data!$C$1:$C$1009=D$6)/(Data!$C$1:$C$1009=D$6))*ROW(Data!$C$1:$C$1009),ROW(D116)-ROW(D$6)),1)),"")</f>
        <v/>
      </c>
      <c r="E116" s="43"/>
      <c r="F116" s="43" t="str" cm="1">
        <f t="array" ref="F116">IFERROR(_xlfn.SINGLE(INDEX(Data!$A$1:E$1009,_xlfn.AGGREGATE(15,6,((Data!$C$1:$C$1009=F$6)/(Data!$C$1:$C$1009=F$6))*ROW(Data!$C$1:$C$1009),ROW(F116)-ROW(F$6)),1)),"")</f>
        <v/>
      </c>
      <c r="G116" s="43"/>
      <c r="H116" s="43" t="str" cm="1">
        <f t="array" ref="H116">IFERROR(_xlfn.SINGLE(INDEX(Data!$A$1:G$1009,_xlfn.AGGREGATE(15,6,((Data!$C$1:$C$1009=H$6)/(Data!$C$1:$C$1009=H$6))*ROW(Data!$C$1:$C$1009),ROW(H116)-ROW(H$6)),1)),"")</f>
        <v/>
      </c>
      <c r="I116" s="43"/>
      <c r="J116" s="43" t="str" cm="1">
        <f t="array" ref="J116">IFERROR(_xlfn.SINGLE(INDEX(Data!$A$1:J$1009,_xlfn.AGGREGATE(15,6,((Data!$C$1:$C$1009=J$6)/(Data!$C$1:$C$1009=J$6))*ROW(Data!$C$1:$C$1009),ROW(J116)-ROW(J$6)),1)),"")</f>
        <v/>
      </c>
      <c r="K116" s="43"/>
      <c r="L116" s="43" t="str" cm="1">
        <f t="array" ref="L116">IFERROR(_xlfn.SINGLE(INDEX(Data!$A$1:L$1009,_xlfn.AGGREGATE(15,6,((Data!$C$1:$C$1009=L$6)/(Data!$C$1:$C$1009=L$6))*ROW(Data!$C$1:$C$1009),ROW(L116)-ROW(L$6)),1)),"")</f>
        <v/>
      </c>
      <c r="M116" s="43"/>
      <c r="N116" s="43" t="str" cm="1">
        <f t="array" ref="N116">IFERROR(_xlfn.SINGLE(INDEX(Data!$A$1:N$1009,_xlfn.AGGREGATE(15,6,((Data!$C$1:$C$1009=N$6)/(Data!$C$1:$C$1009=N$6))*ROW(Data!$C$1:$C$1009),ROW(N116)-ROW(N$6)),1)),"")</f>
        <v/>
      </c>
      <c r="O116" s="43"/>
      <c r="P116" s="43" t="str" cm="1">
        <f t="array" ref="P116">IFERROR(_xlfn.SINGLE(INDEX(Data!$A$1:Q$1009,_xlfn.AGGREGATE(15,6,((Data!$C$1:$C$1009=P$6)/(Data!$C$1:$C$1009=P$6))*ROW(Data!$C$1:$C$1009),ROW(P116)-ROW(P$6)),1)),"")</f>
        <v/>
      </c>
      <c r="Q116" s="43"/>
      <c r="R116" s="43" t="str" cm="1">
        <f t="array" ref="R116">IFERROR(_xlfn.SINGLE(INDEX(Data!$A$1:R$1009,_xlfn.AGGREGATE(15,6,((Data!$C$1:$C$1009=R$6)/(Data!$C$1:$C$1009=R$6))*ROW(Data!$C$1:$C$1009),ROW(R116)-ROW(R$6)),1)),"")</f>
        <v/>
      </c>
      <c r="S116" s="43"/>
      <c r="T116" s="43" t="str" cm="1">
        <f t="array" ref="T116">IFERROR(_xlfn.SINGLE(INDEX(Data!$A$1:S$1009,_xlfn.AGGREGATE(15,6,((Data!$C$1:$C$1009=T$6)/(Data!$C$1:$C$1009=T$6))*ROW(Data!$C$1:$C$1009),ROW(T116)-ROW(T$6)),1)),"")</f>
        <v/>
      </c>
      <c r="U116" s="43"/>
      <c r="V116" s="43" t="str" cm="1">
        <f t="array" ref="V116">IFERROR(_xlfn.SINGLE(INDEX(Data!$A$1:X$1009,_xlfn.AGGREGATE(15,6,((Data!$C$1:$C$1009=V$6)/(Data!$C$1:$C$1009=V$6))*ROW(Data!$C$1:$C$1009),ROW(V116)-ROW(V$6)),1)),"")</f>
        <v/>
      </c>
      <c r="W116" s="43"/>
      <c r="X116" s="43" t="str" cm="1">
        <f t="array" ref="X116">IFERROR(_xlfn.SINGLE(INDEX(Data!$A$1:Z$1009,_xlfn.AGGREGATE(15,6,((Data!$C$1:$C$1009=X$6)/(Data!$C$1:$C$1009=X$6))*ROW(Data!$C$1:$C$1009),ROW(X116)-ROW(X$6)),1)),"")</f>
        <v/>
      </c>
      <c r="Y116" s="43"/>
      <c r="Z116" s="43" t="str" cm="1">
        <f t="array" ref="Z116">IFERROR(_xlfn.SINGLE(INDEX(Data!$A$1:AB$1009,_xlfn.AGGREGATE(15,6,((Data!$C$1:$C$1009=Z$6)/(Data!$C$1:$C$1009=Z$6))*ROW(Data!$C$1:$C$1009),ROW(Z116)-ROW(Z$6)),1)),"")</f>
        <v/>
      </c>
    </row>
    <row r="117" spans="1:26" x14ac:dyDescent="0.4">
      <c r="A117" s="43"/>
      <c r="B117" s="43" t="str" cm="1">
        <f t="array" ref="B117">IFERROR(_xlfn.SINGLE(INDEX(Data!A$1:$A$1009,_xlfn.AGGREGATE(15,6,((Data!$C$1:$C$1009=B$6)/(Data!$C$1:$C$1009=B$6))*ROW(Data!$C$1:$C$1009),ROW(B117)-ROW(B$6)),1)),"")</f>
        <v/>
      </c>
      <c r="C117" s="43"/>
      <c r="D117" s="43" t="str" cm="1">
        <f t="array" ref="D117">IFERROR(_xlfn.SINGLE(INDEX(Data!$A$1:C$1009,_xlfn.AGGREGATE(15,6,((Data!$C$1:$C$1009=D$6)/(Data!$C$1:$C$1009=D$6))*ROW(Data!$C$1:$C$1009),ROW(D117)-ROW(D$6)),1)),"")</f>
        <v/>
      </c>
      <c r="E117" s="43"/>
      <c r="F117" s="43" t="str" cm="1">
        <f t="array" ref="F117">IFERROR(_xlfn.SINGLE(INDEX(Data!$A$1:E$1009,_xlfn.AGGREGATE(15,6,((Data!$C$1:$C$1009=F$6)/(Data!$C$1:$C$1009=F$6))*ROW(Data!$C$1:$C$1009),ROW(F117)-ROW(F$6)),1)),"")</f>
        <v/>
      </c>
      <c r="G117" s="43"/>
      <c r="H117" s="43" t="str" cm="1">
        <f t="array" ref="H117">IFERROR(_xlfn.SINGLE(INDEX(Data!$A$1:G$1009,_xlfn.AGGREGATE(15,6,((Data!$C$1:$C$1009=H$6)/(Data!$C$1:$C$1009=H$6))*ROW(Data!$C$1:$C$1009),ROW(H117)-ROW(H$6)),1)),"")</f>
        <v/>
      </c>
      <c r="I117" s="43"/>
      <c r="J117" s="43" t="str" cm="1">
        <f t="array" ref="J117">IFERROR(_xlfn.SINGLE(INDEX(Data!$A$1:J$1009,_xlfn.AGGREGATE(15,6,((Data!$C$1:$C$1009=J$6)/(Data!$C$1:$C$1009=J$6))*ROW(Data!$C$1:$C$1009),ROW(J117)-ROW(J$6)),1)),"")</f>
        <v/>
      </c>
      <c r="K117" s="43"/>
      <c r="L117" s="43" t="str" cm="1">
        <f t="array" ref="L117">IFERROR(_xlfn.SINGLE(INDEX(Data!$A$1:L$1009,_xlfn.AGGREGATE(15,6,((Data!$C$1:$C$1009=L$6)/(Data!$C$1:$C$1009=L$6))*ROW(Data!$C$1:$C$1009),ROW(L117)-ROW(L$6)),1)),"")</f>
        <v/>
      </c>
      <c r="M117" s="43"/>
      <c r="N117" s="43" t="str" cm="1">
        <f t="array" ref="N117">IFERROR(_xlfn.SINGLE(INDEX(Data!$A$1:N$1009,_xlfn.AGGREGATE(15,6,((Data!$C$1:$C$1009=N$6)/(Data!$C$1:$C$1009=N$6))*ROW(Data!$C$1:$C$1009),ROW(N117)-ROW(N$6)),1)),"")</f>
        <v/>
      </c>
      <c r="O117" s="43"/>
      <c r="P117" s="43" t="str" cm="1">
        <f t="array" ref="P117">IFERROR(_xlfn.SINGLE(INDEX(Data!$A$1:Q$1009,_xlfn.AGGREGATE(15,6,((Data!$C$1:$C$1009=P$6)/(Data!$C$1:$C$1009=P$6))*ROW(Data!$C$1:$C$1009),ROW(P117)-ROW(P$6)),1)),"")</f>
        <v/>
      </c>
      <c r="Q117" s="43"/>
      <c r="R117" s="43" t="str" cm="1">
        <f t="array" ref="R117">IFERROR(_xlfn.SINGLE(INDEX(Data!$A$1:R$1009,_xlfn.AGGREGATE(15,6,((Data!$C$1:$C$1009=R$6)/(Data!$C$1:$C$1009=R$6))*ROW(Data!$C$1:$C$1009),ROW(R117)-ROW(R$6)),1)),"")</f>
        <v/>
      </c>
      <c r="S117" s="43"/>
      <c r="T117" s="43" t="str" cm="1">
        <f t="array" ref="T117">IFERROR(_xlfn.SINGLE(INDEX(Data!$A$1:S$1009,_xlfn.AGGREGATE(15,6,((Data!$C$1:$C$1009=T$6)/(Data!$C$1:$C$1009=T$6))*ROW(Data!$C$1:$C$1009),ROW(T117)-ROW(T$6)),1)),"")</f>
        <v/>
      </c>
      <c r="U117" s="43"/>
      <c r="V117" s="43" t="str" cm="1">
        <f t="array" ref="V117">IFERROR(_xlfn.SINGLE(INDEX(Data!$A$1:X$1009,_xlfn.AGGREGATE(15,6,((Data!$C$1:$C$1009=V$6)/(Data!$C$1:$C$1009=V$6))*ROW(Data!$C$1:$C$1009),ROW(V117)-ROW(V$6)),1)),"")</f>
        <v/>
      </c>
      <c r="W117" s="43"/>
      <c r="X117" s="43" t="str" cm="1">
        <f t="array" ref="X117">IFERROR(_xlfn.SINGLE(INDEX(Data!$A$1:Z$1009,_xlfn.AGGREGATE(15,6,((Data!$C$1:$C$1009=X$6)/(Data!$C$1:$C$1009=X$6))*ROW(Data!$C$1:$C$1009),ROW(X117)-ROW(X$6)),1)),"")</f>
        <v/>
      </c>
      <c r="Y117" s="43"/>
      <c r="Z117" s="43" t="str" cm="1">
        <f t="array" ref="Z117">IFERROR(_xlfn.SINGLE(INDEX(Data!$A$1:AB$1009,_xlfn.AGGREGATE(15,6,((Data!$C$1:$C$1009=Z$6)/(Data!$C$1:$C$1009=Z$6))*ROW(Data!$C$1:$C$1009),ROW(Z117)-ROW(Z$6)),1)),"")</f>
        <v/>
      </c>
    </row>
    <row r="118" spans="1:26" x14ac:dyDescent="0.4">
      <c r="A118" s="43"/>
      <c r="B118" s="43" t="str" cm="1">
        <f t="array" ref="B118">IFERROR(_xlfn.SINGLE(INDEX(Data!A$1:$A$1009,_xlfn.AGGREGATE(15,6,((Data!$C$1:$C$1009=B$6)/(Data!$C$1:$C$1009=B$6))*ROW(Data!$C$1:$C$1009),ROW(B118)-ROW(B$6)),1)),"")</f>
        <v/>
      </c>
      <c r="C118" s="43"/>
      <c r="D118" s="43" t="str" cm="1">
        <f t="array" ref="D118">IFERROR(_xlfn.SINGLE(INDEX(Data!$A$1:C$1009,_xlfn.AGGREGATE(15,6,((Data!$C$1:$C$1009=D$6)/(Data!$C$1:$C$1009=D$6))*ROW(Data!$C$1:$C$1009),ROW(D118)-ROW(D$6)),1)),"")</f>
        <v/>
      </c>
      <c r="E118" s="43"/>
      <c r="F118" s="43" t="str" cm="1">
        <f t="array" ref="F118">IFERROR(_xlfn.SINGLE(INDEX(Data!$A$1:E$1009,_xlfn.AGGREGATE(15,6,((Data!$C$1:$C$1009=F$6)/(Data!$C$1:$C$1009=F$6))*ROW(Data!$C$1:$C$1009),ROW(F118)-ROW(F$6)),1)),"")</f>
        <v/>
      </c>
      <c r="G118" s="43"/>
      <c r="H118" s="43" t="str" cm="1">
        <f t="array" ref="H118">IFERROR(_xlfn.SINGLE(INDEX(Data!$A$1:G$1009,_xlfn.AGGREGATE(15,6,((Data!$C$1:$C$1009=H$6)/(Data!$C$1:$C$1009=H$6))*ROW(Data!$C$1:$C$1009),ROW(H118)-ROW(H$6)),1)),"")</f>
        <v/>
      </c>
      <c r="I118" s="43"/>
      <c r="J118" s="43" t="str" cm="1">
        <f t="array" ref="J118">IFERROR(_xlfn.SINGLE(INDEX(Data!$A$1:J$1009,_xlfn.AGGREGATE(15,6,((Data!$C$1:$C$1009=J$6)/(Data!$C$1:$C$1009=J$6))*ROW(Data!$C$1:$C$1009),ROW(J118)-ROW(J$6)),1)),"")</f>
        <v/>
      </c>
      <c r="K118" s="43"/>
      <c r="L118" s="43" t="str" cm="1">
        <f t="array" ref="L118">IFERROR(_xlfn.SINGLE(INDEX(Data!$A$1:L$1009,_xlfn.AGGREGATE(15,6,((Data!$C$1:$C$1009=L$6)/(Data!$C$1:$C$1009=L$6))*ROW(Data!$C$1:$C$1009),ROW(L118)-ROW(L$6)),1)),"")</f>
        <v/>
      </c>
      <c r="M118" s="43"/>
      <c r="N118" s="43" t="str" cm="1">
        <f t="array" ref="N118">IFERROR(_xlfn.SINGLE(INDEX(Data!$A$1:N$1009,_xlfn.AGGREGATE(15,6,((Data!$C$1:$C$1009=N$6)/(Data!$C$1:$C$1009=N$6))*ROW(Data!$C$1:$C$1009),ROW(N118)-ROW(N$6)),1)),"")</f>
        <v/>
      </c>
      <c r="O118" s="43"/>
      <c r="P118" s="43" t="str" cm="1">
        <f t="array" ref="P118">IFERROR(_xlfn.SINGLE(INDEX(Data!$A$1:Q$1009,_xlfn.AGGREGATE(15,6,((Data!$C$1:$C$1009=P$6)/(Data!$C$1:$C$1009=P$6))*ROW(Data!$C$1:$C$1009),ROW(P118)-ROW(P$6)),1)),"")</f>
        <v/>
      </c>
      <c r="Q118" s="43"/>
      <c r="R118" s="43" t="str" cm="1">
        <f t="array" ref="R118">IFERROR(_xlfn.SINGLE(INDEX(Data!$A$1:R$1009,_xlfn.AGGREGATE(15,6,((Data!$C$1:$C$1009=R$6)/(Data!$C$1:$C$1009=R$6))*ROW(Data!$C$1:$C$1009),ROW(R118)-ROW(R$6)),1)),"")</f>
        <v/>
      </c>
      <c r="S118" s="43"/>
      <c r="T118" s="43" t="str" cm="1">
        <f t="array" ref="T118">IFERROR(_xlfn.SINGLE(INDEX(Data!$A$1:S$1009,_xlfn.AGGREGATE(15,6,((Data!$C$1:$C$1009=T$6)/(Data!$C$1:$C$1009=T$6))*ROW(Data!$C$1:$C$1009),ROW(T118)-ROW(T$6)),1)),"")</f>
        <v/>
      </c>
      <c r="U118" s="43"/>
      <c r="V118" s="43" t="str" cm="1">
        <f t="array" ref="V118">IFERROR(_xlfn.SINGLE(INDEX(Data!$A$1:X$1009,_xlfn.AGGREGATE(15,6,((Data!$C$1:$C$1009=V$6)/(Data!$C$1:$C$1009=V$6))*ROW(Data!$C$1:$C$1009),ROW(V118)-ROW(V$6)),1)),"")</f>
        <v/>
      </c>
      <c r="W118" s="43"/>
      <c r="X118" s="43" t="str" cm="1">
        <f t="array" ref="X118">IFERROR(_xlfn.SINGLE(INDEX(Data!$A$1:Z$1009,_xlfn.AGGREGATE(15,6,((Data!$C$1:$C$1009=X$6)/(Data!$C$1:$C$1009=X$6))*ROW(Data!$C$1:$C$1009),ROW(X118)-ROW(X$6)),1)),"")</f>
        <v/>
      </c>
      <c r="Y118" s="43"/>
      <c r="Z118" s="43" t="str" cm="1">
        <f t="array" ref="Z118">IFERROR(_xlfn.SINGLE(INDEX(Data!$A$1:AB$1009,_xlfn.AGGREGATE(15,6,((Data!$C$1:$C$1009=Z$6)/(Data!$C$1:$C$1009=Z$6))*ROW(Data!$C$1:$C$1009),ROW(Z118)-ROW(Z$6)),1)),"")</f>
        <v/>
      </c>
    </row>
    <row r="119" spans="1:26" x14ac:dyDescent="0.4">
      <c r="A119" s="43"/>
      <c r="B119" s="43" t="str" cm="1">
        <f t="array" ref="B119">IFERROR(_xlfn.SINGLE(INDEX(Data!A$1:$A$1009,_xlfn.AGGREGATE(15,6,((Data!$C$1:$C$1009=B$6)/(Data!$C$1:$C$1009=B$6))*ROW(Data!$C$1:$C$1009),ROW(B119)-ROW(B$6)),1)),"")</f>
        <v/>
      </c>
      <c r="C119" s="43"/>
      <c r="D119" s="43" t="str" cm="1">
        <f t="array" ref="D119">IFERROR(_xlfn.SINGLE(INDEX(Data!$A$1:C$1009,_xlfn.AGGREGATE(15,6,((Data!$C$1:$C$1009=D$6)/(Data!$C$1:$C$1009=D$6))*ROW(Data!$C$1:$C$1009),ROW(D119)-ROW(D$6)),1)),"")</f>
        <v/>
      </c>
      <c r="E119" s="43"/>
      <c r="F119" s="43" t="str" cm="1">
        <f t="array" ref="F119">IFERROR(_xlfn.SINGLE(INDEX(Data!$A$1:E$1009,_xlfn.AGGREGATE(15,6,((Data!$C$1:$C$1009=F$6)/(Data!$C$1:$C$1009=F$6))*ROW(Data!$C$1:$C$1009),ROW(F119)-ROW(F$6)),1)),"")</f>
        <v/>
      </c>
      <c r="G119" s="43"/>
      <c r="H119" s="43" t="str" cm="1">
        <f t="array" ref="H119">IFERROR(_xlfn.SINGLE(INDEX(Data!$A$1:G$1009,_xlfn.AGGREGATE(15,6,((Data!$C$1:$C$1009=H$6)/(Data!$C$1:$C$1009=H$6))*ROW(Data!$C$1:$C$1009),ROW(H119)-ROW(H$6)),1)),"")</f>
        <v/>
      </c>
      <c r="I119" s="43"/>
      <c r="J119" s="43" t="str" cm="1">
        <f t="array" ref="J119">IFERROR(_xlfn.SINGLE(INDEX(Data!$A$1:J$1009,_xlfn.AGGREGATE(15,6,((Data!$C$1:$C$1009=J$6)/(Data!$C$1:$C$1009=J$6))*ROW(Data!$C$1:$C$1009),ROW(J119)-ROW(J$6)),1)),"")</f>
        <v/>
      </c>
      <c r="K119" s="43"/>
      <c r="L119" s="43" t="str" cm="1">
        <f t="array" ref="L119">IFERROR(_xlfn.SINGLE(INDEX(Data!$A$1:L$1009,_xlfn.AGGREGATE(15,6,((Data!$C$1:$C$1009=L$6)/(Data!$C$1:$C$1009=L$6))*ROW(Data!$C$1:$C$1009),ROW(L119)-ROW(L$6)),1)),"")</f>
        <v/>
      </c>
      <c r="M119" s="43"/>
      <c r="N119" s="43" t="str" cm="1">
        <f t="array" ref="N119">IFERROR(_xlfn.SINGLE(INDEX(Data!$A$1:N$1009,_xlfn.AGGREGATE(15,6,((Data!$C$1:$C$1009=N$6)/(Data!$C$1:$C$1009=N$6))*ROW(Data!$C$1:$C$1009),ROW(N119)-ROW(N$6)),1)),"")</f>
        <v/>
      </c>
      <c r="O119" s="43"/>
      <c r="P119" s="43" t="str" cm="1">
        <f t="array" ref="P119">IFERROR(_xlfn.SINGLE(INDEX(Data!$A$1:Q$1009,_xlfn.AGGREGATE(15,6,((Data!$C$1:$C$1009=P$6)/(Data!$C$1:$C$1009=P$6))*ROW(Data!$C$1:$C$1009),ROW(P119)-ROW(P$6)),1)),"")</f>
        <v/>
      </c>
      <c r="Q119" s="43"/>
      <c r="R119" s="43" t="str" cm="1">
        <f t="array" ref="R119">IFERROR(_xlfn.SINGLE(INDEX(Data!$A$1:R$1009,_xlfn.AGGREGATE(15,6,((Data!$C$1:$C$1009=R$6)/(Data!$C$1:$C$1009=R$6))*ROW(Data!$C$1:$C$1009),ROW(R119)-ROW(R$6)),1)),"")</f>
        <v/>
      </c>
      <c r="S119" s="43"/>
      <c r="T119" s="43" t="str" cm="1">
        <f t="array" ref="T119">IFERROR(_xlfn.SINGLE(INDEX(Data!$A$1:S$1009,_xlfn.AGGREGATE(15,6,((Data!$C$1:$C$1009=T$6)/(Data!$C$1:$C$1009=T$6))*ROW(Data!$C$1:$C$1009),ROW(T119)-ROW(T$6)),1)),"")</f>
        <v/>
      </c>
      <c r="U119" s="43"/>
      <c r="V119" s="43" t="str" cm="1">
        <f t="array" ref="V119">IFERROR(_xlfn.SINGLE(INDEX(Data!$A$1:X$1009,_xlfn.AGGREGATE(15,6,((Data!$C$1:$C$1009=V$6)/(Data!$C$1:$C$1009=V$6))*ROW(Data!$C$1:$C$1009),ROW(V119)-ROW(V$6)),1)),"")</f>
        <v/>
      </c>
      <c r="W119" s="43"/>
      <c r="X119" s="43" t="str" cm="1">
        <f t="array" ref="X119">IFERROR(_xlfn.SINGLE(INDEX(Data!$A$1:Z$1009,_xlfn.AGGREGATE(15,6,((Data!$C$1:$C$1009=X$6)/(Data!$C$1:$C$1009=X$6))*ROW(Data!$C$1:$C$1009),ROW(X119)-ROW(X$6)),1)),"")</f>
        <v/>
      </c>
      <c r="Y119" s="43"/>
      <c r="Z119" s="43" t="str" cm="1">
        <f t="array" ref="Z119">IFERROR(_xlfn.SINGLE(INDEX(Data!$A$1:AB$1009,_xlfn.AGGREGATE(15,6,((Data!$C$1:$C$1009=Z$6)/(Data!$C$1:$C$1009=Z$6))*ROW(Data!$C$1:$C$1009),ROW(Z119)-ROW(Z$6)),1)),"")</f>
        <v/>
      </c>
    </row>
    <row r="120" spans="1:26" x14ac:dyDescent="0.4">
      <c r="A120" s="43"/>
      <c r="B120" s="43" t="str" cm="1">
        <f t="array" ref="B120">IFERROR(_xlfn.SINGLE(INDEX(Data!A$1:$A$1009,_xlfn.AGGREGATE(15,6,((Data!$C$1:$C$1009=B$6)/(Data!$C$1:$C$1009=B$6))*ROW(Data!$C$1:$C$1009),ROW(B120)-ROW(B$6)),1)),"")</f>
        <v/>
      </c>
      <c r="C120" s="43"/>
      <c r="D120" s="43" t="str" cm="1">
        <f t="array" ref="D120">IFERROR(_xlfn.SINGLE(INDEX(Data!$A$1:C$1009,_xlfn.AGGREGATE(15,6,((Data!$C$1:$C$1009=D$6)/(Data!$C$1:$C$1009=D$6))*ROW(Data!$C$1:$C$1009),ROW(D120)-ROW(D$6)),1)),"")</f>
        <v/>
      </c>
      <c r="E120" s="43"/>
      <c r="F120" s="43" t="str" cm="1">
        <f t="array" ref="F120">IFERROR(_xlfn.SINGLE(INDEX(Data!$A$1:E$1009,_xlfn.AGGREGATE(15,6,((Data!$C$1:$C$1009=F$6)/(Data!$C$1:$C$1009=F$6))*ROW(Data!$C$1:$C$1009),ROW(F120)-ROW(F$6)),1)),"")</f>
        <v/>
      </c>
      <c r="G120" s="43"/>
      <c r="H120" s="43" t="str" cm="1">
        <f t="array" ref="H120">IFERROR(_xlfn.SINGLE(INDEX(Data!$A$1:G$1009,_xlfn.AGGREGATE(15,6,((Data!$C$1:$C$1009=H$6)/(Data!$C$1:$C$1009=H$6))*ROW(Data!$C$1:$C$1009),ROW(H120)-ROW(H$6)),1)),"")</f>
        <v/>
      </c>
      <c r="I120" s="43"/>
      <c r="J120" s="43" t="str" cm="1">
        <f t="array" ref="J120">IFERROR(_xlfn.SINGLE(INDEX(Data!$A$1:J$1009,_xlfn.AGGREGATE(15,6,((Data!$C$1:$C$1009=J$6)/(Data!$C$1:$C$1009=J$6))*ROW(Data!$C$1:$C$1009),ROW(J120)-ROW(J$6)),1)),"")</f>
        <v/>
      </c>
      <c r="K120" s="43"/>
      <c r="L120" s="43" t="str" cm="1">
        <f t="array" ref="L120">IFERROR(_xlfn.SINGLE(INDEX(Data!$A$1:L$1009,_xlfn.AGGREGATE(15,6,((Data!$C$1:$C$1009=L$6)/(Data!$C$1:$C$1009=L$6))*ROW(Data!$C$1:$C$1009),ROW(L120)-ROW(L$6)),1)),"")</f>
        <v/>
      </c>
      <c r="M120" s="43"/>
      <c r="N120" s="43" t="str" cm="1">
        <f t="array" ref="N120">IFERROR(_xlfn.SINGLE(INDEX(Data!$A$1:N$1009,_xlfn.AGGREGATE(15,6,((Data!$C$1:$C$1009=N$6)/(Data!$C$1:$C$1009=N$6))*ROW(Data!$C$1:$C$1009),ROW(N120)-ROW(N$6)),1)),"")</f>
        <v/>
      </c>
      <c r="O120" s="43"/>
      <c r="P120" s="43" t="str" cm="1">
        <f t="array" ref="P120">IFERROR(_xlfn.SINGLE(INDEX(Data!$A$1:Q$1009,_xlfn.AGGREGATE(15,6,((Data!$C$1:$C$1009=P$6)/(Data!$C$1:$C$1009=P$6))*ROW(Data!$C$1:$C$1009),ROW(P120)-ROW(P$6)),1)),"")</f>
        <v/>
      </c>
      <c r="Q120" s="43"/>
      <c r="R120" s="43" t="str" cm="1">
        <f t="array" ref="R120">IFERROR(_xlfn.SINGLE(INDEX(Data!$A$1:R$1009,_xlfn.AGGREGATE(15,6,((Data!$C$1:$C$1009=R$6)/(Data!$C$1:$C$1009=R$6))*ROW(Data!$C$1:$C$1009),ROW(R120)-ROW(R$6)),1)),"")</f>
        <v/>
      </c>
      <c r="S120" s="43"/>
      <c r="T120" s="43" t="str" cm="1">
        <f t="array" ref="T120">IFERROR(_xlfn.SINGLE(INDEX(Data!$A$1:S$1009,_xlfn.AGGREGATE(15,6,((Data!$C$1:$C$1009=T$6)/(Data!$C$1:$C$1009=T$6))*ROW(Data!$C$1:$C$1009),ROW(T120)-ROW(T$6)),1)),"")</f>
        <v/>
      </c>
      <c r="U120" s="43"/>
      <c r="V120" s="43" t="str" cm="1">
        <f t="array" ref="V120">IFERROR(_xlfn.SINGLE(INDEX(Data!$A$1:X$1009,_xlfn.AGGREGATE(15,6,((Data!$C$1:$C$1009=V$6)/(Data!$C$1:$C$1009=V$6))*ROW(Data!$C$1:$C$1009),ROW(V120)-ROW(V$6)),1)),"")</f>
        <v/>
      </c>
      <c r="W120" s="43"/>
      <c r="X120" s="43" t="str" cm="1">
        <f t="array" ref="X120">IFERROR(_xlfn.SINGLE(INDEX(Data!$A$1:Z$1009,_xlfn.AGGREGATE(15,6,((Data!$C$1:$C$1009=X$6)/(Data!$C$1:$C$1009=X$6))*ROW(Data!$C$1:$C$1009),ROW(X120)-ROW(X$6)),1)),"")</f>
        <v/>
      </c>
      <c r="Y120" s="43"/>
      <c r="Z120" s="43" t="str" cm="1">
        <f t="array" ref="Z120">IFERROR(_xlfn.SINGLE(INDEX(Data!$A$1:AB$1009,_xlfn.AGGREGATE(15,6,((Data!$C$1:$C$1009=Z$6)/(Data!$C$1:$C$1009=Z$6))*ROW(Data!$C$1:$C$1009),ROW(Z120)-ROW(Z$6)),1)),"")</f>
        <v/>
      </c>
    </row>
    <row r="121" spans="1:26" x14ac:dyDescent="0.4">
      <c r="A121" s="43"/>
      <c r="B121" s="43" t="str" cm="1">
        <f t="array" ref="B121">IFERROR(_xlfn.SINGLE(INDEX(Data!A$1:$A$1009,_xlfn.AGGREGATE(15,6,((Data!$C$1:$C$1009=B$6)/(Data!$C$1:$C$1009=B$6))*ROW(Data!$C$1:$C$1009),ROW(B121)-ROW(B$6)),1)),"")</f>
        <v/>
      </c>
      <c r="C121" s="43"/>
      <c r="D121" s="43" t="str" cm="1">
        <f t="array" ref="D121">IFERROR(_xlfn.SINGLE(INDEX(Data!$A$1:C$1009,_xlfn.AGGREGATE(15,6,((Data!$C$1:$C$1009=D$6)/(Data!$C$1:$C$1009=D$6))*ROW(Data!$C$1:$C$1009),ROW(D121)-ROW(D$6)),1)),"")</f>
        <v/>
      </c>
      <c r="E121" s="43"/>
      <c r="F121" s="43" t="str" cm="1">
        <f t="array" ref="F121">IFERROR(_xlfn.SINGLE(INDEX(Data!$A$1:E$1009,_xlfn.AGGREGATE(15,6,((Data!$C$1:$C$1009=F$6)/(Data!$C$1:$C$1009=F$6))*ROW(Data!$C$1:$C$1009),ROW(F121)-ROW(F$6)),1)),"")</f>
        <v/>
      </c>
      <c r="G121" s="43"/>
      <c r="H121" s="43" t="str" cm="1">
        <f t="array" ref="H121">IFERROR(_xlfn.SINGLE(INDEX(Data!$A$1:G$1009,_xlfn.AGGREGATE(15,6,((Data!$C$1:$C$1009=H$6)/(Data!$C$1:$C$1009=H$6))*ROW(Data!$C$1:$C$1009),ROW(H121)-ROW(H$6)),1)),"")</f>
        <v/>
      </c>
      <c r="I121" s="43"/>
      <c r="J121" s="43" t="str" cm="1">
        <f t="array" ref="J121">IFERROR(_xlfn.SINGLE(INDEX(Data!$A$1:J$1009,_xlfn.AGGREGATE(15,6,((Data!$C$1:$C$1009=J$6)/(Data!$C$1:$C$1009=J$6))*ROW(Data!$C$1:$C$1009),ROW(J121)-ROW(J$6)),1)),"")</f>
        <v/>
      </c>
      <c r="K121" s="43"/>
      <c r="L121" s="43" t="str" cm="1">
        <f t="array" ref="L121">IFERROR(_xlfn.SINGLE(INDEX(Data!$A$1:L$1009,_xlfn.AGGREGATE(15,6,((Data!$C$1:$C$1009=L$6)/(Data!$C$1:$C$1009=L$6))*ROW(Data!$C$1:$C$1009),ROW(L121)-ROW(L$6)),1)),"")</f>
        <v/>
      </c>
      <c r="M121" s="43"/>
      <c r="N121" s="43" t="str" cm="1">
        <f t="array" ref="N121">IFERROR(_xlfn.SINGLE(INDEX(Data!$A$1:N$1009,_xlfn.AGGREGATE(15,6,((Data!$C$1:$C$1009=N$6)/(Data!$C$1:$C$1009=N$6))*ROW(Data!$C$1:$C$1009),ROW(N121)-ROW(N$6)),1)),"")</f>
        <v/>
      </c>
      <c r="O121" s="43"/>
      <c r="P121" s="43" t="str" cm="1">
        <f t="array" ref="P121">IFERROR(_xlfn.SINGLE(INDEX(Data!$A$1:Q$1009,_xlfn.AGGREGATE(15,6,((Data!$C$1:$C$1009=P$6)/(Data!$C$1:$C$1009=P$6))*ROW(Data!$C$1:$C$1009),ROW(P121)-ROW(P$6)),1)),"")</f>
        <v/>
      </c>
      <c r="Q121" s="43"/>
      <c r="R121" s="43" t="str" cm="1">
        <f t="array" ref="R121">IFERROR(_xlfn.SINGLE(INDEX(Data!$A$1:R$1009,_xlfn.AGGREGATE(15,6,((Data!$C$1:$C$1009=R$6)/(Data!$C$1:$C$1009=R$6))*ROW(Data!$C$1:$C$1009),ROW(R121)-ROW(R$6)),1)),"")</f>
        <v/>
      </c>
      <c r="S121" s="43"/>
      <c r="T121" s="43" t="str" cm="1">
        <f t="array" ref="T121">IFERROR(_xlfn.SINGLE(INDEX(Data!$A$1:S$1009,_xlfn.AGGREGATE(15,6,((Data!$C$1:$C$1009=T$6)/(Data!$C$1:$C$1009=T$6))*ROW(Data!$C$1:$C$1009),ROW(T121)-ROW(T$6)),1)),"")</f>
        <v/>
      </c>
      <c r="U121" s="43"/>
      <c r="V121" s="43" t="str" cm="1">
        <f t="array" ref="V121">IFERROR(_xlfn.SINGLE(INDEX(Data!$A$1:X$1009,_xlfn.AGGREGATE(15,6,((Data!$C$1:$C$1009=V$6)/(Data!$C$1:$C$1009=V$6))*ROW(Data!$C$1:$C$1009),ROW(V121)-ROW(V$6)),1)),"")</f>
        <v/>
      </c>
      <c r="W121" s="43"/>
      <c r="X121" s="43" t="str" cm="1">
        <f t="array" ref="X121">IFERROR(_xlfn.SINGLE(INDEX(Data!$A$1:Z$1009,_xlfn.AGGREGATE(15,6,((Data!$C$1:$C$1009=X$6)/(Data!$C$1:$C$1009=X$6))*ROW(Data!$C$1:$C$1009),ROW(X121)-ROW(X$6)),1)),"")</f>
        <v/>
      </c>
      <c r="Y121" s="43"/>
      <c r="Z121" s="43" t="str" cm="1">
        <f t="array" ref="Z121">IFERROR(_xlfn.SINGLE(INDEX(Data!$A$1:AB$1009,_xlfn.AGGREGATE(15,6,((Data!$C$1:$C$1009=Z$6)/(Data!$C$1:$C$1009=Z$6))*ROW(Data!$C$1:$C$1009),ROW(Z121)-ROW(Z$6)),1)),"")</f>
        <v/>
      </c>
    </row>
    <row r="122" spans="1:26" x14ac:dyDescent="0.4">
      <c r="A122" s="43"/>
      <c r="B122" s="43" t="str" cm="1">
        <f t="array" ref="B122">IFERROR(_xlfn.SINGLE(INDEX(Data!A$1:$A$1009,_xlfn.AGGREGATE(15,6,((Data!$C$1:$C$1009=B$6)/(Data!$C$1:$C$1009=B$6))*ROW(Data!$C$1:$C$1009),ROW(B122)-ROW(B$6)),1)),"")</f>
        <v/>
      </c>
      <c r="C122" s="43"/>
      <c r="D122" s="43" t="str" cm="1">
        <f t="array" ref="D122">IFERROR(_xlfn.SINGLE(INDEX(Data!$A$1:C$1009,_xlfn.AGGREGATE(15,6,((Data!$C$1:$C$1009=D$6)/(Data!$C$1:$C$1009=D$6))*ROW(Data!$C$1:$C$1009),ROW(D122)-ROW(D$6)),1)),"")</f>
        <v/>
      </c>
      <c r="E122" s="43"/>
      <c r="F122" s="43" t="str" cm="1">
        <f t="array" ref="F122">IFERROR(_xlfn.SINGLE(INDEX(Data!$A$1:E$1009,_xlfn.AGGREGATE(15,6,((Data!$C$1:$C$1009=F$6)/(Data!$C$1:$C$1009=F$6))*ROW(Data!$C$1:$C$1009),ROW(F122)-ROW(F$6)),1)),"")</f>
        <v/>
      </c>
      <c r="G122" s="43"/>
      <c r="H122" s="43" t="str" cm="1">
        <f t="array" ref="H122">IFERROR(_xlfn.SINGLE(INDEX(Data!$A$1:G$1009,_xlfn.AGGREGATE(15,6,((Data!$C$1:$C$1009=H$6)/(Data!$C$1:$C$1009=H$6))*ROW(Data!$C$1:$C$1009),ROW(H122)-ROW(H$6)),1)),"")</f>
        <v/>
      </c>
      <c r="I122" s="43"/>
      <c r="J122" s="43" t="str" cm="1">
        <f t="array" ref="J122">IFERROR(_xlfn.SINGLE(INDEX(Data!$A$1:J$1009,_xlfn.AGGREGATE(15,6,((Data!$C$1:$C$1009=J$6)/(Data!$C$1:$C$1009=J$6))*ROW(Data!$C$1:$C$1009),ROW(J122)-ROW(J$6)),1)),"")</f>
        <v/>
      </c>
      <c r="K122" s="43"/>
      <c r="L122" s="43" t="str" cm="1">
        <f t="array" ref="L122">IFERROR(_xlfn.SINGLE(INDEX(Data!$A$1:L$1009,_xlfn.AGGREGATE(15,6,((Data!$C$1:$C$1009=L$6)/(Data!$C$1:$C$1009=L$6))*ROW(Data!$C$1:$C$1009),ROW(L122)-ROW(L$6)),1)),"")</f>
        <v/>
      </c>
      <c r="M122" s="43"/>
      <c r="N122" s="43" t="str" cm="1">
        <f t="array" ref="N122">IFERROR(_xlfn.SINGLE(INDEX(Data!$A$1:N$1009,_xlfn.AGGREGATE(15,6,((Data!$C$1:$C$1009=N$6)/(Data!$C$1:$C$1009=N$6))*ROW(Data!$C$1:$C$1009),ROW(N122)-ROW(N$6)),1)),"")</f>
        <v/>
      </c>
      <c r="O122" s="43"/>
      <c r="P122" s="43" t="str" cm="1">
        <f t="array" ref="P122">IFERROR(_xlfn.SINGLE(INDEX(Data!$A$1:Q$1009,_xlfn.AGGREGATE(15,6,((Data!$C$1:$C$1009=P$6)/(Data!$C$1:$C$1009=P$6))*ROW(Data!$C$1:$C$1009),ROW(P122)-ROW(P$6)),1)),"")</f>
        <v/>
      </c>
      <c r="Q122" s="43"/>
      <c r="R122" s="43" t="str" cm="1">
        <f t="array" ref="R122">IFERROR(_xlfn.SINGLE(INDEX(Data!$A$1:R$1009,_xlfn.AGGREGATE(15,6,((Data!$C$1:$C$1009=R$6)/(Data!$C$1:$C$1009=R$6))*ROW(Data!$C$1:$C$1009),ROW(R122)-ROW(R$6)),1)),"")</f>
        <v/>
      </c>
      <c r="S122" s="43"/>
      <c r="T122" s="43" t="str" cm="1">
        <f t="array" ref="T122">IFERROR(_xlfn.SINGLE(INDEX(Data!$A$1:S$1009,_xlfn.AGGREGATE(15,6,((Data!$C$1:$C$1009=T$6)/(Data!$C$1:$C$1009=T$6))*ROW(Data!$C$1:$C$1009),ROW(T122)-ROW(T$6)),1)),"")</f>
        <v/>
      </c>
      <c r="U122" s="43"/>
      <c r="V122" s="43" t="str" cm="1">
        <f t="array" ref="V122">IFERROR(_xlfn.SINGLE(INDEX(Data!$A$1:X$1009,_xlfn.AGGREGATE(15,6,((Data!$C$1:$C$1009=V$6)/(Data!$C$1:$C$1009=V$6))*ROW(Data!$C$1:$C$1009),ROW(V122)-ROW(V$6)),1)),"")</f>
        <v/>
      </c>
      <c r="W122" s="43"/>
      <c r="X122" s="43" t="str" cm="1">
        <f t="array" ref="X122">IFERROR(_xlfn.SINGLE(INDEX(Data!$A$1:Z$1009,_xlfn.AGGREGATE(15,6,((Data!$C$1:$C$1009=X$6)/(Data!$C$1:$C$1009=X$6))*ROW(Data!$C$1:$C$1009),ROW(X122)-ROW(X$6)),1)),"")</f>
        <v/>
      </c>
      <c r="Y122" s="43"/>
      <c r="Z122" s="43" t="str" cm="1">
        <f t="array" ref="Z122">IFERROR(_xlfn.SINGLE(INDEX(Data!$A$1:AB$1009,_xlfn.AGGREGATE(15,6,((Data!$C$1:$C$1009=Z$6)/(Data!$C$1:$C$1009=Z$6))*ROW(Data!$C$1:$C$1009),ROW(Z122)-ROW(Z$6)),1)),"")</f>
        <v/>
      </c>
    </row>
    <row r="123" spans="1:26" x14ac:dyDescent="0.4">
      <c r="A123" s="43"/>
      <c r="B123" s="43" t="str" cm="1">
        <f t="array" ref="B123">IFERROR(_xlfn.SINGLE(INDEX(Data!A$1:$A$1009,_xlfn.AGGREGATE(15,6,((Data!$C$1:$C$1009=B$6)/(Data!$C$1:$C$1009=B$6))*ROW(Data!$C$1:$C$1009),ROW(B123)-ROW(B$6)),1)),"")</f>
        <v/>
      </c>
      <c r="C123" s="43"/>
      <c r="D123" s="43" t="str" cm="1">
        <f t="array" ref="D123">IFERROR(_xlfn.SINGLE(INDEX(Data!$A$1:C$1009,_xlfn.AGGREGATE(15,6,((Data!$C$1:$C$1009=D$6)/(Data!$C$1:$C$1009=D$6))*ROW(Data!$C$1:$C$1009),ROW(D123)-ROW(D$6)),1)),"")</f>
        <v/>
      </c>
      <c r="E123" s="43"/>
      <c r="F123" s="43" t="str" cm="1">
        <f t="array" ref="F123">IFERROR(_xlfn.SINGLE(INDEX(Data!$A$1:E$1009,_xlfn.AGGREGATE(15,6,((Data!$C$1:$C$1009=F$6)/(Data!$C$1:$C$1009=F$6))*ROW(Data!$C$1:$C$1009),ROW(F123)-ROW(F$6)),1)),"")</f>
        <v/>
      </c>
      <c r="G123" s="43"/>
      <c r="H123" s="43" t="str" cm="1">
        <f t="array" ref="H123">IFERROR(_xlfn.SINGLE(INDEX(Data!$A$1:G$1009,_xlfn.AGGREGATE(15,6,((Data!$C$1:$C$1009=H$6)/(Data!$C$1:$C$1009=H$6))*ROW(Data!$C$1:$C$1009),ROW(H123)-ROW(H$6)),1)),"")</f>
        <v/>
      </c>
      <c r="I123" s="43"/>
      <c r="J123" s="43" t="str" cm="1">
        <f t="array" ref="J123">IFERROR(_xlfn.SINGLE(INDEX(Data!$A$1:J$1009,_xlfn.AGGREGATE(15,6,((Data!$C$1:$C$1009=J$6)/(Data!$C$1:$C$1009=J$6))*ROW(Data!$C$1:$C$1009),ROW(J123)-ROW(J$6)),1)),"")</f>
        <v/>
      </c>
      <c r="K123" s="43"/>
      <c r="L123" s="43" t="str" cm="1">
        <f t="array" ref="L123">IFERROR(_xlfn.SINGLE(INDEX(Data!$A$1:L$1009,_xlfn.AGGREGATE(15,6,((Data!$C$1:$C$1009=L$6)/(Data!$C$1:$C$1009=L$6))*ROW(Data!$C$1:$C$1009),ROW(L123)-ROW(L$6)),1)),"")</f>
        <v/>
      </c>
      <c r="M123" s="43"/>
      <c r="N123" s="43" t="str" cm="1">
        <f t="array" ref="N123">IFERROR(_xlfn.SINGLE(INDEX(Data!$A$1:N$1009,_xlfn.AGGREGATE(15,6,((Data!$C$1:$C$1009=N$6)/(Data!$C$1:$C$1009=N$6))*ROW(Data!$C$1:$C$1009),ROW(N123)-ROW(N$6)),1)),"")</f>
        <v/>
      </c>
      <c r="O123" s="43"/>
      <c r="P123" s="43" t="str" cm="1">
        <f t="array" ref="P123">IFERROR(_xlfn.SINGLE(INDEX(Data!$A$1:Q$1009,_xlfn.AGGREGATE(15,6,((Data!$C$1:$C$1009=P$6)/(Data!$C$1:$C$1009=P$6))*ROW(Data!$C$1:$C$1009),ROW(P123)-ROW(P$6)),1)),"")</f>
        <v/>
      </c>
      <c r="Q123" s="43"/>
      <c r="R123" s="43" t="str" cm="1">
        <f t="array" ref="R123">IFERROR(_xlfn.SINGLE(INDEX(Data!$A$1:R$1009,_xlfn.AGGREGATE(15,6,((Data!$C$1:$C$1009=R$6)/(Data!$C$1:$C$1009=R$6))*ROW(Data!$C$1:$C$1009),ROW(R123)-ROW(R$6)),1)),"")</f>
        <v/>
      </c>
      <c r="S123" s="43"/>
      <c r="T123" s="43" t="str" cm="1">
        <f t="array" ref="T123">IFERROR(_xlfn.SINGLE(INDEX(Data!$A$1:S$1009,_xlfn.AGGREGATE(15,6,((Data!$C$1:$C$1009=T$6)/(Data!$C$1:$C$1009=T$6))*ROW(Data!$C$1:$C$1009),ROW(T123)-ROW(T$6)),1)),"")</f>
        <v/>
      </c>
      <c r="U123" s="43"/>
      <c r="V123" s="43" t="str" cm="1">
        <f t="array" ref="V123">IFERROR(_xlfn.SINGLE(INDEX(Data!$A$1:X$1009,_xlfn.AGGREGATE(15,6,((Data!$C$1:$C$1009=V$6)/(Data!$C$1:$C$1009=V$6))*ROW(Data!$C$1:$C$1009),ROW(V123)-ROW(V$6)),1)),"")</f>
        <v/>
      </c>
      <c r="W123" s="43"/>
      <c r="X123" s="43" t="str" cm="1">
        <f t="array" ref="X123">IFERROR(_xlfn.SINGLE(INDEX(Data!$A$1:Z$1009,_xlfn.AGGREGATE(15,6,((Data!$C$1:$C$1009=X$6)/(Data!$C$1:$C$1009=X$6))*ROW(Data!$C$1:$C$1009),ROW(X123)-ROW(X$6)),1)),"")</f>
        <v/>
      </c>
      <c r="Y123" s="43"/>
      <c r="Z123" s="43" t="str" cm="1">
        <f t="array" ref="Z123">IFERROR(_xlfn.SINGLE(INDEX(Data!$A$1:AB$1009,_xlfn.AGGREGATE(15,6,((Data!$C$1:$C$1009=Z$6)/(Data!$C$1:$C$1009=Z$6))*ROW(Data!$C$1:$C$1009),ROW(Z123)-ROW(Z$6)),1)),"")</f>
        <v/>
      </c>
    </row>
    <row r="124" spans="1:26" x14ac:dyDescent="0.4">
      <c r="A124" s="43"/>
      <c r="B124" s="43" t="str" cm="1">
        <f t="array" ref="B124">IFERROR(_xlfn.SINGLE(INDEX(Data!A$1:$A$1009,_xlfn.AGGREGATE(15,6,((Data!$C$1:$C$1009=B$6)/(Data!$C$1:$C$1009=B$6))*ROW(Data!$C$1:$C$1009),ROW(B124)-ROW(B$6)),1)),"")</f>
        <v/>
      </c>
      <c r="C124" s="43"/>
      <c r="D124" s="43" t="str" cm="1">
        <f t="array" ref="D124">IFERROR(_xlfn.SINGLE(INDEX(Data!$A$1:C$1009,_xlfn.AGGREGATE(15,6,((Data!$C$1:$C$1009=D$6)/(Data!$C$1:$C$1009=D$6))*ROW(Data!$C$1:$C$1009),ROW(D124)-ROW(D$6)),1)),"")</f>
        <v/>
      </c>
      <c r="E124" s="43"/>
      <c r="F124" s="43" t="str" cm="1">
        <f t="array" ref="F124">IFERROR(_xlfn.SINGLE(INDEX(Data!$A$1:E$1009,_xlfn.AGGREGATE(15,6,((Data!$C$1:$C$1009=F$6)/(Data!$C$1:$C$1009=F$6))*ROW(Data!$C$1:$C$1009),ROW(F124)-ROW(F$6)),1)),"")</f>
        <v/>
      </c>
      <c r="G124" s="43"/>
      <c r="H124" s="43" t="str" cm="1">
        <f t="array" ref="H124">IFERROR(_xlfn.SINGLE(INDEX(Data!$A$1:G$1009,_xlfn.AGGREGATE(15,6,((Data!$C$1:$C$1009=H$6)/(Data!$C$1:$C$1009=H$6))*ROW(Data!$C$1:$C$1009),ROW(H124)-ROW(H$6)),1)),"")</f>
        <v/>
      </c>
      <c r="I124" s="43"/>
      <c r="J124" s="43" t="str" cm="1">
        <f t="array" ref="J124">IFERROR(_xlfn.SINGLE(INDEX(Data!$A$1:J$1009,_xlfn.AGGREGATE(15,6,((Data!$C$1:$C$1009=J$6)/(Data!$C$1:$C$1009=J$6))*ROW(Data!$C$1:$C$1009),ROW(J124)-ROW(J$6)),1)),"")</f>
        <v/>
      </c>
      <c r="K124" s="43"/>
      <c r="L124" s="43" t="str" cm="1">
        <f t="array" ref="L124">IFERROR(_xlfn.SINGLE(INDEX(Data!$A$1:L$1009,_xlfn.AGGREGATE(15,6,((Data!$C$1:$C$1009=L$6)/(Data!$C$1:$C$1009=L$6))*ROW(Data!$C$1:$C$1009),ROW(L124)-ROW(L$6)),1)),"")</f>
        <v/>
      </c>
      <c r="M124" s="43"/>
      <c r="N124" s="43" t="str" cm="1">
        <f t="array" ref="N124">IFERROR(_xlfn.SINGLE(INDEX(Data!$A$1:N$1009,_xlfn.AGGREGATE(15,6,((Data!$C$1:$C$1009=N$6)/(Data!$C$1:$C$1009=N$6))*ROW(Data!$C$1:$C$1009),ROW(N124)-ROW(N$6)),1)),"")</f>
        <v/>
      </c>
      <c r="O124" s="43"/>
      <c r="P124" s="43" t="str" cm="1">
        <f t="array" ref="P124">IFERROR(_xlfn.SINGLE(INDEX(Data!$A$1:Q$1009,_xlfn.AGGREGATE(15,6,((Data!$C$1:$C$1009=P$6)/(Data!$C$1:$C$1009=P$6))*ROW(Data!$C$1:$C$1009),ROW(P124)-ROW(P$6)),1)),"")</f>
        <v/>
      </c>
      <c r="Q124" s="43"/>
      <c r="R124" s="43" t="str" cm="1">
        <f t="array" ref="R124">IFERROR(_xlfn.SINGLE(INDEX(Data!$A$1:R$1009,_xlfn.AGGREGATE(15,6,((Data!$C$1:$C$1009=R$6)/(Data!$C$1:$C$1009=R$6))*ROW(Data!$C$1:$C$1009),ROW(R124)-ROW(R$6)),1)),"")</f>
        <v/>
      </c>
      <c r="S124" s="43"/>
      <c r="T124" s="43" t="str" cm="1">
        <f t="array" ref="T124">IFERROR(_xlfn.SINGLE(INDEX(Data!$A$1:S$1009,_xlfn.AGGREGATE(15,6,((Data!$C$1:$C$1009=T$6)/(Data!$C$1:$C$1009=T$6))*ROW(Data!$C$1:$C$1009),ROW(T124)-ROW(T$6)),1)),"")</f>
        <v/>
      </c>
      <c r="U124" s="43"/>
      <c r="V124" s="43" t="str" cm="1">
        <f t="array" ref="V124">IFERROR(_xlfn.SINGLE(INDEX(Data!$A$1:X$1009,_xlfn.AGGREGATE(15,6,((Data!$C$1:$C$1009=V$6)/(Data!$C$1:$C$1009=V$6))*ROW(Data!$C$1:$C$1009),ROW(V124)-ROW(V$6)),1)),"")</f>
        <v/>
      </c>
      <c r="W124" s="43"/>
      <c r="X124" s="43" t="str" cm="1">
        <f t="array" ref="X124">IFERROR(_xlfn.SINGLE(INDEX(Data!$A$1:Z$1009,_xlfn.AGGREGATE(15,6,((Data!$C$1:$C$1009=X$6)/(Data!$C$1:$C$1009=X$6))*ROW(Data!$C$1:$C$1009),ROW(X124)-ROW(X$6)),1)),"")</f>
        <v/>
      </c>
      <c r="Y124" s="43"/>
      <c r="Z124" s="43" t="str" cm="1">
        <f t="array" ref="Z124">IFERROR(_xlfn.SINGLE(INDEX(Data!$A$1:AB$1009,_xlfn.AGGREGATE(15,6,((Data!$C$1:$C$1009=Z$6)/(Data!$C$1:$C$1009=Z$6))*ROW(Data!$C$1:$C$1009),ROW(Z124)-ROW(Z$6)),1)),"")</f>
        <v/>
      </c>
    </row>
    <row r="125" spans="1:26" x14ac:dyDescent="0.4">
      <c r="A125" s="43"/>
      <c r="B125" s="43" t="str" cm="1">
        <f t="array" ref="B125">IFERROR(_xlfn.SINGLE(INDEX(Data!A$1:$A$1009,_xlfn.AGGREGATE(15,6,((Data!$C$1:$C$1009=B$6)/(Data!$C$1:$C$1009=B$6))*ROW(Data!$C$1:$C$1009),ROW(B125)-ROW(B$6)),1)),"")</f>
        <v/>
      </c>
      <c r="C125" s="43"/>
      <c r="D125" s="43" t="str" cm="1">
        <f t="array" ref="D125">IFERROR(_xlfn.SINGLE(INDEX(Data!$A$1:C$1009,_xlfn.AGGREGATE(15,6,((Data!$C$1:$C$1009=D$6)/(Data!$C$1:$C$1009=D$6))*ROW(Data!$C$1:$C$1009),ROW(D125)-ROW(D$6)),1)),"")</f>
        <v/>
      </c>
      <c r="E125" s="43"/>
      <c r="F125" s="43" t="str" cm="1">
        <f t="array" ref="F125">IFERROR(_xlfn.SINGLE(INDEX(Data!$A$1:E$1009,_xlfn.AGGREGATE(15,6,((Data!$C$1:$C$1009=F$6)/(Data!$C$1:$C$1009=F$6))*ROW(Data!$C$1:$C$1009),ROW(F125)-ROW(F$6)),1)),"")</f>
        <v/>
      </c>
      <c r="G125" s="43"/>
      <c r="H125" s="43" t="str" cm="1">
        <f t="array" ref="H125">IFERROR(_xlfn.SINGLE(INDEX(Data!$A$1:G$1009,_xlfn.AGGREGATE(15,6,((Data!$C$1:$C$1009=H$6)/(Data!$C$1:$C$1009=H$6))*ROW(Data!$C$1:$C$1009),ROW(H125)-ROW(H$6)),1)),"")</f>
        <v/>
      </c>
      <c r="I125" s="43"/>
      <c r="J125" s="43" t="str" cm="1">
        <f t="array" ref="J125">IFERROR(_xlfn.SINGLE(INDEX(Data!$A$1:J$1009,_xlfn.AGGREGATE(15,6,((Data!$C$1:$C$1009=J$6)/(Data!$C$1:$C$1009=J$6))*ROW(Data!$C$1:$C$1009),ROW(J125)-ROW(J$6)),1)),"")</f>
        <v/>
      </c>
      <c r="K125" s="43"/>
      <c r="L125" s="43" t="str" cm="1">
        <f t="array" ref="L125">IFERROR(_xlfn.SINGLE(INDEX(Data!$A$1:L$1009,_xlfn.AGGREGATE(15,6,((Data!$C$1:$C$1009=L$6)/(Data!$C$1:$C$1009=L$6))*ROW(Data!$C$1:$C$1009),ROW(L125)-ROW(L$6)),1)),"")</f>
        <v/>
      </c>
      <c r="M125" s="43"/>
      <c r="N125" s="43" t="str" cm="1">
        <f t="array" ref="N125">IFERROR(_xlfn.SINGLE(INDEX(Data!$A$1:N$1009,_xlfn.AGGREGATE(15,6,((Data!$C$1:$C$1009=N$6)/(Data!$C$1:$C$1009=N$6))*ROW(Data!$C$1:$C$1009),ROW(N125)-ROW(N$6)),1)),"")</f>
        <v/>
      </c>
      <c r="O125" s="43"/>
      <c r="P125" s="43" t="str" cm="1">
        <f t="array" ref="P125">IFERROR(_xlfn.SINGLE(INDEX(Data!$A$1:Q$1009,_xlfn.AGGREGATE(15,6,((Data!$C$1:$C$1009=P$6)/(Data!$C$1:$C$1009=P$6))*ROW(Data!$C$1:$C$1009),ROW(P125)-ROW(P$6)),1)),"")</f>
        <v/>
      </c>
      <c r="Q125" s="43"/>
      <c r="R125" s="43" t="str" cm="1">
        <f t="array" ref="R125">IFERROR(_xlfn.SINGLE(INDEX(Data!$A$1:R$1009,_xlfn.AGGREGATE(15,6,((Data!$C$1:$C$1009=R$6)/(Data!$C$1:$C$1009=R$6))*ROW(Data!$C$1:$C$1009),ROW(R125)-ROW(R$6)),1)),"")</f>
        <v/>
      </c>
      <c r="S125" s="43"/>
      <c r="T125" s="43" t="str" cm="1">
        <f t="array" ref="T125">IFERROR(_xlfn.SINGLE(INDEX(Data!$A$1:S$1009,_xlfn.AGGREGATE(15,6,((Data!$C$1:$C$1009=T$6)/(Data!$C$1:$C$1009=T$6))*ROW(Data!$C$1:$C$1009),ROW(T125)-ROW(T$6)),1)),"")</f>
        <v/>
      </c>
      <c r="U125" s="43"/>
      <c r="V125" s="43" t="str" cm="1">
        <f t="array" ref="V125">IFERROR(_xlfn.SINGLE(INDEX(Data!$A$1:X$1009,_xlfn.AGGREGATE(15,6,((Data!$C$1:$C$1009=V$6)/(Data!$C$1:$C$1009=V$6))*ROW(Data!$C$1:$C$1009),ROW(V125)-ROW(V$6)),1)),"")</f>
        <v/>
      </c>
      <c r="W125" s="43"/>
      <c r="X125" s="43" t="str" cm="1">
        <f t="array" ref="X125">IFERROR(_xlfn.SINGLE(INDEX(Data!$A$1:Z$1009,_xlfn.AGGREGATE(15,6,((Data!$C$1:$C$1009=X$6)/(Data!$C$1:$C$1009=X$6))*ROW(Data!$C$1:$C$1009),ROW(X125)-ROW(X$6)),1)),"")</f>
        <v/>
      </c>
      <c r="Y125" s="43"/>
      <c r="Z125" s="43" t="str" cm="1">
        <f t="array" ref="Z125">IFERROR(_xlfn.SINGLE(INDEX(Data!$A$1:AB$1009,_xlfn.AGGREGATE(15,6,((Data!$C$1:$C$1009=Z$6)/(Data!$C$1:$C$1009=Z$6))*ROW(Data!$C$1:$C$1009),ROW(Z125)-ROW(Z$6)),1)),"")</f>
        <v/>
      </c>
    </row>
    <row r="126" spans="1:26" x14ac:dyDescent="0.4">
      <c r="A126" s="43"/>
      <c r="B126" s="43" t="str" cm="1">
        <f t="array" ref="B126">IFERROR(_xlfn.SINGLE(INDEX(Data!A$1:$A$1009,_xlfn.AGGREGATE(15,6,((Data!$C$1:$C$1009=B$6)/(Data!$C$1:$C$1009=B$6))*ROW(Data!$C$1:$C$1009),ROW(B126)-ROW(B$6)),1)),"")</f>
        <v/>
      </c>
      <c r="C126" s="43"/>
      <c r="D126" s="43" t="str" cm="1">
        <f t="array" ref="D126">IFERROR(_xlfn.SINGLE(INDEX(Data!$A$1:C$1009,_xlfn.AGGREGATE(15,6,((Data!$C$1:$C$1009=D$6)/(Data!$C$1:$C$1009=D$6))*ROW(Data!$C$1:$C$1009),ROW(D126)-ROW(D$6)),1)),"")</f>
        <v/>
      </c>
      <c r="E126" s="43"/>
      <c r="F126" s="43" t="str" cm="1">
        <f t="array" ref="F126">IFERROR(_xlfn.SINGLE(INDEX(Data!$A$1:E$1009,_xlfn.AGGREGATE(15,6,((Data!$C$1:$C$1009=F$6)/(Data!$C$1:$C$1009=F$6))*ROW(Data!$C$1:$C$1009),ROW(F126)-ROW(F$6)),1)),"")</f>
        <v/>
      </c>
      <c r="G126" s="43"/>
      <c r="H126" s="43" t="str" cm="1">
        <f t="array" ref="H126">IFERROR(_xlfn.SINGLE(INDEX(Data!$A$1:G$1009,_xlfn.AGGREGATE(15,6,((Data!$C$1:$C$1009=H$6)/(Data!$C$1:$C$1009=H$6))*ROW(Data!$C$1:$C$1009),ROW(H126)-ROW(H$6)),1)),"")</f>
        <v/>
      </c>
      <c r="I126" s="43"/>
      <c r="J126" s="43" t="str" cm="1">
        <f t="array" ref="J126">IFERROR(_xlfn.SINGLE(INDEX(Data!$A$1:J$1009,_xlfn.AGGREGATE(15,6,((Data!$C$1:$C$1009=J$6)/(Data!$C$1:$C$1009=J$6))*ROW(Data!$C$1:$C$1009),ROW(J126)-ROW(J$6)),1)),"")</f>
        <v/>
      </c>
      <c r="K126" s="43"/>
      <c r="L126" s="43" t="str" cm="1">
        <f t="array" ref="L126">IFERROR(_xlfn.SINGLE(INDEX(Data!$A$1:L$1009,_xlfn.AGGREGATE(15,6,((Data!$C$1:$C$1009=L$6)/(Data!$C$1:$C$1009=L$6))*ROW(Data!$C$1:$C$1009),ROW(L126)-ROW(L$6)),1)),"")</f>
        <v/>
      </c>
      <c r="M126" s="43"/>
      <c r="N126" s="43" t="str" cm="1">
        <f t="array" ref="N126">IFERROR(_xlfn.SINGLE(INDEX(Data!$A$1:N$1009,_xlfn.AGGREGATE(15,6,((Data!$C$1:$C$1009=N$6)/(Data!$C$1:$C$1009=N$6))*ROW(Data!$C$1:$C$1009),ROW(N126)-ROW(N$6)),1)),"")</f>
        <v/>
      </c>
      <c r="O126" s="43"/>
      <c r="P126" s="43" t="str" cm="1">
        <f t="array" ref="P126">IFERROR(_xlfn.SINGLE(INDEX(Data!$A$1:Q$1009,_xlfn.AGGREGATE(15,6,((Data!$C$1:$C$1009=P$6)/(Data!$C$1:$C$1009=P$6))*ROW(Data!$C$1:$C$1009),ROW(P126)-ROW(P$6)),1)),"")</f>
        <v/>
      </c>
      <c r="Q126" s="43"/>
      <c r="R126" s="43" t="str" cm="1">
        <f t="array" ref="R126">IFERROR(_xlfn.SINGLE(INDEX(Data!$A$1:R$1009,_xlfn.AGGREGATE(15,6,((Data!$C$1:$C$1009=R$6)/(Data!$C$1:$C$1009=R$6))*ROW(Data!$C$1:$C$1009),ROW(R126)-ROW(R$6)),1)),"")</f>
        <v/>
      </c>
      <c r="S126" s="43"/>
      <c r="T126" s="43" t="str" cm="1">
        <f t="array" ref="T126">IFERROR(_xlfn.SINGLE(INDEX(Data!$A$1:S$1009,_xlfn.AGGREGATE(15,6,((Data!$C$1:$C$1009=T$6)/(Data!$C$1:$C$1009=T$6))*ROW(Data!$C$1:$C$1009),ROW(T126)-ROW(T$6)),1)),"")</f>
        <v/>
      </c>
      <c r="U126" s="43"/>
      <c r="V126" s="43" t="str" cm="1">
        <f t="array" ref="V126">IFERROR(_xlfn.SINGLE(INDEX(Data!$A$1:X$1009,_xlfn.AGGREGATE(15,6,((Data!$C$1:$C$1009=V$6)/(Data!$C$1:$C$1009=V$6))*ROW(Data!$C$1:$C$1009),ROW(V126)-ROW(V$6)),1)),"")</f>
        <v/>
      </c>
      <c r="W126" s="43"/>
      <c r="X126" s="43" t="str" cm="1">
        <f t="array" ref="X126">IFERROR(_xlfn.SINGLE(INDEX(Data!$A$1:Z$1009,_xlfn.AGGREGATE(15,6,((Data!$C$1:$C$1009=X$6)/(Data!$C$1:$C$1009=X$6))*ROW(Data!$C$1:$C$1009),ROW(X126)-ROW(X$6)),1)),"")</f>
        <v/>
      </c>
      <c r="Y126" s="43"/>
      <c r="Z126" s="43" t="str" cm="1">
        <f t="array" ref="Z126">IFERROR(_xlfn.SINGLE(INDEX(Data!$A$1:AB$1009,_xlfn.AGGREGATE(15,6,((Data!$C$1:$C$1009=Z$6)/(Data!$C$1:$C$1009=Z$6))*ROW(Data!$C$1:$C$1009),ROW(Z126)-ROW(Z$6)),1)),"")</f>
        <v/>
      </c>
    </row>
    <row r="127" spans="1:26" x14ac:dyDescent="0.4">
      <c r="A127" s="43"/>
      <c r="B127" s="43" t="str" cm="1">
        <f t="array" ref="B127">IFERROR(_xlfn.SINGLE(INDEX(Data!A$1:$A$1009,_xlfn.AGGREGATE(15,6,((Data!$C$1:$C$1009=B$6)/(Data!$C$1:$C$1009=B$6))*ROW(Data!$C$1:$C$1009),ROW(B127)-ROW(B$6)),1)),"")</f>
        <v/>
      </c>
      <c r="C127" s="43"/>
      <c r="D127" s="43" t="str" cm="1">
        <f t="array" ref="D127">IFERROR(_xlfn.SINGLE(INDEX(Data!$A$1:C$1009,_xlfn.AGGREGATE(15,6,((Data!$C$1:$C$1009=D$6)/(Data!$C$1:$C$1009=D$6))*ROW(Data!$C$1:$C$1009),ROW(D127)-ROW(D$6)),1)),"")</f>
        <v/>
      </c>
      <c r="E127" s="43"/>
      <c r="F127" s="43" t="str" cm="1">
        <f t="array" ref="F127">IFERROR(_xlfn.SINGLE(INDEX(Data!$A$1:E$1009,_xlfn.AGGREGATE(15,6,((Data!$C$1:$C$1009=F$6)/(Data!$C$1:$C$1009=F$6))*ROW(Data!$C$1:$C$1009),ROW(F127)-ROW(F$6)),1)),"")</f>
        <v/>
      </c>
      <c r="G127" s="43"/>
      <c r="H127" s="43" t="str" cm="1">
        <f t="array" ref="H127">IFERROR(_xlfn.SINGLE(INDEX(Data!$A$1:G$1009,_xlfn.AGGREGATE(15,6,((Data!$C$1:$C$1009=H$6)/(Data!$C$1:$C$1009=H$6))*ROW(Data!$C$1:$C$1009),ROW(H127)-ROW(H$6)),1)),"")</f>
        <v/>
      </c>
      <c r="I127" s="43"/>
      <c r="J127" s="43" t="str" cm="1">
        <f t="array" ref="J127">IFERROR(_xlfn.SINGLE(INDEX(Data!$A$1:J$1009,_xlfn.AGGREGATE(15,6,((Data!$C$1:$C$1009=J$6)/(Data!$C$1:$C$1009=J$6))*ROW(Data!$C$1:$C$1009),ROW(J127)-ROW(J$6)),1)),"")</f>
        <v/>
      </c>
      <c r="K127" s="43"/>
      <c r="L127" s="43" t="str" cm="1">
        <f t="array" ref="L127">IFERROR(_xlfn.SINGLE(INDEX(Data!$A$1:L$1009,_xlfn.AGGREGATE(15,6,((Data!$C$1:$C$1009=L$6)/(Data!$C$1:$C$1009=L$6))*ROW(Data!$C$1:$C$1009),ROW(L127)-ROW(L$6)),1)),"")</f>
        <v/>
      </c>
      <c r="M127" s="43"/>
      <c r="N127" s="43" t="str" cm="1">
        <f t="array" ref="N127">IFERROR(_xlfn.SINGLE(INDEX(Data!$A$1:N$1009,_xlfn.AGGREGATE(15,6,((Data!$C$1:$C$1009=N$6)/(Data!$C$1:$C$1009=N$6))*ROW(Data!$C$1:$C$1009),ROW(N127)-ROW(N$6)),1)),"")</f>
        <v/>
      </c>
      <c r="O127" s="43"/>
      <c r="P127" s="43" t="str" cm="1">
        <f t="array" ref="P127">IFERROR(_xlfn.SINGLE(INDEX(Data!$A$1:Q$1009,_xlfn.AGGREGATE(15,6,((Data!$C$1:$C$1009=P$6)/(Data!$C$1:$C$1009=P$6))*ROW(Data!$C$1:$C$1009),ROW(P127)-ROW(P$6)),1)),"")</f>
        <v/>
      </c>
      <c r="Q127" s="43"/>
      <c r="R127" s="43" t="str" cm="1">
        <f t="array" ref="R127">IFERROR(_xlfn.SINGLE(INDEX(Data!$A$1:R$1009,_xlfn.AGGREGATE(15,6,((Data!$C$1:$C$1009=R$6)/(Data!$C$1:$C$1009=R$6))*ROW(Data!$C$1:$C$1009),ROW(R127)-ROW(R$6)),1)),"")</f>
        <v/>
      </c>
      <c r="S127" s="43"/>
      <c r="T127" s="43" t="str" cm="1">
        <f t="array" ref="T127">IFERROR(_xlfn.SINGLE(INDEX(Data!$A$1:S$1009,_xlfn.AGGREGATE(15,6,((Data!$C$1:$C$1009=T$6)/(Data!$C$1:$C$1009=T$6))*ROW(Data!$C$1:$C$1009),ROW(T127)-ROW(T$6)),1)),"")</f>
        <v/>
      </c>
      <c r="U127" s="43"/>
      <c r="V127" s="43" t="str" cm="1">
        <f t="array" ref="V127">IFERROR(_xlfn.SINGLE(INDEX(Data!$A$1:X$1009,_xlfn.AGGREGATE(15,6,((Data!$C$1:$C$1009=V$6)/(Data!$C$1:$C$1009=V$6))*ROW(Data!$C$1:$C$1009),ROW(V127)-ROW(V$6)),1)),"")</f>
        <v/>
      </c>
      <c r="W127" s="43"/>
      <c r="X127" s="43" t="str" cm="1">
        <f t="array" ref="X127">IFERROR(_xlfn.SINGLE(INDEX(Data!$A$1:Z$1009,_xlfn.AGGREGATE(15,6,((Data!$C$1:$C$1009=X$6)/(Data!$C$1:$C$1009=X$6))*ROW(Data!$C$1:$C$1009),ROW(X127)-ROW(X$6)),1)),"")</f>
        <v/>
      </c>
      <c r="Y127" s="43"/>
      <c r="Z127" s="43" t="str" cm="1">
        <f t="array" ref="Z127">IFERROR(_xlfn.SINGLE(INDEX(Data!$A$1:AB$1009,_xlfn.AGGREGATE(15,6,((Data!$C$1:$C$1009=Z$6)/(Data!$C$1:$C$1009=Z$6))*ROW(Data!$C$1:$C$1009),ROW(Z127)-ROW(Z$6)),1)),"")</f>
        <v/>
      </c>
    </row>
    <row r="128" spans="1:26" x14ac:dyDescent="0.4">
      <c r="A128" s="43"/>
      <c r="B128" s="43" t="str" cm="1">
        <f t="array" ref="B128">IFERROR(_xlfn.SINGLE(INDEX(Data!A$1:$A$1009,_xlfn.AGGREGATE(15,6,((Data!$C$1:$C$1009=B$6)/(Data!$C$1:$C$1009=B$6))*ROW(Data!$C$1:$C$1009),ROW(B128)-ROW(B$6)),1)),"")</f>
        <v/>
      </c>
      <c r="C128" s="43"/>
      <c r="D128" s="43" t="str" cm="1">
        <f t="array" ref="D128">IFERROR(_xlfn.SINGLE(INDEX(Data!$A$1:C$1009,_xlfn.AGGREGATE(15,6,((Data!$C$1:$C$1009=D$6)/(Data!$C$1:$C$1009=D$6))*ROW(Data!$C$1:$C$1009),ROW(D128)-ROW(D$6)),1)),"")</f>
        <v/>
      </c>
      <c r="E128" s="43"/>
      <c r="F128" s="43" t="str" cm="1">
        <f t="array" ref="F128">IFERROR(_xlfn.SINGLE(INDEX(Data!$A$1:E$1009,_xlfn.AGGREGATE(15,6,((Data!$C$1:$C$1009=F$6)/(Data!$C$1:$C$1009=F$6))*ROW(Data!$C$1:$C$1009),ROW(F128)-ROW(F$6)),1)),"")</f>
        <v/>
      </c>
      <c r="G128" s="43"/>
      <c r="H128" s="43" t="str" cm="1">
        <f t="array" ref="H128">IFERROR(_xlfn.SINGLE(INDEX(Data!$A$1:G$1009,_xlfn.AGGREGATE(15,6,((Data!$C$1:$C$1009=H$6)/(Data!$C$1:$C$1009=H$6))*ROW(Data!$C$1:$C$1009),ROW(H128)-ROW(H$6)),1)),"")</f>
        <v/>
      </c>
      <c r="I128" s="43"/>
      <c r="J128" s="43" t="str" cm="1">
        <f t="array" ref="J128">IFERROR(_xlfn.SINGLE(INDEX(Data!$A$1:J$1009,_xlfn.AGGREGATE(15,6,((Data!$C$1:$C$1009=J$6)/(Data!$C$1:$C$1009=J$6))*ROW(Data!$C$1:$C$1009),ROW(J128)-ROW(J$6)),1)),"")</f>
        <v/>
      </c>
      <c r="K128" s="43"/>
      <c r="L128" s="43" t="str" cm="1">
        <f t="array" ref="L128">IFERROR(_xlfn.SINGLE(INDEX(Data!$A$1:L$1009,_xlfn.AGGREGATE(15,6,((Data!$C$1:$C$1009=L$6)/(Data!$C$1:$C$1009=L$6))*ROW(Data!$C$1:$C$1009),ROW(L128)-ROW(L$6)),1)),"")</f>
        <v/>
      </c>
      <c r="M128" s="43"/>
      <c r="N128" s="43" t="str" cm="1">
        <f t="array" ref="N128">IFERROR(_xlfn.SINGLE(INDEX(Data!$A$1:N$1009,_xlfn.AGGREGATE(15,6,((Data!$C$1:$C$1009=N$6)/(Data!$C$1:$C$1009=N$6))*ROW(Data!$C$1:$C$1009),ROW(N128)-ROW(N$6)),1)),"")</f>
        <v/>
      </c>
      <c r="O128" s="43"/>
      <c r="P128" s="43" t="str" cm="1">
        <f t="array" ref="P128">IFERROR(_xlfn.SINGLE(INDEX(Data!$A$1:Q$1009,_xlfn.AGGREGATE(15,6,((Data!$C$1:$C$1009=P$6)/(Data!$C$1:$C$1009=P$6))*ROW(Data!$C$1:$C$1009),ROW(P128)-ROW(P$6)),1)),"")</f>
        <v/>
      </c>
      <c r="Q128" s="43"/>
      <c r="R128" s="43" t="str" cm="1">
        <f t="array" ref="R128">IFERROR(_xlfn.SINGLE(INDEX(Data!$A$1:R$1009,_xlfn.AGGREGATE(15,6,((Data!$C$1:$C$1009=R$6)/(Data!$C$1:$C$1009=R$6))*ROW(Data!$C$1:$C$1009),ROW(R128)-ROW(R$6)),1)),"")</f>
        <v/>
      </c>
      <c r="S128" s="43"/>
      <c r="T128" s="43" t="str" cm="1">
        <f t="array" ref="T128">IFERROR(_xlfn.SINGLE(INDEX(Data!$A$1:S$1009,_xlfn.AGGREGATE(15,6,((Data!$C$1:$C$1009=T$6)/(Data!$C$1:$C$1009=T$6))*ROW(Data!$C$1:$C$1009),ROW(T128)-ROW(T$6)),1)),"")</f>
        <v/>
      </c>
      <c r="U128" s="43"/>
      <c r="V128" s="43" t="str" cm="1">
        <f t="array" ref="V128">IFERROR(_xlfn.SINGLE(INDEX(Data!$A$1:X$1009,_xlfn.AGGREGATE(15,6,((Data!$C$1:$C$1009=V$6)/(Data!$C$1:$C$1009=V$6))*ROW(Data!$C$1:$C$1009),ROW(V128)-ROW(V$6)),1)),"")</f>
        <v/>
      </c>
      <c r="W128" s="43"/>
      <c r="X128" s="43" t="str" cm="1">
        <f t="array" ref="X128">IFERROR(_xlfn.SINGLE(INDEX(Data!$A$1:Z$1009,_xlfn.AGGREGATE(15,6,((Data!$C$1:$C$1009=X$6)/(Data!$C$1:$C$1009=X$6))*ROW(Data!$C$1:$C$1009),ROW(X128)-ROW(X$6)),1)),"")</f>
        <v/>
      </c>
      <c r="Y128" s="43"/>
      <c r="Z128" s="43" t="str" cm="1">
        <f t="array" ref="Z128">IFERROR(_xlfn.SINGLE(INDEX(Data!$A$1:AB$1009,_xlfn.AGGREGATE(15,6,((Data!$C$1:$C$1009=Z$6)/(Data!$C$1:$C$1009=Z$6))*ROW(Data!$C$1:$C$1009),ROW(Z128)-ROW(Z$6)),1)),"")</f>
        <v/>
      </c>
    </row>
    <row r="129" spans="1:26" x14ac:dyDescent="0.4">
      <c r="A129" s="43"/>
      <c r="B129" s="43" t="str" cm="1">
        <f t="array" ref="B129">IFERROR(_xlfn.SINGLE(INDEX(Data!A$1:$A$1009,_xlfn.AGGREGATE(15,6,((Data!$C$1:$C$1009=B$6)/(Data!$C$1:$C$1009=B$6))*ROW(Data!$C$1:$C$1009),ROW(B129)-ROW(B$6)),1)),"")</f>
        <v/>
      </c>
      <c r="C129" s="43"/>
      <c r="D129" s="43" t="str" cm="1">
        <f t="array" ref="D129">IFERROR(_xlfn.SINGLE(INDEX(Data!$A$1:C$1009,_xlfn.AGGREGATE(15,6,((Data!$C$1:$C$1009=D$6)/(Data!$C$1:$C$1009=D$6))*ROW(Data!$C$1:$C$1009),ROW(D129)-ROW(D$6)),1)),"")</f>
        <v/>
      </c>
      <c r="E129" s="43"/>
      <c r="F129" s="43" t="str" cm="1">
        <f t="array" ref="F129">IFERROR(_xlfn.SINGLE(INDEX(Data!$A$1:E$1009,_xlfn.AGGREGATE(15,6,((Data!$C$1:$C$1009=F$6)/(Data!$C$1:$C$1009=F$6))*ROW(Data!$C$1:$C$1009),ROW(F129)-ROW(F$6)),1)),"")</f>
        <v/>
      </c>
      <c r="G129" s="43"/>
      <c r="H129" s="43" t="str" cm="1">
        <f t="array" ref="H129">IFERROR(_xlfn.SINGLE(INDEX(Data!$A$1:G$1009,_xlfn.AGGREGATE(15,6,((Data!$C$1:$C$1009=H$6)/(Data!$C$1:$C$1009=H$6))*ROW(Data!$C$1:$C$1009),ROW(H129)-ROW(H$6)),1)),"")</f>
        <v/>
      </c>
      <c r="I129" s="43"/>
      <c r="J129" s="43" t="str" cm="1">
        <f t="array" ref="J129">IFERROR(_xlfn.SINGLE(INDEX(Data!$A$1:J$1009,_xlfn.AGGREGATE(15,6,((Data!$C$1:$C$1009=J$6)/(Data!$C$1:$C$1009=J$6))*ROW(Data!$C$1:$C$1009),ROW(J129)-ROW(J$6)),1)),"")</f>
        <v/>
      </c>
      <c r="K129" s="43"/>
      <c r="L129" s="43" t="str" cm="1">
        <f t="array" ref="L129">IFERROR(_xlfn.SINGLE(INDEX(Data!$A$1:L$1009,_xlfn.AGGREGATE(15,6,((Data!$C$1:$C$1009=L$6)/(Data!$C$1:$C$1009=L$6))*ROW(Data!$C$1:$C$1009),ROW(L129)-ROW(L$6)),1)),"")</f>
        <v/>
      </c>
      <c r="M129" s="43"/>
      <c r="N129" s="43" t="str" cm="1">
        <f t="array" ref="N129">IFERROR(_xlfn.SINGLE(INDEX(Data!$A$1:N$1009,_xlfn.AGGREGATE(15,6,((Data!$C$1:$C$1009=N$6)/(Data!$C$1:$C$1009=N$6))*ROW(Data!$C$1:$C$1009),ROW(N129)-ROW(N$6)),1)),"")</f>
        <v/>
      </c>
      <c r="O129" s="43"/>
      <c r="P129" s="43" t="str" cm="1">
        <f t="array" ref="P129">IFERROR(_xlfn.SINGLE(INDEX(Data!$A$1:Q$1009,_xlfn.AGGREGATE(15,6,((Data!$C$1:$C$1009=P$6)/(Data!$C$1:$C$1009=P$6))*ROW(Data!$C$1:$C$1009),ROW(P129)-ROW(P$6)),1)),"")</f>
        <v/>
      </c>
      <c r="Q129" s="43"/>
      <c r="R129" s="43" t="str" cm="1">
        <f t="array" ref="R129">IFERROR(_xlfn.SINGLE(INDEX(Data!$A$1:R$1009,_xlfn.AGGREGATE(15,6,((Data!$C$1:$C$1009=R$6)/(Data!$C$1:$C$1009=R$6))*ROW(Data!$C$1:$C$1009),ROW(R129)-ROW(R$6)),1)),"")</f>
        <v/>
      </c>
      <c r="S129" s="43"/>
      <c r="T129" s="43" t="str" cm="1">
        <f t="array" ref="T129">IFERROR(_xlfn.SINGLE(INDEX(Data!$A$1:S$1009,_xlfn.AGGREGATE(15,6,((Data!$C$1:$C$1009=T$6)/(Data!$C$1:$C$1009=T$6))*ROW(Data!$C$1:$C$1009),ROW(T129)-ROW(T$6)),1)),"")</f>
        <v/>
      </c>
      <c r="U129" s="43"/>
      <c r="V129" s="43" t="str" cm="1">
        <f t="array" ref="V129">IFERROR(_xlfn.SINGLE(INDEX(Data!$A$1:X$1009,_xlfn.AGGREGATE(15,6,((Data!$C$1:$C$1009=V$6)/(Data!$C$1:$C$1009=V$6))*ROW(Data!$C$1:$C$1009),ROW(V129)-ROW(V$6)),1)),"")</f>
        <v/>
      </c>
      <c r="W129" s="43"/>
      <c r="X129" s="43" t="str" cm="1">
        <f t="array" ref="X129">IFERROR(_xlfn.SINGLE(INDEX(Data!$A$1:Z$1009,_xlfn.AGGREGATE(15,6,((Data!$C$1:$C$1009=X$6)/(Data!$C$1:$C$1009=X$6))*ROW(Data!$C$1:$C$1009),ROW(X129)-ROW(X$6)),1)),"")</f>
        <v/>
      </c>
      <c r="Y129" s="43"/>
      <c r="Z129" s="43" t="str" cm="1">
        <f t="array" ref="Z129">IFERROR(_xlfn.SINGLE(INDEX(Data!$A$1:AB$1009,_xlfn.AGGREGATE(15,6,((Data!$C$1:$C$1009=Z$6)/(Data!$C$1:$C$1009=Z$6))*ROW(Data!$C$1:$C$1009),ROW(Z129)-ROW(Z$6)),1)),"")</f>
        <v/>
      </c>
    </row>
    <row r="130" spans="1:26" x14ac:dyDescent="0.4">
      <c r="A130" s="43"/>
      <c r="B130" s="43" t="str" cm="1">
        <f t="array" ref="B130">IFERROR(_xlfn.SINGLE(INDEX(Data!A$1:$A$1009,_xlfn.AGGREGATE(15,6,((Data!$C$1:$C$1009=B$6)/(Data!$C$1:$C$1009=B$6))*ROW(Data!$C$1:$C$1009),ROW(B130)-ROW(B$6)),1)),"")</f>
        <v/>
      </c>
      <c r="C130" s="43"/>
      <c r="D130" s="43" t="str" cm="1">
        <f t="array" ref="D130">IFERROR(_xlfn.SINGLE(INDEX(Data!$A$1:C$1009,_xlfn.AGGREGATE(15,6,((Data!$C$1:$C$1009=D$6)/(Data!$C$1:$C$1009=D$6))*ROW(Data!$C$1:$C$1009),ROW(D130)-ROW(D$6)),1)),"")</f>
        <v/>
      </c>
      <c r="E130" s="43"/>
      <c r="F130" s="43" t="str" cm="1">
        <f t="array" ref="F130">IFERROR(_xlfn.SINGLE(INDEX(Data!$A$1:E$1009,_xlfn.AGGREGATE(15,6,((Data!$C$1:$C$1009=F$6)/(Data!$C$1:$C$1009=F$6))*ROW(Data!$C$1:$C$1009),ROW(F130)-ROW(F$6)),1)),"")</f>
        <v/>
      </c>
      <c r="G130" s="43"/>
      <c r="H130" s="43" t="str" cm="1">
        <f t="array" ref="H130">IFERROR(_xlfn.SINGLE(INDEX(Data!$A$1:G$1009,_xlfn.AGGREGATE(15,6,((Data!$C$1:$C$1009=H$6)/(Data!$C$1:$C$1009=H$6))*ROW(Data!$C$1:$C$1009),ROW(H130)-ROW(H$6)),1)),"")</f>
        <v/>
      </c>
      <c r="I130" s="43"/>
      <c r="J130" s="43" t="str" cm="1">
        <f t="array" ref="J130">IFERROR(_xlfn.SINGLE(INDEX(Data!$A$1:J$1009,_xlfn.AGGREGATE(15,6,((Data!$C$1:$C$1009=J$6)/(Data!$C$1:$C$1009=J$6))*ROW(Data!$C$1:$C$1009),ROW(J130)-ROW(J$6)),1)),"")</f>
        <v/>
      </c>
      <c r="K130" s="43"/>
      <c r="L130" s="43" t="str" cm="1">
        <f t="array" ref="L130">IFERROR(_xlfn.SINGLE(INDEX(Data!$A$1:L$1009,_xlfn.AGGREGATE(15,6,((Data!$C$1:$C$1009=L$6)/(Data!$C$1:$C$1009=L$6))*ROW(Data!$C$1:$C$1009),ROW(L130)-ROW(L$6)),1)),"")</f>
        <v/>
      </c>
      <c r="M130" s="43"/>
      <c r="N130" s="43" t="str" cm="1">
        <f t="array" ref="N130">IFERROR(_xlfn.SINGLE(INDEX(Data!$A$1:N$1009,_xlfn.AGGREGATE(15,6,((Data!$C$1:$C$1009=N$6)/(Data!$C$1:$C$1009=N$6))*ROW(Data!$C$1:$C$1009),ROW(N130)-ROW(N$6)),1)),"")</f>
        <v/>
      </c>
      <c r="O130" s="43"/>
      <c r="P130" s="43" t="str" cm="1">
        <f t="array" ref="P130">IFERROR(_xlfn.SINGLE(INDEX(Data!$A$1:Q$1009,_xlfn.AGGREGATE(15,6,((Data!$C$1:$C$1009=P$6)/(Data!$C$1:$C$1009=P$6))*ROW(Data!$C$1:$C$1009),ROW(P130)-ROW(P$6)),1)),"")</f>
        <v/>
      </c>
      <c r="Q130" s="43"/>
      <c r="R130" s="43" t="str" cm="1">
        <f t="array" ref="R130">IFERROR(_xlfn.SINGLE(INDEX(Data!$A$1:R$1009,_xlfn.AGGREGATE(15,6,((Data!$C$1:$C$1009=R$6)/(Data!$C$1:$C$1009=R$6))*ROW(Data!$C$1:$C$1009),ROW(R130)-ROW(R$6)),1)),"")</f>
        <v/>
      </c>
      <c r="S130" s="43"/>
      <c r="T130" s="43" t="str" cm="1">
        <f t="array" ref="T130">IFERROR(_xlfn.SINGLE(INDEX(Data!$A$1:S$1009,_xlfn.AGGREGATE(15,6,((Data!$C$1:$C$1009=T$6)/(Data!$C$1:$C$1009=T$6))*ROW(Data!$C$1:$C$1009),ROW(T130)-ROW(T$6)),1)),"")</f>
        <v/>
      </c>
      <c r="U130" s="43"/>
      <c r="V130" s="43" t="str" cm="1">
        <f t="array" ref="V130">IFERROR(_xlfn.SINGLE(INDEX(Data!$A$1:X$1009,_xlfn.AGGREGATE(15,6,((Data!$C$1:$C$1009=V$6)/(Data!$C$1:$C$1009=V$6))*ROW(Data!$C$1:$C$1009),ROW(V130)-ROW(V$6)),1)),"")</f>
        <v/>
      </c>
      <c r="W130" s="43"/>
      <c r="X130" s="43" t="str" cm="1">
        <f t="array" ref="X130">IFERROR(_xlfn.SINGLE(INDEX(Data!$A$1:Z$1009,_xlfn.AGGREGATE(15,6,((Data!$C$1:$C$1009=X$6)/(Data!$C$1:$C$1009=X$6))*ROW(Data!$C$1:$C$1009),ROW(X130)-ROW(X$6)),1)),"")</f>
        <v/>
      </c>
      <c r="Y130" s="43"/>
      <c r="Z130" s="43" t="str" cm="1">
        <f t="array" ref="Z130">IFERROR(_xlfn.SINGLE(INDEX(Data!$A$1:AB$1009,_xlfn.AGGREGATE(15,6,((Data!$C$1:$C$1009=Z$6)/(Data!$C$1:$C$1009=Z$6))*ROW(Data!$C$1:$C$1009),ROW(Z130)-ROW(Z$6)),1)),"")</f>
        <v/>
      </c>
    </row>
    <row r="131" spans="1:26" x14ac:dyDescent="0.4">
      <c r="A131" s="43"/>
      <c r="B131" s="43" t="str" cm="1">
        <f t="array" ref="B131">IFERROR(_xlfn.SINGLE(INDEX(Data!A$1:$A$1009,_xlfn.AGGREGATE(15,6,((Data!$C$1:$C$1009=B$6)/(Data!$C$1:$C$1009=B$6))*ROW(Data!$C$1:$C$1009),ROW(B131)-ROW(B$6)),1)),"")</f>
        <v/>
      </c>
      <c r="C131" s="43"/>
      <c r="D131" s="43" t="str" cm="1">
        <f t="array" ref="D131">IFERROR(_xlfn.SINGLE(INDEX(Data!$A$1:C$1009,_xlfn.AGGREGATE(15,6,((Data!$C$1:$C$1009=D$6)/(Data!$C$1:$C$1009=D$6))*ROW(Data!$C$1:$C$1009),ROW(D131)-ROW(D$6)),1)),"")</f>
        <v/>
      </c>
      <c r="E131" s="43"/>
      <c r="F131" s="43" t="str" cm="1">
        <f t="array" ref="F131">IFERROR(_xlfn.SINGLE(INDEX(Data!$A$1:E$1009,_xlfn.AGGREGATE(15,6,((Data!$C$1:$C$1009=F$6)/(Data!$C$1:$C$1009=F$6))*ROW(Data!$C$1:$C$1009),ROW(F131)-ROW(F$6)),1)),"")</f>
        <v/>
      </c>
      <c r="G131" s="43"/>
      <c r="H131" s="43" t="str" cm="1">
        <f t="array" ref="H131">IFERROR(_xlfn.SINGLE(INDEX(Data!$A$1:G$1009,_xlfn.AGGREGATE(15,6,((Data!$C$1:$C$1009=H$6)/(Data!$C$1:$C$1009=H$6))*ROW(Data!$C$1:$C$1009),ROW(H131)-ROW(H$6)),1)),"")</f>
        <v/>
      </c>
      <c r="I131" s="43"/>
      <c r="J131" s="43" t="str" cm="1">
        <f t="array" ref="J131">IFERROR(_xlfn.SINGLE(INDEX(Data!$A$1:J$1009,_xlfn.AGGREGATE(15,6,((Data!$C$1:$C$1009=J$6)/(Data!$C$1:$C$1009=J$6))*ROW(Data!$C$1:$C$1009),ROW(J131)-ROW(J$6)),1)),"")</f>
        <v/>
      </c>
      <c r="K131" s="43"/>
      <c r="L131" s="43" t="str" cm="1">
        <f t="array" ref="L131">IFERROR(_xlfn.SINGLE(INDEX(Data!$A$1:L$1009,_xlfn.AGGREGATE(15,6,((Data!$C$1:$C$1009=L$6)/(Data!$C$1:$C$1009=L$6))*ROW(Data!$C$1:$C$1009),ROW(L131)-ROW(L$6)),1)),"")</f>
        <v/>
      </c>
      <c r="M131" s="43"/>
      <c r="N131" s="43" t="str" cm="1">
        <f t="array" ref="N131">IFERROR(_xlfn.SINGLE(INDEX(Data!$A$1:N$1009,_xlfn.AGGREGATE(15,6,((Data!$C$1:$C$1009=N$6)/(Data!$C$1:$C$1009=N$6))*ROW(Data!$C$1:$C$1009),ROW(N131)-ROW(N$6)),1)),"")</f>
        <v/>
      </c>
      <c r="O131" s="43"/>
      <c r="P131" s="43" t="str" cm="1">
        <f t="array" ref="P131">IFERROR(_xlfn.SINGLE(INDEX(Data!$A$1:Q$1009,_xlfn.AGGREGATE(15,6,((Data!$C$1:$C$1009=P$6)/(Data!$C$1:$C$1009=P$6))*ROW(Data!$C$1:$C$1009),ROW(P131)-ROW(P$6)),1)),"")</f>
        <v/>
      </c>
      <c r="Q131" s="43"/>
      <c r="R131" s="43" t="str" cm="1">
        <f t="array" ref="R131">IFERROR(_xlfn.SINGLE(INDEX(Data!$A$1:R$1009,_xlfn.AGGREGATE(15,6,((Data!$C$1:$C$1009=R$6)/(Data!$C$1:$C$1009=R$6))*ROW(Data!$C$1:$C$1009),ROW(R131)-ROW(R$6)),1)),"")</f>
        <v/>
      </c>
      <c r="S131" s="43"/>
      <c r="T131" s="43" t="str" cm="1">
        <f t="array" ref="T131">IFERROR(_xlfn.SINGLE(INDEX(Data!$A$1:S$1009,_xlfn.AGGREGATE(15,6,((Data!$C$1:$C$1009=T$6)/(Data!$C$1:$C$1009=T$6))*ROW(Data!$C$1:$C$1009),ROW(T131)-ROW(T$6)),1)),"")</f>
        <v/>
      </c>
      <c r="U131" s="43"/>
      <c r="V131" s="43" t="str" cm="1">
        <f t="array" ref="V131">IFERROR(_xlfn.SINGLE(INDEX(Data!$A$1:X$1009,_xlfn.AGGREGATE(15,6,((Data!$C$1:$C$1009=V$6)/(Data!$C$1:$C$1009=V$6))*ROW(Data!$C$1:$C$1009),ROW(V131)-ROW(V$6)),1)),"")</f>
        <v/>
      </c>
      <c r="W131" s="43"/>
      <c r="X131" s="43" t="str" cm="1">
        <f t="array" ref="X131">IFERROR(_xlfn.SINGLE(INDEX(Data!$A$1:Z$1009,_xlfn.AGGREGATE(15,6,((Data!$C$1:$C$1009=X$6)/(Data!$C$1:$C$1009=X$6))*ROW(Data!$C$1:$C$1009),ROW(X131)-ROW(X$6)),1)),"")</f>
        <v/>
      </c>
      <c r="Y131" s="43"/>
      <c r="Z131" s="43" t="str" cm="1">
        <f t="array" ref="Z131">IFERROR(_xlfn.SINGLE(INDEX(Data!$A$1:AB$1009,_xlfn.AGGREGATE(15,6,((Data!$C$1:$C$1009=Z$6)/(Data!$C$1:$C$1009=Z$6))*ROW(Data!$C$1:$C$1009),ROW(Z131)-ROW(Z$6)),1)),"")</f>
        <v/>
      </c>
    </row>
    <row r="132" spans="1:26" x14ac:dyDescent="0.4">
      <c r="A132" s="43"/>
      <c r="B132" s="43" t="str" cm="1">
        <f t="array" ref="B132">IFERROR(_xlfn.SINGLE(INDEX(Data!A$1:$A$1009,_xlfn.AGGREGATE(15,6,((Data!$C$1:$C$1009=B$6)/(Data!$C$1:$C$1009=B$6))*ROW(Data!$C$1:$C$1009),ROW(B132)-ROW(B$6)),1)),"")</f>
        <v/>
      </c>
      <c r="C132" s="43"/>
      <c r="D132" s="43" t="str" cm="1">
        <f t="array" ref="D132">IFERROR(_xlfn.SINGLE(INDEX(Data!$A$1:C$1009,_xlfn.AGGREGATE(15,6,((Data!$C$1:$C$1009=D$6)/(Data!$C$1:$C$1009=D$6))*ROW(Data!$C$1:$C$1009),ROW(D132)-ROW(D$6)),1)),"")</f>
        <v/>
      </c>
      <c r="E132" s="43"/>
      <c r="F132" s="43" t="str" cm="1">
        <f t="array" ref="F132">IFERROR(_xlfn.SINGLE(INDEX(Data!$A$1:E$1009,_xlfn.AGGREGATE(15,6,((Data!$C$1:$C$1009=F$6)/(Data!$C$1:$C$1009=F$6))*ROW(Data!$C$1:$C$1009),ROW(F132)-ROW(F$6)),1)),"")</f>
        <v/>
      </c>
      <c r="G132" s="43"/>
      <c r="H132" s="43" t="str" cm="1">
        <f t="array" ref="H132">IFERROR(_xlfn.SINGLE(INDEX(Data!$A$1:G$1009,_xlfn.AGGREGATE(15,6,((Data!$C$1:$C$1009=H$6)/(Data!$C$1:$C$1009=H$6))*ROW(Data!$C$1:$C$1009),ROW(H132)-ROW(H$6)),1)),"")</f>
        <v/>
      </c>
      <c r="I132" s="43"/>
      <c r="J132" s="43" t="str" cm="1">
        <f t="array" ref="J132">IFERROR(_xlfn.SINGLE(INDEX(Data!$A$1:J$1009,_xlfn.AGGREGATE(15,6,((Data!$C$1:$C$1009=J$6)/(Data!$C$1:$C$1009=J$6))*ROW(Data!$C$1:$C$1009),ROW(J132)-ROW(J$6)),1)),"")</f>
        <v/>
      </c>
      <c r="K132" s="43"/>
      <c r="L132" s="43" t="str" cm="1">
        <f t="array" ref="L132">IFERROR(_xlfn.SINGLE(INDEX(Data!$A$1:L$1009,_xlfn.AGGREGATE(15,6,((Data!$C$1:$C$1009=L$6)/(Data!$C$1:$C$1009=L$6))*ROW(Data!$C$1:$C$1009),ROW(L132)-ROW(L$6)),1)),"")</f>
        <v/>
      </c>
      <c r="M132" s="43"/>
      <c r="N132" s="43" t="str" cm="1">
        <f t="array" ref="N132">IFERROR(_xlfn.SINGLE(INDEX(Data!$A$1:N$1009,_xlfn.AGGREGATE(15,6,((Data!$C$1:$C$1009=N$6)/(Data!$C$1:$C$1009=N$6))*ROW(Data!$C$1:$C$1009),ROW(N132)-ROW(N$6)),1)),"")</f>
        <v/>
      </c>
      <c r="O132" s="43"/>
      <c r="P132" s="43" t="str" cm="1">
        <f t="array" ref="P132">IFERROR(_xlfn.SINGLE(INDEX(Data!$A$1:Q$1009,_xlfn.AGGREGATE(15,6,((Data!$C$1:$C$1009=P$6)/(Data!$C$1:$C$1009=P$6))*ROW(Data!$C$1:$C$1009),ROW(P132)-ROW(P$6)),1)),"")</f>
        <v/>
      </c>
      <c r="Q132" s="43"/>
      <c r="R132" s="43" t="str" cm="1">
        <f t="array" ref="R132">IFERROR(_xlfn.SINGLE(INDEX(Data!$A$1:R$1009,_xlfn.AGGREGATE(15,6,((Data!$C$1:$C$1009=R$6)/(Data!$C$1:$C$1009=R$6))*ROW(Data!$C$1:$C$1009),ROW(R132)-ROW(R$6)),1)),"")</f>
        <v/>
      </c>
      <c r="S132" s="43"/>
      <c r="T132" s="43" t="str" cm="1">
        <f t="array" ref="T132">IFERROR(_xlfn.SINGLE(INDEX(Data!$A$1:S$1009,_xlfn.AGGREGATE(15,6,((Data!$C$1:$C$1009=T$6)/(Data!$C$1:$C$1009=T$6))*ROW(Data!$C$1:$C$1009),ROW(T132)-ROW(T$6)),1)),"")</f>
        <v/>
      </c>
      <c r="U132" s="43"/>
      <c r="V132" s="43" t="str" cm="1">
        <f t="array" ref="V132">IFERROR(_xlfn.SINGLE(INDEX(Data!$A$1:X$1009,_xlfn.AGGREGATE(15,6,((Data!$C$1:$C$1009=V$6)/(Data!$C$1:$C$1009=V$6))*ROW(Data!$C$1:$C$1009),ROW(V132)-ROW(V$6)),1)),"")</f>
        <v/>
      </c>
      <c r="W132" s="43"/>
      <c r="X132" s="43" t="str" cm="1">
        <f t="array" ref="X132">IFERROR(_xlfn.SINGLE(INDEX(Data!$A$1:Z$1009,_xlfn.AGGREGATE(15,6,((Data!$C$1:$C$1009=X$6)/(Data!$C$1:$C$1009=X$6))*ROW(Data!$C$1:$C$1009),ROW(X132)-ROW(X$6)),1)),"")</f>
        <v/>
      </c>
      <c r="Y132" s="43"/>
      <c r="Z132" s="43" t="str" cm="1">
        <f t="array" ref="Z132">IFERROR(_xlfn.SINGLE(INDEX(Data!$A$1:AB$1009,_xlfn.AGGREGATE(15,6,((Data!$C$1:$C$1009=Z$6)/(Data!$C$1:$C$1009=Z$6))*ROW(Data!$C$1:$C$1009),ROW(Z132)-ROW(Z$6)),1)),"")</f>
        <v/>
      </c>
    </row>
    <row r="133" spans="1:26" x14ac:dyDescent="0.4">
      <c r="A133" s="43"/>
      <c r="B133" s="43" t="str" cm="1">
        <f t="array" ref="B133">IFERROR(_xlfn.SINGLE(INDEX(Data!A$1:$A$1009,_xlfn.AGGREGATE(15,6,((Data!$C$1:$C$1009=B$6)/(Data!$C$1:$C$1009=B$6))*ROW(Data!$C$1:$C$1009),ROW(B133)-ROW(B$6)),1)),"")</f>
        <v/>
      </c>
      <c r="C133" s="43"/>
      <c r="D133" s="43" t="str" cm="1">
        <f t="array" ref="D133">IFERROR(_xlfn.SINGLE(INDEX(Data!$A$1:C$1009,_xlfn.AGGREGATE(15,6,((Data!$C$1:$C$1009=D$6)/(Data!$C$1:$C$1009=D$6))*ROW(Data!$C$1:$C$1009),ROW(D133)-ROW(D$6)),1)),"")</f>
        <v/>
      </c>
      <c r="E133" s="43"/>
      <c r="F133" s="43" t="str" cm="1">
        <f t="array" ref="F133">IFERROR(_xlfn.SINGLE(INDEX(Data!$A$1:E$1009,_xlfn.AGGREGATE(15,6,((Data!$C$1:$C$1009=F$6)/(Data!$C$1:$C$1009=F$6))*ROW(Data!$C$1:$C$1009),ROW(F133)-ROW(F$6)),1)),"")</f>
        <v/>
      </c>
      <c r="G133" s="43"/>
      <c r="H133" s="43" t="str" cm="1">
        <f t="array" ref="H133">IFERROR(_xlfn.SINGLE(INDEX(Data!$A$1:G$1009,_xlfn.AGGREGATE(15,6,((Data!$C$1:$C$1009=H$6)/(Data!$C$1:$C$1009=H$6))*ROW(Data!$C$1:$C$1009),ROW(H133)-ROW(H$6)),1)),"")</f>
        <v/>
      </c>
      <c r="I133" s="43"/>
      <c r="J133" s="43" t="str" cm="1">
        <f t="array" ref="J133">IFERROR(_xlfn.SINGLE(INDEX(Data!$A$1:J$1009,_xlfn.AGGREGATE(15,6,((Data!$C$1:$C$1009=J$6)/(Data!$C$1:$C$1009=J$6))*ROW(Data!$C$1:$C$1009),ROW(J133)-ROW(J$6)),1)),"")</f>
        <v/>
      </c>
      <c r="K133" s="43"/>
      <c r="L133" s="43" t="str" cm="1">
        <f t="array" ref="L133">IFERROR(_xlfn.SINGLE(INDEX(Data!$A$1:L$1009,_xlfn.AGGREGATE(15,6,((Data!$C$1:$C$1009=L$6)/(Data!$C$1:$C$1009=L$6))*ROW(Data!$C$1:$C$1009),ROW(L133)-ROW(L$6)),1)),"")</f>
        <v/>
      </c>
      <c r="M133" s="43"/>
      <c r="N133" s="43" t="str" cm="1">
        <f t="array" ref="N133">IFERROR(_xlfn.SINGLE(INDEX(Data!$A$1:N$1009,_xlfn.AGGREGATE(15,6,((Data!$C$1:$C$1009=N$6)/(Data!$C$1:$C$1009=N$6))*ROW(Data!$C$1:$C$1009),ROW(N133)-ROW(N$6)),1)),"")</f>
        <v/>
      </c>
      <c r="O133" s="43"/>
      <c r="P133" s="43" t="str" cm="1">
        <f t="array" ref="P133">IFERROR(_xlfn.SINGLE(INDEX(Data!$A$1:Q$1009,_xlfn.AGGREGATE(15,6,((Data!$C$1:$C$1009=P$6)/(Data!$C$1:$C$1009=P$6))*ROW(Data!$C$1:$C$1009),ROW(P133)-ROW(P$6)),1)),"")</f>
        <v/>
      </c>
      <c r="Q133" s="43"/>
      <c r="R133" s="43" t="str" cm="1">
        <f t="array" ref="R133">IFERROR(_xlfn.SINGLE(INDEX(Data!$A$1:R$1009,_xlfn.AGGREGATE(15,6,((Data!$C$1:$C$1009=R$6)/(Data!$C$1:$C$1009=R$6))*ROW(Data!$C$1:$C$1009),ROW(R133)-ROW(R$6)),1)),"")</f>
        <v/>
      </c>
      <c r="S133" s="43"/>
      <c r="T133" s="43" t="str" cm="1">
        <f t="array" ref="T133">IFERROR(_xlfn.SINGLE(INDEX(Data!$A$1:S$1009,_xlfn.AGGREGATE(15,6,((Data!$C$1:$C$1009=T$6)/(Data!$C$1:$C$1009=T$6))*ROW(Data!$C$1:$C$1009),ROW(T133)-ROW(T$6)),1)),"")</f>
        <v/>
      </c>
      <c r="U133" s="43"/>
      <c r="V133" s="43" t="str" cm="1">
        <f t="array" ref="V133">IFERROR(_xlfn.SINGLE(INDEX(Data!$A$1:X$1009,_xlfn.AGGREGATE(15,6,((Data!$C$1:$C$1009=V$6)/(Data!$C$1:$C$1009=V$6))*ROW(Data!$C$1:$C$1009),ROW(V133)-ROW(V$6)),1)),"")</f>
        <v/>
      </c>
      <c r="W133" s="43"/>
      <c r="X133" s="43" t="str" cm="1">
        <f t="array" ref="X133">IFERROR(_xlfn.SINGLE(INDEX(Data!$A$1:Z$1009,_xlfn.AGGREGATE(15,6,((Data!$C$1:$C$1009=X$6)/(Data!$C$1:$C$1009=X$6))*ROW(Data!$C$1:$C$1009),ROW(X133)-ROW(X$6)),1)),"")</f>
        <v/>
      </c>
      <c r="Y133" s="43"/>
      <c r="Z133" s="43" t="str" cm="1">
        <f t="array" ref="Z133">IFERROR(_xlfn.SINGLE(INDEX(Data!$A$1:AB$1009,_xlfn.AGGREGATE(15,6,((Data!$C$1:$C$1009=Z$6)/(Data!$C$1:$C$1009=Z$6))*ROW(Data!$C$1:$C$1009),ROW(Z133)-ROW(Z$6)),1)),"")</f>
        <v/>
      </c>
    </row>
    <row r="134" spans="1:26" x14ac:dyDescent="0.4">
      <c r="A134" s="43"/>
      <c r="B134" s="43" t="str" cm="1">
        <f t="array" ref="B134">IFERROR(_xlfn.SINGLE(INDEX(Data!A$1:$A$1009,_xlfn.AGGREGATE(15,6,((Data!$C$1:$C$1009=B$6)/(Data!$C$1:$C$1009=B$6))*ROW(Data!$C$1:$C$1009),ROW(B134)-ROW(B$6)),1)),"")</f>
        <v/>
      </c>
      <c r="C134" s="43"/>
      <c r="D134" s="43" t="str" cm="1">
        <f t="array" ref="D134">IFERROR(_xlfn.SINGLE(INDEX(Data!$A$1:C$1009,_xlfn.AGGREGATE(15,6,((Data!$C$1:$C$1009=D$6)/(Data!$C$1:$C$1009=D$6))*ROW(Data!$C$1:$C$1009),ROW(D134)-ROW(D$6)),1)),"")</f>
        <v/>
      </c>
      <c r="E134" s="43"/>
      <c r="F134" s="43" t="str" cm="1">
        <f t="array" ref="F134">IFERROR(_xlfn.SINGLE(INDEX(Data!$A$1:E$1009,_xlfn.AGGREGATE(15,6,((Data!$C$1:$C$1009=F$6)/(Data!$C$1:$C$1009=F$6))*ROW(Data!$C$1:$C$1009),ROW(F134)-ROW(F$6)),1)),"")</f>
        <v/>
      </c>
      <c r="G134" s="43"/>
      <c r="H134" s="43" t="str" cm="1">
        <f t="array" ref="H134">IFERROR(_xlfn.SINGLE(INDEX(Data!$A$1:G$1009,_xlfn.AGGREGATE(15,6,((Data!$C$1:$C$1009=H$6)/(Data!$C$1:$C$1009=H$6))*ROW(Data!$C$1:$C$1009),ROW(H134)-ROW(H$6)),1)),"")</f>
        <v/>
      </c>
      <c r="I134" s="43"/>
      <c r="J134" s="43" t="str" cm="1">
        <f t="array" ref="J134">IFERROR(_xlfn.SINGLE(INDEX(Data!$A$1:J$1009,_xlfn.AGGREGATE(15,6,((Data!$C$1:$C$1009=J$6)/(Data!$C$1:$C$1009=J$6))*ROW(Data!$C$1:$C$1009),ROW(J134)-ROW(J$6)),1)),"")</f>
        <v/>
      </c>
      <c r="K134" s="43"/>
      <c r="L134" s="43" t="str" cm="1">
        <f t="array" ref="L134">IFERROR(_xlfn.SINGLE(INDEX(Data!$A$1:L$1009,_xlfn.AGGREGATE(15,6,((Data!$C$1:$C$1009=L$6)/(Data!$C$1:$C$1009=L$6))*ROW(Data!$C$1:$C$1009),ROW(L134)-ROW(L$6)),1)),"")</f>
        <v/>
      </c>
      <c r="M134" s="43"/>
      <c r="N134" s="43" t="str" cm="1">
        <f t="array" ref="N134">IFERROR(_xlfn.SINGLE(INDEX(Data!$A$1:N$1009,_xlfn.AGGREGATE(15,6,((Data!$C$1:$C$1009=N$6)/(Data!$C$1:$C$1009=N$6))*ROW(Data!$C$1:$C$1009),ROW(N134)-ROW(N$6)),1)),"")</f>
        <v/>
      </c>
      <c r="O134" s="43"/>
      <c r="P134" s="43" t="str" cm="1">
        <f t="array" ref="P134">IFERROR(_xlfn.SINGLE(INDEX(Data!$A$1:Q$1009,_xlfn.AGGREGATE(15,6,((Data!$C$1:$C$1009=P$6)/(Data!$C$1:$C$1009=P$6))*ROW(Data!$C$1:$C$1009),ROW(P134)-ROW(P$6)),1)),"")</f>
        <v/>
      </c>
      <c r="Q134" s="43"/>
      <c r="R134" s="43" t="str" cm="1">
        <f t="array" ref="R134">IFERROR(_xlfn.SINGLE(INDEX(Data!$A$1:R$1009,_xlfn.AGGREGATE(15,6,((Data!$C$1:$C$1009=R$6)/(Data!$C$1:$C$1009=R$6))*ROW(Data!$C$1:$C$1009),ROW(R134)-ROW(R$6)),1)),"")</f>
        <v/>
      </c>
      <c r="S134" s="43"/>
      <c r="T134" s="43" t="str" cm="1">
        <f t="array" ref="T134">IFERROR(_xlfn.SINGLE(INDEX(Data!$A$1:S$1009,_xlfn.AGGREGATE(15,6,((Data!$C$1:$C$1009=T$6)/(Data!$C$1:$C$1009=T$6))*ROW(Data!$C$1:$C$1009),ROW(T134)-ROW(T$6)),1)),"")</f>
        <v/>
      </c>
      <c r="U134" s="43"/>
      <c r="V134" s="43" t="str" cm="1">
        <f t="array" ref="V134">IFERROR(_xlfn.SINGLE(INDEX(Data!$A$1:X$1009,_xlfn.AGGREGATE(15,6,((Data!$C$1:$C$1009=V$6)/(Data!$C$1:$C$1009=V$6))*ROW(Data!$C$1:$C$1009),ROW(V134)-ROW(V$6)),1)),"")</f>
        <v/>
      </c>
      <c r="W134" s="43"/>
      <c r="X134" s="43" t="str" cm="1">
        <f t="array" ref="X134">IFERROR(_xlfn.SINGLE(INDEX(Data!$A$1:Z$1009,_xlfn.AGGREGATE(15,6,((Data!$C$1:$C$1009=X$6)/(Data!$C$1:$C$1009=X$6))*ROW(Data!$C$1:$C$1009),ROW(X134)-ROW(X$6)),1)),"")</f>
        <v/>
      </c>
      <c r="Y134" s="43"/>
      <c r="Z134" s="43" t="str" cm="1">
        <f t="array" ref="Z134">IFERROR(_xlfn.SINGLE(INDEX(Data!$A$1:AB$1009,_xlfn.AGGREGATE(15,6,((Data!$C$1:$C$1009=Z$6)/(Data!$C$1:$C$1009=Z$6))*ROW(Data!$C$1:$C$1009),ROW(Z134)-ROW(Z$6)),1)),"")</f>
        <v/>
      </c>
    </row>
    <row r="135" spans="1:26" x14ac:dyDescent="0.4">
      <c r="A135" s="43"/>
      <c r="B135" s="43" t="str" cm="1">
        <f t="array" ref="B135">IFERROR(_xlfn.SINGLE(INDEX(Data!A$1:$A$1009,_xlfn.AGGREGATE(15,6,((Data!$C$1:$C$1009=B$6)/(Data!$C$1:$C$1009=B$6))*ROW(Data!$C$1:$C$1009),ROW(B135)-ROW(B$6)),1)),"")</f>
        <v/>
      </c>
      <c r="C135" s="43"/>
      <c r="D135" s="43" t="str" cm="1">
        <f t="array" ref="D135">IFERROR(_xlfn.SINGLE(INDEX(Data!$A$1:C$1009,_xlfn.AGGREGATE(15,6,((Data!$C$1:$C$1009=D$6)/(Data!$C$1:$C$1009=D$6))*ROW(Data!$C$1:$C$1009),ROW(D135)-ROW(D$6)),1)),"")</f>
        <v/>
      </c>
      <c r="E135" s="43"/>
      <c r="F135" s="43" t="str" cm="1">
        <f t="array" ref="F135">IFERROR(_xlfn.SINGLE(INDEX(Data!$A$1:E$1009,_xlfn.AGGREGATE(15,6,((Data!$C$1:$C$1009=F$6)/(Data!$C$1:$C$1009=F$6))*ROW(Data!$C$1:$C$1009),ROW(F135)-ROW(F$6)),1)),"")</f>
        <v/>
      </c>
      <c r="G135" s="43"/>
      <c r="H135" s="43" t="str" cm="1">
        <f t="array" ref="H135">IFERROR(_xlfn.SINGLE(INDEX(Data!$A$1:G$1009,_xlfn.AGGREGATE(15,6,((Data!$C$1:$C$1009=H$6)/(Data!$C$1:$C$1009=H$6))*ROW(Data!$C$1:$C$1009),ROW(H135)-ROW(H$6)),1)),"")</f>
        <v/>
      </c>
      <c r="I135" s="43"/>
      <c r="J135" s="43" t="str" cm="1">
        <f t="array" ref="J135">IFERROR(_xlfn.SINGLE(INDEX(Data!$A$1:J$1009,_xlfn.AGGREGATE(15,6,((Data!$C$1:$C$1009=J$6)/(Data!$C$1:$C$1009=J$6))*ROW(Data!$C$1:$C$1009),ROW(J135)-ROW(J$6)),1)),"")</f>
        <v/>
      </c>
      <c r="K135" s="43"/>
      <c r="L135" s="43" t="str" cm="1">
        <f t="array" ref="L135">IFERROR(_xlfn.SINGLE(INDEX(Data!$A$1:L$1009,_xlfn.AGGREGATE(15,6,((Data!$C$1:$C$1009=L$6)/(Data!$C$1:$C$1009=L$6))*ROW(Data!$C$1:$C$1009),ROW(L135)-ROW(L$6)),1)),"")</f>
        <v/>
      </c>
      <c r="M135" s="43"/>
      <c r="N135" s="43" t="str" cm="1">
        <f t="array" ref="N135">IFERROR(_xlfn.SINGLE(INDEX(Data!$A$1:N$1009,_xlfn.AGGREGATE(15,6,((Data!$C$1:$C$1009=N$6)/(Data!$C$1:$C$1009=N$6))*ROW(Data!$C$1:$C$1009),ROW(N135)-ROW(N$6)),1)),"")</f>
        <v/>
      </c>
      <c r="O135" s="43"/>
      <c r="P135" s="43" t="str" cm="1">
        <f t="array" ref="P135">IFERROR(_xlfn.SINGLE(INDEX(Data!$A$1:Q$1009,_xlfn.AGGREGATE(15,6,((Data!$C$1:$C$1009=P$6)/(Data!$C$1:$C$1009=P$6))*ROW(Data!$C$1:$C$1009),ROW(P135)-ROW(P$6)),1)),"")</f>
        <v/>
      </c>
      <c r="Q135" s="43"/>
      <c r="R135" s="43" t="str" cm="1">
        <f t="array" ref="R135">IFERROR(_xlfn.SINGLE(INDEX(Data!$A$1:R$1009,_xlfn.AGGREGATE(15,6,((Data!$C$1:$C$1009=R$6)/(Data!$C$1:$C$1009=R$6))*ROW(Data!$C$1:$C$1009),ROW(R135)-ROW(R$6)),1)),"")</f>
        <v/>
      </c>
      <c r="S135" s="43"/>
      <c r="T135" s="43" t="str" cm="1">
        <f t="array" ref="T135">IFERROR(_xlfn.SINGLE(INDEX(Data!$A$1:S$1009,_xlfn.AGGREGATE(15,6,((Data!$C$1:$C$1009=T$6)/(Data!$C$1:$C$1009=T$6))*ROW(Data!$C$1:$C$1009),ROW(T135)-ROW(T$6)),1)),"")</f>
        <v/>
      </c>
      <c r="U135" s="43"/>
      <c r="V135" s="43" t="str" cm="1">
        <f t="array" ref="V135">IFERROR(_xlfn.SINGLE(INDEX(Data!$A$1:X$1009,_xlfn.AGGREGATE(15,6,((Data!$C$1:$C$1009=V$6)/(Data!$C$1:$C$1009=V$6))*ROW(Data!$C$1:$C$1009),ROW(V135)-ROW(V$6)),1)),"")</f>
        <v/>
      </c>
      <c r="W135" s="43"/>
      <c r="X135" s="43" t="str" cm="1">
        <f t="array" ref="X135">IFERROR(_xlfn.SINGLE(INDEX(Data!$A$1:Z$1009,_xlfn.AGGREGATE(15,6,((Data!$C$1:$C$1009=X$6)/(Data!$C$1:$C$1009=X$6))*ROW(Data!$C$1:$C$1009),ROW(X135)-ROW(X$6)),1)),"")</f>
        <v/>
      </c>
      <c r="Y135" s="43"/>
      <c r="Z135" s="43" t="str" cm="1">
        <f t="array" ref="Z135">IFERROR(_xlfn.SINGLE(INDEX(Data!$A$1:AB$1009,_xlfn.AGGREGATE(15,6,((Data!$C$1:$C$1009=Z$6)/(Data!$C$1:$C$1009=Z$6))*ROW(Data!$C$1:$C$1009),ROW(Z135)-ROW(Z$6)),1)),"")</f>
        <v/>
      </c>
    </row>
    <row r="136" spans="1:26" x14ac:dyDescent="0.4">
      <c r="A136" s="43"/>
      <c r="B136" s="43" t="str" cm="1">
        <f t="array" ref="B136">IFERROR(_xlfn.SINGLE(INDEX(Data!A$1:$A$1009,_xlfn.AGGREGATE(15,6,((Data!$C$1:$C$1009=B$6)/(Data!$C$1:$C$1009=B$6))*ROW(Data!$C$1:$C$1009),ROW(B136)-ROW(B$6)),1)),"")</f>
        <v/>
      </c>
      <c r="C136" s="43"/>
      <c r="D136" s="43" t="str" cm="1">
        <f t="array" ref="D136">IFERROR(_xlfn.SINGLE(INDEX(Data!$A$1:C$1009,_xlfn.AGGREGATE(15,6,((Data!$C$1:$C$1009=D$6)/(Data!$C$1:$C$1009=D$6))*ROW(Data!$C$1:$C$1009),ROW(D136)-ROW(D$6)),1)),"")</f>
        <v/>
      </c>
      <c r="E136" s="43"/>
      <c r="F136" s="43" t="str" cm="1">
        <f t="array" ref="F136">IFERROR(_xlfn.SINGLE(INDEX(Data!$A$1:E$1009,_xlfn.AGGREGATE(15,6,((Data!$C$1:$C$1009=F$6)/(Data!$C$1:$C$1009=F$6))*ROW(Data!$C$1:$C$1009),ROW(F136)-ROW(F$6)),1)),"")</f>
        <v/>
      </c>
      <c r="G136" s="43"/>
      <c r="H136" s="43" t="str" cm="1">
        <f t="array" ref="H136">IFERROR(_xlfn.SINGLE(INDEX(Data!$A$1:G$1009,_xlfn.AGGREGATE(15,6,((Data!$C$1:$C$1009=H$6)/(Data!$C$1:$C$1009=H$6))*ROW(Data!$C$1:$C$1009),ROW(H136)-ROW(H$6)),1)),"")</f>
        <v/>
      </c>
      <c r="I136" s="43"/>
      <c r="J136" s="43" t="str" cm="1">
        <f t="array" ref="J136">IFERROR(_xlfn.SINGLE(INDEX(Data!$A$1:J$1009,_xlfn.AGGREGATE(15,6,((Data!$C$1:$C$1009=J$6)/(Data!$C$1:$C$1009=J$6))*ROW(Data!$C$1:$C$1009),ROW(J136)-ROW(J$6)),1)),"")</f>
        <v/>
      </c>
      <c r="K136" s="43"/>
      <c r="L136" s="43" t="str" cm="1">
        <f t="array" ref="L136">IFERROR(_xlfn.SINGLE(INDEX(Data!$A$1:L$1009,_xlfn.AGGREGATE(15,6,((Data!$C$1:$C$1009=L$6)/(Data!$C$1:$C$1009=L$6))*ROW(Data!$C$1:$C$1009),ROW(L136)-ROW(L$6)),1)),"")</f>
        <v/>
      </c>
      <c r="M136" s="43"/>
      <c r="N136" s="43" t="str" cm="1">
        <f t="array" ref="N136">IFERROR(_xlfn.SINGLE(INDEX(Data!$A$1:N$1009,_xlfn.AGGREGATE(15,6,((Data!$C$1:$C$1009=N$6)/(Data!$C$1:$C$1009=N$6))*ROW(Data!$C$1:$C$1009),ROW(N136)-ROW(N$6)),1)),"")</f>
        <v/>
      </c>
      <c r="O136" s="43"/>
      <c r="P136" s="43" t="str" cm="1">
        <f t="array" ref="P136">IFERROR(_xlfn.SINGLE(INDEX(Data!$A$1:Q$1009,_xlfn.AGGREGATE(15,6,((Data!$C$1:$C$1009=P$6)/(Data!$C$1:$C$1009=P$6))*ROW(Data!$C$1:$C$1009),ROW(P136)-ROW(P$6)),1)),"")</f>
        <v/>
      </c>
      <c r="Q136" s="43"/>
      <c r="R136" s="43" t="str" cm="1">
        <f t="array" ref="R136">IFERROR(_xlfn.SINGLE(INDEX(Data!$A$1:R$1009,_xlfn.AGGREGATE(15,6,((Data!$C$1:$C$1009=R$6)/(Data!$C$1:$C$1009=R$6))*ROW(Data!$C$1:$C$1009),ROW(R136)-ROW(R$6)),1)),"")</f>
        <v/>
      </c>
      <c r="S136" s="43"/>
      <c r="T136" s="43" t="str" cm="1">
        <f t="array" ref="T136">IFERROR(_xlfn.SINGLE(INDEX(Data!$A$1:S$1009,_xlfn.AGGREGATE(15,6,((Data!$C$1:$C$1009=T$6)/(Data!$C$1:$C$1009=T$6))*ROW(Data!$C$1:$C$1009),ROW(T136)-ROW(T$6)),1)),"")</f>
        <v/>
      </c>
      <c r="U136" s="43"/>
      <c r="V136" s="43" t="str" cm="1">
        <f t="array" ref="V136">IFERROR(_xlfn.SINGLE(INDEX(Data!$A$1:X$1009,_xlfn.AGGREGATE(15,6,((Data!$C$1:$C$1009=V$6)/(Data!$C$1:$C$1009=V$6))*ROW(Data!$C$1:$C$1009),ROW(V136)-ROW(V$6)),1)),"")</f>
        <v/>
      </c>
      <c r="W136" s="43"/>
      <c r="X136" s="43" t="str" cm="1">
        <f t="array" ref="X136">IFERROR(_xlfn.SINGLE(INDEX(Data!$A$1:Z$1009,_xlfn.AGGREGATE(15,6,((Data!$C$1:$C$1009=X$6)/(Data!$C$1:$C$1009=X$6))*ROW(Data!$C$1:$C$1009),ROW(X136)-ROW(X$6)),1)),"")</f>
        <v/>
      </c>
      <c r="Y136" s="43"/>
      <c r="Z136" s="43" t="str" cm="1">
        <f t="array" ref="Z136">IFERROR(_xlfn.SINGLE(INDEX(Data!$A$1:AB$1009,_xlfn.AGGREGATE(15,6,((Data!$C$1:$C$1009=Z$6)/(Data!$C$1:$C$1009=Z$6))*ROW(Data!$C$1:$C$1009),ROW(Z136)-ROW(Z$6)),1)),"")</f>
        <v/>
      </c>
    </row>
    <row r="137" spans="1:26" x14ac:dyDescent="0.4">
      <c r="A137" s="43"/>
      <c r="B137" s="43" t="str" cm="1">
        <f t="array" ref="B137">IFERROR(_xlfn.SINGLE(INDEX(Data!A$1:$A$1009,_xlfn.AGGREGATE(15,6,((Data!$C$1:$C$1009=B$6)/(Data!$C$1:$C$1009=B$6))*ROW(Data!$C$1:$C$1009),ROW(B137)-ROW(B$6)),1)),"")</f>
        <v/>
      </c>
      <c r="C137" s="43"/>
      <c r="D137" s="43" t="str" cm="1">
        <f t="array" ref="D137">IFERROR(_xlfn.SINGLE(INDEX(Data!$A$1:C$1009,_xlfn.AGGREGATE(15,6,((Data!$C$1:$C$1009=D$6)/(Data!$C$1:$C$1009=D$6))*ROW(Data!$C$1:$C$1009),ROW(D137)-ROW(D$6)),1)),"")</f>
        <v/>
      </c>
      <c r="E137" s="43"/>
      <c r="F137" s="43" t="str" cm="1">
        <f t="array" ref="F137">IFERROR(_xlfn.SINGLE(INDEX(Data!$A$1:E$1009,_xlfn.AGGREGATE(15,6,((Data!$C$1:$C$1009=F$6)/(Data!$C$1:$C$1009=F$6))*ROW(Data!$C$1:$C$1009),ROW(F137)-ROW(F$6)),1)),"")</f>
        <v/>
      </c>
      <c r="G137" s="43"/>
      <c r="H137" s="43" t="str" cm="1">
        <f t="array" ref="H137">IFERROR(_xlfn.SINGLE(INDEX(Data!$A$1:G$1009,_xlfn.AGGREGATE(15,6,((Data!$C$1:$C$1009=H$6)/(Data!$C$1:$C$1009=H$6))*ROW(Data!$C$1:$C$1009),ROW(H137)-ROW(H$6)),1)),"")</f>
        <v/>
      </c>
      <c r="I137" s="43"/>
      <c r="J137" s="43" t="str" cm="1">
        <f t="array" ref="J137">IFERROR(_xlfn.SINGLE(INDEX(Data!$A$1:J$1009,_xlfn.AGGREGATE(15,6,((Data!$C$1:$C$1009=J$6)/(Data!$C$1:$C$1009=J$6))*ROW(Data!$C$1:$C$1009),ROW(J137)-ROW(J$6)),1)),"")</f>
        <v/>
      </c>
      <c r="K137" s="43"/>
      <c r="L137" s="43" t="str" cm="1">
        <f t="array" ref="L137">IFERROR(_xlfn.SINGLE(INDEX(Data!$A$1:L$1009,_xlfn.AGGREGATE(15,6,((Data!$C$1:$C$1009=L$6)/(Data!$C$1:$C$1009=L$6))*ROW(Data!$C$1:$C$1009),ROW(L137)-ROW(L$6)),1)),"")</f>
        <v/>
      </c>
      <c r="M137" s="43"/>
      <c r="N137" s="43" t="str" cm="1">
        <f t="array" ref="N137">IFERROR(_xlfn.SINGLE(INDEX(Data!$A$1:N$1009,_xlfn.AGGREGATE(15,6,((Data!$C$1:$C$1009=N$6)/(Data!$C$1:$C$1009=N$6))*ROW(Data!$C$1:$C$1009),ROW(N137)-ROW(N$6)),1)),"")</f>
        <v/>
      </c>
      <c r="O137" s="43"/>
      <c r="P137" s="43" t="str" cm="1">
        <f t="array" ref="P137">IFERROR(_xlfn.SINGLE(INDEX(Data!$A$1:Q$1009,_xlfn.AGGREGATE(15,6,((Data!$C$1:$C$1009=P$6)/(Data!$C$1:$C$1009=P$6))*ROW(Data!$C$1:$C$1009),ROW(P137)-ROW(P$6)),1)),"")</f>
        <v/>
      </c>
      <c r="Q137" s="43"/>
      <c r="R137" s="43" t="str" cm="1">
        <f t="array" ref="R137">IFERROR(_xlfn.SINGLE(INDEX(Data!$A$1:R$1009,_xlfn.AGGREGATE(15,6,((Data!$C$1:$C$1009=R$6)/(Data!$C$1:$C$1009=R$6))*ROW(Data!$C$1:$C$1009),ROW(R137)-ROW(R$6)),1)),"")</f>
        <v/>
      </c>
      <c r="S137" s="43"/>
      <c r="T137" s="43" t="str" cm="1">
        <f t="array" ref="T137">IFERROR(_xlfn.SINGLE(INDEX(Data!$A$1:S$1009,_xlfn.AGGREGATE(15,6,((Data!$C$1:$C$1009=T$6)/(Data!$C$1:$C$1009=T$6))*ROW(Data!$C$1:$C$1009),ROW(T137)-ROW(T$6)),1)),"")</f>
        <v/>
      </c>
      <c r="U137" s="43"/>
      <c r="V137" s="43" t="str" cm="1">
        <f t="array" ref="V137">IFERROR(_xlfn.SINGLE(INDEX(Data!$A$1:X$1009,_xlfn.AGGREGATE(15,6,((Data!$C$1:$C$1009=V$6)/(Data!$C$1:$C$1009=V$6))*ROW(Data!$C$1:$C$1009),ROW(V137)-ROW(V$6)),1)),"")</f>
        <v/>
      </c>
      <c r="W137" s="43"/>
      <c r="X137" s="43" t="str" cm="1">
        <f t="array" ref="X137">IFERROR(_xlfn.SINGLE(INDEX(Data!$A$1:Z$1009,_xlfn.AGGREGATE(15,6,((Data!$C$1:$C$1009=X$6)/(Data!$C$1:$C$1009=X$6))*ROW(Data!$C$1:$C$1009),ROW(X137)-ROW(X$6)),1)),"")</f>
        <v/>
      </c>
      <c r="Y137" s="43"/>
      <c r="Z137" s="43" t="str" cm="1">
        <f t="array" ref="Z137">IFERROR(_xlfn.SINGLE(INDEX(Data!$A$1:AB$1009,_xlfn.AGGREGATE(15,6,((Data!$C$1:$C$1009=Z$6)/(Data!$C$1:$C$1009=Z$6))*ROW(Data!$C$1:$C$1009),ROW(Z137)-ROW(Z$6)),1)),"")</f>
        <v/>
      </c>
    </row>
    <row r="138" spans="1:26" x14ac:dyDescent="0.4">
      <c r="A138" s="43"/>
      <c r="B138" s="43" t="str" cm="1">
        <f t="array" ref="B138">IFERROR(_xlfn.SINGLE(INDEX(Data!A$1:$A$1009,_xlfn.AGGREGATE(15,6,((Data!$C$1:$C$1009=B$6)/(Data!$C$1:$C$1009=B$6))*ROW(Data!$C$1:$C$1009),ROW(B138)-ROW(B$6)),1)),"")</f>
        <v/>
      </c>
      <c r="C138" s="43"/>
      <c r="D138" s="43" t="str" cm="1">
        <f t="array" ref="D138">IFERROR(_xlfn.SINGLE(INDEX(Data!$A$1:C$1009,_xlfn.AGGREGATE(15,6,((Data!$C$1:$C$1009=D$6)/(Data!$C$1:$C$1009=D$6))*ROW(Data!$C$1:$C$1009),ROW(D138)-ROW(D$6)),1)),"")</f>
        <v/>
      </c>
      <c r="E138" s="43"/>
      <c r="F138" s="43" t="str" cm="1">
        <f t="array" ref="F138">IFERROR(_xlfn.SINGLE(INDEX(Data!$A$1:E$1009,_xlfn.AGGREGATE(15,6,((Data!$C$1:$C$1009=F$6)/(Data!$C$1:$C$1009=F$6))*ROW(Data!$C$1:$C$1009),ROW(F138)-ROW(F$6)),1)),"")</f>
        <v/>
      </c>
      <c r="G138" s="43"/>
      <c r="H138" s="43" t="str" cm="1">
        <f t="array" ref="H138">IFERROR(_xlfn.SINGLE(INDEX(Data!$A$1:G$1009,_xlfn.AGGREGATE(15,6,((Data!$C$1:$C$1009=H$6)/(Data!$C$1:$C$1009=H$6))*ROW(Data!$C$1:$C$1009),ROW(H138)-ROW(H$6)),1)),"")</f>
        <v/>
      </c>
      <c r="I138" s="43"/>
      <c r="J138" s="43" t="str" cm="1">
        <f t="array" ref="J138">IFERROR(_xlfn.SINGLE(INDEX(Data!$A$1:J$1009,_xlfn.AGGREGATE(15,6,((Data!$C$1:$C$1009=J$6)/(Data!$C$1:$C$1009=J$6))*ROW(Data!$C$1:$C$1009),ROW(J138)-ROW(J$6)),1)),"")</f>
        <v/>
      </c>
      <c r="K138" s="43"/>
      <c r="L138" s="43" t="str" cm="1">
        <f t="array" ref="L138">IFERROR(_xlfn.SINGLE(INDEX(Data!$A$1:L$1009,_xlfn.AGGREGATE(15,6,((Data!$C$1:$C$1009=L$6)/(Data!$C$1:$C$1009=L$6))*ROW(Data!$C$1:$C$1009),ROW(L138)-ROW(L$6)),1)),"")</f>
        <v/>
      </c>
      <c r="M138" s="43"/>
      <c r="N138" s="43" t="str" cm="1">
        <f t="array" ref="N138">IFERROR(_xlfn.SINGLE(INDEX(Data!$A$1:N$1009,_xlfn.AGGREGATE(15,6,((Data!$C$1:$C$1009=N$6)/(Data!$C$1:$C$1009=N$6))*ROW(Data!$C$1:$C$1009),ROW(N138)-ROW(N$6)),1)),"")</f>
        <v/>
      </c>
      <c r="O138" s="43"/>
      <c r="P138" s="43" t="str" cm="1">
        <f t="array" ref="P138">IFERROR(_xlfn.SINGLE(INDEX(Data!$A$1:Q$1009,_xlfn.AGGREGATE(15,6,((Data!$C$1:$C$1009=P$6)/(Data!$C$1:$C$1009=P$6))*ROW(Data!$C$1:$C$1009),ROW(P138)-ROW(P$6)),1)),"")</f>
        <v/>
      </c>
      <c r="Q138" s="43"/>
      <c r="R138" s="43" t="str" cm="1">
        <f t="array" ref="R138">IFERROR(_xlfn.SINGLE(INDEX(Data!$A$1:R$1009,_xlfn.AGGREGATE(15,6,((Data!$C$1:$C$1009=R$6)/(Data!$C$1:$C$1009=R$6))*ROW(Data!$C$1:$C$1009),ROW(R138)-ROW(R$6)),1)),"")</f>
        <v/>
      </c>
      <c r="S138" s="43"/>
      <c r="T138" s="43" t="str" cm="1">
        <f t="array" ref="T138">IFERROR(_xlfn.SINGLE(INDEX(Data!$A$1:S$1009,_xlfn.AGGREGATE(15,6,((Data!$C$1:$C$1009=T$6)/(Data!$C$1:$C$1009=T$6))*ROW(Data!$C$1:$C$1009),ROW(T138)-ROW(T$6)),1)),"")</f>
        <v/>
      </c>
      <c r="U138" s="43"/>
      <c r="V138" s="43" t="str" cm="1">
        <f t="array" ref="V138">IFERROR(_xlfn.SINGLE(INDEX(Data!$A$1:X$1009,_xlfn.AGGREGATE(15,6,((Data!$C$1:$C$1009=V$6)/(Data!$C$1:$C$1009=V$6))*ROW(Data!$C$1:$C$1009),ROW(V138)-ROW(V$6)),1)),"")</f>
        <v/>
      </c>
      <c r="W138" s="43"/>
      <c r="X138" s="43" t="str" cm="1">
        <f t="array" ref="X138">IFERROR(_xlfn.SINGLE(INDEX(Data!$A$1:Z$1009,_xlfn.AGGREGATE(15,6,((Data!$C$1:$C$1009=X$6)/(Data!$C$1:$C$1009=X$6))*ROW(Data!$C$1:$C$1009),ROW(X138)-ROW(X$6)),1)),"")</f>
        <v/>
      </c>
      <c r="Y138" s="43"/>
      <c r="Z138" s="43" t="str" cm="1">
        <f t="array" ref="Z138">IFERROR(_xlfn.SINGLE(INDEX(Data!$A$1:AB$1009,_xlfn.AGGREGATE(15,6,((Data!$C$1:$C$1009=Z$6)/(Data!$C$1:$C$1009=Z$6))*ROW(Data!$C$1:$C$1009),ROW(Z138)-ROW(Z$6)),1)),"")</f>
        <v/>
      </c>
    </row>
    <row r="139" spans="1:26" x14ac:dyDescent="0.4">
      <c r="A139" s="43"/>
      <c r="B139" s="43" t="str" cm="1">
        <f t="array" ref="B139">IFERROR(_xlfn.SINGLE(INDEX(Data!A$1:$A$1009,_xlfn.AGGREGATE(15,6,((Data!$C$1:$C$1009=B$6)/(Data!$C$1:$C$1009=B$6))*ROW(Data!$C$1:$C$1009),ROW(B139)-ROW(B$6)),1)),"")</f>
        <v/>
      </c>
      <c r="C139" s="43"/>
      <c r="D139" s="43" t="str" cm="1">
        <f t="array" ref="D139">IFERROR(_xlfn.SINGLE(INDEX(Data!$A$1:C$1009,_xlfn.AGGREGATE(15,6,((Data!$C$1:$C$1009=D$6)/(Data!$C$1:$C$1009=D$6))*ROW(Data!$C$1:$C$1009),ROW(D139)-ROW(D$6)),1)),"")</f>
        <v/>
      </c>
      <c r="E139" s="43"/>
      <c r="F139" s="43" t="str" cm="1">
        <f t="array" ref="F139">IFERROR(_xlfn.SINGLE(INDEX(Data!$A$1:E$1009,_xlfn.AGGREGATE(15,6,((Data!$C$1:$C$1009=F$6)/(Data!$C$1:$C$1009=F$6))*ROW(Data!$C$1:$C$1009),ROW(F139)-ROW(F$6)),1)),"")</f>
        <v/>
      </c>
      <c r="G139" s="43"/>
      <c r="H139" s="43" t="str" cm="1">
        <f t="array" ref="H139">IFERROR(_xlfn.SINGLE(INDEX(Data!$A$1:G$1009,_xlfn.AGGREGATE(15,6,((Data!$C$1:$C$1009=H$6)/(Data!$C$1:$C$1009=H$6))*ROW(Data!$C$1:$C$1009),ROW(H139)-ROW(H$6)),1)),"")</f>
        <v/>
      </c>
      <c r="I139" s="43"/>
      <c r="J139" s="43" t="str" cm="1">
        <f t="array" ref="J139">IFERROR(_xlfn.SINGLE(INDEX(Data!$A$1:J$1009,_xlfn.AGGREGATE(15,6,((Data!$C$1:$C$1009=J$6)/(Data!$C$1:$C$1009=J$6))*ROW(Data!$C$1:$C$1009),ROW(J139)-ROW(J$6)),1)),"")</f>
        <v/>
      </c>
      <c r="K139" s="43"/>
      <c r="L139" s="43" t="str" cm="1">
        <f t="array" ref="L139">IFERROR(_xlfn.SINGLE(INDEX(Data!$A$1:L$1009,_xlfn.AGGREGATE(15,6,((Data!$C$1:$C$1009=L$6)/(Data!$C$1:$C$1009=L$6))*ROW(Data!$C$1:$C$1009),ROW(L139)-ROW(L$6)),1)),"")</f>
        <v/>
      </c>
      <c r="M139" s="43"/>
      <c r="N139" s="43" t="str" cm="1">
        <f t="array" ref="N139">IFERROR(_xlfn.SINGLE(INDEX(Data!$A$1:N$1009,_xlfn.AGGREGATE(15,6,((Data!$C$1:$C$1009=N$6)/(Data!$C$1:$C$1009=N$6))*ROW(Data!$C$1:$C$1009),ROW(N139)-ROW(N$6)),1)),"")</f>
        <v/>
      </c>
      <c r="O139" s="43"/>
      <c r="P139" s="43" t="str" cm="1">
        <f t="array" ref="P139">IFERROR(_xlfn.SINGLE(INDEX(Data!$A$1:Q$1009,_xlfn.AGGREGATE(15,6,((Data!$C$1:$C$1009=P$6)/(Data!$C$1:$C$1009=P$6))*ROW(Data!$C$1:$C$1009),ROW(P139)-ROW(P$6)),1)),"")</f>
        <v/>
      </c>
      <c r="Q139" s="43"/>
      <c r="R139" s="43" t="str" cm="1">
        <f t="array" ref="R139">IFERROR(_xlfn.SINGLE(INDEX(Data!$A$1:R$1009,_xlfn.AGGREGATE(15,6,((Data!$C$1:$C$1009=R$6)/(Data!$C$1:$C$1009=R$6))*ROW(Data!$C$1:$C$1009),ROW(R139)-ROW(R$6)),1)),"")</f>
        <v/>
      </c>
      <c r="S139" s="43"/>
      <c r="T139" s="43" t="str" cm="1">
        <f t="array" ref="T139">IFERROR(_xlfn.SINGLE(INDEX(Data!$A$1:S$1009,_xlfn.AGGREGATE(15,6,((Data!$C$1:$C$1009=T$6)/(Data!$C$1:$C$1009=T$6))*ROW(Data!$C$1:$C$1009),ROW(T139)-ROW(T$6)),1)),"")</f>
        <v/>
      </c>
      <c r="U139" s="43"/>
      <c r="V139" s="43" t="str" cm="1">
        <f t="array" ref="V139">IFERROR(_xlfn.SINGLE(INDEX(Data!$A$1:X$1009,_xlfn.AGGREGATE(15,6,((Data!$C$1:$C$1009=V$6)/(Data!$C$1:$C$1009=V$6))*ROW(Data!$C$1:$C$1009),ROW(V139)-ROW(V$6)),1)),"")</f>
        <v/>
      </c>
      <c r="W139" s="43"/>
      <c r="X139" s="43" t="str" cm="1">
        <f t="array" ref="X139">IFERROR(_xlfn.SINGLE(INDEX(Data!$A$1:Z$1009,_xlfn.AGGREGATE(15,6,((Data!$C$1:$C$1009=X$6)/(Data!$C$1:$C$1009=X$6))*ROW(Data!$C$1:$C$1009),ROW(X139)-ROW(X$6)),1)),"")</f>
        <v/>
      </c>
      <c r="Y139" s="43"/>
      <c r="Z139" s="43" t="str" cm="1">
        <f t="array" ref="Z139">IFERROR(_xlfn.SINGLE(INDEX(Data!$A$1:AB$1009,_xlfn.AGGREGATE(15,6,((Data!$C$1:$C$1009=Z$6)/(Data!$C$1:$C$1009=Z$6))*ROW(Data!$C$1:$C$1009),ROW(Z139)-ROW(Z$6)),1)),"")</f>
        <v/>
      </c>
    </row>
    <row r="140" spans="1:26" x14ac:dyDescent="0.4">
      <c r="A140" s="43"/>
      <c r="B140" s="43" t="str" cm="1">
        <f t="array" ref="B140">IFERROR(_xlfn.SINGLE(INDEX(Data!A$1:$A$1009,_xlfn.AGGREGATE(15,6,((Data!$C$1:$C$1009=B$6)/(Data!$C$1:$C$1009=B$6))*ROW(Data!$C$1:$C$1009),ROW(B140)-ROW(B$6)),1)),"")</f>
        <v/>
      </c>
      <c r="C140" s="43"/>
      <c r="D140" s="43" t="str" cm="1">
        <f t="array" ref="D140">IFERROR(_xlfn.SINGLE(INDEX(Data!$A$1:C$1009,_xlfn.AGGREGATE(15,6,((Data!$C$1:$C$1009=D$6)/(Data!$C$1:$C$1009=D$6))*ROW(Data!$C$1:$C$1009),ROW(D140)-ROW(D$6)),1)),"")</f>
        <v/>
      </c>
      <c r="E140" s="43"/>
      <c r="F140" s="43" t="str" cm="1">
        <f t="array" ref="F140">IFERROR(_xlfn.SINGLE(INDEX(Data!$A$1:E$1009,_xlfn.AGGREGATE(15,6,((Data!$C$1:$C$1009=F$6)/(Data!$C$1:$C$1009=F$6))*ROW(Data!$C$1:$C$1009),ROW(F140)-ROW(F$6)),1)),"")</f>
        <v/>
      </c>
      <c r="G140" s="43"/>
      <c r="H140" s="43" t="str" cm="1">
        <f t="array" ref="H140">IFERROR(_xlfn.SINGLE(INDEX(Data!$A$1:G$1009,_xlfn.AGGREGATE(15,6,((Data!$C$1:$C$1009=H$6)/(Data!$C$1:$C$1009=H$6))*ROW(Data!$C$1:$C$1009),ROW(H140)-ROW(H$6)),1)),"")</f>
        <v/>
      </c>
      <c r="I140" s="43"/>
      <c r="J140" s="43" t="str" cm="1">
        <f t="array" ref="J140">IFERROR(_xlfn.SINGLE(INDEX(Data!$A$1:J$1009,_xlfn.AGGREGATE(15,6,((Data!$C$1:$C$1009=J$6)/(Data!$C$1:$C$1009=J$6))*ROW(Data!$C$1:$C$1009),ROW(J140)-ROW(J$6)),1)),"")</f>
        <v/>
      </c>
      <c r="K140" s="43"/>
      <c r="L140" s="43" t="str" cm="1">
        <f t="array" ref="L140">IFERROR(_xlfn.SINGLE(INDEX(Data!$A$1:L$1009,_xlfn.AGGREGATE(15,6,((Data!$C$1:$C$1009=L$6)/(Data!$C$1:$C$1009=L$6))*ROW(Data!$C$1:$C$1009),ROW(L140)-ROW(L$6)),1)),"")</f>
        <v/>
      </c>
      <c r="M140" s="43"/>
      <c r="N140" s="43" t="str" cm="1">
        <f t="array" ref="N140">IFERROR(_xlfn.SINGLE(INDEX(Data!$A$1:N$1009,_xlfn.AGGREGATE(15,6,((Data!$C$1:$C$1009=N$6)/(Data!$C$1:$C$1009=N$6))*ROW(Data!$C$1:$C$1009),ROW(N140)-ROW(N$6)),1)),"")</f>
        <v/>
      </c>
      <c r="O140" s="43"/>
      <c r="P140" s="43" t="str" cm="1">
        <f t="array" ref="P140">IFERROR(_xlfn.SINGLE(INDEX(Data!$A$1:Q$1009,_xlfn.AGGREGATE(15,6,((Data!$C$1:$C$1009=P$6)/(Data!$C$1:$C$1009=P$6))*ROW(Data!$C$1:$C$1009),ROW(P140)-ROW(P$6)),1)),"")</f>
        <v/>
      </c>
      <c r="Q140" s="43"/>
      <c r="R140" s="43" t="str" cm="1">
        <f t="array" ref="R140">IFERROR(_xlfn.SINGLE(INDEX(Data!$A$1:R$1009,_xlfn.AGGREGATE(15,6,((Data!$C$1:$C$1009=R$6)/(Data!$C$1:$C$1009=R$6))*ROW(Data!$C$1:$C$1009),ROW(R140)-ROW(R$6)),1)),"")</f>
        <v/>
      </c>
      <c r="S140" s="43"/>
      <c r="T140" s="43" t="str" cm="1">
        <f t="array" ref="T140">IFERROR(_xlfn.SINGLE(INDEX(Data!$A$1:S$1009,_xlfn.AGGREGATE(15,6,((Data!$C$1:$C$1009=T$6)/(Data!$C$1:$C$1009=T$6))*ROW(Data!$C$1:$C$1009),ROW(T140)-ROW(T$6)),1)),"")</f>
        <v/>
      </c>
      <c r="U140" s="43"/>
      <c r="V140" s="43" t="str" cm="1">
        <f t="array" ref="V140">IFERROR(_xlfn.SINGLE(INDEX(Data!$A$1:X$1009,_xlfn.AGGREGATE(15,6,((Data!$C$1:$C$1009=V$6)/(Data!$C$1:$C$1009=V$6))*ROW(Data!$C$1:$C$1009),ROW(V140)-ROW(V$6)),1)),"")</f>
        <v/>
      </c>
      <c r="W140" s="43"/>
      <c r="X140" s="43" t="str" cm="1">
        <f t="array" ref="X140">IFERROR(_xlfn.SINGLE(INDEX(Data!$A$1:Z$1009,_xlfn.AGGREGATE(15,6,((Data!$C$1:$C$1009=X$6)/(Data!$C$1:$C$1009=X$6))*ROW(Data!$C$1:$C$1009),ROW(X140)-ROW(X$6)),1)),"")</f>
        <v/>
      </c>
      <c r="Y140" s="43"/>
      <c r="Z140" s="43" t="str" cm="1">
        <f t="array" ref="Z140">IFERROR(_xlfn.SINGLE(INDEX(Data!$A$1:AB$1009,_xlfn.AGGREGATE(15,6,((Data!$C$1:$C$1009=Z$6)/(Data!$C$1:$C$1009=Z$6))*ROW(Data!$C$1:$C$1009),ROW(Z140)-ROW(Z$6)),1)),"")</f>
        <v/>
      </c>
    </row>
    <row r="141" spans="1:26" x14ac:dyDescent="0.4">
      <c r="A141" s="43"/>
      <c r="B141" s="43" t="str" cm="1">
        <f t="array" ref="B141">IFERROR(_xlfn.SINGLE(INDEX(Data!A$1:$A$1009,_xlfn.AGGREGATE(15,6,((Data!$C$1:$C$1009=B$6)/(Data!$C$1:$C$1009=B$6))*ROW(Data!$C$1:$C$1009),ROW(B141)-ROW(B$6)),1)),"")</f>
        <v/>
      </c>
      <c r="C141" s="43"/>
      <c r="D141" s="43" t="str" cm="1">
        <f t="array" ref="D141">IFERROR(_xlfn.SINGLE(INDEX(Data!$A$1:C$1009,_xlfn.AGGREGATE(15,6,((Data!$C$1:$C$1009=D$6)/(Data!$C$1:$C$1009=D$6))*ROW(Data!$C$1:$C$1009),ROW(D141)-ROW(D$6)),1)),"")</f>
        <v/>
      </c>
      <c r="E141" s="43"/>
      <c r="F141" s="43" t="str" cm="1">
        <f t="array" ref="F141">IFERROR(_xlfn.SINGLE(INDEX(Data!$A$1:E$1009,_xlfn.AGGREGATE(15,6,((Data!$C$1:$C$1009=F$6)/(Data!$C$1:$C$1009=F$6))*ROW(Data!$C$1:$C$1009),ROW(F141)-ROW(F$6)),1)),"")</f>
        <v/>
      </c>
      <c r="G141" s="43"/>
      <c r="H141" s="43" t="str" cm="1">
        <f t="array" ref="H141">IFERROR(_xlfn.SINGLE(INDEX(Data!$A$1:G$1009,_xlfn.AGGREGATE(15,6,((Data!$C$1:$C$1009=H$6)/(Data!$C$1:$C$1009=H$6))*ROW(Data!$C$1:$C$1009),ROW(H141)-ROW(H$6)),1)),"")</f>
        <v/>
      </c>
      <c r="I141" s="43"/>
      <c r="J141" s="43" t="str" cm="1">
        <f t="array" ref="J141">IFERROR(_xlfn.SINGLE(INDEX(Data!$A$1:J$1009,_xlfn.AGGREGATE(15,6,((Data!$C$1:$C$1009=J$6)/(Data!$C$1:$C$1009=J$6))*ROW(Data!$C$1:$C$1009),ROW(J141)-ROW(J$6)),1)),"")</f>
        <v/>
      </c>
      <c r="K141" s="43"/>
      <c r="L141" s="43" t="str" cm="1">
        <f t="array" ref="L141">IFERROR(_xlfn.SINGLE(INDEX(Data!$A$1:L$1009,_xlfn.AGGREGATE(15,6,((Data!$C$1:$C$1009=L$6)/(Data!$C$1:$C$1009=L$6))*ROW(Data!$C$1:$C$1009),ROW(L141)-ROW(L$6)),1)),"")</f>
        <v/>
      </c>
      <c r="M141" s="43"/>
      <c r="N141" s="43" t="str" cm="1">
        <f t="array" ref="N141">IFERROR(_xlfn.SINGLE(INDEX(Data!$A$1:N$1009,_xlfn.AGGREGATE(15,6,((Data!$C$1:$C$1009=N$6)/(Data!$C$1:$C$1009=N$6))*ROW(Data!$C$1:$C$1009),ROW(N141)-ROW(N$6)),1)),"")</f>
        <v/>
      </c>
      <c r="O141" s="43"/>
      <c r="P141" s="43" t="str" cm="1">
        <f t="array" ref="P141">IFERROR(_xlfn.SINGLE(INDEX(Data!$A$1:Q$1009,_xlfn.AGGREGATE(15,6,((Data!$C$1:$C$1009=P$6)/(Data!$C$1:$C$1009=P$6))*ROW(Data!$C$1:$C$1009),ROW(P141)-ROW(P$6)),1)),"")</f>
        <v/>
      </c>
      <c r="Q141" s="43"/>
      <c r="R141" s="43" t="str" cm="1">
        <f t="array" ref="R141">IFERROR(_xlfn.SINGLE(INDEX(Data!$A$1:R$1009,_xlfn.AGGREGATE(15,6,((Data!$C$1:$C$1009=R$6)/(Data!$C$1:$C$1009=R$6))*ROW(Data!$C$1:$C$1009),ROW(R141)-ROW(R$6)),1)),"")</f>
        <v/>
      </c>
      <c r="S141" s="43"/>
      <c r="T141" s="43" t="str" cm="1">
        <f t="array" ref="T141">IFERROR(_xlfn.SINGLE(INDEX(Data!$A$1:S$1009,_xlfn.AGGREGATE(15,6,((Data!$C$1:$C$1009=T$6)/(Data!$C$1:$C$1009=T$6))*ROW(Data!$C$1:$C$1009),ROW(T141)-ROW(T$6)),1)),"")</f>
        <v/>
      </c>
      <c r="U141" s="43"/>
      <c r="V141" s="43" t="str" cm="1">
        <f t="array" ref="V141">IFERROR(_xlfn.SINGLE(INDEX(Data!$A$1:X$1009,_xlfn.AGGREGATE(15,6,((Data!$C$1:$C$1009=V$6)/(Data!$C$1:$C$1009=V$6))*ROW(Data!$C$1:$C$1009),ROW(V141)-ROW(V$6)),1)),"")</f>
        <v/>
      </c>
      <c r="W141" s="43"/>
      <c r="X141" s="43" t="str" cm="1">
        <f t="array" ref="X141">IFERROR(_xlfn.SINGLE(INDEX(Data!$A$1:Z$1009,_xlfn.AGGREGATE(15,6,((Data!$C$1:$C$1009=X$6)/(Data!$C$1:$C$1009=X$6))*ROW(Data!$C$1:$C$1009),ROW(X141)-ROW(X$6)),1)),"")</f>
        <v/>
      </c>
      <c r="Y141" s="43"/>
      <c r="Z141" s="43" t="str" cm="1">
        <f t="array" ref="Z141">IFERROR(_xlfn.SINGLE(INDEX(Data!$A$1:AB$1009,_xlfn.AGGREGATE(15,6,((Data!$C$1:$C$1009=Z$6)/(Data!$C$1:$C$1009=Z$6))*ROW(Data!$C$1:$C$1009),ROW(Z141)-ROW(Z$6)),1)),"")</f>
        <v/>
      </c>
    </row>
    <row r="142" spans="1:26" x14ac:dyDescent="0.4">
      <c r="A142" s="43"/>
      <c r="B142" s="43" t="str" cm="1">
        <f t="array" ref="B142">IFERROR(_xlfn.SINGLE(INDEX(Data!A$1:$A$1009,_xlfn.AGGREGATE(15,6,((Data!$C$1:$C$1009=B$6)/(Data!$C$1:$C$1009=B$6))*ROW(Data!$C$1:$C$1009),ROW(B142)-ROW(B$6)),1)),"")</f>
        <v/>
      </c>
      <c r="C142" s="43"/>
      <c r="D142" s="43" t="str" cm="1">
        <f t="array" ref="D142">IFERROR(_xlfn.SINGLE(INDEX(Data!$A$1:C$1009,_xlfn.AGGREGATE(15,6,((Data!$C$1:$C$1009=D$6)/(Data!$C$1:$C$1009=D$6))*ROW(Data!$C$1:$C$1009),ROW(D142)-ROW(D$6)),1)),"")</f>
        <v/>
      </c>
      <c r="E142" s="43"/>
      <c r="F142" s="43" t="str" cm="1">
        <f t="array" ref="F142">IFERROR(_xlfn.SINGLE(INDEX(Data!$A$1:E$1009,_xlfn.AGGREGATE(15,6,((Data!$C$1:$C$1009=F$6)/(Data!$C$1:$C$1009=F$6))*ROW(Data!$C$1:$C$1009),ROW(F142)-ROW(F$6)),1)),"")</f>
        <v/>
      </c>
      <c r="G142" s="43"/>
      <c r="H142" s="43" t="str" cm="1">
        <f t="array" ref="H142">IFERROR(_xlfn.SINGLE(INDEX(Data!$A$1:G$1009,_xlfn.AGGREGATE(15,6,((Data!$C$1:$C$1009=H$6)/(Data!$C$1:$C$1009=H$6))*ROW(Data!$C$1:$C$1009),ROW(H142)-ROW(H$6)),1)),"")</f>
        <v/>
      </c>
      <c r="I142" s="43"/>
      <c r="J142" s="43" t="str" cm="1">
        <f t="array" ref="J142">IFERROR(_xlfn.SINGLE(INDEX(Data!$A$1:J$1009,_xlfn.AGGREGATE(15,6,((Data!$C$1:$C$1009=J$6)/(Data!$C$1:$C$1009=J$6))*ROW(Data!$C$1:$C$1009),ROW(J142)-ROW(J$6)),1)),"")</f>
        <v/>
      </c>
      <c r="K142" s="43"/>
      <c r="L142" s="43" t="str" cm="1">
        <f t="array" ref="L142">IFERROR(_xlfn.SINGLE(INDEX(Data!$A$1:L$1009,_xlfn.AGGREGATE(15,6,((Data!$C$1:$C$1009=L$6)/(Data!$C$1:$C$1009=L$6))*ROW(Data!$C$1:$C$1009),ROW(L142)-ROW(L$6)),1)),"")</f>
        <v/>
      </c>
      <c r="M142" s="43"/>
      <c r="N142" s="43" t="str" cm="1">
        <f t="array" ref="N142">IFERROR(_xlfn.SINGLE(INDEX(Data!$A$1:N$1009,_xlfn.AGGREGATE(15,6,((Data!$C$1:$C$1009=N$6)/(Data!$C$1:$C$1009=N$6))*ROW(Data!$C$1:$C$1009),ROW(N142)-ROW(N$6)),1)),"")</f>
        <v/>
      </c>
      <c r="O142" s="43"/>
      <c r="P142" s="43" t="str" cm="1">
        <f t="array" ref="P142">IFERROR(_xlfn.SINGLE(INDEX(Data!$A$1:Q$1009,_xlfn.AGGREGATE(15,6,((Data!$C$1:$C$1009=P$6)/(Data!$C$1:$C$1009=P$6))*ROW(Data!$C$1:$C$1009),ROW(P142)-ROW(P$6)),1)),"")</f>
        <v/>
      </c>
      <c r="Q142" s="43"/>
      <c r="R142" s="43" t="str" cm="1">
        <f t="array" ref="R142">IFERROR(_xlfn.SINGLE(INDEX(Data!$A$1:R$1009,_xlfn.AGGREGATE(15,6,((Data!$C$1:$C$1009=R$6)/(Data!$C$1:$C$1009=R$6))*ROW(Data!$C$1:$C$1009),ROW(R142)-ROW(R$6)),1)),"")</f>
        <v/>
      </c>
      <c r="S142" s="43"/>
      <c r="T142" s="43" t="str" cm="1">
        <f t="array" ref="T142">IFERROR(_xlfn.SINGLE(INDEX(Data!$A$1:S$1009,_xlfn.AGGREGATE(15,6,((Data!$C$1:$C$1009=T$6)/(Data!$C$1:$C$1009=T$6))*ROW(Data!$C$1:$C$1009),ROW(T142)-ROW(T$6)),1)),"")</f>
        <v/>
      </c>
      <c r="U142" s="43"/>
      <c r="V142" s="43" t="str" cm="1">
        <f t="array" ref="V142">IFERROR(_xlfn.SINGLE(INDEX(Data!$A$1:X$1009,_xlfn.AGGREGATE(15,6,((Data!$C$1:$C$1009=V$6)/(Data!$C$1:$C$1009=V$6))*ROW(Data!$C$1:$C$1009),ROW(V142)-ROW(V$6)),1)),"")</f>
        <v/>
      </c>
      <c r="W142" s="43"/>
      <c r="X142" s="43" t="str" cm="1">
        <f t="array" ref="X142">IFERROR(_xlfn.SINGLE(INDEX(Data!$A$1:Z$1009,_xlfn.AGGREGATE(15,6,((Data!$C$1:$C$1009=X$6)/(Data!$C$1:$C$1009=X$6))*ROW(Data!$C$1:$C$1009),ROW(X142)-ROW(X$6)),1)),"")</f>
        <v/>
      </c>
      <c r="Y142" s="43"/>
      <c r="Z142" s="43" t="str" cm="1">
        <f t="array" ref="Z142">IFERROR(_xlfn.SINGLE(INDEX(Data!$A$1:AB$1009,_xlfn.AGGREGATE(15,6,((Data!$C$1:$C$1009=Z$6)/(Data!$C$1:$C$1009=Z$6))*ROW(Data!$C$1:$C$1009),ROW(Z142)-ROW(Z$6)),1)),"")</f>
        <v/>
      </c>
    </row>
    <row r="143" spans="1:26" x14ac:dyDescent="0.4">
      <c r="A143" s="43"/>
      <c r="B143" s="43" t="str" cm="1">
        <f t="array" ref="B143">IFERROR(_xlfn.SINGLE(INDEX(Data!A$1:$A$1009,_xlfn.AGGREGATE(15,6,((Data!$C$1:$C$1009=B$6)/(Data!$C$1:$C$1009=B$6))*ROW(Data!$C$1:$C$1009),ROW(B143)-ROW(B$6)),1)),"")</f>
        <v/>
      </c>
      <c r="C143" s="43"/>
      <c r="D143" s="43" t="str" cm="1">
        <f t="array" ref="D143">IFERROR(_xlfn.SINGLE(INDEX(Data!$A$1:C$1009,_xlfn.AGGREGATE(15,6,((Data!$C$1:$C$1009=D$6)/(Data!$C$1:$C$1009=D$6))*ROW(Data!$C$1:$C$1009),ROW(D143)-ROW(D$6)),1)),"")</f>
        <v/>
      </c>
      <c r="E143" s="43"/>
      <c r="F143" s="43" t="str" cm="1">
        <f t="array" ref="F143">IFERROR(_xlfn.SINGLE(INDEX(Data!$A$1:E$1009,_xlfn.AGGREGATE(15,6,((Data!$C$1:$C$1009=F$6)/(Data!$C$1:$C$1009=F$6))*ROW(Data!$C$1:$C$1009),ROW(F143)-ROW(F$6)),1)),"")</f>
        <v/>
      </c>
      <c r="G143" s="43"/>
      <c r="H143" s="43" t="str" cm="1">
        <f t="array" ref="H143">IFERROR(_xlfn.SINGLE(INDEX(Data!$A$1:G$1009,_xlfn.AGGREGATE(15,6,((Data!$C$1:$C$1009=H$6)/(Data!$C$1:$C$1009=H$6))*ROW(Data!$C$1:$C$1009),ROW(H143)-ROW(H$6)),1)),"")</f>
        <v/>
      </c>
      <c r="I143" s="43"/>
      <c r="J143" s="43" t="str" cm="1">
        <f t="array" ref="J143">IFERROR(_xlfn.SINGLE(INDEX(Data!$A$1:J$1009,_xlfn.AGGREGATE(15,6,((Data!$C$1:$C$1009=J$6)/(Data!$C$1:$C$1009=J$6))*ROW(Data!$C$1:$C$1009),ROW(J143)-ROW(J$6)),1)),"")</f>
        <v/>
      </c>
      <c r="K143" s="43"/>
      <c r="L143" s="43" t="str" cm="1">
        <f t="array" ref="L143">IFERROR(_xlfn.SINGLE(INDEX(Data!$A$1:L$1009,_xlfn.AGGREGATE(15,6,((Data!$C$1:$C$1009=L$6)/(Data!$C$1:$C$1009=L$6))*ROW(Data!$C$1:$C$1009),ROW(L143)-ROW(L$6)),1)),"")</f>
        <v/>
      </c>
      <c r="M143" s="43"/>
      <c r="N143" s="43" t="str" cm="1">
        <f t="array" ref="N143">IFERROR(_xlfn.SINGLE(INDEX(Data!$A$1:N$1009,_xlfn.AGGREGATE(15,6,((Data!$C$1:$C$1009=N$6)/(Data!$C$1:$C$1009=N$6))*ROW(Data!$C$1:$C$1009),ROW(N143)-ROW(N$6)),1)),"")</f>
        <v/>
      </c>
      <c r="O143" s="43"/>
      <c r="P143" s="43" t="str" cm="1">
        <f t="array" ref="P143">IFERROR(_xlfn.SINGLE(INDEX(Data!$A$1:Q$1009,_xlfn.AGGREGATE(15,6,((Data!$C$1:$C$1009=P$6)/(Data!$C$1:$C$1009=P$6))*ROW(Data!$C$1:$C$1009),ROW(P143)-ROW(P$6)),1)),"")</f>
        <v/>
      </c>
      <c r="Q143" s="43"/>
      <c r="R143" s="43" t="str" cm="1">
        <f t="array" ref="R143">IFERROR(_xlfn.SINGLE(INDEX(Data!$A$1:R$1009,_xlfn.AGGREGATE(15,6,((Data!$C$1:$C$1009=R$6)/(Data!$C$1:$C$1009=R$6))*ROW(Data!$C$1:$C$1009),ROW(R143)-ROW(R$6)),1)),"")</f>
        <v/>
      </c>
      <c r="S143" s="43"/>
      <c r="T143" s="43" t="str" cm="1">
        <f t="array" ref="T143">IFERROR(_xlfn.SINGLE(INDEX(Data!$A$1:S$1009,_xlfn.AGGREGATE(15,6,((Data!$C$1:$C$1009=T$6)/(Data!$C$1:$C$1009=T$6))*ROW(Data!$C$1:$C$1009),ROW(T143)-ROW(T$6)),1)),"")</f>
        <v/>
      </c>
      <c r="U143" s="43"/>
      <c r="V143" s="43" t="str" cm="1">
        <f t="array" ref="V143">IFERROR(_xlfn.SINGLE(INDEX(Data!$A$1:X$1009,_xlfn.AGGREGATE(15,6,((Data!$C$1:$C$1009=V$6)/(Data!$C$1:$C$1009=V$6))*ROW(Data!$C$1:$C$1009),ROW(V143)-ROW(V$6)),1)),"")</f>
        <v/>
      </c>
      <c r="W143" s="43"/>
      <c r="X143" s="43" t="str" cm="1">
        <f t="array" ref="X143">IFERROR(_xlfn.SINGLE(INDEX(Data!$A$1:Z$1009,_xlfn.AGGREGATE(15,6,((Data!$C$1:$C$1009=X$6)/(Data!$C$1:$C$1009=X$6))*ROW(Data!$C$1:$C$1009),ROW(X143)-ROW(X$6)),1)),"")</f>
        <v/>
      </c>
      <c r="Y143" s="43"/>
      <c r="Z143" s="43" t="str" cm="1">
        <f t="array" ref="Z143">IFERROR(_xlfn.SINGLE(INDEX(Data!$A$1:AB$1009,_xlfn.AGGREGATE(15,6,((Data!$C$1:$C$1009=Z$6)/(Data!$C$1:$C$1009=Z$6))*ROW(Data!$C$1:$C$1009),ROW(Z143)-ROW(Z$6)),1)),"")</f>
        <v/>
      </c>
    </row>
    <row r="144" spans="1:26" x14ac:dyDescent="0.4">
      <c r="A144" s="43"/>
      <c r="B144" s="43" t="str" cm="1">
        <f t="array" ref="B144">IFERROR(_xlfn.SINGLE(INDEX(Data!A$1:$A$1009,_xlfn.AGGREGATE(15,6,((Data!$C$1:$C$1009=B$6)/(Data!$C$1:$C$1009=B$6))*ROW(Data!$C$1:$C$1009),ROW(B144)-ROW(B$6)),1)),"")</f>
        <v/>
      </c>
      <c r="C144" s="43"/>
      <c r="D144" s="43" t="str" cm="1">
        <f t="array" ref="D144">IFERROR(_xlfn.SINGLE(INDEX(Data!$A$1:C$1009,_xlfn.AGGREGATE(15,6,((Data!$C$1:$C$1009=D$6)/(Data!$C$1:$C$1009=D$6))*ROW(Data!$C$1:$C$1009),ROW(D144)-ROW(D$6)),1)),"")</f>
        <v/>
      </c>
      <c r="E144" s="43"/>
      <c r="F144" s="43" t="str" cm="1">
        <f t="array" ref="F144">IFERROR(_xlfn.SINGLE(INDEX(Data!$A$1:E$1009,_xlfn.AGGREGATE(15,6,((Data!$C$1:$C$1009=F$6)/(Data!$C$1:$C$1009=F$6))*ROW(Data!$C$1:$C$1009),ROW(F144)-ROW(F$6)),1)),"")</f>
        <v/>
      </c>
      <c r="G144" s="43"/>
      <c r="H144" s="43" t="str" cm="1">
        <f t="array" ref="H144">IFERROR(_xlfn.SINGLE(INDEX(Data!$A$1:G$1009,_xlfn.AGGREGATE(15,6,((Data!$C$1:$C$1009=H$6)/(Data!$C$1:$C$1009=H$6))*ROW(Data!$C$1:$C$1009),ROW(H144)-ROW(H$6)),1)),"")</f>
        <v/>
      </c>
      <c r="I144" s="43"/>
      <c r="J144" s="43" t="str" cm="1">
        <f t="array" ref="J144">IFERROR(_xlfn.SINGLE(INDEX(Data!$A$1:J$1009,_xlfn.AGGREGATE(15,6,((Data!$C$1:$C$1009=J$6)/(Data!$C$1:$C$1009=J$6))*ROW(Data!$C$1:$C$1009),ROW(J144)-ROW(J$6)),1)),"")</f>
        <v/>
      </c>
      <c r="K144" s="43"/>
      <c r="L144" s="43" t="str" cm="1">
        <f t="array" ref="L144">IFERROR(_xlfn.SINGLE(INDEX(Data!$A$1:L$1009,_xlfn.AGGREGATE(15,6,((Data!$C$1:$C$1009=L$6)/(Data!$C$1:$C$1009=L$6))*ROW(Data!$C$1:$C$1009),ROW(L144)-ROW(L$6)),1)),"")</f>
        <v/>
      </c>
      <c r="M144" s="43"/>
      <c r="N144" s="43" t="str" cm="1">
        <f t="array" ref="N144">IFERROR(_xlfn.SINGLE(INDEX(Data!$A$1:N$1009,_xlfn.AGGREGATE(15,6,((Data!$C$1:$C$1009=N$6)/(Data!$C$1:$C$1009=N$6))*ROW(Data!$C$1:$C$1009),ROW(N144)-ROW(N$6)),1)),"")</f>
        <v/>
      </c>
      <c r="O144" s="43"/>
      <c r="P144" s="43" t="str" cm="1">
        <f t="array" ref="P144">IFERROR(_xlfn.SINGLE(INDEX(Data!$A$1:Q$1009,_xlfn.AGGREGATE(15,6,((Data!$C$1:$C$1009=P$6)/(Data!$C$1:$C$1009=P$6))*ROW(Data!$C$1:$C$1009),ROW(P144)-ROW(P$6)),1)),"")</f>
        <v/>
      </c>
      <c r="Q144" s="43"/>
      <c r="R144" s="43" t="str" cm="1">
        <f t="array" ref="R144">IFERROR(_xlfn.SINGLE(INDEX(Data!$A$1:R$1009,_xlfn.AGGREGATE(15,6,((Data!$C$1:$C$1009=R$6)/(Data!$C$1:$C$1009=R$6))*ROW(Data!$C$1:$C$1009),ROW(R144)-ROW(R$6)),1)),"")</f>
        <v/>
      </c>
      <c r="S144" s="43"/>
      <c r="T144" s="43" t="str" cm="1">
        <f t="array" ref="T144">IFERROR(_xlfn.SINGLE(INDEX(Data!$A$1:S$1009,_xlfn.AGGREGATE(15,6,((Data!$C$1:$C$1009=T$6)/(Data!$C$1:$C$1009=T$6))*ROW(Data!$C$1:$C$1009),ROW(T144)-ROW(T$6)),1)),"")</f>
        <v/>
      </c>
      <c r="U144" s="43"/>
      <c r="V144" s="43" t="str" cm="1">
        <f t="array" ref="V144">IFERROR(_xlfn.SINGLE(INDEX(Data!$A$1:X$1009,_xlfn.AGGREGATE(15,6,((Data!$C$1:$C$1009=V$6)/(Data!$C$1:$C$1009=V$6))*ROW(Data!$C$1:$C$1009),ROW(V144)-ROW(V$6)),1)),"")</f>
        <v/>
      </c>
      <c r="W144" s="43"/>
      <c r="X144" s="43" t="str" cm="1">
        <f t="array" ref="X144">IFERROR(_xlfn.SINGLE(INDEX(Data!$A$1:Z$1009,_xlfn.AGGREGATE(15,6,((Data!$C$1:$C$1009=X$6)/(Data!$C$1:$C$1009=X$6))*ROW(Data!$C$1:$C$1009),ROW(X144)-ROW(X$6)),1)),"")</f>
        <v/>
      </c>
      <c r="Y144" s="43"/>
      <c r="Z144" s="43" t="str" cm="1">
        <f t="array" ref="Z144">IFERROR(_xlfn.SINGLE(INDEX(Data!$A$1:AB$1009,_xlfn.AGGREGATE(15,6,((Data!$C$1:$C$1009=Z$6)/(Data!$C$1:$C$1009=Z$6))*ROW(Data!$C$1:$C$1009),ROW(Z144)-ROW(Z$6)),1)),"")</f>
        <v/>
      </c>
    </row>
    <row r="145" spans="1:26" x14ac:dyDescent="0.4">
      <c r="A145" s="43"/>
      <c r="B145" s="43" t="str" cm="1">
        <f t="array" ref="B145">IFERROR(_xlfn.SINGLE(INDEX(Data!A$1:$A$1009,_xlfn.AGGREGATE(15,6,((Data!$C$1:$C$1009=B$6)/(Data!$C$1:$C$1009=B$6))*ROW(Data!$C$1:$C$1009),ROW(B145)-ROW(B$6)),1)),"")</f>
        <v/>
      </c>
      <c r="C145" s="43"/>
      <c r="D145" s="43" t="str" cm="1">
        <f t="array" ref="D145">IFERROR(_xlfn.SINGLE(INDEX(Data!$A$1:C$1009,_xlfn.AGGREGATE(15,6,((Data!$C$1:$C$1009=D$6)/(Data!$C$1:$C$1009=D$6))*ROW(Data!$C$1:$C$1009),ROW(D145)-ROW(D$6)),1)),"")</f>
        <v/>
      </c>
      <c r="E145" s="43"/>
      <c r="F145" s="43" t="str" cm="1">
        <f t="array" ref="F145">IFERROR(_xlfn.SINGLE(INDEX(Data!$A$1:E$1009,_xlfn.AGGREGATE(15,6,((Data!$C$1:$C$1009=F$6)/(Data!$C$1:$C$1009=F$6))*ROW(Data!$C$1:$C$1009),ROW(F145)-ROW(F$6)),1)),"")</f>
        <v/>
      </c>
      <c r="G145" s="43"/>
      <c r="H145" s="43" t="str" cm="1">
        <f t="array" ref="H145">IFERROR(_xlfn.SINGLE(INDEX(Data!$A$1:G$1009,_xlfn.AGGREGATE(15,6,((Data!$C$1:$C$1009=H$6)/(Data!$C$1:$C$1009=H$6))*ROW(Data!$C$1:$C$1009),ROW(H145)-ROW(H$6)),1)),"")</f>
        <v/>
      </c>
      <c r="I145" s="43"/>
      <c r="J145" s="43" t="str" cm="1">
        <f t="array" ref="J145">IFERROR(_xlfn.SINGLE(INDEX(Data!$A$1:J$1009,_xlfn.AGGREGATE(15,6,((Data!$C$1:$C$1009=J$6)/(Data!$C$1:$C$1009=J$6))*ROW(Data!$C$1:$C$1009),ROW(J145)-ROW(J$6)),1)),"")</f>
        <v/>
      </c>
      <c r="K145" s="43"/>
      <c r="L145" s="43" t="str" cm="1">
        <f t="array" ref="L145">IFERROR(_xlfn.SINGLE(INDEX(Data!$A$1:L$1009,_xlfn.AGGREGATE(15,6,((Data!$C$1:$C$1009=L$6)/(Data!$C$1:$C$1009=L$6))*ROW(Data!$C$1:$C$1009),ROW(L145)-ROW(L$6)),1)),"")</f>
        <v/>
      </c>
      <c r="M145" s="43"/>
      <c r="N145" s="43" t="str" cm="1">
        <f t="array" ref="N145">IFERROR(_xlfn.SINGLE(INDEX(Data!$A$1:N$1009,_xlfn.AGGREGATE(15,6,((Data!$C$1:$C$1009=N$6)/(Data!$C$1:$C$1009=N$6))*ROW(Data!$C$1:$C$1009),ROW(N145)-ROW(N$6)),1)),"")</f>
        <v/>
      </c>
      <c r="O145" s="43"/>
      <c r="P145" s="43" t="str" cm="1">
        <f t="array" ref="P145">IFERROR(_xlfn.SINGLE(INDEX(Data!$A$1:Q$1009,_xlfn.AGGREGATE(15,6,((Data!$C$1:$C$1009=P$6)/(Data!$C$1:$C$1009=P$6))*ROW(Data!$C$1:$C$1009),ROW(P145)-ROW(P$6)),1)),"")</f>
        <v/>
      </c>
      <c r="Q145" s="43"/>
      <c r="R145" s="43" t="str" cm="1">
        <f t="array" ref="R145">IFERROR(_xlfn.SINGLE(INDEX(Data!$A$1:R$1009,_xlfn.AGGREGATE(15,6,((Data!$C$1:$C$1009=R$6)/(Data!$C$1:$C$1009=R$6))*ROW(Data!$C$1:$C$1009),ROW(R145)-ROW(R$6)),1)),"")</f>
        <v/>
      </c>
      <c r="S145" s="43"/>
      <c r="T145" s="43" t="str" cm="1">
        <f t="array" ref="T145">IFERROR(_xlfn.SINGLE(INDEX(Data!$A$1:S$1009,_xlfn.AGGREGATE(15,6,((Data!$C$1:$C$1009=T$6)/(Data!$C$1:$C$1009=T$6))*ROW(Data!$C$1:$C$1009),ROW(T145)-ROW(T$6)),1)),"")</f>
        <v/>
      </c>
      <c r="U145" s="43"/>
      <c r="V145" s="43" t="str" cm="1">
        <f t="array" ref="V145">IFERROR(_xlfn.SINGLE(INDEX(Data!$A$1:X$1009,_xlfn.AGGREGATE(15,6,((Data!$C$1:$C$1009=V$6)/(Data!$C$1:$C$1009=V$6))*ROW(Data!$C$1:$C$1009),ROW(V145)-ROW(V$6)),1)),"")</f>
        <v/>
      </c>
      <c r="W145" s="43"/>
      <c r="X145" s="43" t="str" cm="1">
        <f t="array" ref="X145">IFERROR(_xlfn.SINGLE(INDEX(Data!$A$1:Z$1009,_xlfn.AGGREGATE(15,6,((Data!$C$1:$C$1009=X$6)/(Data!$C$1:$C$1009=X$6))*ROW(Data!$C$1:$C$1009),ROW(X145)-ROW(X$6)),1)),"")</f>
        <v/>
      </c>
      <c r="Y145" s="43"/>
      <c r="Z145" s="43" t="str" cm="1">
        <f t="array" ref="Z145">IFERROR(_xlfn.SINGLE(INDEX(Data!$A$1:AB$1009,_xlfn.AGGREGATE(15,6,((Data!$C$1:$C$1009=Z$6)/(Data!$C$1:$C$1009=Z$6))*ROW(Data!$C$1:$C$1009),ROW(Z145)-ROW(Z$6)),1)),"")</f>
        <v/>
      </c>
    </row>
    <row r="146" spans="1:26" x14ac:dyDescent="0.4">
      <c r="A146" s="43"/>
      <c r="B146" s="43" t="str" cm="1">
        <f t="array" ref="B146">IFERROR(_xlfn.SINGLE(INDEX(Data!A$1:$A$1009,_xlfn.AGGREGATE(15,6,((Data!$C$1:$C$1009=B$6)/(Data!$C$1:$C$1009=B$6))*ROW(Data!$C$1:$C$1009),ROW(B146)-ROW(B$6)),1)),"")</f>
        <v/>
      </c>
      <c r="C146" s="43"/>
      <c r="D146" s="43" t="str" cm="1">
        <f t="array" ref="D146">IFERROR(_xlfn.SINGLE(INDEX(Data!$A$1:C$1009,_xlfn.AGGREGATE(15,6,((Data!$C$1:$C$1009=D$6)/(Data!$C$1:$C$1009=D$6))*ROW(Data!$C$1:$C$1009),ROW(D146)-ROW(D$6)),1)),"")</f>
        <v/>
      </c>
      <c r="E146" s="43"/>
      <c r="F146" s="43" t="str" cm="1">
        <f t="array" ref="F146">IFERROR(_xlfn.SINGLE(INDEX(Data!$A$1:E$1009,_xlfn.AGGREGATE(15,6,((Data!$C$1:$C$1009=F$6)/(Data!$C$1:$C$1009=F$6))*ROW(Data!$C$1:$C$1009),ROW(F146)-ROW(F$6)),1)),"")</f>
        <v/>
      </c>
      <c r="G146" s="43"/>
      <c r="H146" s="43" t="str" cm="1">
        <f t="array" ref="H146">IFERROR(_xlfn.SINGLE(INDEX(Data!$A$1:G$1009,_xlfn.AGGREGATE(15,6,((Data!$C$1:$C$1009=H$6)/(Data!$C$1:$C$1009=H$6))*ROW(Data!$C$1:$C$1009),ROW(H146)-ROW(H$6)),1)),"")</f>
        <v/>
      </c>
      <c r="I146" s="43"/>
      <c r="J146" s="43" t="str" cm="1">
        <f t="array" ref="J146">IFERROR(_xlfn.SINGLE(INDEX(Data!$A$1:J$1009,_xlfn.AGGREGATE(15,6,((Data!$C$1:$C$1009=J$6)/(Data!$C$1:$C$1009=J$6))*ROW(Data!$C$1:$C$1009),ROW(J146)-ROW(J$6)),1)),"")</f>
        <v/>
      </c>
      <c r="K146" s="43"/>
      <c r="L146" s="43" t="str" cm="1">
        <f t="array" ref="L146">IFERROR(_xlfn.SINGLE(INDEX(Data!$A$1:L$1009,_xlfn.AGGREGATE(15,6,((Data!$C$1:$C$1009=L$6)/(Data!$C$1:$C$1009=L$6))*ROW(Data!$C$1:$C$1009),ROW(L146)-ROW(L$6)),1)),"")</f>
        <v/>
      </c>
      <c r="M146" s="43"/>
      <c r="N146" s="43" t="str" cm="1">
        <f t="array" ref="N146">IFERROR(_xlfn.SINGLE(INDEX(Data!$A$1:N$1009,_xlfn.AGGREGATE(15,6,((Data!$C$1:$C$1009=N$6)/(Data!$C$1:$C$1009=N$6))*ROW(Data!$C$1:$C$1009),ROW(N146)-ROW(N$6)),1)),"")</f>
        <v/>
      </c>
      <c r="O146" s="43"/>
      <c r="P146" s="43" t="str" cm="1">
        <f t="array" ref="P146">IFERROR(_xlfn.SINGLE(INDEX(Data!$A$1:Q$1009,_xlfn.AGGREGATE(15,6,((Data!$C$1:$C$1009=P$6)/(Data!$C$1:$C$1009=P$6))*ROW(Data!$C$1:$C$1009),ROW(P146)-ROW(P$6)),1)),"")</f>
        <v/>
      </c>
      <c r="Q146" s="43"/>
      <c r="R146" s="43" t="str" cm="1">
        <f t="array" ref="R146">IFERROR(_xlfn.SINGLE(INDEX(Data!$A$1:R$1009,_xlfn.AGGREGATE(15,6,((Data!$C$1:$C$1009=R$6)/(Data!$C$1:$C$1009=R$6))*ROW(Data!$C$1:$C$1009),ROW(R146)-ROW(R$6)),1)),"")</f>
        <v/>
      </c>
      <c r="S146" s="43"/>
      <c r="T146" s="43" t="str" cm="1">
        <f t="array" ref="T146">IFERROR(_xlfn.SINGLE(INDEX(Data!$A$1:S$1009,_xlfn.AGGREGATE(15,6,((Data!$C$1:$C$1009=T$6)/(Data!$C$1:$C$1009=T$6))*ROW(Data!$C$1:$C$1009),ROW(T146)-ROW(T$6)),1)),"")</f>
        <v/>
      </c>
      <c r="U146" s="43"/>
      <c r="V146" s="43" t="str" cm="1">
        <f t="array" ref="V146">IFERROR(_xlfn.SINGLE(INDEX(Data!$A$1:X$1009,_xlfn.AGGREGATE(15,6,((Data!$C$1:$C$1009=V$6)/(Data!$C$1:$C$1009=V$6))*ROW(Data!$C$1:$C$1009),ROW(V146)-ROW(V$6)),1)),"")</f>
        <v/>
      </c>
      <c r="W146" s="43"/>
      <c r="X146" s="43" t="str" cm="1">
        <f t="array" ref="X146">IFERROR(_xlfn.SINGLE(INDEX(Data!$A$1:Z$1009,_xlfn.AGGREGATE(15,6,((Data!$C$1:$C$1009=X$6)/(Data!$C$1:$C$1009=X$6))*ROW(Data!$C$1:$C$1009),ROW(X146)-ROW(X$6)),1)),"")</f>
        <v/>
      </c>
      <c r="Y146" s="43"/>
      <c r="Z146" s="43" t="str" cm="1">
        <f t="array" ref="Z146">IFERROR(_xlfn.SINGLE(INDEX(Data!$A$1:AB$1009,_xlfn.AGGREGATE(15,6,((Data!$C$1:$C$1009=Z$6)/(Data!$C$1:$C$1009=Z$6))*ROW(Data!$C$1:$C$1009),ROW(Z146)-ROW(Z$6)),1)),"")</f>
        <v/>
      </c>
    </row>
    <row r="147" spans="1:26" x14ac:dyDescent="0.4">
      <c r="A147" s="43"/>
      <c r="B147" s="43" t="str" cm="1">
        <f t="array" ref="B147">IFERROR(_xlfn.SINGLE(INDEX(Data!A$1:$A$1009,_xlfn.AGGREGATE(15,6,((Data!$C$1:$C$1009=B$6)/(Data!$C$1:$C$1009=B$6))*ROW(Data!$C$1:$C$1009),ROW(B147)-ROW(B$6)),1)),"")</f>
        <v/>
      </c>
      <c r="C147" s="43"/>
      <c r="D147" s="43" t="str" cm="1">
        <f t="array" ref="D147">IFERROR(_xlfn.SINGLE(INDEX(Data!$A$1:C$1009,_xlfn.AGGREGATE(15,6,((Data!$C$1:$C$1009=D$6)/(Data!$C$1:$C$1009=D$6))*ROW(Data!$C$1:$C$1009),ROW(D147)-ROW(D$6)),1)),"")</f>
        <v/>
      </c>
      <c r="E147" s="43"/>
      <c r="F147" s="43" t="str" cm="1">
        <f t="array" ref="F147">IFERROR(_xlfn.SINGLE(INDEX(Data!$A$1:E$1009,_xlfn.AGGREGATE(15,6,((Data!$C$1:$C$1009=F$6)/(Data!$C$1:$C$1009=F$6))*ROW(Data!$C$1:$C$1009),ROW(F147)-ROW(F$6)),1)),"")</f>
        <v/>
      </c>
      <c r="G147" s="43"/>
      <c r="H147" s="43" t="str" cm="1">
        <f t="array" ref="H147">IFERROR(_xlfn.SINGLE(INDEX(Data!$A$1:G$1009,_xlfn.AGGREGATE(15,6,((Data!$C$1:$C$1009=H$6)/(Data!$C$1:$C$1009=H$6))*ROW(Data!$C$1:$C$1009),ROW(H147)-ROW(H$6)),1)),"")</f>
        <v/>
      </c>
      <c r="I147" s="43"/>
      <c r="J147" s="43" t="str" cm="1">
        <f t="array" ref="J147">IFERROR(_xlfn.SINGLE(INDEX(Data!$A$1:J$1009,_xlfn.AGGREGATE(15,6,((Data!$C$1:$C$1009=J$6)/(Data!$C$1:$C$1009=J$6))*ROW(Data!$C$1:$C$1009),ROW(J147)-ROW(J$6)),1)),"")</f>
        <v/>
      </c>
      <c r="K147" s="43"/>
      <c r="L147" s="43" t="str" cm="1">
        <f t="array" ref="L147">IFERROR(_xlfn.SINGLE(INDEX(Data!$A$1:L$1009,_xlfn.AGGREGATE(15,6,((Data!$C$1:$C$1009=L$6)/(Data!$C$1:$C$1009=L$6))*ROW(Data!$C$1:$C$1009),ROW(L147)-ROW(L$6)),1)),"")</f>
        <v/>
      </c>
      <c r="M147" s="43"/>
      <c r="N147" s="43" t="str" cm="1">
        <f t="array" ref="N147">IFERROR(_xlfn.SINGLE(INDEX(Data!$A$1:N$1009,_xlfn.AGGREGATE(15,6,((Data!$C$1:$C$1009=N$6)/(Data!$C$1:$C$1009=N$6))*ROW(Data!$C$1:$C$1009),ROW(N147)-ROW(N$6)),1)),"")</f>
        <v/>
      </c>
      <c r="O147" s="43"/>
      <c r="P147" s="43" t="str" cm="1">
        <f t="array" ref="P147">IFERROR(_xlfn.SINGLE(INDEX(Data!$A$1:Q$1009,_xlfn.AGGREGATE(15,6,((Data!$C$1:$C$1009=P$6)/(Data!$C$1:$C$1009=P$6))*ROW(Data!$C$1:$C$1009),ROW(P147)-ROW(P$6)),1)),"")</f>
        <v/>
      </c>
      <c r="Q147" s="43"/>
      <c r="R147" s="43" t="str" cm="1">
        <f t="array" ref="R147">IFERROR(_xlfn.SINGLE(INDEX(Data!$A$1:R$1009,_xlfn.AGGREGATE(15,6,((Data!$C$1:$C$1009=R$6)/(Data!$C$1:$C$1009=R$6))*ROW(Data!$C$1:$C$1009),ROW(R147)-ROW(R$6)),1)),"")</f>
        <v/>
      </c>
      <c r="S147" s="43"/>
      <c r="T147" s="43" t="str" cm="1">
        <f t="array" ref="T147">IFERROR(_xlfn.SINGLE(INDEX(Data!$A$1:S$1009,_xlfn.AGGREGATE(15,6,((Data!$C$1:$C$1009=T$6)/(Data!$C$1:$C$1009=T$6))*ROW(Data!$C$1:$C$1009),ROW(T147)-ROW(T$6)),1)),"")</f>
        <v/>
      </c>
      <c r="U147" s="43"/>
      <c r="V147" s="43" t="str" cm="1">
        <f t="array" ref="V147">IFERROR(_xlfn.SINGLE(INDEX(Data!$A$1:X$1009,_xlfn.AGGREGATE(15,6,((Data!$C$1:$C$1009=V$6)/(Data!$C$1:$C$1009=V$6))*ROW(Data!$C$1:$C$1009),ROW(V147)-ROW(V$6)),1)),"")</f>
        <v/>
      </c>
      <c r="W147" s="43"/>
      <c r="X147" s="43" t="str" cm="1">
        <f t="array" ref="X147">IFERROR(_xlfn.SINGLE(INDEX(Data!$A$1:Z$1009,_xlfn.AGGREGATE(15,6,((Data!$C$1:$C$1009=X$6)/(Data!$C$1:$C$1009=X$6))*ROW(Data!$C$1:$C$1009),ROW(X147)-ROW(X$6)),1)),"")</f>
        <v/>
      </c>
      <c r="Y147" s="43"/>
      <c r="Z147" s="43" t="str" cm="1">
        <f t="array" ref="Z147">IFERROR(_xlfn.SINGLE(INDEX(Data!$A$1:AB$1009,_xlfn.AGGREGATE(15,6,((Data!$C$1:$C$1009=Z$6)/(Data!$C$1:$C$1009=Z$6))*ROW(Data!$C$1:$C$1009),ROW(Z147)-ROW(Z$6)),1)),"")</f>
        <v/>
      </c>
    </row>
    <row r="148" spans="1:26" x14ac:dyDescent="0.4">
      <c r="A148" s="43"/>
      <c r="B148" s="43" t="str" cm="1">
        <f t="array" ref="B148">IFERROR(_xlfn.SINGLE(INDEX(Data!A$1:$A$1009,_xlfn.AGGREGATE(15,6,((Data!$C$1:$C$1009=B$6)/(Data!$C$1:$C$1009=B$6))*ROW(Data!$C$1:$C$1009),ROW(B148)-ROW(B$6)),1)),"")</f>
        <v/>
      </c>
      <c r="C148" s="43"/>
      <c r="D148" s="43" t="str" cm="1">
        <f t="array" ref="D148">IFERROR(_xlfn.SINGLE(INDEX(Data!$A$1:C$1009,_xlfn.AGGREGATE(15,6,((Data!$C$1:$C$1009=D$6)/(Data!$C$1:$C$1009=D$6))*ROW(Data!$C$1:$C$1009),ROW(D148)-ROW(D$6)),1)),"")</f>
        <v/>
      </c>
      <c r="E148" s="43"/>
      <c r="F148" s="43" t="str" cm="1">
        <f t="array" ref="F148">IFERROR(_xlfn.SINGLE(INDEX(Data!$A$1:E$1009,_xlfn.AGGREGATE(15,6,((Data!$C$1:$C$1009=F$6)/(Data!$C$1:$C$1009=F$6))*ROW(Data!$C$1:$C$1009),ROW(F148)-ROW(F$6)),1)),"")</f>
        <v/>
      </c>
      <c r="G148" s="43"/>
      <c r="H148" s="43" t="str" cm="1">
        <f t="array" ref="H148">IFERROR(_xlfn.SINGLE(INDEX(Data!$A$1:G$1009,_xlfn.AGGREGATE(15,6,((Data!$C$1:$C$1009=H$6)/(Data!$C$1:$C$1009=H$6))*ROW(Data!$C$1:$C$1009),ROW(H148)-ROW(H$6)),1)),"")</f>
        <v/>
      </c>
      <c r="I148" s="43"/>
      <c r="J148" s="43" t="str" cm="1">
        <f t="array" ref="J148">IFERROR(_xlfn.SINGLE(INDEX(Data!$A$1:J$1009,_xlfn.AGGREGATE(15,6,((Data!$C$1:$C$1009=J$6)/(Data!$C$1:$C$1009=J$6))*ROW(Data!$C$1:$C$1009),ROW(J148)-ROW(J$6)),1)),"")</f>
        <v/>
      </c>
      <c r="K148" s="43"/>
      <c r="L148" s="43" t="str" cm="1">
        <f t="array" ref="L148">IFERROR(_xlfn.SINGLE(INDEX(Data!$A$1:L$1009,_xlfn.AGGREGATE(15,6,((Data!$C$1:$C$1009=L$6)/(Data!$C$1:$C$1009=L$6))*ROW(Data!$C$1:$C$1009),ROW(L148)-ROW(L$6)),1)),"")</f>
        <v/>
      </c>
      <c r="M148" s="43"/>
      <c r="N148" s="43" t="str" cm="1">
        <f t="array" ref="N148">IFERROR(_xlfn.SINGLE(INDEX(Data!$A$1:N$1009,_xlfn.AGGREGATE(15,6,((Data!$C$1:$C$1009=N$6)/(Data!$C$1:$C$1009=N$6))*ROW(Data!$C$1:$C$1009),ROW(N148)-ROW(N$6)),1)),"")</f>
        <v/>
      </c>
      <c r="O148" s="43"/>
      <c r="P148" s="43" t="str" cm="1">
        <f t="array" ref="P148">IFERROR(_xlfn.SINGLE(INDEX(Data!$A$1:Q$1009,_xlfn.AGGREGATE(15,6,((Data!$C$1:$C$1009=P$6)/(Data!$C$1:$C$1009=P$6))*ROW(Data!$C$1:$C$1009),ROW(P148)-ROW(P$6)),1)),"")</f>
        <v/>
      </c>
      <c r="Q148" s="43"/>
      <c r="R148" s="43" t="str" cm="1">
        <f t="array" ref="R148">IFERROR(_xlfn.SINGLE(INDEX(Data!$A$1:R$1009,_xlfn.AGGREGATE(15,6,((Data!$C$1:$C$1009=R$6)/(Data!$C$1:$C$1009=R$6))*ROW(Data!$C$1:$C$1009),ROW(R148)-ROW(R$6)),1)),"")</f>
        <v/>
      </c>
      <c r="S148" s="43"/>
      <c r="T148" s="43" t="str" cm="1">
        <f t="array" ref="T148">IFERROR(_xlfn.SINGLE(INDEX(Data!$A$1:S$1009,_xlfn.AGGREGATE(15,6,((Data!$C$1:$C$1009=T$6)/(Data!$C$1:$C$1009=T$6))*ROW(Data!$C$1:$C$1009),ROW(T148)-ROW(T$6)),1)),"")</f>
        <v/>
      </c>
      <c r="U148" s="43"/>
      <c r="V148" s="43" t="str" cm="1">
        <f t="array" ref="V148">IFERROR(_xlfn.SINGLE(INDEX(Data!$A$1:X$1009,_xlfn.AGGREGATE(15,6,((Data!$C$1:$C$1009=V$6)/(Data!$C$1:$C$1009=V$6))*ROW(Data!$C$1:$C$1009),ROW(V148)-ROW(V$6)),1)),"")</f>
        <v/>
      </c>
      <c r="W148" s="43"/>
      <c r="X148" s="43" t="str" cm="1">
        <f t="array" ref="X148">IFERROR(_xlfn.SINGLE(INDEX(Data!$A$1:Z$1009,_xlfn.AGGREGATE(15,6,((Data!$C$1:$C$1009=X$6)/(Data!$C$1:$C$1009=X$6))*ROW(Data!$C$1:$C$1009),ROW(X148)-ROW(X$6)),1)),"")</f>
        <v/>
      </c>
      <c r="Y148" s="43"/>
      <c r="Z148" s="43" t="str" cm="1">
        <f t="array" ref="Z148">IFERROR(_xlfn.SINGLE(INDEX(Data!$A$1:AB$1009,_xlfn.AGGREGATE(15,6,((Data!$C$1:$C$1009=Z$6)/(Data!$C$1:$C$1009=Z$6))*ROW(Data!$C$1:$C$1009),ROW(Z148)-ROW(Z$6)),1)),"")</f>
        <v/>
      </c>
    </row>
    <row r="149" spans="1:26" x14ac:dyDescent="0.4">
      <c r="A149" s="43"/>
      <c r="B149" s="43" t="str" cm="1">
        <f t="array" ref="B149">IFERROR(_xlfn.SINGLE(INDEX(Data!A$1:$A$1009,_xlfn.AGGREGATE(15,6,((Data!$C$1:$C$1009=B$6)/(Data!$C$1:$C$1009=B$6))*ROW(Data!$C$1:$C$1009),ROW(B149)-ROW(B$6)),1)),"")</f>
        <v/>
      </c>
      <c r="C149" s="43"/>
      <c r="D149" s="43" t="str" cm="1">
        <f t="array" ref="D149">IFERROR(_xlfn.SINGLE(INDEX(Data!$A$1:C$1009,_xlfn.AGGREGATE(15,6,((Data!$C$1:$C$1009=D$6)/(Data!$C$1:$C$1009=D$6))*ROW(Data!$C$1:$C$1009),ROW(D149)-ROW(D$6)),1)),"")</f>
        <v/>
      </c>
      <c r="E149" s="43"/>
      <c r="F149" s="43" t="str" cm="1">
        <f t="array" ref="F149">IFERROR(_xlfn.SINGLE(INDEX(Data!$A$1:E$1009,_xlfn.AGGREGATE(15,6,((Data!$C$1:$C$1009=F$6)/(Data!$C$1:$C$1009=F$6))*ROW(Data!$C$1:$C$1009),ROW(F149)-ROW(F$6)),1)),"")</f>
        <v/>
      </c>
      <c r="G149" s="43"/>
      <c r="H149" s="43" t="str" cm="1">
        <f t="array" ref="H149">IFERROR(_xlfn.SINGLE(INDEX(Data!$A$1:G$1009,_xlfn.AGGREGATE(15,6,((Data!$C$1:$C$1009=H$6)/(Data!$C$1:$C$1009=H$6))*ROW(Data!$C$1:$C$1009),ROW(H149)-ROW(H$6)),1)),"")</f>
        <v/>
      </c>
      <c r="I149" s="43"/>
      <c r="J149" s="43" t="str" cm="1">
        <f t="array" ref="J149">IFERROR(_xlfn.SINGLE(INDEX(Data!$A$1:J$1009,_xlfn.AGGREGATE(15,6,((Data!$C$1:$C$1009=J$6)/(Data!$C$1:$C$1009=J$6))*ROW(Data!$C$1:$C$1009),ROW(J149)-ROW(J$6)),1)),"")</f>
        <v/>
      </c>
      <c r="K149" s="43"/>
      <c r="L149" s="43" t="str" cm="1">
        <f t="array" ref="L149">IFERROR(_xlfn.SINGLE(INDEX(Data!$A$1:L$1009,_xlfn.AGGREGATE(15,6,((Data!$C$1:$C$1009=L$6)/(Data!$C$1:$C$1009=L$6))*ROW(Data!$C$1:$C$1009),ROW(L149)-ROW(L$6)),1)),"")</f>
        <v/>
      </c>
      <c r="M149" s="43"/>
      <c r="N149" s="43" t="str" cm="1">
        <f t="array" ref="N149">IFERROR(_xlfn.SINGLE(INDEX(Data!$A$1:N$1009,_xlfn.AGGREGATE(15,6,((Data!$C$1:$C$1009=N$6)/(Data!$C$1:$C$1009=N$6))*ROW(Data!$C$1:$C$1009),ROW(N149)-ROW(N$6)),1)),"")</f>
        <v/>
      </c>
      <c r="O149" s="43"/>
      <c r="P149" s="43" t="str" cm="1">
        <f t="array" ref="P149">IFERROR(_xlfn.SINGLE(INDEX(Data!$A$1:Q$1009,_xlfn.AGGREGATE(15,6,((Data!$C$1:$C$1009=P$6)/(Data!$C$1:$C$1009=P$6))*ROW(Data!$C$1:$C$1009),ROW(P149)-ROW(P$6)),1)),"")</f>
        <v/>
      </c>
      <c r="Q149" s="43"/>
      <c r="R149" s="43" t="str" cm="1">
        <f t="array" ref="R149">IFERROR(_xlfn.SINGLE(INDEX(Data!$A$1:R$1009,_xlfn.AGGREGATE(15,6,((Data!$C$1:$C$1009=R$6)/(Data!$C$1:$C$1009=R$6))*ROW(Data!$C$1:$C$1009),ROW(R149)-ROW(R$6)),1)),"")</f>
        <v/>
      </c>
      <c r="S149" s="43"/>
      <c r="T149" s="43" t="str" cm="1">
        <f t="array" ref="T149">IFERROR(_xlfn.SINGLE(INDEX(Data!$A$1:S$1009,_xlfn.AGGREGATE(15,6,((Data!$C$1:$C$1009=T$6)/(Data!$C$1:$C$1009=T$6))*ROW(Data!$C$1:$C$1009),ROW(T149)-ROW(T$6)),1)),"")</f>
        <v/>
      </c>
      <c r="U149" s="43"/>
      <c r="V149" s="43" t="str" cm="1">
        <f t="array" ref="V149">IFERROR(_xlfn.SINGLE(INDEX(Data!$A$1:X$1009,_xlfn.AGGREGATE(15,6,((Data!$C$1:$C$1009=V$6)/(Data!$C$1:$C$1009=V$6))*ROW(Data!$C$1:$C$1009),ROW(V149)-ROW(V$6)),1)),"")</f>
        <v/>
      </c>
      <c r="W149" s="43"/>
      <c r="X149" s="43" t="str" cm="1">
        <f t="array" ref="X149">IFERROR(_xlfn.SINGLE(INDEX(Data!$A$1:Z$1009,_xlfn.AGGREGATE(15,6,((Data!$C$1:$C$1009=X$6)/(Data!$C$1:$C$1009=X$6))*ROW(Data!$C$1:$C$1009),ROW(X149)-ROW(X$6)),1)),"")</f>
        <v/>
      </c>
      <c r="Y149" s="43"/>
      <c r="Z149" s="43" t="str" cm="1">
        <f t="array" ref="Z149">IFERROR(_xlfn.SINGLE(INDEX(Data!$A$1:AB$1009,_xlfn.AGGREGATE(15,6,((Data!$C$1:$C$1009=Z$6)/(Data!$C$1:$C$1009=Z$6))*ROW(Data!$C$1:$C$1009),ROW(Z149)-ROW(Z$6)),1)),"")</f>
        <v/>
      </c>
    </row>
    <row r="150" spans="1:26" x14ac:dyDescent="0.4">
      <c r="A150" s="43"/>
      <c r="B150" s="43" t="str" cm="1">
        <f t="array" ref="B150">IFERROR(_xlfn.SINGLE(INDEX(Data!A$1:$A$1009,_xlfn.AGGREGATE(15,6,((Data!$C$1:$C$1009=B$6)/(Data!$C$1:$C$1009=B$6))*ROW(Data!$C$1:$C$1009),ROW(B150)-ROW(B$6)),1)),"")</f>
        <v/>
      </c>
      <c r="C150" s="43"/>
      <c r="D150" s="43" t="str" cm="1">
        <f t="array" ref="D150">IFERROR(_xlfn.SINGLE(INDEX(Data!$A$1:C$1009,_xlfn.AGGREGATE(15,6,((Data!$C$1:$C$1009=D$6)/(Data!$C$1:$C$1009=D$6))*ROW(Data!$C$1:$C$1009),ROW(D150)-ROW(D$6)),1)),"")</f>
        <v/>
      </c>
      <c r="E150" s="43"/>
      <c r="F150" s="43" t="str" cm="1">
        <f t="array" ref="F150">IFERROR(_xlfn.SINGLE(INDEX(Data!$A$1:E$1009,_xlfn.AGGREGATE(15,6,((Data!$C$1:$C$1009=F$6)/(Data!$C$1:$C$1009=F$6))*ROW(Data!$C$1:$C$1009),ROW(F150)-ROW(F$6)),1)),"")</f>
        <v/>
      </c>
      <c r="G150" s="43"/>
      <c r="H150" s="43" t="str" cm="1">
        <f t="array" ref="H150">IFERROR(_xlfn.SINGLE(INDEX(Data!$A$1:G$1009,_xlfn.AGGREGATE(15,6,((Data!$C$1:$C$1009=H$6)/(Data!$C$1:$C$1009=H$6))*ROW(Data!$C$1:$C$1009),ROW(H150)-ROW(H$6)),1)),"")</f>
        <v/>
      </c>
      <c r="I150" s="43"/>
      <c r="J150" s="43" t="str" cm="1">
        <f t="array" ref="J150">IFERROR(_xlfn.SINGLE(INDEX(Data!$A$1:J$1009,_xlfn.AGGREGATE(15,6,((Data!$C$1:$C$1009=J$6)/(Data!$C$1:$C$1009=J$6))*ROW(Data!$C$1:$C$1009),ROW(J150)-ROW(J$6)),1)),"")</f>
        <v/>
      </c>
      <c r="K150" s="43"/>
      <c r="L150" s="43" t="str" cm="1">
        <f t="array" ref="L150">IFERROR(_xlfn.SINGLE(INDEX(Data!$A$1:L$1009,_xlfn.AGGREGATE(15,6,((Data!$C$1:$C$1009=L$6)/(Data!$C$1:$C$1009=L$6))*ROW(Data!$C$1:$C$1009),ROW(L150)-ROW(L$6)),1)),"")</f>
        <v/>
      </c>
      <c r="M150" s="43"/>
      <c r="N150" s="43" t="str" cm="1">
        <f t="array" ref="N150">IFERROR(_xlfn.SINGLE(INDEX(Data!$A$1:N$1009,_xlfn.AGGREGATE(15,6,((Data!$C$1:$C$1009=N$6)/(Data!$C$1:$C$1009=N$6))*ROW(Data!$C$1:$C$1009),ROW(N150)-ROW(N$6)),1)),"")</f>
        <v/>
      </c>
      <c r="O150" s="43"/>
      <c r="P150" s="43" t="str" cm="1">
        <f t="array" ref="P150">IFERROR(_xlfn.SINGLE(INDEX(Data!$A$1:Q$1009,_xlfn.AGGREGATE(15,6,((Data!$C$1:$C$1009=P$6)/(Data!$C$1:$C$1009=P$6))*ROW(Data!$C$1:$C$1009),ROW(P150)-ROW(P$6)),1)),"")</f>
        <v/>
      </c>
      <c r="Q150" s="43"/>
      <c r="R150" s="43" t="str" cm="1">
        <f t="array" ref="R150">IFERROR(_xlfn.SINGLE(INDEX(Data!$A$1:R$1009,_xlfn.AGGREGATE(15,6,((Data!$C$1:$C$1009=R$6)/(Data!$C$1:$C$1009=R$6))*ROW(Data!$C$1:$C$1009),ROW(R150)-ROW(R$6)),1)),"")</f>
        <v/>
      </c>
      <c r="S150" s="43"/>
      <c r="T150" s="43" t="str" cm="1">
        <f t="array" ref="T150">IFERROR(_xlfn.SINGLE(INDEX(Data!$A$1:S$1009,_xlfn.AGGREGATE(15,6,((Data!$C$1:$C$1009=T$6)/(Data!$C$1:$C$1009=T$6))*ROW(Data!$C$1:$C$1009),ROW(T150)-ROW(T$6)),1)),"")</f>
        <v/>
      </c>
      <c r="U150" s="43"/>
      <c r="V150" s="43" t="str" cm="1">
        <f t="array" ref="V150">IFERROR(_xlfn.SINGLE(INDEX(Data!$A$1:X$1009,_xlfn.AGGREGATE(15,6,((Data!$C$1:$C$1009=V$6)/(Data!$C$1:$C$1009=V$6))*ROW(Data!$C$1:$C$1009),ROW(V150)-ROW(V$6)),1)),"")</f>
        <v/>
      </c>
      <c r="W150" s="43"/>
      <c r="X150" s="43" t="str" cm="1">
        <f t="array" ref="X150">IFERROR(_xlfn.SINGLE(INDEX(Data!$A$1:Z$1009,_xlfn.AGGREGATE(15,6,((Data!$C$1:$C$1009=X$6)/(Data!$C$1:$C$1009=X$6))*ROW(Data!$C$1:$C$1009),ROW(X150)-ROW(X$6)),1)),"")</f>
        <v/>
      </c>
      <c r="Y150" s="43"/>
      <c r="Z150" s="43" t="str" cm="1">
        <f t="array" ref="Z150">IFERROR(_xlfn.SINGLE(INDEX(Data!$A$1:AB$1009,_xlfn.AGGREGATE(15,6,((Data!$C$1:$C$1009=Z$6)/(Data!$C$1:$C$1009=Z$6))*ROW(Data!$C$1:$C$1009),ROW(Z150)-ROW(Z$6)),1)),"")</f>
        <v/>
      </c>
    </row>
    <row r="151" spans="1:26" x14ac:dyDescent="0.4">
      <c r="A151" s="43"/>
      <c r="B151" s="43" t="str" cm="1">
        <f t="array" ref="B151">IFERROR(_xlfn.SINGLE(INDEX(Data!A$1:$A$1009,_xlfn.AGGREGATE(15,6,((Data!$C$1:$C$1009=B$6)/(Data!$C$1:$C$1009=B$6))*ROW(Data!$C$1:$C$1009),ROW(B151)-ROW(B$6)),1)),"")</f>
        <v/>
      </c>
      <c r="C151" s="43"/>
      <c r="D151" s="43" t="str" cm="1">
        <f t="array" ref="D151">IFERROR(_xlfn.SINGLE(INDEX(Data!$A$1:C$1009,_xlfn.AGGREGATE(15,6,((Data!$C$1:$C$1009=D$6)/(Data!$C$1:$C$1009=D$6))*ROW(Data!$C$1:$C$1009),ROW(D151)-ROW(D$6)),1)),"")</f>
        <v/>
      </c>
      <c r="E151" s="43"/>
      <c r="F151" s="43" t="str" cm="1">
        <f t="array" ref="F151">IFERROR(_xlfn.SINGLE(INDEX(Data!$A$1:E$1009,_xlfn.AGGREGATE(15,6,((Data!$C$1:$C$1009=F$6)/(Data!$C$1:$C$1009=F$6))*ROW(Data!$C$1:$C$1009),ROW(F151)-ROW(F$6)),1)),"")</f>
        <v/>
      </c>
      <c r="G151" s="43"/>
      <c r="H151" s="43" t="str" cm="1">
        <f t="array" ref="H151">IFERROR(_xlfn.SINGLE(INDEX(Data!$A$1:G$1009,_xlfn.AGGREGATE(15,6,((Data!$C$1:$C$1009=H$6)/(Data!$C$1:$C$1009=H$6))*ROW(Data!$C$1:$C$1009),ROW(H151)-ROW(H$6)),1)),"")</f>
        <v/>
      </c>
      <c r="I151" s="43"/>
      <c r="J151" s="43" t="str" cm="1">
        <f t="array" ref="J151">IFERROR(_xlfn.SINGLE(INDEX(Data!$A$1:J$1009,_xlfn.AGGREGATE(15,6,((Data!$C$1:$C$1009=J$6)/(Data!$C$1:$C$1009=J$6))*ROW(Data!$C$1:$C$1009),ROW(J151)-ROW(J$6)),1)),"")</f>
        <v/>
      </c>
      <c r="K151" s="43"/>
      <c r="L151" s="43" t="str" cm="1">
        <f t="array" ref="L151">IFERROR(_xlfn.SINGLE(INDEX(Data!$A$1:L$1009,_xlfn.AGGREGATE(15,6,((Data!$C$1:$C$1009=L$6)/(Data!$C$1:$C$1009=L$6))*ROW(Data!$C$1:$C$1009),ROW(L151)-ROW(L$6)),1)),"")</f>
        <v/>
      </c>
      <c r="M151" s="43"/>
      <c r="N151" s="43" t="str" cm="1">
        <f t="array" ref="N151">IFERROR(_xlfn.SINGLE(INDEX(Data!$A$1:N$1009,_xlfn.AGGREGATE(15,6,((Data!$C$1:$C$1009=N$6)/(Data!$C$1:$C$1009=N$6))*ROW(Data!$C$1:$C$1009),ROW(N151)-ROW(N$6)),1)),"")</f>
        <v/>
      </c>
      <c r="O151" s="43"/>
      <c r="P151" s="43" t="str" cm="1">
        <f t="array" ref="P151">IFERROR(_xlfn.SINGLE(INDEX(Data!$A$1:Q$1009,_xlfn.AGGREGATE(15,6,((Data!$C$1:$C$1009=P$6)/(Data!$C$1:$C$1009=P$6))*ROW(Data!$C$1:$C$1009),ROW(P151)-ROW(P$6)),1)),"")</f>
        <v/>
      </c>
      <c r="Q151" s="43"/>
      <c r="R151" s="43" t="str" cm="1">
        <f t="array" ref="R151">IFERROR(_xlfn.SINGLE(INDEX(Data!$A$1:R$1009,_xlfn.AGGREGATE(15,6,((Data!$C$1:$C$1009=R$6)/(Data!$C$1:$C$1009=R$6))*ROW(Data!$C$1:$C$1009),ROW(R151)-ROW(R$6)),1)),"")</f>
        <v/>
      </c>
      <c r="S151" s="43"/>
      <c r="T151" s="43" t="str" cm="1">
        <f t="array" ref="T151">IFERROR(_xlfn.SINGLE(INDEX(Data!$A$1:S$1009,_xlfn.AGGREGATE(15,6,((Data!$C$1:$C$1009=T$6)/(Data!$C$1:$C$1009=T$6))*ROW(Data!$C$1:$C$1009),ROW(T151)-ROW(T$6)),1)),"")</f>
        <v/>
      </c>
      <c r="U151" s="43"/>
      <c r="V151" s="43" t="str" cm="1">
        <f t="array" ref="V151">IFERROR(_xlfn.SINGLE(INDEX(Data!$A$1:X$1009,_xlfn.AGGREGATE(15,6,((Data!$C$1:$C$1009=V$6)/(Data!$C$1:$C$1009=V$6))*ROW(Data!$C$1:$C$1009),ROW(V151)-ROW(V$6)),1)),"")</f>
        <v/>
      </c>
      <c r="W151" s="43"/>
      <c r="X151" s="43" t="str" cm="1">
        <f t="array" ref="X151">IFERROR(_xlfn.SINGLE(INDEX(Data!$A$1:Z$1009,_xlfn.AGGREGATE(15,6,((Data!$C$1:$C$1009=X$6)/(Data!$C$1:$C$1009=X$6))*ROW(Data!$C$1:$C$1009),ROW(X151)-ROW(X$6)),1)),"")</f>
        <v/>
      </c>
      <c r="Y151" s="43"/>
      <c r="Z151" s="43" t="str" cm="1">
        <f t="array" ref="Z151">IFERROR(_xlfn.SINGLE(INDEX(Data!$A$1:AB$1009,_xlfn.AGGREGATE(15,6,((Data!$C$1:$C$1009=Z$6)/(Data!$C$1:$C$1009=Z$6))*ROW(Data!$C$1:$C$1009),ROW(Z151)-ROW(Z$6)),1)),"")</f>
        <v/>
      </c>
    </row>
    <row r="152" spans="1:26" x14ac:dyDescent="0.4">
      <c r="A152" s="43"/>
      <c r="B152" s="43" t="str" cm="1">
        <f t="array" ref="B152">IFERROR(_xlfn.SINGLE(INDEX(Data!A$1:$A$1009,_xlfn.AGGREGATE(15,6,((Data!$C$1:$C$1009=B$6)/(Data!$C$1:$C$1009=B$6))*ROW(Data!$C$1:$C$1009),ROW(B152)-ROW(B$6)),1)),"")</f>
        <v/>
      </c>
      <c r="C152" s="43"/>
      <c r="D152" s="43" t="str" cm="1">
        <f t="array" ref="D152">IFERROR(_xlfn.SINGLE(INDEX(Data!$A$1:C$1009,_xlfn.AGGREGATE(15,6,((Data!$C$1:$C$1009=D$6)/(Data!$C$1:$C$1009=D$6))*ROW(Data!$C$1:$C$1009),ROW(D152)-ROW(D$6)),1)),"")</f>
        <v/>
      </c>
      <c r="E152" s="43"/>
      <c r="F152" s="43" t="str" cm="1">
        <f t="array" ref="F152">IFERROR(_xlfn.SINGLE(INDEX(Data!$A$1:E$1009,_xlfn.AGGREGATE(15,6,((Data!$C$1:$C$1009=F$6)/(Data!$C$1:$C$1009=F$6))*ROW(Data!$C$1:$C$1009),ROW(F152)-ROW(F$6)),1)),"")</f>
        <v/>
      </c>
      <c r="G152" s="43"/>
      <c r="H152" s="43" t="str" cm="1">
        <f t="array" ref="H152">IFERROR(_xlfn.SINGLE(INDEX(Data!$A$1:G$1009,_xlfn.AGGREGATE(15,6,((Data!$C$1:$C$1009=H$6)/(Data!$C$1:$C$1009=H$6))*ROW(Data!$C$1:$C$1009),ROW(H152)-ROW(H$6)),1)),"")</f>
        <v/>
      </c>
      <c r="I152" s="43"/>
      <c r="J152" s="43" t="str" cm="1">
        <f t="array" ref="J152">IFERROR(_xlfn.SINGLE(INDEX(Data!$A$1:J$1009,_xlfn.AGGREGATE(15,6,((Data!$C$1:$C$1009=J$6)/(Data!$C$1:$C$1009=J$6))*ROW(Data!$C$1:$C$1009),ROW(J152)-ROW(J$6)),1)),"")</f>
        <v/>
      </c>
      <c r="K152" s="43"/>
      <c r="L152" s="43" t="str" cm="1">
        <f t="array" ref="L152">IFERROR(_xlfn.SINGLE(INDEX(Data!$A$1:L$1009,_xlfn.AGGREGATE(15,6,((Data!$C$1:$C$1009=L$6)/(Data!$C$1:$C$1009=L$6))*ROW(Data!$C$1:$C$1009),ROW(L152)-ROW(L$6)),1)),"")</f>
        <v/>
      </c>
      <c r="M152" s="43"/>
      <c r="N152" s="43" t="str" cm="1">
        <f t="array" ref="N152">IFERROR(_xlfn.SINGLE(INDEX(Data!$A$1:N$1009,_xlfn.AGGREGATE(15,6,((Data!$C$1:$C$1009=N$6)/(Data!$C$1:$C$1009=N$6))*ROW(Data!$C$1:$C$1009),ROW(N152)-ROW(N$6)),1)),"")</f>
        <v/>
      </c>
      <c r="O152" s="43"/>
      <c r="P152" s="43" t="str" cm="1">
        <f t="array" ref="P152">IFERROR(_xlfn.SINGLE(INDEX(Data!$A$1:Q$1009,_xlfn.AGGREGATE(15,6,((Data!$C$1:$C$1009=P$6)/(Data!$C$1:$C$1009=P$6))*ROW(Data!$C$1:$C$1009),ROW(P152)-ROW(P$6)),1)),"")</f>
        <v/>
      </c>
      <c r="Q152" s="43"/>
      <c r="R152" s="43" t="str" cm="1">
        <f t="array" ref="R152">IFERROR(_xlfn.SINGLE(INDEX(Data!$A$1:R$1009,_xlfn.AGGREGATE(15,6,((Data!$C$1:$C$1009=R$6)/(Data!$C$1:$C$1009=R$6))*ROW(Data!$C$1:$C$1009),ROW(R152)-ROW(R$6)),1)),"")</f>
        <v/>
      </c>
      <c r="S152" s="43"/>
      <c r="T152" s="43" t="str" cm="1">
        <f t="array" ref="T152">IFERROR(_xlfn.SINGLE(INDEX(Data!$A$1:S$1009,_xlfn.AGGREGATE(15,6,((Data!$C$1:$C$1009=T$6)/(Data!$C$1:$C$1009=T$6))*ROW(Data!$C$1:$C$1009),ROW(T152)-ROW(T$6)),1)),"")</f>
        <v/>
      </c>
      <c r="U152" s="43"/>
      <c r="V152" s="43" t="str" cm="1">
        <f t="array" ref="V152">IFERROR(_xlfn.SINGLE(INDEX(Data!$A$1:X$1009,_xlfn.AGGREGATE(15,6,((Data!$C$1:$C$1009=V$6)/(Data!$C$1:$C$1009=V$6))*ROW(Data!$C$1:$C$1009),ROW(V152)-ROW(V$6)),1)),"")</f>
        <v/>
      </c>
      <c r="W152" s="43"/>
      <c r="X152" s="43" t="str" cm="1">
        <f t="array" ref="X152">IFERROR(_xlfn.SINGLE(INDEX(Data!$A$1:Z$1009,_xlfn.AGGREGATE(15,6,((Data!$C$1:$C$1009=X$6)/(Data!$C$1:$C$1009=X$6))*ROW(Data!$C$1:$C$1009),ROW(X152)-ROW(X$6)),1)),"")</f>
        <v/>
      </c>
      <c r="Y152" s="43"/>
      <c r="Z152" s="43" t="str" cm="1">
        <f t="array" ref="Z152">IFERROR(_xlfn.SINGLE(INDEX(Data!$A$1:AB$1009,_xlfn.AGGREGATE(15,6,((Data!$C$1:$C$1009=Z$6)/(Data!$C$1:$C$1009=Z$6))*ROW(Data!$C$1:$C$1009),ROW(Z152)-ROW(Z$6)),1)),"")</f>
        <v/>
      </c>
    </row>
    <row r="153" spans="1:26" x14ac:dyDescent="0.4">
      <c r="A153" s="43"/>
      <c r="B153" s="43" t="str" cm="1">
        <f t="array" ref="B153">IFERROR(_xlfn.SINGLE(INDEX(Data!A$1:$A$1009,_xlfn.AGGREGATE(15,6,((Data!$C$1:$C$1009=B$6)/(Data!$C$1:$C$1009=B$6))*ROW(Data!$C$1:$C$1009),ROW(B153)-ROW(B$6)),1)),"")</f>
        <v/>
      </c>
      <c r="C153" s="43"/>
      <c r="D153" s="43" t="str" cm="1">
        <f t="array" ref="D153">IFERROR(_xlfn.SINGLE(INDEX(Data!$A$1:C$1009,_xlfn.AGGREGATE(15,6,((Data!$C$1:$C$1009=D$6)/(Data!$C$1:$C$1009=D$6))*ROW(Data!$C$1:$C$1009),ROW(D153)-ROW(D$6)),1)),"")</f>
        <v/>
      </c>
      <c r="E153" s="43"/>
      <c r="F153" s="43" t="str" cm="1">
        <f t="array" ref="F153">IFERROR(_xlfn.SINGLE(INDEX(Data!$A$1:E$1009,_xlfn.AGGREGATE(15,6,((Data!$C$1:$C$1009=F$6)/(Data!$C$1:$C$1009=F$6))*ROW(Data!$C$1:$C$1009),ROW(F153)-ROW(F$6)),1)),"")</f>
        <v/>
      </c>
      <c r="G153" s="43"/>
      <c r="H153" s="43" t="str" cm="1">
        <f t="array" ref="H153">IFERROR(_xlfn.SINGLE(INDEX(Data!$A$1:G$1009,_xlfn.AGGREGATE(15,6,((Data!$C$1:$C$1009=H$6)/(Data!$C$1:$C$1009=H$6))*ROW(Data!$C$1:$C$1009),ROW(H153)-ROW(H$6)),1)),"")</f>
        <v/>
      </c>
      <c r="I153" s="43"/>
      <c r="J153" s="43" t="str" cm="1">
        <f t="array" ref="J153">IFERROR(_xlfn.SINGLE(INDEX(Data!$A$1:J$1009,_xlfn.AGGREGATE(15,6,((Data!$C$1:$C$1009=J$6)/(Data!$C$1:$C$1009=J$6))*ROW(Data!$C$1:$C$1009),ROW(J153)-ROW(J$6)),1)),"")</f>
        <v/>
      </c>
      <c r="K153" s="43"/>
      <c r="L153" s="43" t="str" cm="1">
        <f t="array" ref="L153">IFERROR(_xlfn.SINGLE(INDEX(Data!$A$1:L$1009,_xlfn.AGGREGATE(15,6,((Data!$C$1:$C$1009=L$6)/(Data!$C$1:$C$1009=L$6))*ROW(Data!$C$1:$C$1009),ROW(L153)-ROW(L$6)),1)),"")</f>
        <v/>
      </c>
      <c r="M153" s="43"/>
      <c r="N153" s="43" t="str" cm="1">
        <f t="array" ref="N153">IFERROR(_xlfn.SINGLE(INDEX(Data!$A$1:N$1009,_xlfn.AGGREGATE(15,6,((Data!$C$1:$C$1009=N$6)/(Data!$C$1:$C$1009=N$6))*ROW(Data!$C$1:$C$1009),ROW(N153)-ROW(N$6)),1)),"")</f>
        <v/>
      </c>
      <c r="O153" s="43"/>
      <c r="P153" s="43" t="str" cm="1">
        <f t="array" ref="P153">IFERROR(_xlfn.SINGLE(INDEX(Data!$A$1:Q$1009,_xlfn.AGGREGATE(15,6,((Data!$C$1:$C$1009=P$6)/(Data!$C$1:$C$1009=P$6))*ROW(Data!$C$1:$C$1009),ROW(P153)-ROW(P$6)),1)),"")</f>
        <v/>
      </c>
      <c r="Q153" s="43"/>
      <c r="R153" s="43" t="str" cm="1">
        <f t="array" ref="R153">IFERROR(_xlfn.SINGLE(INDEX(Data!$A$1:R$1009,_xlfn.AGGREGATE(15,6,((Data!$C$1:$C$1009=R$6)/(Data!$C$1:$C$1009=R$6))*ROW(Data!$C$1:$C$1009),ROW(R153)-ROW(R$6)),1)),"")</f>
        <v/>
      </c>
      <c r="S153" s="43"/>
      <c r="T153" s="43" t="str" cm="1">
        <f t="array" ref="T153">IFERROR(_xlfn.SINGLE(INDEX(Data!$A$1:S$1009,_xlfn.AGGREGATE(15,6,((Data!$C$1:$C$1009=T$6)/(Data!$C$1:$C$1009=T$6))*ROW(Data!$C$1:$C$1009),ROW(T153)-ROW(T$6)),1)),"")</f>
        <v/>
      </c>
      <c r="U153" s="43"/>
      <c r="V153" s="43" t="str" cm="1">
        <f t="array" ref="V153">IFERROR(_xlfn.SINGLE(INDEX(Data!$A$1:X$1009,_xlfn.AGGREGATE(15,6,((Data!$C$1:$C$1009=V$6)/(Data!$C$1:$C$1009=V$6))*ROW(Data!$C$1:$C$1009),ROW(V153)-ROW(V$6)),1)),"")</f>
        <v/>
      </c>
      <c r="W153" s="43"/>
      <c r="X153" s="43" t="str" cm="1">
        <f t="array" ref="X153">IFERROR(_xlfn.SINGLE(INDEX(Data!$A$1:Z$1009,_xlfn.AGGREGATE(15,6,((Data!$C$1:$C$1009=X$6)/(Data!$C$1:$C$1009=X$6))*ROW(Data!$C$1:$C$1009),ROW(X153)-ROW(X$6)),1)),"")</f>
        <v/>
      </c>
      <c r="Y153" s="43"/>
      <c r="Z153" s="43" t="str" cm="1">
        <f t="array" ref="Z153">IFERROR(_xlfn.SINGLE(INDEX(Data!$A$1:AB$1009,_xlfn.AGGREGATE(15,6,((Data!$C$1:$C$1009=Z$6)/(Data!$C$1:$C$1009=Z$6))*ROW(Data!$C$1:$C$1009),ROW(Z153)-ROW(Z$6)),1)),"")</f>
        <v/>
      </c>
    </row>
    <row r="154" spans="1:26" x14ac:dyDescent="0.4">
      <c r="A154" s="43"/>
      <c r="B154" s="43" t="str" cm="1">
        <f t="array" ref="B154">IFERROR(_xlfn.SINGLE(INDEX(Data!A$1:$A$1009,_xlfn.AGGREGATE(15,6,((Data!$C$1:$C$1009=B$6)/(Data!$C$1:$C$1009=B$6))*ROW(Data!$C$1:$C$1009),ROW(B154)-ROW(B$6)),1)),"")</f>
        <v/>
      </c>
      <c r="C154" s="43"/>
      <c r="D154" s="43" t="str" cm="1">
        <f t="array" ref="D154">IFERROR(_xlfn.SINGLE(INDEX(Data!$A$1:C$1009,_xlfn.AGGREGATE(15,6,((Data!$C$1:$C$1009=D$6)/(Data!$C$1:$C$1009=D$6))*ROW(Data!$C$1:$C$1009),ROW(D154)-ROW(D$6)),1)),"")</f>
        <v/>
      </c>
      <c r="E154" s="43"/>
      <c r="F154" s="43" t="str" cm="1">
        <f t="array" ref="F154">IFERROR(_xlfn.SINGLE(INDEX(Data!$A$1:E$1009,_xlfn.AGGREGATE(15,6,((Data!$C$1:$C$1009=F$6)/(Data!$C$1:$C$1009=F$6))*ROW(Data!$C$1:$C$1009),ROW(F154)-ROW(F$6)),1)),"")</f>
        <v/>
      </c>
      <c r="G154" s="43"/>
      <c r="H154" s="43" t="str" cm="1">
        <f t="array" ref="H154">IFERROR(_xlfn.SINGLE(INDEX(Data!$A$1:G$1009,_xlfn.AGGREGATE(15,6,((Data!$C$1:$C$1009=H$6)/(Data!$C$1:$C$1009=H$6))*ROW(Data!$C$1:$C$1009),ROW(H154)-ROW(H$6)),1)),"")</f>
        <v/>
      </c>
      <c r="I154" s="43"/>
      <c r="J154" s="43" t="str" cm="1">
        <f t="array" ref="J154">IFERROR(_xlfn.SINGLE(INDEX(Data!$A$1:J$1009,_xlfn.AGGREGATE(15,6,((Data!$C$1:$C$1009=J$6)/(Data!$C$1:$C$1009=J$6))*ROW(Data!$C$1:$C$1009),ROW(J154)-ROW(J$6)),1)),"")</f>
        <v/>
      </c>
      <c r="K154" s="43"/>
      <c r="L154" s="43" t="str" cm="1">
        <f t="array" ref="L154">IFERROR(_xlfn.SINGLE(INDEX(Data!$A$1:L$1009,_xlfn.AGGREGATE(15,6,((Data!$C$1:$C$1009=L$6)/(Data!$C$1:$C$1009=L$6))*ROW(Data!$C$1:$C$1009),ROW(L154)-ROW(L$6)),1)),"")</f>
        <v/>
      </c>
      <c r="M154" s="43"/>
      <c r="N154" s="43" t="str" cm="1">
        <f t="array" ref="N154">IFERROR(_xlfn.SINGLE(INDEX(Data!$A$1:N$1009,_xlfn.AGGREGATE(15,6,((Data!$C$1:$C$1009=N$6)/(Data!$C$1:$C$1009=N$6))*ROW(Data!$C$1:$C$1009),ROW(N154)-ROW(N$6)),1)),"")</f>
        <v/>
      </c>
      <c r="O154" s="43"/>
      <c r="P154" s="43" t="str" cm="1">
        <f t="array" ref="P154">IFERROR(_xlfn.SINGLE(INDEX(Data!$A$1:Q$1009,_xlfn.AGGREGATE(15,6,((Data!$C$1:$C$1009=P$6)/(Data!$C$1:$C$1009=P$6))*ROW(Data!$C$1:$C$1009),ROW(P154)-ROW(P$6)),1)),"")</f>
        <v/>
      </c>
      <c r="Q154" s="43"/>
      <c r="R154" s="43" t="str" cm="1">
        <f t="array" ref="R154">IFERROR(_xlfn.SINGLE(INDEX(Data!$A$1:R$1009,_xlfn.AGGREGATE(15,6,((Data!$C$1:$C$1009=R$6)/(Data!$C$1:$C$1009=R$6))*ROW(Data!$C$1:$C$1009),ROW(R154)-ROW(R$6)),1)),"")</f>
        <v/>
      </c>
      <c r="S154" s="43"/>
      <c r="T154" s="43" t="str" cm="1">
        <f t="array" ref="T154">IFERROR(_xlfn.SINGLE(INDEX(Data!$A$1:S$1009,_xlfn.AGGREGATE(15,6,((Data!$C$1:$C$1009=T$6)/(Data!$C$1:$C$1009=T$6))*ROW(Data!$C$1:$C$1009),ROW(T154)-ROW(T$6)),1)),"")</f>
        <v/>
      </c>
      <c r="U154" s="43"/>
      <c r="V154" s="43" t="str" cm="1">
        <f t="array" ref="V154">IFERROR(_xlfn.SINGLE(INDEX(Data!$A$1:X$1009,_xlfn.AGGREGATE(15,6,((Data!$C$1:$C$1009=V$6)/(Data!$C$1:$C$1009=V$6))*ROW(Data!$C$1:$C$1009),ROW(V154)-ROW(V$6)),1)),"")</f>
        <v/>
      </c>
      <c r="W154" s="43"/>
      <c r="X154" s="43" t="str" cm="1">
        <f t="array" ref="X154">IFERROR(_xlfn.SINGLE(INDEX(Data!$A$1:Z$1009,_xlfn.AGGREGATE(15,6,((Data!$C$1:$C$1009=X$6)/(Data!$C$1:$C$1009=X$6))*ROW(Data!$C$1:$C$1009),ROW(X154)-ROW(X$6)),1)),"")</f>
        <v/>
      </c>
      <c r="Y154" s="43"/>
      <c r="Z154" s="43" t="str" cm="1">
        <f t="array" ref="Z154">IFERROR(_xlfn.SINGLE(INDEX(Data!$A$1:AB$1009,_xlfn.AGGREGATE(15,6,((Data!$C$1:$C$1009=Z$6)/(Data!$C$1:$C$1009=Z$6))*ROW(Data!$C$1:$C$1009),ROW(Z154)-ROW(Z$6)),1)),"")</f>
        <v/>
      </c>
    </row>
    <row r="155" spans="1:26" x14ac:dyDescent="0.4">
      <c r="A155" s="43"/>
      <c r="B155" s="43" t="str" cm="1">
        <f t="array" ref="B155">IFERROR(_xlfn.SINGLE(INDEX(Data!A$1:$A$1009,_xlfn.AGGREGATE(15,6,((Data!$C$1:$C$1009=B$6)/(Data!$C$1:$C$1009=B$6))*ROW(Data!$C$1:$C$1009),ROW(B155)-ROW(B$6)),1)),"")</f>
        <v/>
      </c>
      <c r="C155" s="43"/>
      <c r="D155" s="43" t="str" cm="1">
        <f t="array" ref="D155">IFERROR(_xlfn.SINGLE(INDEX(Data!$A$1:C$1009,_xlfn.AGGREGATE(15,6,((Data!$C$1:$C$1009=D$6)/(Data!$C$1:$C$1009=D$6))*ROW(Data!$C$1:$C$1009),ROW(D155)-ROW(D$6)),1)),"")</f>
        <v/>
      </c>
      <c r="E155" s="43"/>
      <c r="F155" s="43" t="str" cm="1">
        <f t="array" ref="F155">IFERROR(_xlfn.SINGLE(INDEX(Data!$A$1:E$1009,_xlfn.AGGREGATE(15,6,((Data!$C$1:$C$1009=F$6)/(Data!$C$1:$C$1009=F$6))*ROW(Data!$C$1:$C$1009),ROW(F155)-ROW(F$6)),1)),"")</f>
        <v/>
      </c>
      <c r="G155" s="43"/>
      <c r="H155" s="43" t="str" cm="1">
        <f t="array" ref="H155">IFERROR(_xlfn.SINGLE(INDEX(Data!$A$1:G$1009,_xlfn.AGGREGATE(15,6,((Data!$C$1:$C$1009=H$6)/(Data!$C$1:$C$1009=H$6))*ROW(Data!$C$1:$C$1009),ROW(H155)-ROW(H$6)),1)),"")</f>
        <v/>
      </c>
      <c r="I155" s="43"/>
      <c r="J155" s="43" t="str" cm="1">
        <f t="array" ref="J155">IFERROR(_xlfn.SINGLE(INDEX(Data!$A$1:J$1009,_xlfn.AGGREGATE(15,6,((Data!$C$1:$C$1009=J$6)/(Data!$C$1:$C$1009=J$6))*ROW(Data!$C$1:$C$1009),ROW(J155)-ROW(J$6)),1)),"")</f>
        <v/>
      </c>
      <c r="K155" s="43"/>
      <c r="L155" s="43" t="str" cm="1">
        <f t="array" ref="L155">IFERROR(_xlfn.SINGLE(INDEX(Data!$A$1:L$1009,_xlfn.AGGREGATE(15,6,((Data!$C$1:$C$1009=L$6)/(Data!$C$1:$C$1009=L$6))*ROW(Data!$C$1:$C$1009),ROW(L155)-ROW(L$6)),1)),"")</f>
        <v/>
      </c>
      <c r="M155" s="43"/>
      <c r="N155" s="43" t="str" cm="1">
        <f t="array" ref="N155">IFERROR(_xlfn.SINGLE(INDEX(Data!$A$1:N$1009,_xlfn.AGGREGATE(15,6,((Data!$C$1:$C$1009=N$6)/(Data!$C$1:$C$1009=N$6))*ROW(Data!$C$1:$C$1009),ROW(N155)-ROW(N$6)),1)),"")</f>
        <v/>
      </c>
      <c r="O155" s="43"/>
      <c r="P155" s="43" t="str" cm="1">
        <f t="array" ref="P155">IFERROR(_xlfn.SINGLE(INDEX(Data!$A$1:Q$1009,_xlfn.AGGREGATE(15,6,((Data!$C$1:$C$1009=P$6)/(Data!$C$1:$C$1009=P$6))*ROW(Data!$C$1:$C$1009),ROW(P155)-ROW(P$6)),1)),"")</f>
        <v/>
      </c>
      <c r="Q155" s="43"/>
      <c r="R155" s="43" t="str" cm="1">
        <f t="array" ref="R155">IFERROR(_xlfn.SINGLE(INDEX(Data!$A$1:R$1009,_xlfn.AGGREGATE(15,6,((Data!$C$1:$C$1009=R$6)/(Data!$C$1:$C$1009=R$6))*ROW(Data!$C$1:$C$1009),ROW(R155)-ROW(R$6)),1)),"")</f>
        <v/>
      </c>
      <c r="S155" s="43"/>
      <c r="T155" s="43" t="str" cm="1">
        <f t="array" ref="T155">IFERROR(_xlfn.SINGLE(INDEX(Data!$A$1:S$1009,_xlfn.AGGREGATE(15,6,((Data!$C$1:$C$1009=T$6)/(Data!$C$1:$C$1009=T$6))*ROW(Data!$C$1:$C$1009),ROW(T155)-ROW(T$6)),1)),"")</f>
        <v/>
      </c>
      <c r="U155" s="43"/>
      <c r="V155" s="43" t="str" cm="1">
        <f t="array" ref="V155">IFERROR(_xlfn.SINGLE(INDEX(Data!$A$1:X$1009,_xlfn.AGGREGATE(15,6,((Data!$C$1:$C$1009=V$6)/(Data!$C$1:$C$1009=V$6))*ROW(Data!$C$1:$C$1009),ROW(V155)-ROW(V$6)),1)),"")</f>
        <v/>
      </c>
      <c r="W155" s="43"/>
      <c r="X155" s="43" t="str" cm="1">
        <f t="array" ref="X155">IFERROR(_xlfn.SINGLE(INDEX(Data!$A$1:Z$1009,_xlfn.AGGREGATE(15,6,((Data!$C$1:$C$1009=X$6)/(Data!$C$1:$C$1009=X$6))*ROW(Data!$C$1:$C$1009),ROW(X155)-ROW(X$6)),1)),"")</f>
        <v/>
      </c>
      <c r="Y155" s="43"/>
      <c r="Z155" s="43" t="str" cm="1">
        <f t="array" ref="Z155">IFERROR(_xlfn.SINGLE(INDEX(Data!$A$1:AB$1009,_xlfn.AGGREGATE(15,6,((Data!$C$1:$C$1009=Z$6)/(Data!$C$1:$C$1009=Z$6))*ROW(Data!$C$1:$C$1009),ROW(Z155)-ROW(Z$6)),1)),"")</f>
        <v/>
      </c>
    </row>
    <row r="156" spans="1:26" x14ac:dyDescent="0.4">
      <c r="A156" s="43"/>
      <c r="B156" s="43" t="str" cm="1">
        <f t="array" ref="B156">IFERROR(_xlfn.SINGLE(INDEX(Data!A$1:$A$1009,_xlfn.AGGREGATE(15,6,((Data!$C$1:$C$1009=B$6)/(Data!$C$1:$C$1009=B$6))*ROW(Data!$C$1:$C$1009),ROW(B156)-ROW(B$6)),1)),"")</f>
        <v/>
      </c>
      <c r="C156" s="43"/>
      <c r="D156" s="43" t="str" cm="1">
        <f t="array" ref="D156">IFERROR(_xlfn.SINGLE(INDEX(Data!$A$1:C$1009,_xlfn.AGGREGATE(15,6,((Data!$C$1:$C$1009=D$6)/(Data!$C$1:$C$1009=D$6))*ROW(Data!$C$1:$C$1009),ROW(D156)-ROW(D$6)),1)),"")</f>
        <v/>
      </c>
      <c r="E156" s="43"/>
      <c r="F156" s="43" t="str" cm="1">
        <f t="array" ref="F156">IFERROR(_xlfn.SINGLE(INDEX(Data!$A$1:E$1009,_xlfn.AGGREGATE(15,6,((Data!$C$1:$C$1009=F$6)/(Data!$C$1:$C$1009=F$6))*ROW(Data!$C$1:$C$1009),ROW(F156)-ROW(F$6)),1)),"")</f>
        <v/>
      </c>
      <c r="G156" s="43"/>
      <c r="H156" s="43" t="str" cm="1">
        <f t="array" ref="H156">IFERROR(_xlfn.SINGLE(INDEX(Data!$A$1:G$1009,_xlfn.AGGREGATE(15,6,((Data!$C$1:$C$1009=H$6)/(Data!$C$1:$C$1009=H$6))*ROW(Data!$C$1:$C$1009),ROW(H156)-ROW(H$6)),1)),"")</f>
        <v/>
      </c>
      <c r="I156" s="43"/>
      <c r="J156" s="43" t="str" cm="1">
        <f t="array" ref="J156">IFERROR(_xlfn.SINGLE(INDEX(Data!$A$1:J$1009,_xlfn.AGGREGATE(15,6,((Data!$C$1:$C$1009=J$6)/(Data!$C$1:$C$1009=J$6))*ROW(Data!$C$1:$C$1009),ROW(J156)-ROW(J$6)),1)),"")</f>
        <v/>
      </c>
      <c r="K156" s="43"/>
      <c r="L156" s="43" t="str" cm="1">
        <f t="array" ref="L156">IFERROR(_xlfn.SINGLE(INDEX(Data!$A$1:L$1009,_xlfn.AGGREGATE(15,6,((Data!$C$1:$C$1009=L$6)/(Data!$C$1:$C$1009=L$6))*ROW(Data!$C$1:$C$1009),ROW(L156)-ROW(L$6)),1)),"")</f>
        <v/>
      </c>
      <c r="M156" s="43"/>
      <c r="N156" s="43" t="str" cm="1">
        <f t="array" ref="N156">IFERROR(_xlfn.SINGLE(INDEX(Data!$A$1:N$1009,_xlfn.AGGREGATE(15,6,((Data!$C$1:$C$1009=N$6)/(Data!$C$1:$C$1009=N$6))*ROW(Data!$C$1:$C$1009),ROW(N156)-ROW(N$6)),1)),"")</f>
        <v/>
      </c>
      <c r="O156" s="43"/>
      <c r="P156" s="43" t="str" cm="1">
        <f t="array" ref="P156">IFERROR(_xlfn.SINGLE(INDEX(Data!$A$1:Q$1009,_xlfn.AGGREGATE(15,6,((Data!$C$1:$C$1009=P$6)/(Data!$C$1:$C$1009=P$6))*ROW(Data!$C$1:$C$1009),ROW(P156)-ROW(P$6)),1)),"")</f>
        <v/>
      </c>
      <c r="Q156" s="43"/>
      <c r="R156" s="43" t="str" cm="1">
        <f t="array" ref="R156">IFERROR(_xlfn.SINGLE(INDEX(Data!$A$1:R$1009,_xlfn.AGGREGATE(15,6,((Data!$C$1:$C$1009=R$6)/(Data!$C$1:$C$1009=R$6))*ROW(Data!$C$1:$C$1009),ROW(R156)-ROW(R$6)),1)),"")</f>
        <v/>
      </c>
      <c r="S156" s="43"/>
      <c r="T156" s="43" t="str" cm="1">
        <f t="array" ref="T156">IFERROR(_xlfn.SINGLE(INDEX(Data!$A$1:S$1009,_xlfn.AGGREGATE(15,6,((Data!$C$1:$C$1009=T$6)/(Data!$C$1:$C$1009=T$6))*ROW(Data!$C$1:$C$1009),ROW(T156)-ROW(T$6)),1)),"")</f>
        <v/>
      </c>
      <c r="U156" s="43"/>
      <c r="V156" s="43" t="str" cm="1">
        <f t="array" ref="V156">IFERROR(_xlfn.SINGLE(INDEX(Data!$A$1:X$1009,_xlfn.AGGREGATE(15,6,((Data!$C$1:$C$1009=V$6)/(Data!$C$1:$C$1009=V$6))*ROW(Data!$C$1:$C$1009),ROW(V156)-ROW(V$6)),1)),"")</f>
        <v/>
      </c>
      <c r="W156" s="43"/>
      <c r="X156" s="43" t="str" cm="1">
        <f t="array" ref="X156">IFERROR(_xlfn.SINGLE(INDEX(Data!$A$1:Z$1009,_xlfn.AGGREGATE(15,6,((Data!$C$1:$C$1009=X$6)/(Data!$C$1:$C$1009=X$6))*ROW(Data!$C$1:$C$1009),ROW(X156)-ROW(X$6)),1)),"")</f>
        <v/>
      </c>
      <c r="Y156" s="43"/>
      <c r="Z156" s="43" t="str" cm="1">
        <f t="array" ref="Z156">IFERROR(_xlfn.SINGLE(INDEX(Data!$A$1:AB$1009,_xlfn.AGGREGATE(15,6,((Data!$C$1:$C$1009=Z$6)/(Data!$C$1:$C$1009=Z$6))*ROW(Data!$C$1:$C$1009),ROW(Z156)-ROW(Z$6)),1)),"")</f>
        <v/>
      </c>
    </row>
    <row r="157" spans="1:26" x14ac:dyDescent="0.4">
      <c r="A157" s="43"/>
      <c r="B157" s="43" t="str" cm="1">
        <f t="array" ref="B157">IFERROR(_xlfn.SINGLE(INDEX(Data!A$1:$A$1009,_xlfn.AGGREGATE(15,6,((Data!$C$1:$C$1009=B$6)/(Data!$C$1:$C$1009=B$6))*ROW(Data!$C$1:$C$1009),ROW(B157)-ROW(B$6)),1)),"")</f>
        <v/>
      </c>
      <c r="C157" s="43"/>
      <c r="D157" s="43" t="str" cm="1">
        <f t="array" ref="D157">IFERROR(_xlfn.SINGLE(INDEX(Data!$A$1:C$1009,_xlfn.AGGREGATE(15,6,((Data!$C$1:$C$1009=D$6)/(Data!$C$1:$C$1009=D$6))*ROW(Data!$C$1:$C$1009),ROW(D157)-ROW(D$6)),1)),"")</f>
        <v/>
      </c>
      <c r="E157" s="43"/>
      <c r="F157" s="43" t="str" cm="1">
        <f t="array" ref="F157">IFERROR(_xlfn.SINGLE(INDEX(Data!$A$1:E$1009,_xlfn.AGGREGATE(15,6,((Data!$C$1:$C$1009=F$6)/(Data!$C$1:$C$1009=F$6))*ROW(Data!$C$1:$C$1009),ROW(F157)-ROW(F$6)),1)),"")</f>
        <v/>
      </c>
      <c r="G157" s="43"/>
      <c r="H157" s="43" t="str" cm="1">
        <f t="array" ref="H157">IFERROR(_xlfn.SINGLE(INDEX(Data!$A$1:G$1009,_xlfn.AGGREGATE(15,6,((Data!$C$1:$C$1009=H$6)/(Data!$C$1:$C$1009=H$6))*ROW(Data!$C$1:$C$1009),ROW(H157)-ROW(H$6)),1)),"")</f>
        <v/>
      </c>
      <c r="I157" s="43"/>
      <c r="J157" s="43" t="str" cm="1">
        <f t="array" ref="J157">IFERROR(_xlfn.SINGLE(INDEX(Data!$A$1:J$1009,_xlfn.AGGREGATE(15,6,((Data!$C$1:$C$1009=J$6)/(Data!$C$1:$C$1009=J$6))*ROW(Data!$C$1:$C$1009),ROW(J157)-ROW(J$6)),1)),"")</f>
        <v/>
      </c>
      <c r="K157" s="43"/>
      <c r="L157" s="43" t="str" cm="1">
        <f t="array" ref="L157">IFERROR(_xlfn.SINGLE(INDEX(Data!$A$1:L$1009,_xlfn.AGGREGATE(15,6,((Data!$C$1:$C$1009=L$6)/(Data!$C$1:$C$1009=L$6))*ROW(Data!$C$1:$C$1009),ROW(L157)-ROW(L$6)),1)),"")</f>
        <v/>
      </c>
      <c r="M157" s="43"/>
      <c r="N157" s="43" t="str" cm="1">
        <f t="array" ref="N157">IFERROR(_xlfn.SINGLE(INDEX(Data!$A$1:N$1009,_xlfn.AGGREGATE(15,6,((Data!$C$1:$C$1009=N$6)/(Data!$C$1:$C$1009=N$6))*ROW(Data!$C$1:$C$1009),ROW(N157)-ROW(N$6)),1)),"")</f>
        <v/>
      </c>
      <c r="O157" s="43"/>
      <c r="P157" s="43" t="str" cm="1">
        <f t="array" ref="P157">IFERROR(_xlfn.SINGLE(INDEX(Data!$A$1:Q$1009,_xlfn.AGGREGATE(15,6,((Data!$C$1:$C$1009=P$6)/(Data!$C$1:$C$1009=P$6))*ROW(Data!$C$1:$C$1009),ROW(P157)-ROW(P$6)),1)),"")</f>
        <v/>
      </c>
      <c r="Q157" s="43"/>
      <c r="R157" s="43" t="str" cm="1">
        <f t="array" ref="R157">IFERROR(_xlfn.SINGLE(INDEX(Data!$A$1:R$1009,_xlfn.AGGREGATE(15,6,((Data!$C$1:$C$1009=R$6)/(Data!$C$1:$C$1009=R$6))*ROW(Data!$C$1:$C$1009),ROW(R157)-ROW(R$6)),1)),"")</f>
        <v/>
      </c>
      <c r="S157" s="43"/>
      <c r="T157" s="43" t="str" cm="1">
        <f t="array" ref="T157">IFERROR(_xlfn.SINGLE(INDEX(Data!$A$1:S$1009,_xlfn.AGGREGATE(15,6,((Data!$C$1:$C$1009=T$6)/(Data!$C$1:$C$1009=T$6))*ROW(Data!$C$1:$C$1009),ROW(T157)-ROW(T$6)),1)),"")</f>
        <v/>
      </c>
      <c r="U157" s="43"/>
      <c r="V157" s="43" t="str" cm="1">
        <f t="array" ref="V157">IFERROR(_xlfn.SINGLE(INDEX(Data!$A$1:X$1009,_xlfn.AGGREGATE(15,6,((Data!$C$1:$C$1009=V$6)/(Data!$C$1:$C$1009=V$6))*ROW(Data!$C$1:$C$1009),ROW(V157)-ROW(V$6)),1)),"")</f>
        <v/>
      </c>
      <c r="W157" s="43"/>
      <c r="X157" s="43" t="str" cm="1">
        <f t="array" ref="X157">IFERROR(_xlfn.SINGLE(INDEX(Data!$A$1:Z$1009,_xlfn.AGGREGATE(15,6,((Data!$C$1:$C$1009=X$6)/(Data!$C$1:$C$1009=X$6))*ROW(Data!$C$1:$C$1009),ROW(X157)-ROW(X$6)),1)),"")</f>
        <v/>
      </c>
      <c r="Y157" s="43"/>
      <c r="Z157" s="43" t="str" cm="1">
        <f t="array" ref="Z157">IFERROR(_xlfn.SINGLE(INDEX(Data!$A$1:AB$1009,_xlfn.AGGREGATE(15,6,((Data!$C$1:$C$1009=Z$6)/(Data!$C$1:$C$1009=Z$6))*ROW(Data!$C$1:$C$1009),ROW(Z157)-ROW(Z$6)),1)),"")</f>
        <v/>
      </c>
    </row>
    <row r="158" spans="1:26" x14ac:dyDescent="0.4">
      <c r="A158" s="43"/>
      <c r="B158" s="43" t="str" cm="1">
        <f t="array" ref="B158">IFERROR(_xlfn.SINGLE(INDEX(Data!A$1:$A$1009,_xlfn.AGGREGATE(15,6,((Data!$C$1:$C$1009=B$6)/(Data!$C$1:$C$1009=B$6))*ROW(Data!$C$1:$C$1009),ROW(B158)-ROW(B$6)),1)),"")</f>
        <v/>
      </c>
      <c r="C158" s="43"/>
      <c r="D158" s="43" t="str" cm="1">
        <f t="array" ref="D158">IFERROR(_xlfn.SINGLE(INDEX(Data!$A$1:C$1009,_xlfn.AGGREGATE(15,6,((Data!$C$1:$C$1009=D$6)/(Data!$C$1:$C$1009=D$6))*ROW(Data!$C$1:$C$1009),ROW(D158)-ROW(D$6)),1)),"")</f>
        <v/>
      </c>
      <c r="E158" s="43"/>
      <c r="F158" s="43" t="str" cm="1">
        <f t="array" ref="F158">IFERROR(_xlfn.SINGLE(INDEX(Data!$A$1:E$1009,_xlfn.AGGREGATE(15,6,((Data!$C$1:$C$1009=F$6)/(Data!$C$1:$C$1009=F$6))*ROW(Data!$C$1:$C$1009),ROW(F158)-ROW(F$6)),1)),"")</f>
        <v/>
      </c>
      <c r="G158" s="43"/>
      <c r="H158" s="43" t="str" cm="1">
        <f t="array" ref="H158">IFERROR(_xlfn.SINGLE(INDEX(Data!$A$1:G$1009,_xlfn.AGGREGATE(15,6,((Data!$C$1:$C$1009=H$6)/(Data!$C$1:$C$1009=H$6))*ROW(Data!$C$1:$C$1009),ROW(H158)-ROW(H$6)),1)),"")</f>
        <v/>
      </c>
      <c r="I158" s="43"/>
      <c r="J158" s="43" t="str" cm="1">
        <f t="array" ref="J158">IFERROR(_xlfn.SINGLE(INDEX(Data!$A$1:J$1009,_xlfn.AGGREGATE(15,6,((Data!$C$1:$C$1009=J$6)/(Data!$C$1:$C$1009=J$6))*ROW(Data!$C$1:$C$1009),ROW(J158)-ROW(J$6)),1)),"")</f>
        <v/>
      </c>
      <c r="K158" s="43"/>
      <c r="L158" s="43" t="str" cm="1">
        <f t="array" ref="L158">IFERROR(_xlfn.SINGLE(INDEX(Data!$A$1:L$1009,_xlfn.AGGREGATE(15,6,((Data!$C$1:$C$1009=L$6)/(Data!$C$1:$C$1009=L$6))*ROW(Data!$C$1:$C$1009),ROW(L158)-ROW(L$6)),1)),"")</f>
        <v/>
      </c>
      <c r="M158" s="43"/>
      <c r="N158" s="43" t="str" cm="1">
        <f t="array" ref="N158">IFERROR(_xlfn.SINGLE(INDEX(Data!$A$1:N$1009,_xlfn.AGGREGATE(15,6,((Data!$C$1:$C$1009=N$6)/(Data!$C$1:$C$1009=N$6))*ROW(Data!$C$1:$C$1009),ROW(N158)-ROW(N$6)),1)),"")</f>
        <v/>
      </c>
      <c r="O158" s="43"/>
      <c r="P158" s="43" t="str" cm="1">
        <f t="array" ref="P158">IFERROR(_xlfn.SINGLE(INDEX(Data!$A$1:Q$1009,_xlfn.AGGREGATE(15,6,((Data!$C$1:$C$1009=P$6)/(Data!$C$1:$C$1009=P$6))*ROW(Data!$C$1:$C$1009),ROW(P158)-ROW(P$6)),1)),"")</f>
        <v/>
      </c>
      <c r="Q158" s="43"/>
      <c r="R158" s="43" t="str" cm="1">
        <f t="array" ref="R158">IFERROR(_xlfn.SINGLE(INDEX(Data!$A$1:R$1009,_xlfn.AGGREGATE(15,6,((Data!$C$1:$C$1009=R$6)/(Data!$C$1:$C$1009=R$6))*ROW(Data!$C$1:$C$1009),ROW(R158)-ROW(R$6)),1)),"")</f>
        <v/>
      </c>
      <c r="S158" s="43"/>
      <c r="T158" s="43" t="str" cm="1">
        <f t="array" ref="T158">IFERROR(_xlfn.SINGLE(INDEX(Data!$A$1:S$1009,_xlfn.AGGREGATE(15,6,((Data!$C$1:$C$1009=T$6)/(Data!$C$1:$C$1009=T$6))*ROW(Data!$C$1:$C$1009),ROW(T158)-ROW(T$6)),1)),"")</f>
        <v/>
      </c>
      <c r="U158" s="43"/>
      <c r="V158" s="43" t="str" cm="1">
        <f t="array" ref="V158">IFERROR(_xlfn.SINGLE(INDEX(Data!$A$1:X$1009,_xlfn.AGGREGATE(15,6,((Data!$C$1:$C$1009=V$6)/(Data!$C$1:$C$1009=V$6))*ROW(Data!$C$1:$C$1009),ROW(V158)-ROW(V$6)),1)),"")</f>
        <v/>
      </c>
      <c r="W158" s="43"/>
      <c r="X158" s="43" t="str" cm="1">
        <f t="array" ref="X158">IFERROR(_xlfn.SINGLE(INDEX(Data!$A$1:Z$1009,_xlfn.AGGREGATE(15,6,((Data!$C$1:$C$1009=X$6)/(Data!$C$1:$C$1009=X$6))*ROW(Data!$C$1:$C$1009),ROW(X158)-ROW(X$6)),1)),"")</f>
        <v/>
      </c>
      <c r="Y158" s="43"/>
      <c r="Z158" s="43" t="str" cm="1">
        <f t="array" ref="Z158">IFERROR(_xlfn.SINGLE(INDEX(Data!$A$1:AB$1009,_xlfn.AGGREGATE(15,6,((Data!$C$1:$C$1009=Z$6)/(Data!$C$1:$C$1009=Z$6))*ROW(Data!$C$1:$C$1009),ROW(Z158)-ROW(Z$6)),1)),"")</f>
        <v/>
      </c>
    </row>
    <row r="159" spans="1:26" x14ac:dyDescent="0.4">
      <c r="A159" s="43"/>
      <c r="B159" s="43" t="str" cm="1">
        <f t="array" ref="B159">IFERROR(_xlfn.SINGLE(INDEX(Data!A$1:$A$1009,_xlfn.AGGREGATE(15,6,((Data!$C$1:$C$1009=B$6)/(Data!$C$1:$C$1009=B$6))*ROW(Data!$C$1:$C$1009),ROW(B159)-ROW(B$6)),1)),"")</f>
        <v/>
      </c>
      <c r="C159" s="43"/>
      <c r="D159" s="43" t="str" cm="1">
        <f t="array" ref="D159">IFERROR(_xlfn.SINGLE(INDEX(Data!$A$1:C$1009,_xlfn.AGGREGATE(15,6,((Data!$C$1:$C$1009=D$6)/(Data!$C$1:$C$1009=D$6))*ROW(Data!$C$1:$C$1009),ROW(D159)-ROW(D$6)),1)),"")</f>
        <v/>
      </c>
      <c r="E159" s="43"/>
      <c r="F159" s="43" t="str" cm="1">
        <f t="array" ref="F159">IFERROR(_xlfn.SINGLE(INDEX(Data!$A$1:E$1009,_xlfn.AGGREGATE(15,6,((Data!$C$1:$C$1009=F$6)/(Data!$C$1:$C$1009=F$6))*ROW(Data!$C$1:$C$1009),ROW(F159)-ROW(F$6)),1)),"")</f>
        <v/>
      </c>
      <c r="G159" s="43"/>
      <c r="H159" s="43" t="str" cm="1">
        <f t="array" ref="H159">IFERROR(_xlfn.SINGLE(INDEX(Data!$A$1:G$1009,_xlfn.AGGREGATE(15,6,((Data!$C$1:$C$1009=H$6)/(Data!$C$1:$C$1009=H$6))*ROW(Data!$C$1:$C$1009),ROW(H159)-ROW(H$6)),1)),"")</f>
        <v/>
      </c>
      <c r="I159" s="43"/>
      <c r="J159" s="43" t="str" cm="1">
        <f t="array" ref="J159">IFERROR(_xlfn.SINGLE(INDEX(Data!$A$1:J$1009,_xlfn.AGGREGATE(15,6,((Data!$C$1:$C$1009=J$6)/(Data!$C$1:$C$1009=J$6))*ROW(Data!$C$1:$C$1009),ROW(J159)-ROW(J$6)),1)),"")</f>
        <v/>
      </c>
      <c r="K159" s="43"/>
      <c r="L159" s="43" t="str" cm="1">
        <f t="array" ref="L159">IFERROR(_xlfn.SINGLE(INDEX(Data!$A$1:L$1009,_xlfn.AGGREGATE(15,6,((Data!$C$1:$C$1009=L$6)/(Data!$C$1:$C$1009=L$6))*ROW(Data!$C$1:$C$1009),ROW(L159)-ROW(L$6)),1)),"")</f>
        <v/>
      </c>
      <c r="M159" s="43"/>
      <c r="N159" s="43" t="str" cm="1">
        <f t="array" ref="N159">IFERROR(_xlfn.SINGLE(INDEX(Data!$A$1:N$1009,_xlfn.AGGREGATE(15,6,((Data!$C$1:$C$1009=N$6)/(Data!$C$1:$C$1009=N$6))*ROW(Data!$C$1:$C$1009),ROW(N159)-ROW(N$6)),1)),"")</f>
        <v/>
      </c>
      <c r="O159" s="43"/>
      <c r="P159" s="43" t="str" cm="1">
        <f t="array" ref="P159">IFERROR(_xlfn.SINGLE(INDEX(Data!$A$1:Q$1009,_xlfn.AGGREGATE(15,6,((Data!$C$1:$C$1009=P$6)/(Data!$C$1:$C$1009=P$6))*ROW(Data!$C$1:$C$1009),ROW(P159)-ROW(P$6)),1)),"")</f>
        <v/>
      </c>
      <c r="Q159" s="43"/>
      <c r="R159" s="43" t="str" cm="1">
        <f t="array" ref="R159">IFERROR(_xlfn.SINGLE(INDEX(Data!$A$1:R$1009,_xlfn.AGGREGATE(15,6,((Data!$C$1:$C$1009=R$6)/(Data!$C$1:$C$1009=R$6))*ROW(Data!$C$1:$C$1009),ROW(R159)-ROW(R$6)),1)),"")</f>
        <v/>
      </c>
      <c r="S159" s="43"/>
      <c r="T159" s="43" t="str" cm="1">
        <f t="array" ref="T159">IFERROR(_xlfn.SINGLE(INDEX(Data!$A$1:S$1009,_xlfn.AGGREGATE(15,6,((Data!$C$1:$C$1009=T$6)/(Data!$C$1:$C$1009=T$6))*ROW(Data!$C$1:$C$1009),ROW(T159)-ROW(T$6)),1)),"")</f>
        <v/>
      </c>
      <c r="U159" s="43"/>
      <c r="V159" s="43" t="str" cm="1">
        <f t="array" ref="V159">IFERROR(_xlfn.SINGLE(INDEX(Data!$A$1:X$1009,_xlfn.AGGREGATE(15,6,((Data!$C$1:$C$1009=V$6)/(Data!$C$1:$C$1009=V$6))*ROW(Data!$C$1:$C$1009),ROW(V159)-ROW(V$6)),1)),"")</f>
        <v/>
      </c>
      <c r="W159" s="43"/>
      <c r="X159" s="43" t="str" cm="1">
        <f t="array" ref="X159">IFERROR(_xlfn.SINGLE(INDEX(Data!$A$1:Z$1009,_xlfn.AGGREGATE(15,6,((Data!$C$1:$C$1009=X$6)/(Data!$C$1:$C$1009=X$6))*ROW(Data!$C$1:$C$1009),ROW(X159)-ROW(X$6)),1)),"")</f>
        <v/>
      </c>
      <c r="Y159" s="43"/>
      <c r="Z159" s="43" t="str" cm="1">
        <f t="array" ref="Z159">IFERROR(_xlfn.SINGLE(INDEX(Data!$A$1:AB$1009,_xlfn.AGGREGATE(15,6,((Data!$C$1:$C$1009=Z$6)/(Data!$C$1:$C$1009=Z$6))*ROW(Data!$C$1:$C$1009),ROW(Z159)-ROW(Z$6)),1)),"")</f>
        <v/>
      </c>
    </row>
    <row r="160" spans="1:26" x14ac:dyDescent="0.4">
      <c r="A160" s="43"/>
      <c r="B160" s="43" t="str" cm="1">
        <f t="array" ref="B160">IFERROR(_xlfn.SINGLE(INDEX(Data!A$1:$A$1009,_xlfn.AGGREGATE(15,6,((Data!$C$1:$C$1009=B$6)/(Data!$C$1:$C$1009=B$6))*ROW(Data!$C$1:$C$1009),ROW(B160)-ROW(B$6)),1)),"")</f>
        <v/>
      </c>
      <c r="C160" s="43"/>
      <c r="D160" s="43" t="str" cm="1">
        <f t="array" ref="D160">IFERROR(_xlfn.SINGLE(INDEX(Data!$A$1:C$1009,_xlfn.AGGREGATE(15,6,((Data!$C$1:$C$1009=D$6)/(Data!$C$1:$C$1009=D$6))*ROW(Data!$C$1:$C$1009),ROW(D160)-ROW(D$6)),1)),"")</f>
        <v/>
      </c>
      <c r="E160" s="43"/>
      <c r="F160" s="43" t="str" cm="1">
        <f t="array" ref="F160">IFERROR(_xlfn.SINGLE(INDEX(Data!$A$1:E$1009,_xlfn.AGGREGATE(15,6,((Data!$C$1:$C$1009=F$6)/(Data!$C$1:$C$1009=F$6))*ROW(Data!$C$1:$C$1009),ROW(F160)-ROW(F$6)),1)),"")</f>
        <v/>
      </c>
      <c r="G160" s="43"/>
      <c r="H160" s="43" t="str" cm="1">
        <f t="array" ref="H160">IFERROR(_xlfn.SINGLE(INDEX(Data!$A$1:G$1009,_xlfn.AGGREGATE(15,6,((Data!$C$1:$C$1009=H$6)/(Data!$C$1:$C$1009=H$6))*ROW(Data!$C$1:$C$1009),ROW(H160)-ROW(H$6)),1)),"")</f>
        <v/>
      </c>
      <c r="I160" s="43"/>
      <c r="J160" s="43" t="str" cm="1">
        <f t="array" ref="J160">IFERROR(_xlfn.SINGLE(INDEX(Data!$A$1:J$1009,_xlfn.AGGREGATE(15,6,((Data!$C$1:$C$1009=J$6)/(Data!$C$1:$C$1009=J$6))*ROW(Data!$C$1:$C$1009),ROW(J160)-ROW(J$6)),1)),"")</f>
        <v/>
      </c>
      <c r="K160" s="43"/>
      <c r="L160" s="43" t="str" cm="1">
        <f t="array" ref="L160">IFERROR(_xlfn.SINGLE(INDEX(Data!$A$1:L$1009,_xlfn.AGGREGATE(15,6,((Data!$C$1:$C$1009=L$6)/(Data!$C$1:$C$1009=L$6))*ROW(Data!$C$1:$C$1009),ROW(L160)-ROW(L$6)),1)),"")</f>
        <v/>
      </c>
      <c r="M160" s="43"/>
      <c r="N160" s="43" t="str" cm="1">
        <f t="array" ref="N160">IFERROR(_xlfn.SINGLE(INDEX(Data!$A$1:N$1009,_xlfn.AGGREGATE(15,6,((Data!$C$1:$C$1009=N$6)/(Data!$C$1:$C$1009=N$6))*ROW(Data!$C$1:$C$1009),ROW(N160)-ROW(N$6)),1)),"")</f>
        <v/>
      </c>
      <c r="O160" s="43"/>
      <c r="P160" s="43" t="str" cm="1">
        <f t="array" ref="P160">IFERROR(_xlfn.SINGLE(INDEX(Data!$A$1:Q$1009,_xlfn.AGGREGATE(15,6,((Data!$C$1:$C$1009=P$6)/(Data!$C$1:$C$1009=P$6))*ROW(Data!$C$1:$C$1009),ROW(P160)-ROW(P$6)),1)),"")</f>
        <v/>
      </c>
      <c r="Q160" s="43"/>
      <c r="R160" s="43" t="str" cm="1">
        <f t="array" ref="R160">IFERROR(_xlfn.SINGLE(INDEX(Data!$A$1:R$1009,_xlfn.AGGREGATE(15,6,((Data!$C$1:$C$1009=R$6)/(Data!$C$1:$C$1009=R$6))*ROW(Data!$C$1:$C$1009),ROW(R160)-ROW(R$6)),1)),"")</f>
        <v/>
      </c>
      <c r="S160" s="43"/>
      <c r="T160" s="43" t="str" cm="1">
        <f t="array" ref="T160">IFERROR(_xlfn.SINGLE(INDEX(Data!$A$1:S$1009,_xlfn.AGGREGATE(15,6,((Data!$C$1:$C$1009=T$6)/(Data!$C$1:$C$1009=T$6))*ROW(Data!$C$1:$C$1009),ROW(T160)-ROW(T$6)),1)),"")</f>
        <v/>
      </c>
      <c r="U160" s="43"/>
      <c r="V160" s="43" t="str" cm="1">
        <f t="array" ref="V160">IFERROR(_xlfn.SINGLE(INDEX(Data!$A$1:X$1009,_xlfn.AGGREGATE(15,6,((Data!$C$1:$C$1009=V$6)/(Data!$C$1:$C$1009=V$6))*ROW(Data!$C$1:$C$1009),ROW(V160)-ROW(V$6)),1)),"")</f>
        <v/>
      </c>
      <c r="W160" s="43"/>
      <c r="X160" s="43" t="str" cm="1">
        <f t="array" ref="X160">IFERROR(_xlfn.SINGLE(INDEX(Data!$A$1:Z$1009,_xlfn.AGGREGATE(15,6,((Data!$C$1:$C$1009=X$6)/(Data!$C$1:$C$1009=X$6))*ROW(Data!$C$1:$C$1009),ROW(X160)-ROW(X$6)),1)),"")</f>
        <v/>
      </c>
      <c r="Y160" s="43"/>
      <c r="Z160" s="43" t="str" cm="1">
        <f t="array" ref="Z160">IFERROR(_xlfn.SINGLE(INDEX(Data!$A$1:AB$1009,_xlfn.AGGREGATE(15,6,((Data!$C$1:$C$1009=Z$6)/(Data!$C$1:$C$1009=Z$6))*ROW(Data!$C$1:$C$1009),ROW(Z160)-ROW(Z$6)),1)),"")</f>
        <v/>
      </c>
    </row>
    <row r="161" spans="1:26" x14ac:dyDescent="0.4">
      <c r="A161" s="43"/>
      <c r="B161" s="43" t="str" cm="1">
        <f t="array" ref="B161">IFERROR(_xlfn.SINGLE(INDEX(Data!A$1:$A$1009,_xlfn.AGGREGATE(15,6,((Data!$C$1:$C$1009=B$6)/(Data!$C$1:$C$1009=B$6))*ROW(Data!$C$1:$C$1009),ROW(B161)-ROW(B$6)),1)),"")</f>
        <v/>
      </c>
      <c r="C161" s="43"/>
      <c r="D161" s="43" t="str" cm="1">
        <f t="array" ref="D161">IFERROR(_xlfn.SINGLE(INDEX(Data!$A$1:C$1009,_xlfn.AGGREGATE(15,6,((Data!$C$1:$C$1009=D$6)/(Data!$C$1:$C$1009=D$6))*ROW(Data!$C$1:$C$1009),ROW(D161)-ROW(D$6)),1)),"")</f>
        <v/>
      </c>
      <c r="E161" s="43"/>
      <c r="F161" s="43" t="str" cm="1">
        <f t="array" ref="F161">IFERROR(_xlfn.SINGLE(INDEX(Data!$A$1:E$1009,_xlfn.AGGREGATE(15,6,((Data!$C$1:$C$1009=F$6)/(Data!$C$1:$C$1009=F$6))*ROW(Data!$C$1:$C$1009),ROW(F161)-ROW(F$6)),1)),"")</f>
        <v/>
      </c>
      <c r="G161" s="43"/>
      <c r="H161" s="43" t="str" cm="1">
        <f t="array" ref="H161">IFERROR(_xlfn.SINGLE(INDEX(Data!$A$1:G$1009,_xlfn.AGGREGATE(15,6,((Data!$C$1:$C$1009=H$6)/(Data!$C$1:$C$1009=H$6))*ROW(Data!$C$1:$C$1009),ROW(H161)-ROW(H$6)),1)),"")</f>
        <v/>
      </c>
      <c r="I161" s="43"/>
      <c r="J161" s="43" t="str" cm="1">
        <f t="array" ref="J161">IFERROR(_xlfn.SINGLE(INDEX(Data!$A$1:J$1009,_xlfn.AGGREGATE(15,6,((Data!$C$1:$C$1009=J$6)/(Data!$C$1:$C$1009=J$6))*ROW(Data!$C$1:$C$1009),ROW(J161)-ROW(J$6)),1)),"")</f>
        <v/>
      </c>
      <c r="K161" s="43"/>
      <c r="L161" s="43" t="str" cm="1">
        <f t="array" ref="L161">IFERROR(_xlfn.SINGLE(INDEX(Data!$A$1:L$1009,_xlfn.AGGREGATE(15,6,((Data!$C$1:$C$1009=L$6)/(Data!$C$1:$C$1009=L$6))*ROW(Data!$C$1:$C$1009),ROW(L161)-ROW(L$6)),1)),"")</f>
        <v/>
      </c>
      <c r="M161" s="43"/>
      <c r="N161" s="43" t="str" cm="1">
        <f t="array" ref="N161">IFERROR(_xlfn.SINGLE(INDEX(Data!$A$1:N$1009,_xlfn.AGGREGATE(15,6,((Data!$C$1:$C$1009=N$6)/(Data!$C$1:$C$1009=N$6))*ROW(Data!$C$1:$C$1009),ROW(N161)-ROW(N$6)),1)),"")</f>
        <v/>
      </c>
      <c r="O161" s="43"/>
      <c r="P161" s="43" t="str" cm="1">
        <f t="array" ref="P161">IFERROR(_xlfn.SINGLE(INDEX(Data!$A$1:Q$1009,_xlfn.AGGREGATE(15,6,((Data!$C$1:$C$1009=P$6)/(Data!$C$1:$C$1009=P$6))*ROW(Data!$C$1:$C$1009),ROW(P161)-ROW(P$6)),1)),"")</f>
        <v/>
      </c>
      <c r="Q161" s="43"/>
      <c r="R161" s="43" t="str" cm="1">
        <f t="array" ref="R161">IFERROR(_xlfn.SINGLE(INDEX(Data!$A$1:R$1009,_xlfn.AGGREGATE(15,6,((Data!$C$1:$C$1009=R$6)/(Data!$C$1:$C$1009=R$6))*ROW(Data!$C$1:$C$1009),ROW(R161)-ROW(R$6)),1)),"")</f>
        <v/>
      </c>
      <c r="S161" s="43"/>
      <c r="T161" s="43" t="str" cm="1">
        <f t="array" ref="T161">IFERROR(_xlfn.SINGLE(INDEX(Data!$A$1:S$1009,_xlfn.AGGREGATE(15,6,((Data!$C$1:$C$1009=T$6)/(Data!$C$1:$C$1009=T$6))*ROW(Data!$C$1:$C$1009),ROW(T161)-ROW(T$6)),1)),"")</f>
        <v/>
      </c>
      <c r="U161" s="43"/>
      <c r="V161" s="43" t="str" cm="1">
        <f t="array" ref="V161">IFERROR(_xlfn.SINGLE(INDEX(Data!$A$1:X$1009,_xlfn.AGGREGATE(15,6,((Data!$C$1:$C$1009=V$6)/(Data!$C$1:$C$1009=V$6))*ROW(Data!$C$1:$C$1009),ROW(V161)-ROW(V$6)),1)),"")</f>
        <v/>
      </c>
      <c r="W161" s="43"/>
      <c r="X161" s="43" t="str" cm="1">
        <f t="array" ref="X161">IFERROR(_xlfn.SINGLE(INDEX(Data!$A$1:Z$1009,_xlfn.AGGREGATE(15,6,((Data!$C$1:$C$1009=X$6)/(Data!$C$1:$C$1009=X$6))*ROW(Data!$C$1:$C$1009),ROW(X161)-ROW(X$6)),1)),"")</f>
        <v/>
      </c>
      <c r="Y161" s="43"/>
      <c r="Z161" s="43" t="str" cm="1">
        <f t="array" ref="Z161">IFERROR(_xlfn.SINGLE(INDEX(Data!$A$1:AB$1009,_xlfn.AGGREGATE(15,6,((Data!$C$1:$C$1009=Z$6)/(Data!$C$1:$C$1009=Z$6))*ROW(Data!$C$1:$C$1009),ROW(Z161)-ROW(Z$6)),1)),"")</f>
        <v/>
      </c>
    </row>
    <row r="162" spans="1:26" x14ac:dyDescent="0.4">
      <c r="A162" s="43"/>
      <c r="B162" s="43" t="str" cm="1">
        <f t="array" ref="B162">IFERROR(_xlfn.SINGLE(INDEX(Data!A$1:$A$1009,_xlfn.AGGREGATE(15,6,((Data!$C$1:$C$1009=B$6)/(Data!$C$1:$C$1009=B$6))*ROW(Data!$C$1:$C$1009),ROW(B162)-ROW(B$6)),1)),"")</f>
        <v/>
      </c>
      <c r="C162" s="43"/>
      <c r="D162" s="43" t="str" cm="1">
        <f t="array" ref="D162">IFERROR(_xlfn.SINGLE(INDEX(Data!$A$1:C$1009,_xlfn.AGGREGATE(15,6,((Data!$C$1:$C$1009=D$6)/(Data!$C$1:$C$1009=D$6))*ROW(Data!$C$1:$C$1009),ROW(D162)-ROW(D$6)),1)),"")</f>
        <v/>
      </c>
      <c r="E162" s="43"/>
      <c r="F162" s="43" t="str" cm="1">
        <f t="array" ref="F162">IFERROR(_xlfn.SINGLE(INDEX(Data!$A$1:E$1009,_xlfn.AGGREGATE(15,6,((Data!$C$1:$C$1009=F$6)/(Data!$C$1:$C$1009=F$6))*ROW(Data!$C$1:$C$1009),ROW(F162)-ROW(F$6)),1)),"")</f>
        <v/>
      </c>
      <c r="G162" s="43"/>
      <c r="H162" s="43" t="str" cm="1">
        <f t="array" ref="H162">IFERROR(_xlfn.SINGLE(INDEX(Data!$A$1:G$1009,_xlfn.AGGREGATE(15,6,((Data!$C$1:$C$1009=H$6)/(Data!$C$1:$C$1009=H$6))*ROW(Data!$C$1:$C$1009),ROW(H162)-ROW(H$6)),1)),"")</f>
        <v/>
      </c>
      <c r="I162" s="43"/>
      <c r="J162" s="43" t="str" cm="1">
        <f t="array" ref="J162">IFERROR(_xlfn.SINGLE(INDEX(Data!$A$1:J$1009,_xlfn.AGGREGATE(15,6,((Data!$C$1:$C$1009=J$6)/(Data!$C$1:$C$1009=J$6))*ROW(Data!$C$1:$C$1009),ROW(J162)-ROW(J$6)),1)),"")</f>
        <v/>
      </c>
      <c r="K162" s="43"/>
      <c r="L162" s="43" t="str" cm="1">
        <f t="array" ref="L162">IFERROR(_xlfn.SINGLE(INDEX(Data!$A$1:L$1009,_xlfn.AGGREGATE(15,6,((Data!$C$1:$C$1009=L$6)/(Data!$C$1:$C$1009=L$6))*ROW(Data!$C$1:$C$1009),ROW(L162)-ROW(L$6)),1)),"")</f>
        <v/>
      </c>
      <c r="M162" s="43"/>
      <c r="N162" s="43" t="str" cm="1">
        <f t="array" ref="N162">IFERROR(_xlfn.SINGLE(INDEX(Data!$A$1:N$1009,_xlfn.AGGREGATE(15,6,((Data!$C$1:$C$1009=N$6)/(Data!$C$1:$C$1009=N$6))*ROW(Data!$C$1:$C$1009),ROW(N162)-ROW(N$6)),1)),"")</f>
        <v/>
      </c>
      <c r="O162" s="43"/>
      <c r="P162" s="43" t="str" cm="1">
        <f t="array" ref="P162">IFERROR(_xlfn.SINGLE(INDEX(Data!$A$1:Q$1009,_xlfn.AGGREGATE(15,6,((Data!$C$1:$C$1009=P$6)/(Data!$C$1:$C$1009=P$6))*ROW(Data!$C$1:$C$1009),ROW(P162)-ROW(P$6)),1)),"")</f>
        <v/>
      </c>
      <c r="Q162" s="43"/>
      <c r="R162" s="43" t="str" cm="1">
        <f t="array" ref="R162">IFERROR(_xlfn.SINGLE(INDEX(Data!$A$1:R$1009,_xlfn.AGGREGATE(15,6,((Data!$C$1:$C$1009=R$6)/(Data!$C$1:$C$1009=R$6))*ROW(Data!$C$1:$C$1009),ROW(R162)-ROW(R$6)),1)),"")</f>
        <v/>
      </c>
      <c r="S162" s="43"/>
      <c r="T162" s="43" t="str" cm="1">
        <f t="array" ref="T162">IFERROR(_xlfn.SINGLE(INDEX(Data!$A$1:S$1009,_xlfn.AGGREGATE(15,6,((Data!$C$1:$C$1009=T$6)/(Data!$C$1:$C$1009=T$6))*ROW(Data!$C$1:$C$1009),ROW(T162)-ROW(T$6)),1)),"")</f>
        <v/>
      </c>
      <c r="U162" s="43"/>
      <c r="V162" s="43" t="str" cm="1">
        <f t="array" ref="V162">IFERROR(_xlfn.SINGLE(INDEX(Data!$A$1:X$1009,_xlfn.AGGREGATE(15,6,((Data!$C$1:$C$1009=V$6)/(Data!$C$1:$C$1009=V$6))*ROW(Data!$C$1:$C$1009),ROW(V162)-ROW(V$6)),1)),"")</f>
        <v/>
      </c>
      <c r="W162" s="43"/>
      <c r="X162" s="43" t="str" cm="1">
        <f t="array" ref="X162">IFERROR(_xlfn.SINGLE(INDEX(Data!$A$1:Z$1009,_xlfn.AGGREGATE(15,6,((Data!$C$1:$C$1009=X$6)/(Data!$C$1:$C$1009=X$6))*ROW(Data!$C$1:$C$1009),ROW(X162)-ROW(X$6)),1)),"")</f>
        <v/>
      </c>
      <c r="Y162" s="43"/>
      <c r="Z162" s="43" t="str" cm="1">
        <f t="array" ref="Z162">IFERROR(_xlfn.SINGLE(INDEX(Data!$A$1:AB$1009,_xlfn.AGGREGATE(15,6,((Data!$C$1:$C$1009=Z$6)/(Data!$C$1:$C$1009=Z$6))*ROW(Data!$C$1:$C$1009),ROW(Z162)-ROW(Z$6)),1)),"")</f>
        <v/>
      </c>
    </row>
    <row r="163" spans="1:26" x14ac:dyDescent="0.4">
      <c r="A163" s="43"/>
      <c r="B163" s="43" t="str" cm="1">
        <f t="array" ref="B163">IFERROR(_xlfn.SINGLE(INDEX(Data!A$1:$A$1009,_xlfn.AGGREGATE(15,6,((Data!$C$1:$C$1009=B$6)/(Data!$C$1:$C$1009=B$6))*ROW(Data!$C$1:$C$1009),ROW(B163)-ROW(B$6)),1)),"")</f>
        <v/>
      </c>
      <c r="C163" s="43"/>
      <c r="D163" s="43" t="str" cm="1">
        <f t="array" ref="D163">IFERROR(_xlfn.SINGLE(INDEX(Data!$A$1:C$1009,_xlfn.AGGREGATE(15,6,((Data!$C$1:$C$1009=D$6)/(Data!$C$1:$C$1009=D$6))*ROW(Data!$C$1:$C$1009),ROW(D163)-ROW(D$6)),1)),"")</f>
        <v/>
      </c>
      <c r="E163" s="43"/>
      <c r="F163" s="43" t="str" cm="1">
        <f t="array" ref="F163">IFERROR(_xlfn.SINGLE(INDEX(Data!$A$1:E$1009,_xlfn.AGGREGATE(15,6,((Data!$C$1:$C$1009=F$6)/(Data!$C$1:$C$1009=F$6))*ROW(Data!$C$1:$C$1009),ROW(F163)-ROW(F$6)),1)),"")</f>
        <v/>
      </c>
      <c r="G163" s="43"/>
      <c r="H163" s="43" t="str" cm="1">
        <f t="array" ref="H163">IFERROR(_xlfn.SINGLE(INDEX(Data!$A$1:G$1009,_xlfn.AGGREGATE(15,6,((Data!$C$1:$C$1009=H$6)/(Data!$C$1:$C$1009=H$6))*ROW(Data!$C$1:$C$1009),ROW(H163)-ROW(H$6)),1)),"")</f>
        <v/>
      </c>
      <c r="I163" s="43"/>
      <c r="J163" s="43" t="str" cm="1">
        <f t="array" ref="J163">IFERROR(_xlfn.SINGLE(INDEX(Data!$A$1:J$1009,_xlfn.AGGREGATE(15,6,((Data!$C$1:$C$1009=J$6)/(Data!$C$1:$C$1009=J$6))*ROW(Data!$C$1:$C$1009),ROW(J163)-ROW(J$6)),1)),"")</f>
        <v/>
      </c>
      <c r="K163" s="43"/>
      <c r="L163" s="43" t="str" cm="1">
        <f t="array" ref="L163">IFERROR(_xlfn.SINGLE(INDEX(Data!$A$1:L$1009,_xlfn.AGGREGATE(15,6,((Data!$C$1:$C$1009=L$6)/(Data!$C$1:$C$1009=L$6))*ROW(Data!$C$1:$C$1009),ROW(L163)-ROW(L$6)),1)),"")</f>
        <v/>
      </c>
      <c r="M163" s="43"/>
      <c r="N163" s="43" t="str" cm="1">
        <f t="array" ref="N163">IFERROR(_xlfn.SINGLE(INDEX(Data!$A$1:N$1009,_xlfn.AGGREGATE(15,6,((Data!$C$1:$C$1009=N$6)/(Data!$C$1:$C$1009=N$6))*ROW(Data!$C$1:$C$1009),ROW(N163)-ROW(N$6)),1)),"")</f>
        <v/>
      </c>
      <c r="O163" s="43"/>
      <c r="P163" s="43" t="str" cm="1">
        <f t="array" ref="P163">IFERROR(_xlfn.SINGLE(INDEX(Data!$A$1:Q$1009,_xlfn.AGGREGATE(15,6,((Data!$C$1:$C$1009=P$6)/(Data!$C$1:$C$1009=P$6))*ROW(Data!$C$1:$C$1009),ROW(P163)-ROW(P$6)),1)),"")</f>
        <v/>
      </c>
      <c r="Q163" s="43"/>
      <c r="R163" s="43" t="str" cm="1">
        <f t="array" ref="R163">IFERROR(_xlfn.SINGLE(INDEX(Data!$A$1:R$1009,_xlfn.AGGREGATE(15,6,((Data!$C$1:$C$1009=R$6)/(Data!$C$1:$C$1009=R$6))*ROW(Data!$C$1:$C$1009),ROW(R163)-ROW(R$6)),1)),"")</f>
        <v/>
      </c>
      <c r="S163" s="43"/>
      <c r="T163" s="43" t="str" cm="1">
        <f t="array" ref="T163">IFERROR(_xlfn.SINGLE(INDEX(Data!$A$1:S$1009,_xlfn.AGGREGATE(15,6,((Data!$C$1:$C$1009=T$6)/(Data!$C$1:$C$1009=T$6))*ROW(Data!$C$1:$C$1009),ROW(T163)-ROW(T$6)),1)),"")</f>
        <v/>
      </c>
      <c r="U163" s="43"/>
      <c r="V163" s="43" t="str" cm="1">
        <f t="array" ref="V163">IFERROR(_xlfn.SINGLE(INDEX(Data!$A$1:X$1009,_xlfn.AGGREGATE(15,6,((Data!$C$1:$C$1009=V$6)/(Data!$C$1:$C$1009=V$6))*ROW(Data!$C$1:$C$1009),ROW(V163)-ROW(V$6)),1)),"")</f>
        <v/>
      </c>
      <c r="W163" s="43"/>
      <c r="X163" s="43" t="str" cm="1">
        <f t="array" ref="X163">IFERROR(_xlfn.SINGLE(INDEX(Data!$A$1:Z$1009,_xlfn.AGGREGATE(15,6,((Data!$C$1:$C$1009=X$6)/(Data!$C$1:$C$1009=X$6))*ROW(Data!$C$1:$C$1009),ROW(X163)-ROW(X$6)),1)),"")</f>
        <v/>
      </c>
      <c r="Y163" s="43"/>
      <c r="Z163" s="43" t="str" cm="1">
        <f t="array" ref="Z163">IFERROR(_xlfn.SINGLE(INDEX(Data!$A$1:AB$1009,_xlfn.AGGREGATE(15,6,((Data!$C$1:$C$1009=Z$6)/(Data!$C$1:$C$1009=Z$6))*ROW(Data!$C$1:$C$1009),ROW(Z163)-ROW(Z$6)),1)),"")</f>
        <v/>
      </c>
    </row>
    <row r="164" spans="1:26" x14ac:dyDescent="0.4">
      <c r="A164" s="43"/>
      <c r="B164" s="43" t="str" cm="1">
        <f t="array" ref="B164">IFERROR(_xlfn.SINGLE(INDEX(Data!A$1:$A$1009,_xlfn.AGGREGATE(15,6,((Data!$C$1:$C$1009=B$6)/(Data!$C$1:$C$1009=B$6))*ROW(Data!$C$1:$C$1009),ROW(B164)-ROW(B$6)),1)),"")</f>
        <v/>
      </c>
      <c r="C164" s="43"/>
      <c r="D164" s="43" t="str" cm="1">
        <f t="array" ref="D164">IFERROR(_xlfn.SINGLE(INDEX(Data!$A$1:C$1009,_xlfn.AGGREGATE(15,6,((Data!$C$1:$C$1009=D$6)/(Data!$C$1:$C$1009=D$6))*ROW(Data!$C$1:$C$1009),ROW(D164)-ROW(D$6)),1)),"")</f>
        <v/>
      </c>
      <c r="E164" s="43"/>
      <c r="F164" s="43" t="str" cm="1">
        <f t="array" ref="F164">IFERROR(_xlfn.SINGLE(INDEX(Data!$A$1:E$1009,_xlfn.AGGREGATE(15,6,((Data!$C$1:$C$1009=F$6)/(Data!$C$1:$C$1009=F$6))*ROW(Data!$C$1:$C$1009),ROW(F164)-ROW(F$6)),1)),"")</f>
        <v/>
      </c>
      <c r="G164" s="43"/>
      <c r="H164" s="43" t="str" cm="1">
        <f t="array" ref="H164">IFERROR(_xlfn.SINGLE(INDEX(Data!$A$1:G$1009,_xlfn.AGGREGATE(15,6,((Data!$C$1:$C$1009=H$6)/(Data!$C$1:$C$1009=H$6))*ROW(Data!$C$1:$C$1009),ROW(H164)-ROW(H$6)),1)),"")</f>
        <v/>
      </c>
      <c r="I164" s="43"/>
      <c r="J164" s="43" t="str" cm="1">
        <f t="array" ref="J164">IFERROR(_xlfn.SINGLE(INDEX(Data!$A$1:J$1009,_xlfn.AGGREGATE(15,6,((Data!$C$1:$C$1009=J$6)/(Data!$C$1:$C$1009=J$6))*ROW(Data!$C$1:$C$1009),ROW(J164)-ROW(J$6)),1)),"")</f>
        <v/>
      </c>
      <c r="K164" s="43"/>
      <c r="L164" s="43" t="str" cm="1">
        <f t="array" ref="L164">IFERROR(_xlfn.SINGLE(INDEX(Data!$A$1:L$1009,_xlfn.AGGREGATE(15,6,((Data!$C$1:$C$1009=L$6)/(Data!$C$1:$C$1009=L$6))*ROW(Data!$C$1:$C$1009),ROW(L164)-ROW(L$6)),1)),"")</f>
        <v/>
      </c>
      <c r="M164" s="43"/>
      <c r="N164" s="43" t="str" cm="1">
        <f t="array" ref="N164">IFERROR(_xlfn.SINGLE(INDEX(Data!$A$1:N$1009,_xlfn.AGGREGATE(15,6,((Data!$C$1:$C$1009=N$6)/(Data!$C$1:$C$1009=N$6))*ROW(Data!$C$1:$C$1009),ROW(N164)-ROW(N$6)),1)),"")</f>
        <v/>
      </c>
      <c r="O164" s="43"/>
      <c r="P164" s="43" t="str" cm="1">
        <f t="array" ref="P164">IFERROR(_xlfn.SINGLE(INDEX(Data!$A$1:Q$1009,_xlfn.AGGREGATE(15,6,((Data!$C$1:$C$1009=P$6)/(Data!$C$1:$C$1009=P$6))*ROW(Data!$C$1:$C$1009),ROW(P164)-ROW(P$6)),1)),"")</f>
        <v/>
      </c>
      <c r="Q164" s="43"/>
      <c r="R164" s="43" t="str" cm="1">
        <f t="array" ref="R164">IFERROR(_xlfn.SINGLE(INDEX(Data!$A$1:R$1009,_xlfn.AGGREGATE(15,6,((Data!$C$1:$C$1009=R$6)/(Data!$C$1:$C$1009=R$6))*ROW(Data!$C$1:$C$1009),ROW(R164)-ROW(R$6)),1)),"")</f>
        <v/>
      </c>
      <c r="S164" s="43"/>
      <c r="T164" s="43" t="str" cm="1">
        <f t="array" ref="T164">IFERROR(_xlfn.SINGLE(INDEX(Data!$A$1:S$1009,_xlfn.AGGREGATE(15,6,((Data!$C$1:$C$1009=T$6)/(Data!$C$1:$C$1009=T$6))*ROW(Data!$C$1:$C$1009),ROW(T164)-ROW(T$6)),1)),"")</f>
        <v/>
      </c>
      <c r="U164" s="43"/>
      <c r="V164" s="43" t="str" cm="1">
        <f t="array" ref="V164">IFERROR(_xlfn.SINGLE(INDEX(Data!$A$1:X$1009,_xlfn.AGGREGATE(15,6,((Data!$C$1:$C$1009=V$6)/(Data!$C$1:$C$1009=V$6))*ROW(Data!$C$1:$C$1009),ROW(V164)-ROW(V$6)),1)),"")</f>
        <v/>
      </c>
      <c r="W164" s="43"/>
      <c r="X164" s="43" t="str" cm="1">
        <f t="array" ref="X164">IFERROR(_xlfn.SINGLE(INDEX(Data!$A$1:Z$1009,_xlfn.AGGREGATE(15,6,((Data!$C$1:$C$1009=X$6)/(Data!$C$1:$C$1009=X$6))*ROW(Data!$C$1:$C$1009),ROW(X164)-ROW(X$6)),1)),"")</f>
        <v/>
      </c>
      <c r="Y164" s="43"/>
      <c r="Z164" s="43" t="str" cm="1">
        <f t="array" ref="Z164">IFERROR(_xlfn.SINGLE(INDEX(Data!$A$1:AB$1009,_xlfn.AGGREGATE(15,6,((Data!$C$1:$C$1009=Z$6)/(Data!$C$1:$C$1009=Z$6))*ROW(Data!$C$1:$C$1009),ROW(Z164)-ROW(Z$6)),1)),"")</f>
        <v/>
      </c>
    </row>
    <row r="165" spans="1:26" x14ac:dyDescent="0.4">
      <c r="A165" s="43"/>
      <c r="B165" s="43" t="str" cm="1">
        <f t="array" ref="B165">IFERROR(_xlfn.SINGLE(INDEX(Data!A$1:$A$1009,_xlfn.AGGREGATE(15,6,((Data!$C$1:$C$1009=B$6)/(Data!$C$1:$C$1009=B$6))*ROW(Data!$C$1:$C$1009),ROW(B165)-ROW(B$6)),1)),"")</f>
        <v/>
      </c>
      <c r="C165" s="43"/>
      <c r="D165" s="43" t="str" cm="1">
        <f t="array" ref="D165">IFERROR(_xlfn.SINGLE(INDEX(Data!$A$1:C$1009,_xlfn.AGGREGATE(15,6,((Data!$C$1:$C$1009=D$6)/(Data!$C$1:$C$1009=D$6))*ROW(Data!$C$1:$C$1009),ROW(D165)-ROW(D$6)),1)),"")</f>
        <v/>
      </c>
      <c r="E165" s="43"/>
      <c r="F165" s="43" t="str" cm="1">
        <f t="array" ref="F165">IFERROR(_xlfn.SINGLE(INDEX(Data!$A$1:E$1009,_xlfn.AGGREGATE(15,6,((Data!$C$1:$C$1009=F$6)/(Data!$C$1:$C$1009=F$6))*ROW(Data!$C$1:$C$1009),ROW(F165)-ROW(F$6)),1)),"")</f>
        <v/>
      </c>
      <c r="G165" s="43"/>
      <c r="H165" s="43" t="str" cm="1">
        <f t="array" ref="H165">IFERROR(_xlfn.SINGLE(INDEX(Data!$A$1:G$1009,_xlfn.AGGREGATE(15,6,((Data!$C$1:$C$1009=H$6)/(Data!$C$1:$C$1009=H$6))*ROW(Data!$C$1:$C$1009),ROW(H165)-ROW(H$6)),1)),"")</f>
        <v/>
      </c>
      <c r="I165" s="43"/>
      <c r="J165" s="43" t="str" cm="1">
        <f t="array" ref="J165">IFERROR(_xlfn.SINGLE(INDEX(Data!$A$1:J$1009,_xlfn.AGGREGATE(15,6,((Data!$C$1:$C$1009=J$6)/(Data!$C$1:$C$1009=J$6))*ROW(Data!$C$1:$C$1009),ROW(J165)-ROW(J$6)),1)),"")</f>
        <v/>
      </c>
      <c r="K165" s="43"/>
      <c r="L165" s="43" t="str" cm="1">
        <f t="array" ref="L165">IFERROR(_xlfn.SINGLE(INDEX(Data!$A$1:L$1009,_xlfn.AGGREGATE(15,6,((Data!$C$1:$C$1009=L$6)/(Data!$C$1:$C$1009=L$6))*ROW(Data!$C$1:$C$1009),ROW(L165)-ROW(L$6)),1)),"")</f>
        <v/>
      </c>
      <c r="M165" s="43"/>
      <c r="N165" s="43" t="str" cm="1">
        <f t="array" ref="N165">IFERROR(_xlfn.SINGLE(INDEX(Data!$A$1:N$1009,_xlfn.AGGREGATE(15,6,((Data!$C$1:$C$1009=N$6)/(Data!$C$1:$C$1009=N$6))*ROW(Data!$C$1:$C$1009),ROW(N165)-ROW(N$6)),1)),"")</f>
        <v/>
      </c>
      <c r="O165" s="43"/>
      <c r="P165" s="43" t="str" cm="1">
        <f t="array" ref="P165">IFERROR(_xlfn.SINGLE(INDEX(Data!$A$1:Q$1009,_xlfn.AGGREGATE(15,6,((Data!$C$1:$C$1009=P$6)/(Data!$C$1:$C$1009=P$6))*ROW(Data!$C$1:$C$1009),ROW(P165)-ROW(P$6)),1)),"")</f>
        <v/>
      </c>
      <c r="Q165" s="43"/>
      <c r="R165" s="43" t="str" cm="1">
        <f t="array" ref="R165">IFERROR(_xlfn.SINGLE(INDEX(Data!$A$1:R$1009,_xlfn.AGGREGATE(15,6,((Data!$C$1:$C$1009=R$6)/(Data!$C$1:$C$1009=R$6))*ROW(Data!$C$1:$C$1009),ROW(R165)-ROW(R$6)),1)),"")</f>
        <v/>
      </c>
      <c r="S165" s="43"/>
      <c r="T165" s="43" t="str" cm="1">
        <f t="array" ref="T165">IFERROR(_xlfn.SINGLE(INDEX(Data!$A$1:S$1009,_xlfn.AGGREGATE(15,6,((Data!$C$1:$C$1009=T$6)/(Data!$C$1:$C$1009=T$6))*ROW(Data!$C$1:$C$1009),ROW(T165)-ROW(T$6)),1)),"")</f>
        <v/>
      </c>
      <c r="U165" s="43"/>
      <c r="V165" s="43" t="str" cm="1">
        <f t="array" ref="V165">IFERROR(_xlfn.SINGLE(INDEX(Data!$A$1:X$1009,_xlfn.AGGREGATE(15,6,((Data!$C$1:$C$1009=V$6)/(Data!$C$1:$C$1009=V$6))*ROW(Data!$C$1:$C$1009),ROW(V165)-ROW(V$6)),1)),"")</f>
        <v/>
      </c>
      <c r="W165" s="43"/>
      <c r="X165" s="43" t="str" cm="1">
        <f t="array" ref="X165">IFERROR(_xlfn.SINGLE(INDEX(Data!$A$1:Z$1009,_xlfn.AGGREGATE(15,6,((Data!$C$1:$C$1009=X$6)/(Data!$C$1:$C$1009=X$6))*ROW(Data!$C$1:$C$1009),ROW(X165)-ROW(X$6)),1)),"")</f>
        <v/>
      </c>
      <c r="Y165" s="43"/>
      <c r="Z165" s="43" t="str" cm="1">
        <f t="array" ref="Z165">IFERROR(_xlfn.SINGLE(INDEX(Data!$A$1:AB$1009,_xlfn.AGGREGATE(15,6,((Data!$C$1:$C$1009=Z$6)/(Data!$C$1:$C$1009=Z$6))*ROW(Data!$C$1:$C$1009),ROW(Z165)-ROW(Z$6)),1)),"")</f>
        <v/>
      </c>
    </row>
    <row r="166" spans="1:26" x14ac:dyDescent="0.4">
      <c r="A166" s="43"/>
      <c r="B166" s="43" t="str" cm="1">
        <f t="array" ref="B166">IFERROR(_xlfn.SINGLE(INDEX(Data!A$1:$A$1009,_xlfn.AGGREGATE(15,6,((Data!$C$1:$C$1009=B$6)/(Data!$C$1:$C$1009=B$6))*ROW(Data!$C$1:$C$1009),ROW(B166)-ROW(B$6)),1)),"")</f>
        <v/>
      </c>
      <c r="C166" s="43"/>
      <c r="D166" s="43" t="str" cm="1">
        <f t="array" ref="D166">IFERROR(_xlfn.SINGLE(INDEX(Data!$A$1:C$1009,_xlfn.AGGREGATE(15,6,((Data!$C$1:$C$1009=D$6)/(Data!$C$1:$C$1009=D$6))*ROW(Data!$C$1:$C$1009),ROW(D166)-ROW(D$6)),1)),"")</f>
        <v/>
      </c>
      <c r="E166" s="43"/>
      <c r="F166" s="43" t="str" cm="1">
        <f t="array" ref="F166">IFERROR(_xlfn.SINGLE(INDEX(Data!$A$1:E$1009,_xlfn.AGGREGATE(15,6,((Data!$C$1:$C$1009=F$6)/(Data!$C$1:$C$1009=F$6))*ROW(Data!$C$1:$C$1009),ROW(F166)-ROW(F$6)),1)),"")</f>
        <v/>
      </c>
      <c r="G166" s="43"/>
      <c r="H166" s="43" t="str" cm="1">
        <f t="array" ref="H166">IFERROR(_xlfn.SINGLE(INDEX(Data!$A$1:G$1009,_xlfn.AGGREGATE(15,6,((Data!$C$1:$C$1009=H$6)/(Data!$C$1:$C$1009=H$6))*ROW(Data!$C$1:$C$1009),ROW(H166)-ROW(H$6)),1)),"")</f>
        <v/>
      </c>
      <c r="I166" s="43"/>
      <c r="J166" s="43" t="str" cm="1">
        <f t="array" ref="J166">IFERROR(_xlfn.SINGLE(INDEX(Data!$A$1:J$1009,_xlfn.AGGREGATE(15,6,((Data!$C$1:$C$1009=J$6)/(Data!$C$1:$C$1009=J$6))*ROW(Data!$C$1:$C$1009),ROW(J166)-ROW(J$6)),1)),"")</f>
        <v/>
      </c>
      <c r="K166" s="43"/>
      <c r="L166" s="43" t="str" cm="1">
        <f t="array" ref="L166">IFERROR(_xlfn.SINGLE(INDEX(Data!$A$1:L$1009,_xlfn.AGGREGATE(15,6,((Data!$C$1:$C$1009=L$6)/(Data!$C$1:$C$1009=L$6))*ROW(Data!$C$1:$C$1009),ROW(L166)-ROW(L$6)),1)),"")</f>
        <v/>
      </c>
      <c r="M166" s="43"/>
      <c r="N166" s="43" t="str" cm="1">
        <f t="array" ref="N166">IFERROR(_xlfn.SINGLE(INDEX(Data!$A$1:N$1009,_xlfn.AGGREGATE(15,6,((Data!$C$1:$C$1009=N$6)/(Data!$C$1:$C$1009=N$6))*ROW(Data!$C$1:$C$1009),ROW(N166)-ROW(N$6)),1)),"")</f>
        <v/>
      </c>
      <c r="O166" s="43"/>
      <c r="P166" s="43" t="str" cm="1">
        <f t="array" ref="P166">IFERROR(_xlfn.SINGLE(INDEX(Data!$A$1:Q$1009,_xlfn.AGGREGATE(15,6,((Data!$C$1:$C$1009=P$6)/(Data!$C$1:$C$1009=P$6))*ROW(Data!$C$1:$C$1009),ROW(P166)-ROW(P$6)),1)),"")</f>
        <v/>
      </c>
      <c r="Q166" s="43"/>
      <c r="R166" s="43" t="str" cm="1">
        <f t="array" ref="R166">IFERROR(_xlfn.SINGLE(INDEX(Data!$A$1:R$1009,_xlfn.AGGREGATE(15,6,((Data!$C$1:$C$1009=R$6)/(Data!$C$1:$C$1009=R$6))*ROW(Data!$C$1:$C$1009),ROW(R166)-ROW(R$6)),1)),"")</f>
        <v/>
      </c>
      <c r="S166" s="43"/>
      <c r="T166" s="43" t="str" cm="1">
        <f t="array" ref="T166">IFERROR(_xlfn.SINGLE(INDEX(Data!$A$1:S$1009,_xlfn.AGGREGATE(15,6,((Data!$C$1:$C$1009=T$6)/(Data!$C$1:$C$1009=T$6))*ROW(Data!$C$1:$C$1009),ROW(T166)-ROW(T$6)),1)),"")</f>
        <v/>
      </c>
      <c r="U166" s="43"/>
      <c r="V166" s="43" t="str" cm="1">
        <f t="array" ref="V166">IFERROR(_xlfn.SINGLE(INDEX(Data!$A$1:X$1009,_xlfn.AGGREGATE(15,6,((Data!$C$1:$C$1009=V$6)/(Data!$C$1:$C$1009=V$6))*ROW(Data!$C$1:$C$1009),ROW(V166)-ROW(V$6)),1)),"")</f>
        <v/>
      </c>
      <c r="W166" s="43"/>
      <c r="X166" s="43" t="str" cm="1">
        <f t="array" ref="X166">IFERROR(_xlfn.SINGLE(INDEX(Data!$A$1:Z$1009,_xlfn.AGGREGATE(15,6,((Data!$C$1:$C$1009=X$6)/(Data!$C$1:$C$1009=X$6))*ROW(Data!$C$1:$C$1009),ROW(X166)-ROW(X$6)),1)),"")</f>
        <v/>
      </c>
      <c r="Y166" s="43"/>
      <c r="Z166" s="43" t="str" cm="1">
        <f t="array" ref="Z166">IFERROR(_xlfn.SINGLE(INDEX(Data!$A$1:AB$1009,_xlfn.AGGREGATE(15,6,((Data!$C$1:$C$1009=Z$6)/(Data!$C$1:$C$1009=Z$6))*ROW(Data!$C$1:$C$1009),ROW(Z166)-ROW(Z$6)),1)),"")</f>
        <v/>
      </c>
    </row>
    <row r="167" spans="1:26" x14ac:dyDescent="0.4">
      <c r="A167" s="43"/>
      <c r="B167" s="43" t="str" cm="1">
        <f t="array" ref="B167">IFERROR(_xlfn.SINGLE(INDEX(Data!A$1:$A$1009,_xlfn.AGGREGATE(15,6,((Data!$C$1:$C$1009=B$6)/(Data!$C$1:$C$1009=B$6))*ROW(Data!$C$1:$C$1009),ROW(B167)-ROW(B$6)),1)),"")</f>
        <v/>
      </c>
      <c r="C167" s="43"/>
      <c r="D167" s="43" t="str" cm="1">
        <f t="array" ref="D167">IFERROR(_xlfn.SINGLE(INDEX(Data!$A$1:C$1009,_xlfn.AGGREGATE(15,6,((Data!$C$1:$C$1009=D$6)/(Data!$C$1:$C$1009=D$6))*ROW(Data!$C$1:$C$1009),ROW(D167)-ROW(D$6)),1)),"")</f>
        <v/>
      </c>
      <c r="E167" s="43"/>
      <c r="F167" s="43" t="str" cm="1">
        <f t="array" ref="F167">IFERROR(_xlfn.SINGLE(INDEX(Data!$A$1:E$1009,_xlfn.AGGREGATE(15,6,((Data!$C$1:$C$1009=F$6)/(Data!$C$1:$C$1009=F$6))*ROW(Data!$C$1:$C$1009),ROW(F167)-ROW(F$6)),1)),"")</f>
        <v/>
      </c>
      <c r="G167" s="43"/>
      <c r="H167" s="43" t="str" cm="1">
        <f t="array" ref="H167">IFERROR(_xlfn.SINGLE(INDEX(Data!$A$1:G$1009,_xlfn.AGGREGATE(15,6,((Data!$C$1:$C$1009=H$6)/(Data!$C$1:$C$1009=H$6))*ROW(Data!$C$1:$C$1009),ROW(H167)-ROW(H$6)),1)),"")</f>
        <v/>
      </c>
      <c r="I167" s="43"/>
      <c r="J167" s="43" t="str" cm="1">
        <f t="array" ref="J167">IFERROR(_xlfn.SINGLE(INDEX(Data!$A$1:J$1009,_xlfn.AGGREGATE(15,6,((Data!$C$1:$C$1009=J$6)/(Data!$C$1:$C$1009=J$6))*ROW(Data!$C$1:$C$1009),ROW(J167)-ROW(J$6)),1)),"")</f>
        <v/>
      </c>
      <c r="K167" s="43"/>
      <c r="L167" s="43" t="str" cm="1">
        <f t="array" ref="L167">IFERROR(_xlfn.SINGLE(INDEX(Data!$A$1:L$1009,_xlfn.AGGREGATE(15,6,((Data!$C$1:$C$1009=L$6)/(Data!$C$1:$C$1009=L$6))*ROW(Data!$C$1:$C$1009),ROW(L167)-ROW(L$6)),1)),"")</f>
        <v/>
      </c>
      <c r="M167" s="43"/>
      <c r="N167" s="43" t="str" cm="1">
        <f t="array" ref="N167">IFERROR(_xlfn.SINGLE(INDEX(Data!$A$1:N$1009,_xlfn.AGGREGATE(15,6,((Data!$C$1:$C$1009=N$6)/(Data!$C$1:$C$1009=N$6))*ROW(Data!$C$1:$C$1009),ROW(N167)-ROW(N$6)),1)),"")</f>
        <v/>
      </c>
      <c r="O167" s="43"/>
      <c r="P167" s="43" t="str" cm="1">
        <f t="array" ref="P167">IFERROR(_xlfn.SINGLE(INDEX(Data!$A$1:Q$1009,_xlfn.AGGREGATE(15,6,((Data!$C$1:$C$1009=P$6)/(Data!$C$1:$C$1009=P$6))*ROW(Data!$C$1:$C$1009),ROW(P167)-ROW(P$6)),1)),"")</f>
        <v/>
      </c>
      <c r="Q167" s="43"/>
      <c r="R167" s="43" t="str" cm="1">
        <f t="array" ref="R167">IFERROR(_xlfn.SINGLE(INDEX(Data!$A$1:R$1009,_xlfn.AGGREGATE(15,6,((Data!$C$1:$C$1009=R$6)/(Data!$C$1:$C$1009=R$6))*ROW(Data!$C$1:$C$1009),ROW(R167)-ROW(R$6)),1)),"")</f>
        <v/>
      </c>
      <c r="S167" s="43"/>
      <c r="T167" s="43" t="str" cm="1">
        <f t="array" ref="T167">IFERROR(_xlfn.SINGLE(INDEX(Data!$A$1:S$1009,_xlfn.AGGREGATE(15,6,((Data!$C$1:$C$1009=T$6)/(Data!$C$1:$C$1009=T$6))*ROW(Data!$C$1:$C$1009),ROW(T167)-ROW(T$6)),1)),"")</f>
        <v/>
      </c>
      <c r="U167" s="43"/>
      <c r="V167" s="43" t="str" cm="1">
        <f t="array" ref="V167">IFERROR(_xlfn.SINGLE(INDEX(Data!$A$1:X$1009,_xlfn.AGGREGATE(15,6,((Data!$C$1:$C$1009=V$6)/(Data!$C$1:$C$1009=V$6))*ROW(Data!$C$1:$C$1009),ROW(V167)-ROW(V$6)),1)),"")</f>
        <v/>
      </c>
      <c r="W167" s="43"/>
      <c r="X167" s="43" t="str" cm="1">
        <f t="array" ref="X167">IFERROR(_xlfn.SINGLE(INDEX(Data!$A$1:Z$1009,_xlfn.AGGREGATE(15,6,((Data!$C$1:$C$1009=X$6)/(Data!$C$1:$C$1009=X$6))*ROW(Data!$C$1:$C$1009),ROW(X167)-ROW(X$6)),1)),"")</f>
        <v/>
      </c>
      <c r="Y167" s="43"/>
      <c r="Z167" s="43" t="str" cm="1">
        <f t="array" ref="Z167">IFERROR(_xlfn.SINGLE(INDEX(Data!$A$1:AB$1009,_xlfn.AGGREGATE(15,6,((Data!$C$1:$C$1009=Z$6)/(Data!$C$1:$C$1009=Z$6))*ROW(Data!$C$1:$C$1009),ROW(Z167)-ROW(Z$6)),1)),"")</f>
        <v/>
      </c>
    </row>
    <row r="168" spans="1:26" x14ac:dyDescent="0.4">
      <c r="A168" s="43"/>
      <c r="B168" s="43" t="str" cm="1">
        <f t="array" ref="B168">IFERROR(_xlfn.SINGLE(INDEX(Data!A$1:$A$1009,_xlfn.AGGREGATE(15,6,((Data!$C$1:$C$1009=B$6)/(Data!$C$1:$C$1009=B$6))*ROW(Data!$C$1:$C$1009),ROW(B168)-ROW(B$6)),1)),"")</f>
        <v/>
      </c>
      <c r="C168" s="43"/>
      <c r="D168" s="43" t="str" cm="1">
        <f t="array" ref="D168">IFERROR(_xlfn.SINGLE(INDEX(Data!$A$1:C$1009,_xlfn.AGGREGATE(15,6,((Data!$C$1:$C$1009=D$6)/(Data!$C$1:$C$1009=D$6))*ROW(Data!$C$1:$C$1009),ROW(D168)-ROW(D$6)),1)),"")</f>
        <v/>
      </c>
      <c r="E168" s="43"/>
      <c r="F168" s="43" t="str" cm="1">
        <f t="array" ref="F168">IFERROR(_xlfn.SINGLE(INDEX(Data!$A$1:E$1009,_xlfn.AGGREGATE(15,6,((Data!$C$1:$C$1009=F$6)/(Data!$C$1:$C$1009=F$6))*ROW(Data!$C$1:$C$1009),ROW(F168)-ROW(F$6)),1)),"")</f>
        <v/>
      </c>
      <c r="G168" s="43"/>
      <c r="H168" s="43" t="str" cm="1">
        <f t="array" ref="H168">IFERROR(_xlfn.SINGLE(INDEX(Data!$A$1:G$1009,_xlfn.AGGREGATE(15,6,((Data!$C$1:$C$1009=H$6)/(Data!$C$1:$C$1009=H$6))*ROW(Data!$C$1:$C$1009),ROW(H168)-ROW(H$6)),1)),"")</f>
        <v/>
      </c>
      <c r="I168" s="43"/>
      <c r="J168" s="43" t="str" cm="1">
        <f t="array" ref="J168">IFERROR(_xlfn.SINGLE(INDEX(Data!$A$1:J$1009,_xlfn.AGGREGATE(15,6,((Data!$C$1:$C$1009=J$6)/(Data!$C$1:$C$1009=J$6))*ROW(Data!$C$1:$C$1009),ROW(J168)-ROW(J$6)),1)),"")</f>
        <v/>
      </c>
      <c r="K168" s="43"/>
      <c r="L168" s="43" t="str" cm="1">
        <f t="array" ref="L168">IFERROR(_xlfn.SINGLE(INDEX(Data!$A$1:L$1009,_xlfn.AGGREGATE(15,6,((Data!$C$1:$C$1009=L$6)/(Data!$C$1:$C$1009=L$6))*ROW(Data!$C$1:$C$1009),ROW(L168)-ROW(L$6)),1)),"")</f>
        <v/>
      </c>
      <c r="M168" s="43"/>
      <c r="N168" s="43" t="str" cm="1">
        <f t="array" ref="N168">IFERROR(_xlfn.SINGLE(INDEX(Data!$A$1:N$1009,_xlfn.AGGREGATE(15,6,((Data!$C$1:$C$1009=N$6)/(Data!$C$1:$C$1009=N$6))*ROW(Data!$C$1:$C$1009),ROW(N168)-ROW(N$6)),1)),"")</f>
        <v/>
      </c>
      <c r="O168" s="43"/>
      <c r="P168" s="43" t="str" cm="1">
        <f t="array" ref="P168">IFERROR(_xlfn.SINGLE(INDEX(Data!$A$1:Q$1009,_xlfn.AGGREGATE(15,6,((Data!$C$1:$C$1009=P$6)/(Data!$C$1:$C$1009=P$6))*ROW(Data!$C$1:$C$1009),ROW(P168)-ROW(P$6)),1)),"")</f>
        <v/>
      </c>
      <c r="Q168" s="43"/>
      <c r="R168" s="43" t="str" cm="1">
        <f t="array" ref="R168">IFERROR(_xlfn.SINGLE(INDEX(Data!$A$1:R$1009,_xlfn.AGGREGATE(15,6,((Data!$C$1:$C$1009=R$6)/(Data!$C$1:$C$1009=R$6))*ROW(Data!$C$1:$C$1009),ROW(R168)-ROW(R$6)),1)),"")</f>
        <v/>
      </c>
      <c r="S168" s="43"/>
      <c r="T168" s="43" t="str" cm="1">
        <f t="array" ref="T168">IFERROR(_xlfn.SINGLE(INDEX(Data!$A$1:S$1009,_xlfn.AGGREGATE(15,6,((Data!$C$1:$C$1009=T$6)/(Data!$C$1:$C$1009=T$6))*ROW(Data!$C$1:$C$1009),ROW(T168)-ROW(T$6)),1)),"")</f>
        <v/>
      </c>
      <c r="U168" s="43"/>
      <c r="V168" s="43" t="str" cm="1">
        <f t="array" ref="V168">IFERROR(_xlfn.SINGLE(INDEX(Data!$A$1:X$1009,_xlfn.AGGREGATE(15,6,((Data!$C$1:$C$1009=V$6)/(Data!$C$1:$C$1009=V$6))*ROW(Data!$C$1:$C$1009),ROW(V168)-ROW(V$6)),1)),"")</f>
        <v/>
      </c>
      <c r="W168" s="43"/>
      <c r="X168" s="43" t="str" cm="1">
        <f t="array" ref="X168">IFERROR(_xlfn.SINGLE(INDEX(Data!$A$1:Z$1009,_xlfn.AGGREGATE(15,6,((Data!$C$1:$C$1009=X$6)/(Data!$C$1:$C$1009=X$6))*ROW(Data!$C$1:$C$1009),ROW(X168)-ROW(X$6)),1)),"")</f>
        <v/>
      </c>
      <c r="Y168" s="43"/>
      <c r="Z168" s="43" t="str" cm="1">
        <f t="array" ref="Z168">IFERROR(_xlfn.SINGLE(INDEX(Data!$A$1:AB$1009,_xlfn.AGGREGATE(15,6,((Data!$C$1:$C$1009=Z$6)/(Data!$C$1:$C$1009=Z$6))*ROW(Data!$C$1:$C$1009),ROW(Z168)-ROW(Z$6)),1)),"")</f>
        <v/>
      </c>
    </row>
    <row r="169" spans="1:26" x14ac:dyDescent="0.4">
      <c r="A169" s="43"/>
      <c r="B169" s="43" t="str" cm="1">
        <f t="array" ref="B169">IFERROR(_xlfn.SINGLE(INDEX(Data!A$1:$A$1009,_xlfn.AGGREGATE(15,6,((Data!$C$1:$C$1009=B$6)/(Data!$C$1:$C$1009=B$6))*ROW(Data!$C$1:$C$1009),ROW(B169)-ROW(B$6)),1)),"")</f>
        <v/>
      </c>
      <c r="C169" s="43"/>
      <c r="D169" s="43" t="str" cm="1">
        <f t="array" ref="D169">IFERROR(_xlfn.SINGLE(INDEX(Data!$A$1:C$1009,_xlfn.AGGREGATE(15,6,((Data!$C$1:$C$1009=D$6)/(Data!$C$1:$C$1009=D$6))*ROW(Data!$C$1:$C$1009),ROW(D169)-ROW(D$6)),1)),"")</f>
        <v/>
      </c>
      <c r="E169" s="43"/>
      <c r="F169" s="43" t="str" cm="1">
        <f t="array" ref="F169">IFERROR(_xlfn.SINGLE(INDEX(Data!$A$1:E$1009,_xlfn.AGGREGATE(15,6,((Data!$C$1:$C$1009=F$6)/(Data!$C$1:$C$1009=F$6))*ROW(Data!$C$1:$C$1009),ROW(F169)-ROW(F$6)),1)),"")</f>
        <v/>
      </c>
      <c r="G169" s="43"/>
      <c r="H169" s="43" t="str" cm="1">
        <f t="array" ref="H169">IFERROR(_xlfn.SINGLE(INDEX(Data!$A$1:G$1009,_xlfn.AGGREGATE(15,6,((Data!$C$1:$C$1009=H$6)/(Data!$C$1:$C$1009=H$6))*ROW(Data!$C$1:$C$1009),ROW(H169)-ROW(H$6)),1)),"")</f>
        <v/>
      </c>
      <c r="I169" s="43"/>
      <c r="J169" s="43" t="str" cm="1">
        <f t="array" ref="J169">IFERROR(_xlfn.SINGLE(INDEX(Data!$A$1:J$1009,_xlfn.AGGREGATE(15,6,((Data!$C$1:$C$1009=J$6)/(Data!$C$1:$C$1009=J$6))*ROW(Data!$C$1:$C$1009),ROW(J169)-ROW(J$6)),1)),"")</f>
        <v/>
      </c>
      <c r="K169" s="43"/>
      <c r="L169" s="43" t="str" cm="1">
        <f t="array" ref="L169">IFERROR(_xlfn.SINGLE(INDEX(Data!$A$1:L$1009,_xlfn.AGGREGATE(15,6,((Data!$C$1:$C$1009=L$6)/(Data!$C$1:$C$1009=L$6))*ROW(Data!$C$1:$C$1009),ROW(L169)-ROW(L$6)),1)),"")</f>
        <v/>
      </c>
      <c r="M169" s="43"/>
      <c r="N169" s="43" t="str" cm="1">
        <f t="array" ref="N169">IFERROR(_xlfn.SINGLE(INDEX(Data!$A$1:N$1009,_xlfn.AGGREGATE(15,6,((Data!$C$1:$C$1009=N$6)/(Data!$C$1:$C$1009=N$6))*ROW(Data!$C$1:$C$1009),ROW(N169)-ROW(N$6)),1)),"")</f>
        <v/>
      </c>
      <c r="O169" s="43"/>
      <c r="P169" s="43" t="str" cm="1">
        <f t="array" ref="P169">IFERROR(_xlfn.SINGLE(INDEX(Data!$A$1:Q$1009,_xlfn.AGGREGATE(15,6,((Data!$C$1:$C$1009=P$6)/(Data!$C$1:$C$1009=P$6))*ROW(Data!$C$1:$C$1009),ROW(P169)-ROW(P$6)),1)),"")</f>
        <v/>
      </c>
      <c r="Q169" s="43"/>
      <c r="R169" s="43" t="str" cm="1">
        <f t="array" ref="R169">IFERROR(_xlfn.SINGLE(INDEX(Data!$A$1:R$1009,_xlfn.AGGREGATE(15,6,((Data!$C$1:$C$1009=R$6)/(Data!$C$1:$C$1009=R$6))*ROW(Data!$C$1:$C$1009),ROW(R169)-ROW(R$6)),1)),"")</f>
        <v/>
      </c>
      <c r="S169" s="43"/>
      <c r="T169" s="43" t="str" cm="1">
        <f t="array" ref="T169">IFERROR(_xlfn.SINGLE(INDEX(Data!$A$1:S$1009,_xlfn.AGGREGATE(15,6,((Data!$C$1:$C$1009=T$6)/(Data!$C$1:$C$1009=T$6))*ROW(Data!$C$1:$C$1009),ROW(T169)-ROW(T$6)),1)),"")</f>
        <v/>
      </c>
      <c r="U169" s="43"/>
      <c r="V169" s="43" t="str" cm="1">
        <f t="array" ref="V169">IFERROR(_xlfn.SINGLE(INDEX(Data!$A$1:X$1009,_xlfn.AGGREGATE(15,6,((Data!$C$1:$C$1009=V$6)/(Data!$C$1:$C$1009=V$6))*ROW(Data!$C$1:$C$1009),ROW(V169)-ROW(V$6)),1)),"")</f>
        <v/>
      </c>
      <c r="W169" s="43"/>
      <c r="X169" s="43" t="str" cm="1">
        <f t="array" ref="X169">IFERROR(_xlfn.SINGLE(INDEX(Data!$A$1:Z$1009,_xlfn.AGGREGATE(15,6,((Data!$C$1:$C$1009=X$6)/(Data!$C$1:$C$1009=X$6))*ROW(Data!$C$1:$C$1009),ROW(X169)-ROW(X$6)),1)),"")</f>
        <v/>
      </c>
      <c r="Y169" s="43"/>
      <c r="Z169" s="43" t="str" cm="1">
        <f t="array" ref="Z169">IFERROR(_xlfn.SINGLE(INDEX(Data!$A$1:AB$1009,_xlfn.AGGREGATE(15,6,((Data!$C$1:$C$1009=Z$6)/(Data!$C$1:$C$1009=Z$6))*ROW(Data!$C$1:$C$1009),ROW(Z169)-ROW(Z$6)),1)),"")</f>
        <v/>
      </c>
    </row>
    <row r="170" spans="1:26" x14ac:dyDescent="0.4">
      <c r="A170" s="43"/>
      <c r="B170" s="43" t="str" cm="1">
        <f t="array" ref="B170">IFERROR(_xlfn.SINGLE(INDEX(Data!A$1:$A$1009,_xlfn.AGGREGATE(15,6,((Data!$C$1:$C$1009=B$6)/(Data!$C$1:$C$1009=B$6))*ROW(Data!$C$1:$C$1009),ROW(B170)-ROW(B$6)),1)),"")</f>
        <v/>
      </c>
      <c r="C170" s="43"/>
      <c r="D170" s="43" t="str" cm="1">
        <f t="array" ref="D170">IFERROR(_xlfn.SINGLE(INDEX(Data!$A$1:C$1009,_xlfn.AGGREGATE(15,6,((Data!$C$1:$C$1009=D$6)/(Data!$C$1:$C$1009=D$6))*ROW(Data!$C$1:$C$1009),ROW(D170)-ROW(D$6)),1)),"")</f>
        <v/>
      </c>
      <c r="E170" s="43"/>
      <c r="F170" s="43" t="str" cm="1">
        <f t="array" ref="F170">IFERROR(_xlfn.SINGLE(INDEX(Data!$A$1:E$1009,_xlfn.AGGREGATE(15,6,((Data!$C$1:$C$1009=F$6)/(Data!$C$1:$C$1009=F$6))*ROW(Data!$C$1:$C$1009),ROW(F170)-ROW(F$6)),1)),"")</f>
        <v/>
      </c>
      <c r="G170" s="43"/>
      <c r="H170" s="43" t="str" cm="1">
        <f t="array" ref="H170">IFERROR(_xlfn.SINGLE(INDEX(Data!$A$1:G$1009,_xlfn.AGGREGATE(15,6,((Data!$C$1:$C$1009=H$6)/(Data!$C$1:$C$1009=H$6))*ROW(Data!$C$1:$C$1009),ROW(H170)-ROW(H$6)),1)),"")</f>
        <v/>
      </c>
      <c r="I170" s="43"/>
      <c r="J170" s="43" t="str" cm="1">
        <f t="array" ref="J170">IFERROR(_xlfn.SINGLE(INDEX(Data!$A$1:J$1009,_xlfn.AGGREGATE(15,6,((Data!$C$1:$C$1009=J$6)/(Data!$C$1:$C$1009=J$6))*ROW(Data!$C$1:$C$1009),ROW(J170)-ROW(J$6)),1)),"")</f>
        <v/>
      </c>
      <c r="K170" s="43"/>
      <c r="L170" s="43" t="str" cm="1">
        <f t="array" ref="L170">IFERROR(_xlfn.SINGLE(INDEX(Data!$A$1:L$1009,_xlfn.AGGREGATE(15,6,((Data!$C$1:$C$1009=L$6)/(Data!$C$1:$C$1009=L$6))*ROW(Data!$C$1:$C$1009),ROW(L170)-ROW(L$6)),1)),"")</f>
        <v/>
      </c>
      <c r="M170" s="43"/>
      <c r="N170" s="43" t="str" cm="1">
        <f t="array" ref="N170">IFERROR(_xlfn.SINGLE(INDEX(Data!$A$1:N$1009,_xlfn.AGGREGATE(15,6,((Data!$C$1:$C$1009=N$6)/(Data!$C$1:$C$1009=N$6))*ROW(Data!$C$1:$C$1009),ROW(N170)-ROW(N$6)),1)),"")</f>
        <v/>
      </c>
      <c r="O170" s="43"/>
      <c r="P170" s="43" t="str" cm="1">
        <f t="array" ref="P170">IFERROR(_xlfn.SINGLE(INDEX(Data!$A$1:Q$1009,_xlfn.AGGREGATE(15,6,((Data!$C$1:$C$1009=P$6)/(Data!$C$1:$C$1009=P$6))*ROW(Data!$C$1:$C$1009),ROW(P170)-ROW(P$6)),1)),"")</f>
        <v/>
      </c>
      <c r="Q170" s="43"/>
      <c r="R170" s="43" t="str" cm="1">
        <f t="array" ref="R170">IFERROR(_xlfn.SINGLE(INDEX(Data!$A$1:R$1009,_xlfn.AGGREGATE(15,6,((Data!$C$1:$C$1009=R$6)/(Data!$C$1:$C$1009=R$6))*ROW(Data!$C$1:$C$1009),ROW(R170)-ROW(R$6)),1)),"")</f>
        <v/>
      </c>
      <c r="S170" s="43"/>
      <c r="T170" s="43" t="str" cm="1">
        <f t="array" ref="T170">IFERROR(_xlfn.SINGLE(INDEX(Data!$A$1:S$1009,_xlfn.AGGREGATE(15,6,((Data!$C$1:$C$1009=T$6)/(Data!$C$1:$C$1009=T$6))*ROW(Data!$C$1:$C$1009),ROW(T170)-ROW(T$6)),1)),"")</f>
        <v/>
      </c>
      <c r="U170" s="43"/>
      <c r="V170" s="43" t="str" cm="1">
        <f t="array" ref="V170">IFERROR(_xlfn.SINGLE(INDEX(Data!$A$1:X$1009,_xlfn.AGGREGATE(15,6,((Data!$C$1:$C$1009=V$6)/(Data!$C$1:$C$1009=V$6))*ROW(Data!$C$1:$C$1009),ROW(V170)-ROW(V$6)),1)),"")</f>
        <v/>
      </c>
      <c r="W170" s="43"/>
      <c r="X170" s="43" t="str" cm="1">
        <f t="array" ref="X170">IFERROR(_xlfn.SINGLE(INDEX(Data!$A$1:Z$1009,_xlfn.AGGREGATE(15,6,((Data!$C$1:$C$1009=X$6)/(Data!$C$1:$C$1009=X$6))*ROW(Data!$C$1:$C$1009),ROW(X170)-ROW(X$6)),1)),"")</f>
        <v/>
      </c>
      <c r="Y170" s="43"/>
      <c r="Z170" s="43" t="str" cm="1">
        <f t="array" ref="Z170">IFERROR(_xlfn.SINGLE(INDEX(Data!$A$1:AB$1009,_xlfn.AGGREGATE(15,6,((Data!$C$1:$C$1009=Z$6)/(Data!$C$1:$C$1009=Z$6))*ROW(Data!$C$1:$C$1009),ROW(Z170)-ROW(Z$6)),1)),"")</f>
        <v/>
      </c>
    </row>
    <row r="171" spans="1:26" x14ac:dyDescent="0.4">
      <c r="A171" s="43"/>
      <c r="B171" s="43" t="str" cm="1">
        <f t="array" ref="B171">IFERROR(_xlfn.SINGLE(INDEX(Data!A$1:$A$1009,_xlfn.AGGREGATE(15,6,((Data!$C$1:$C$1009=B$6)/(Data!$C$1:$C$1009=B$6))*ROW(Data!$C$1:$C$1009),ROW(B171)-ROW(B$6)),1)),"")</f>
        <v/>
      </c>
      <c r="C171" s="43"/>
      <c r="D171" s="43" t="str" cm="1">
        <f t="array" ref="D171">IFERROR(_xlfn.SINGLE(INDEX(Data!$A$1:C$1009,_xlfn.AGGREGATE(15,6,((Data!$C$1:$C$1009=D$6)/(Data!$C$1:$C$1009=D$6))*ROW(Data!$C$1:$C$1009),ROW(D171)-ROW(D$6)),1)),"")</f>
        <v/>
      </c>
      <c r="E171" s="43"/>
      <c r="F171" s="43" t="str" cm="1">
        <f t="array" ref="F171">IFERROR(_xlfn.SINGLE(INDEX(Data!$A$1:E$1009,_xlfn.AGGREGATE(15,6,((Data!$C$1:$C$1009=F$6)/(Data!$C$1:$C$1009=F$6))*ROW(Data!$C$1:$C$1009),ROW(F171)-ROW(F$6)),1)),"")</f>
        <v/>
      </c>
      <c r="G171" s="43"/>
      <c r="H171" s="43" t="str" cm="1">
        <f t="array" ref="H171">IFERROR(_xlfn.SINGLE(INDEX(Data!$A$1:G$1009,_xlfn.AGGREGATE(15,6,((Data!$C$1:$C$1009=H$6)/(Data!$C$1:$C$1009=H$6))*ROW(Data!$C$1:$C$1009),ROW(H171)-ROW(H$6)),1)),"")</f>
        <v/>
      </c>
      <c r="I171" s="43"/>
      <c r="J171" s="43" t="str" cm="1">
        <f t="array" ref="J171">IFERROR(_xlfn.SINGLE(INDEX(Data!$A$1:J$1009,_xlfn.AGGREGATE(15,6,((Data!$C$1:$C$1009=J$6)/(Data!$C$1:$C$1009=J$6))*ROW(Data!$C$1:$C$1009),ROW(J171)-ROW(J$6)),1)),"")</f>
        <v/>
      </c>
      <c r="K171" s="43"/>
      <c r="L171" s="43" t="str" cm="1">
        <f t="array" ref="L171">IFERROR(_xlfn.SINGLE(INDEX(Data!$A$1:L$1009,_xlfn.AGGREGATE(15,6,((Data!$C$1:$C$1009=L$6)/(Data!$C$1:$C$1009=L$6))*ROW(Data!$C$1:$C$1009),ROW(L171)-ROW(L$6)),1)),"")</f>
        <v/>
      </c>
      <c r="M171" s="43"/>
      <c r="N171" s="43" t="str" cm="1">
        <f t="array" ref="N171">IFERROR(_xlfn.SINGLE(INDEX(Data!$A$1:N$1009,_xlfn.AGGREGATE(15,6,((Data!$C$1:$C$1009=N$6)/(Data!$C$1:$C$1009=N$6))*ROW(Data!$C$1:$C$1009),ROW(N171)-ROW(N$6)),1)),"")</f>
        <v/>
      </c>
      <c r="O171" s="43"/>
      <c r="P171" s="43" t="str" cm="1">
        <f t="array" ref="P171">IFERROR(_xlfn.SINGLE(INDEX(Data!$A$1:Q$1009,_xlfn.AGGREGATE(15,6,((Data!$C$1:$C$1009=P$6)/(Data!$C$1:$C$1009=P$6))*ROW(Data!$C$1:$C$1009),ROW(P171)-ROW(P$6)),1)),"")</f>
        <v/>
      </c>
      <c r="Q171" s="43"/>
      <c r="R171" s="43" t="str" cm="1">
        <f t="array" ref="R171">IFERROR(_xlfn.SINGLE(INDEX(Data!$A$1:R$1009,_xlfn.AGGREGATE(15,6,((Data!$C$1:$C$1009=R$6)/(Data!$C$1:$C$1009=R$6))*ROW(Data!$C$1:$C$1009),ROW(R171)-ROW(R$6)),1)),"")</f>
        <v/>
      </c>
      <c r="S171" s="43"/>
      <c r="T171" s="43" t="str" cm="1">
        <f t="array" ref="T171">IFERROR(_xlfn.SINGLE(INDEX(Data!$A$1:S$1009,_xlfn.AGGREGATE(15,6,((Data!$C$1:$C$1009=T$6)/(Data!$C$1:$C$1009=T$6))*ROW(Data!$C$1:$C$1009),ROW(T171)-ROW(T$6)),1)),"")</f>
        <v/>
      </c>
      <c r="U171" s="43"/>
      <c r="V171" s="43" t="str" cm="1">
        <f t="array" ref="V171">IFERROR(_xlfn.SINGLE(INDEX(Data!$A$1:X$1009,_xlfn.AGGREGATE(15,6,((Data!$C$1:$C$1009=V$6)/(Data!$C$1:$C$1009=V$6))*ROW(Data!$C$1:$C$1009),ROW(V171)-ROW(V$6)),1)),"")</f>
        <v/>
      </c>
      <c r="W171" s="43"/>
      <c r="X171" s="43" t="str" cm="1">
        <f t="array" ref="X171">IFERROR(_xlfn.SINGLE(INDEX(Data!$A$1:Z$1009,_xlfn.AGGREGATE(15,6,((Data!$C$1:$C$1009=X$6)/(Data!$C$1:$C$1009=X$6))*ROW(Data!$C$1:$C$1009),ROW(X171)-ROW(X$6)),1)),"")</f>
        <v/>
      </c>
      <c r="Y171" s="43"/>
      <c r="Z171" s="43" t="str" cm="1">
        <f t="array" ref="Z171">IFERROR(_xlfn.SINGLE(INDEX(Data!$A$1:AB$1009,_xlfn.AGGREGATE(15,6,((Data!$C$1:$C$1009=Z$6)/(Data!$C$1:$C$1009=Z$6))*ROW(Data!$C$1:$C$1009),ROW(Z171)-ROW(Z$6)),1)),"")</f>
        <v/>
      </c>
    </row>
    <row r="172" spans="1:26" x14ac:dyDescent="0.4">
      <c r="A172" s="43"/>
      <c r="B172" s="43" t="str" cm="1">
        <f t="array" ref="B172">IFERROR(_xlfn.SINGLE(INDEX(Data!A$1:$A$1009,_xlfn.AGGREGATE(15,6,((Data!$C$1:$C$1009=B$6)/(Data!$C$1:$C$1009=B$6))*ROW(Data!$C$1:$C$1009),ROW(B172)-ROW(B$6)),1)),"")</f>
        <v/>
      </c>
      <c r="C172" s="43"/>
      <c r="D172" s="43" t="str" cm="1">
        <f t="array" ref="D172">IFERROR(_xlfn.SINGLE(INDEX(Data!$A$1:C$1009,_xlfn.AGGREGATE(15,6,((Data!$C$1:$C$1009=D$6)/(Data!$C$1:$C$1009=D$6))*ROW(Data!$C$1:$C$1009),ROW(D172)-ROW(D$6)),1)),"")</f>
        <v/>
      </c>
      <c r="E172" s="43"/>
      <c r="F172" s="43" t="str" cm="1">
        <f t="array" ref="F172">IFERROR(_xlfn.SINGLE(INDEX(Data!$A$1:E$1009,_xlfn.AGGREGATE(15,6,((Data!$C$1:$C$1009=F$6)/(Data!$C$1:$C$1009=F$6))*ROW(Data!$C$1:$C$1009),ROW(F172)-ROW(F$6)),1)),"")</f>
        <v/>
      </c>
      <c r="G172" s="43"/>
      <c r="H172" s="43" t="str" cm="1">
        <f t="array" ref="H172">IFERROR(_xlfn.SINGLE(INDEX(Data!$A$1:G$1009,_xlfn.AGGREGATE(15,6,((Data!$C$1:$C$1009=H$6)/(Data!$C$1:$C$1009=H$6))*ROW(Data!$C$1:$C$1009),ROW(H172)-ROW(H$6)),1)),"")</f>
        <v/>
      </c>
      <c r="I172" s="43"/>
      <c r="J172" s="43" t="str" cm="1">
        <f t="array" ref="J172">IFERROR(_xlfn.SINGLE(INDEX(Data!$A$1:J$1009,_xlfn.AGGREGATE(15,6,((Data!$C$1:$C$1009=J$6)/(Data!$C$1:$C$1009=J$6))*ROW(Data!$C$1:$C$1009),ROW(J172)-ROW(J$6)),1)),"")</f>
        <v/>
      </c>
      <c r="K172" s="43"/>
      <c r="L172" s="43" t="str" cm="1">
        <f t="array" ref="L172">IFERROR(_xlfn.SINGLE(INDEX(Data!$A$1:L$1009,_xlfn.AGGREGATE(15,6,((Data!$C$1:$C$1009=L$6)/(Data!$C$1:$C$1009=L$6))*ROW(Data!$C$1:$C$1009),ROW(L172)-ROW(L$6)),1)),"")</f>
        <v/>
      </c>
      <c r="M172" s="43"/>
      <c r="N172" s="43" t="str" cm="1">
        <f t="array" ref="N172">IFERROR(_xlfn.SINGLE(INDEX(Data!$A$1:N$1009,_xlfn.AGGREGATE(15,6,((Data!$C$1:$C$1009=N$6)/(Data!$C$1:$C$1009=N$6))*ROW(Data!$C$1:$C$1009),ROW(N172)-ROW(N$6)),1)),"")</f>
        <v/>
      </c>
      <c r="O172" s="43"/>
      <c r="P172" s="43" t="str" cm="1">
        <f t="array" ref="P172">IFERROR(_xlfn.SINGLE(INDEX(Data!$A$1:Q$1009,_xlfn.AGGREGATE(15,6,((Data!$C$1:$C$1009=P$6)/(Data!$C$1:$C$1009=P$6))*ROW(Data!$C$1:$C$1009),ROW(P172)-ROW(P$6)),1)),"")</f>
        <v/>
      </c>
      <c r="Q172" s="43"/>
      <c r="R172" s="43" t="str" cm="1">
        <f t="array" ref="R172">IFERROR(_xlfn.SINGLE(INDEX(Data!$A$1:R$1009,_xlfn.AGGREGATE(15,6,((Data!$C$1:$C$1009=R$6)/(Data!$C$1:$C$1009=R$6))*ROW(Data!$C$1:$C$1009),ROW(R172)-ROW(R$6)),1)),"")</f>
        <v/>
      </c>
      <c r="S172" s="43"/>
      <c r="T172" s="43" t="str" cm="1">
        <f t="array" ref="T172">IFERROR(_xlfn.SINGLE(INDEX(Data!$A$1:S$1009,_xlfn.AGGREGATE(15,6,((Data!$C$1:$C$1009=T$6)/(Data!$C$1:$C$1009=T$6))*ROW(Data!$C$1:$C$1009),ROW(T172)-ROW(T$6)),1)),"")</f>
        <v/>
      </c>
      <c r="U172" s="43"/>
      <c r="V172" s="43" t="str" cm="1">
        <f t="array" ref="V172">IFERROR(_xlfn.SINGLE(INDEX(Data!$A$1:X$1009,_xlfn.AGGREGATE(15,6,((Data!$C$1:$C$1009=V$6)/(Data!$C$1:$C$1009=V$6))*ROW(Data!$C$1:$C$1009),ROW(V172)-ROW(V$6)),1)),"")</f>
        <v/>
      </c>
      <c r="W172" s="43"/>
      <c r="X172" s="43" t="str" cm="1">
        <f t="array" ref="X172">IFERROR(_xlfn.SINGLE(INDEX(Data!$A$1:Z$1009,_xlfn.AGGREGATE(15,6,((Data!$C$1:$C$1009=X$6)/(Data!$C$1:$C$1009=X$6))*ROW(Data!$C$1:$C$1009),ROW(X172)-ROW(X$6)),1)),"")</f>
        <v/>
      </c>
      <c r="Y172" s="43"/>
      <c r="Z172" s="43" t="str" cm="1">
        <f t="array" ref="Z172">IFERROR(_xlfn.SINGLE(INDEX(Data!$A$1:AB$1009,_xlfn.AGGREGATE(15,6,((Data!$C$1:$C$1009=Z$6)/(Data!$C$1:$C$1009=Z$6))*ROW(Data!$C$1:$C$1009),ROW(Z172)-ROW(Z$6)),1)),"")</f>
        <v/>
      </c>
    </row>
    <row r="173" spans="1:26" x14ac:dyDescent="0.4">
      <c r="A173" s="43"/>
      <c r="B173" s="43" t="str" cm="1">
        <f t="array" ref="B173">IFERROR(_xlfn.SINGLE(INDEX(Data!A$1:$A$1009,_xlfn.AGGREGATE(15,6,((Data!$C$1:$C$1009=B$6)/(Data!$C$1:$C$1009=B$6))*ROW(Data!$C$1:$C$1009),ROW(B173)-ROW(B$6)),1)),"")</f>
        <v/>
      </c>
      <c r="C173" s="43"/>
      <c r="D173" s="43" t="str" cm="1">
        <f t="array" ref="D173">IFERROR(_xlfn.SINGLE(INDEX(Data!$A$1:C$1009,_xlfn.AGGREGATE(15,6,((Data!$C$1:$C$1009=D$6)/(Data!$C$1:$C$1009=D$6))*ROW(Data!$C$1:$C$1009),ROW(D173)-ROW(D$6)),1)),"")</f>
        <v/>
      </c>
      <c r="E173" s="43"/>
      <c r="F173" s="43" t="str" cm="1">
        <f t="array" ref="F173">IFERROR(_xlfn.SINGLE(INDEX(Data!$A$1:E$1009,_xlfn.AGGREGATE(15,6,((Data!$C$1:$C$1009=F$6)/(Data!$C$1:$C$1009=F$6))*ROW(Data!$C$1:$C$1009),ROW(F173)-ROW(F$6)),1)),"")</f>
        <v/>
      </c>
      <c r="G173" s="43"/>
      <c r="H173" s="43" t="str" cm="1">
        <f t="array" ref="H173">IFERROR(_xlfn.SINGLE(INDEX(Data!$A$1:G$1009,_xlfn.AGGREGATE(15,6,((Data!$C$1:$C$1009=H$6)/(Data!$C$1:$C$1009=H$6))*ROW(Data!$C$1:$C$1009),ROW(H173)-ROW(H$6)),1)),"")</f>
        <v/>
      </c>
      <c r="I173" s="43"/>
      <c r="J173" s="43" t="str" cm="1">
        <f t="array" ref="J173">IFERROR(_xlfn.SINGLE(INDEX(Data!$A$1:J$1009,_xlfn.AGGREGATE(15,6,((Data!$C$1:$C$1009=J$6)/(Data!$C$1:$C$1009=J$6))*ROW(Data!$C$1:$C$1009),ROW(J173)-ROW(J$6)),1)),"")</f>
        <v/>
      </c>
      <c r="K173" s="43"/>
      <c r="L173" s="43" t="str" cm="1">
        <f t="array" ref="L173">IFERROR(_xlfn.SINGLE(INDEX(Data!$A$1:L$1009,_xlfn.AGGREGATE(15,6,((Data!$C$1:$C$1009=L$6)/(Data!$C$1:$C$1009=L$6))*ROW(Data!$C$1:$C$1009),ROW(L173)-ROW(L$6)),1)),"")</f>
        <v/>
      </c>
      <c r="M173" s="43"/>
      <c r="N173" s="43" t="str" cm="1">
        <f t="array" ref="N173">IFERROR(_xlfn.SINGLE(INDEX(Data!$A$1:N$1009,_xlfn.AGGREGATE(15,6,((Data!$C$1:$C$1009=N$6)/(Data!$C$1:$C$1009=N$6))*ROW(Data!$C$1:$C$1009),ROW(N173)-ROW(N$6)),1)),"")</f>
        <v/>
      </c>
      <c r="O173" s="43"/>
      <c r="P173" s="43" t="str" cm="1">
        <f t="array" ref="P173">IFERROR(_xlfn.SINGLE(INDEX(Data!$A$1:Q$1009,_xlfn.AGGREGATE(15,6,((Data!$C$1:$C$1009=P$6)/(Data!$C$1:$C$1009=P$6))*ROW(Data!$C$1:$C$1009),ROW(P173)-ROW(P$6)),1)),"")</f>
        <v/>
      </c>
      <c r="Q173" s="43"/>
      <c r="R173" s="43" t="str" cm="1">
        <f t="array" ref="R173">IFERROR(_xlfn.SINGLE(INDEX(Data!$A$1:R$1009,_xlfn.AGGREGATE(15,6,((Data!$C$1:$C$1009=R$6)/(Data!$C$1:$C$1009=R$6))*ROW(Data!$C$1:$C$1009),ROW(R173)-ROW(R$6)),1)),"")</f>
        <v/>
      </c>
      <c r="S173" s="43"/>
      <c r="T173" s="43" t="str" cm="1">
        <f t="array" ref="T173">IFERROR(_xlfn.SINGLE(INDEX(Data!$A$1:S$1009,_xlfn.AGGREGATE(15,6,((Data!$C$1:$C$1009=T$6)/(Data!$C$1:$C$1009=T$6))*ROW(Data!$C$1:$C$1009),ROW(T173)-ROW(T$6)),1)),"")</f>
        <v/>
      </c>
      <c r="U173" s="43"/>
      <c r="V173" s="43" t="str" cm="1">
        <f t="array" ref="V173">IFERROR(_xlfn.SINGLE(INDEX(Data!$A$1:X$1009,_xlfn.AGGREGATE(15,6,((Data!$C$1:$C$1009=V$6)/(Data!$C$1:$C$1009=V$6))*ROW(Data!$C$1:$C$1009),ROW(V173)-ROW(V$6)),1)),"")</f>
        <v/>
      </c>
      <c r="W173" s="43"/>
      <c r="X173" s="43" t="str" cm="1">
        <f t="array" ref="X173">IFERROR(_xlfn.SINGLE(INDEX(Data!$A$1:Z$1009,_xlfn.AGGREGATE(15,6,((Data!$C$1:$C$1009=X$6)/(Data!$C$1:$C$1009=X$6))*ROW(Data!$C$1:$C$1009),ROW(X173)-ROW(X$6)),1)),"")</f>
        <v/>
      </c>
      <c r="Y173" s="43"/>
      <c r="Z173" s="43" t="str" cm="1">
        <f t="array" ref="Z173">IFERROR(_xlfn.SINGLE(INDEX(Data!$A$1:AB$1009,_xlfn.AGGREGATE(15,6,((Data!$C$1:$C$1009=Z$6)/(Data!$C$1:$C$1009=Z$6))*ROW(Data!$C$1:$C$1009),ROW(Z173)-ROW(Z$6)),1)),"")</f>
        <v/>
      </c>
    </row>
    <row r="174" spans="1:26" x14ac:dyDescent="0.4">
      <c r="A174" s="43"/>
      <c r="B174" s="43" t="str" cm="1">
        <f t="array" ref="B174">IFERROR(_xlfn.SINGLE(INDEX(Data!A$1:$A$1009,_xlfn.AGGREGATE(15,6,((Data!$C$1:$C$1009=B$6)/(Data!$C$1:$C$1009=B$6))*ROW(Data!$C$1:$C$1009),ROW(B174)-ROW(B$6)),1)),"")</f>
        <v/>
      </c>
      <c r="C174" s="43"/>
      <c r="D174" s="43" t="str" cm="1">
        <f t="array" ref="D174">IFERROR(_xlfn.SINGLE(INDEX(Data!$A$1:C$1009,_xlfn.AGGREGATE(15,6,((Data!$C$1:$C$1009=D$6)/(Data!$C$1:$C$1009=D$6))*ROW(Data!$C$1:$C$1009),ROW(D174)-ROW(D$6)),1)),"")</f>
        <v/>
      </c>
      <c r="E174" s="43"/>
      <c r="F174" s="43" t="str" cm="1">
        <f t="array" ref="F174">IFERROR(_xlfn.SINGLE(INDEX(Data!$A$1:E$1009,_xlfn.AGGREGATE(15,6,((Data!$C$1:$C$1009=F$6)/(Data!$C$1:$C$1009=F$6))*ROW(Data!$C$1:$C$1009),ROW(F174)-ROW(F$6)),1)),"")</f>
        <v/>
      </c>
      <c r="G174" s="43"/>
      <c r="H174" s="43" t="str" cm="1">
        <f t="array" ref="H174">IFERROR(_xlfn.SINGLE(INDEX(Data!$A$1:G$1009,_xlfn.AGGREGATE(15,6,((Data!$C$1:$C$1009=H$6)/(Data!$C$1:$C$1009=H$6))*ROW(Data!$C$1:$C$1009),ROW(H174)-ROW(H$6)),1)),"")</f>
        <v/>
      </c>
      <c r="I174" s="43"/>
      <c r="J174" s="43" t="str" cm="1">
        <f t="array" ref="J174">IFERROR(_xlfn.SINGLE(INDEX(Data!$A$1:J$1009,_xlfn.AGGREGATE(15,6,((Data!$C$1:$C$1009=J$6)/(Data!$C$1:$C$1009=J$6))*ROW(Data!$C$1:$C$1009),ROW(J174)-ROW(J$6)),1)),"")</f>
        <v/>
      </c>
      <c r="K174" s="43"/>
      <c r="L174" s="43" t="str" cm="1">
        <f t="array" ref="L174">IFERROR(_xlfn.SINGLE(INDEX(Data!$A$1:L$1009,_xlfn.AGGREGATE(15,6,((Data!$C$1:$C$1009=L$6)/(Data!$C$1:$C$1009=L$6))*ROW(Data!$C$1:$C$1009),ROW(L174)-ROW(L$6)),1)),"")</f>
        <v/>
      </c>
      <c r="M174" s="43"/>
      <c r="N174" s="43" t="str" cm="1">
        <f t="array" ref="N174">IFERROR(_xlfn.SINGLE(INDEX(Data!$A$1:N$1009,_xlfn.AGGREGATE(15,6,((Data!$C$1:$C$1009=N$6)/(Data!$C$1:$C$1009=N$6))*ROW(Data!$C$1:$C$1009),ROW(N174)-ROW(N$6)),1)),"")</f>
        <v/>
      </c>
      <c r="O174" s="43"/>
      <c r="P174" s="43" t="str" cm="1">
        <f t="array" ref="P174">IFERROR(_xlfn.SINGLE(INDEX(Data!$A$1:Q$1009,_xlfn.AGGREGATE(15,6,((Data!$C$1:$C$1009=P$6)/(Data!$C$1:$C$1009=P$6))*ROW(Data!$C$1:$C$1009),ROW(P174)-ROW(P$6)),1)),"")</f>
        <v/>
      </c>
      <c r="Q174" s="43"/>
      <c r="R174" s="43" t="str" cm="1">
        <f t="array" ref="R174">IFERROR(_xlfn.SINGLE(INDEX(Data!$A$1:R$1009,_xlfn.AGGREGATE(15,6,((Data!$C$1:$C$1009=R$6)/(Data!$C$1:$C$1009=R$6))*ROW(Data!$C$1:$C$1009),ROW(R174)-ROW(R$6)),1)),"")</f>
        <v/>
      </c>
      <c r="S174" s="43"/>
      <c r="T174" s="43" t="str" cm="1">
        <f t="array" ref="T174">IFERROR(_xlfn.SINGLE(INDEX(Data!$A$1:S$1009,_xlfn.AGGREGATE(15,6,((Data!$C$1:$C$1009=T$6)/(Data!$C$1:$C$1009=T$6))*ROW(Data!$C$1:$C$1009),ROW(T174)-ROW(T$6)),1)),"")</f>
        <v/>
      </c>
      <c r="U174" s="43"/>
      <c r="V174" s="43" t="str" cm="1">
        <f t="array" ref="V174">IFERROR(_xlfn.SINGLE(INDEX(Data!$A$1:X$1009,_xlfn.AGGREGATE(15,6,((Data!$C$1:$C$1009=V$6)/(Data!$C$1:$C$1009=V$6))*ROW(Data!$C$1:$C$1009),ROW(V174)-ROW(V$6)),1)),"")</f>
        <v/>
      </c>
      <c r="W174" s="43"/>
      <c r="X174" s="43" t="str" cm="1">
        <f t="array" ref="X174">IFERROR(_xlfn.SINGLE(INDEX(Data!$A$1:Z$1009,_xlfn.AGGREGATE(15,6,((Data!$C$1:$C$1009=X$6)/(Data!$C$1:$C$1009=X$6))*ROW(Data!$C$1:$C$1009),ROW(X174)-ROW(X$6)),1)),"")</f>
        <v/>
      </c>
      <c r="Y174" s="43"/>
      <c r="Z174" s="43" t="str" cm="1">
        <f t="array" ref="Z174">IFERROR(_xlfn.SINGLE(INDEX(Data!$A$1:AB$1009,_xlfn.AGGREGATE(15,6,((Data!$C$1:$C$1009=Z$6)/(Data!$C$1:$C$1009=Z$6))*ROW(Data!$C$1:$C$1009),ROW(Z174)-ROW(Z$6)),1)),"")</f>
        <v/>
      </c>
    </row>
    <row r="175" spans="1:26" x14ac:dyDescent="0.4">
      <c r="A175" s="43"/>
      <c r="B175" s="43" t="str" cm="1">
        <f t="array" ref="B175">IFERROR(_xlfn.SINGLE(INDEX(Data!A$1:$A$1009,_xlfn.AGGREGATE(15,6,((Data!$C$1:$C$1009=B$6)/(Data!$C$1:$C$1009=B$6))*ROW(Data!$C$1:$C$1009),ROW(B175)-ROW(B$6)),1)),"")</f>
        <v/>
      </c>
      <c r="C175" s="43"/>
      <c r="D175" s="43" t="str" cm="1">
        <f t="array" ref="D175">IFERROR(_xlfn.SINGLE(INDEX(Data!$A$1:C$1009,_xlfn.AGGREGATE(15,6,((Data!$C$1:$C$1009=D$6)/(Data!$C$1:$C$1009=D$6))*ROW(Data!$C$1:$C$1009),ROW(D175)-ROW(D$6)),1)),"")</f>
        <v/>
      </c>
      <c r="E175" s="43"/>
      <c r="F175" s="43" t="str" cm="1">
        <f t="array" ref="F175">IFERROR(_xlfn.SINGLE(INDEX(Data!$A$1:E$1009,_xlfn.AGGREGATE(15,6,((Data!$C$1:$C$1009=F$6)/(Data!$C$1:$C$1009=F$6))*ROW(Data!$C$1:$C$1009),ROW(F175)-ROW(F$6)),1)),"")</f>
        <v/>
      </c>
      <c r="G175" s="43"/>
      <c r="H175" s="43" t="str" cm="1">
        <f t="array" ref="H175">IFERROR(_xlfn.SINGLE(INDEX(Data!$A$1:G$1009,_xlfn.AGGREGATE(15,6,((Data!$C$1:$C$1009=H$6)/(Data!$C$1:$C$1009=H$6))*ROW(Data!$C$1:$C$1009),ROW(H175)-ROW(H$6)),1)),"")</f>
        <v/>
      </c>
      <c r="I175" s="43"/>
      <c r="J175" s="43" t="str" cm="1">
        <f t="array" ref="J175">IFERROR(_xlfn.SINGLE(INDEX(Data!$A$1:J$1009,_xlfn.AGGREGATE(15,6,((Data!$C$1:$C$1009=J$6)/(Data!$C$1:$C$1009=J$6))*ROW(Data!$C$1:$C$1009),ROW(J175)-ROW(J$6)),1)),"")</f>
        <v/>
      </c>
      <c r="K175" s="43"/>
      <c r="L175" s="43" t="str" cm="1">
        <f t="array" ref="L175">IFERROR(_xlfn.SINGLE(INDEX(Data!$A$1:L$1009,_xlfn.AGGREGATE(15,6,((Data!$C$1:$C$1009=L$6)/(Data!$C$1:$C$1009=L$6))*ROW(Data!$C$1:$C$1009),ROW(L175)-ROW(L$6)),1)),"")</f>
        <v/>
      </c>
      <c r="M175" s="43"/>
      <c r="N175" s="43" t="str" cm="1">
        <f t="array" ref="N175">IFERROR(_xlfn.SINGLE(INDEX(Data!$A$1:N$1009,_xlfn.AGGREGATE(15,6,((Data!$C$1:$C$1009=N$6)/(Data!$C$1:$C$1009=N$6))*ROW(Data!$C$1:$C$1009),ROW(N175)-ROW(N$6)),1)),"")</f>
        <v/>
      </c>
      <c r="O175" s="43"/>
      <c r="P175" s="43" t="str" cm="1">
        <f t="array" ref="P175">IFERROR(_xlfn.SINGLE(INDEX(Data!$A$1:Q$1009,_xlfn.AGGREGATE(15,6,((Data!$C$1:$C$1009=P$6)/(Data!$C$1:$C$1009=P$6))*ROW(Data!$C$1:$C$1009),ROW(P175)-ROW(P$6)),1)),"")</f>
        <v/>
      </c>
      <c r="Q175" s="43"/>
      <c r="R175" s="43" t="str" cm="1">
        <f t="array" ref="R175">IFERROR(_xlfn.SINGLE(INDEX(Data!$A$1:R$1009,_xlfn.AGGREGATE(15,6,((Data!$C$1:$C$1009=R$6)/(Data!$C$1:$C$1009=R$6))*ROW(Data!$C$1:$C$1009),ROW(R175)-ROW(R$6)),1)),"")</f>
        <v/>
      </c>
      <c r="S175" s="43"/>
      <c r="T175" s="43" t="str" cm="1">
        <f t="array" ref="T175">IFERROR(_xlfn.SINGLE(INDEX(Data!$A$1:S$1009,_xlfn.AGGREGATE(15,6,((Data!$C$1:$C$1009=T$6)/(Data!$C$1:$C$1009=T$6))*ROW(Data!$C$1:$C$1009),ROW(T175)-ROW(T$6)),1)),"")</f>
        <v/>
      </c>
      <c r="U175" s="43"/>
      <c r="V175" s="43" t="str" cm="1">
        <f t="array" ref="V175">IFERROR(_xlfn.SINGLE(INDEX(Data!$A$1:X$1009,_xlfn.AGGREGATE(15,6,((Data!$C$1:$C$1009=V$6)/(Data!$C$1:$C$1009=V$6))*ROW(Data!$C$1:$C$1009),ROW(V175)-ROW(V$6)),1)),"")</f>
        <v/>
      </c>
      <c r="W175" s="43"/>
      <c r="X175" s="43" t="str" cm="1">
        <f t="array" ref="X175">IFERROR(_xlfn.SINGLE(INDEX(Data!$A$1:Z$1009,_xlfn.AGGREGATE(15,6,((Data!$C$1:$C$1009=X$6)/(Data!$C$1:$C$1009=X$6))*ROW(Data!$C$1:$C$1009),ROW(X175)-ROW(X$6)),1)),"")</f>
        <v/>
      </c>
      <c r="Y175" s="43"/>
      <c r="Z175" s="43" t="str" cm="1">
        <f t="array" ref="Z175">IFERROR(_xlfn.SINGLE(INDEX(Data!$A$1:AB$1009,_xlfn.AGGREGATE(15,6,((Data!$C$1:$C$1009=Z$6)/(Data!$C$1:$C$1009=Z$6))*ROW(Data!$C$1:$C$1009),ROW(Z175)-ROW(Z$6)),1)),"")</f>
        <v/>
      </c>
    </row>
    <row r="176" spans="1:26" x14ac:dyDescent="0.4">
      <c r="A176" s="43"/>
      <c r="B176" s="43" t="str" cm="1">
        <f t="array" ref="B176">IFERROR(_xlfn.SINGLE(INDEX(Data!A$1:$A$1009,_xlfn.AGGREGATE(15,6,((Data!$C$1:$C$1009=B$6)/(Data!$C$1:$C$1009=B$6))*ROW(Data!$C$1:$C$1009),ROW(B176)-ROW(B$6)),1)),"")</f>
        <v/>
      </c>
      <c r="C176" s="43"/>
      <c r="D176" s="43" t="str" cm="1">
        <f t="array" ref="D176">IFERROR(_xlfn.SINGLE(INDEX(Data!$A$1:C$1009,_xlfn.AGGREGATE(15,6,((Data!$C$1:$C$1009=D$6)/(Data!$C$1:$C$1009=D$6))*ROW(Data!$C$1:$C$1009),ROW(D176)-ROW(D$6)),1)),"")</f>
        <v/>
      </c>
      <c r="E176" s="43"/>
      <c r="F176" s="43" t="str" cm="1">
        <f t="array" ref="F176">IFERROR(_xlfn.SINGLE(INDEX(Data!$A$1:E$1009,_xlfn.AGGREGATE(15,6,((Data!$C$1:$C$1009=F$6)/(Data!$C$1:$C$1009=F$6))*ROW(Data!$C$1:$C$1009),ROW(F176)-ROW(F$6)),1)),"")</f>
        <v/>
      </c>
      <c r="G176" s="43"/>
      <c r="H176" s="43" t="str" cm="1">
        <f t="array" ref="H176">IFERROR(_xlfn.SINGLE(INDEX(Data!$A$1:G$1009,_xlfn.AGGREGATE(15,6,((Data!$C$1:$C$1009=H$6)/(Data!$C$1:$C$1009=H$6))*ROW(Data!$C$1:$C$1009),ROW(H176)-ROW(H$6)),1)),"")</f>
        <v/>
      </c>
      <c r="I176" s="43"/>
      <c r="J176" s="43" t="str" cm="1">
        <f t="array" ref="J176">IFERROR(_xlfn.SINGLE(INDEX(Data!$A$1:J$1009,_xlfn.AGGREGATE(15,6,((Data!$C$1:$C$1009=J$6)/(Data!$C$1:$C$1009=J$6))*ROW(Data!$C$1:$C$1009),ROW(J176)-ROW(J$6)),1)),"")</f>
        <v/>
      </c>
      <c r="K176" s="43"/>
      <c r="L176" s="43" t="str" cm="1">
        <f t="array" ref="L176">IFERROR(_xlfn.SINGLE(INDEX(Data!$A$1:L$1009,_xlfn.AGGREGATE(15,6,((Data!$C$1:$C$1009=L$6)/(Data!$C$1:$C$1009=L$6))*ROW(Data!$C$1:$C$1009),ROW(L176)-ROW(L$6)),1)),"")</f>
        <v/>
      </c>
      <c r="M176" s="43"/>
      <c r="N176" s="43" t="str" cm="1">
        <f t="array" ref="N176">IFERROR(_xlfn.SINGLE(INDEX(Data!$A$1:N$1009,_xlfn.AGGREGATE(15,6,((Data!$C$1:$C$1009=N$6)/(Data!$C$1:$C$1009=N$6))*ROW(Data!$C$1:$C$1009),ROW(N176)-ROW(N$6)),1)),"")</f>
        <v/>
      </c>
      <c r="O176" s="43"/>
      <c r="P176" s="43" t="str" cm="1">
        <f t="array" ref="P176">IFERROR(_xlfn.SINGLE(INDEX(Data!$A$1:Q$1009,_xlfn.AGGREGATE(15,6,((Data!$C$1:$C$1009=P$6)/(Data!$C$1:$C$1009=P$6))*ROW(Data!$C$1:$C$1009),ROW(P176)-ROW(P$6)),1)),"")</f>
        <v/>
      </c>
      <c r="Q176" s="43"/>
      <c r="R176" s="43" t="str" cm="1">
        <f t="array" ref="R176">IFERROR(_xlfn.SINGLE(INDEX(Data!$A$1:R$1009,_xlfn.AGGREGATE(15,6,((Data!$C$1:$C$1009=R$6)/(Data!$C$1:$C$1009=R$6))*ROW(Data!$C$1:$C$1009),ROW(R176)-ROW(R$6)),1)),"")</f>
        <v/>
      </c>
      <c r="S176" s="43"/>
      <c r="T176" s="43" t="str" cm="1">
        <f t="array" ref="T176">IFERROR(_xlfn.SINGLE(INDEX(Data!$A$1:S$1009,_xlfn.AGGREGATE(15,6,((Data!$C$1:$C$1009=T$6)/(Data!$C$1:$C$1009=T$6))*ROW(Data!$C$1:$C$1009),ROW(T176)-ROW(T$6)),1)),"")</f>
        <v/>
      </c>
      <c r="U176" s="43"/>
      <c r="V176" s="43" t="str" cm="1">
        <f t="array" ref="V176">IFERROR(_xlfn.SINGLE(INDEX(Data!$A$1:X$1009,_xlfn.AGGREGATE(15,6,((Data!$C$1:$C$1009=V$6)/(Data!$C$1:$C$1009=V$6))*ROW(Data!$C$1:$C$1009),ROW(V176)-ROW(V$6)),1)),"")</f>
        <v/>
      </c>
      <c r="W176" s="43"/>
      <c r="X176" s="43" t="str" cm="1">
        <f t="array" ref="X176">IFERROR(_xlfn.SINGLE(INDEX(Data!$A$1:Z$1009,_xlfn.AGGREGATE(15,6,((Data!$C$1:$C$1009=X$6)/(Data!$C$1:$C$1009=X$6))*ROW(Data!$C$1:$C$1009),ROW(X176)-ROW(X$6)),1)),"")</f>
        <v/>
      </c>
      <c r="Y176" s="43"/>
      <c r="Z176" s="43" t="str" cm="1">
        <f t="array" ref="Z176">IFERROR(_xlfn.SINGLE(INDEX(Data!$A$1:AB$1009,_xlfn.AGGREGATE(15,6,((Data!$C$1:$C$1009=Z$6)/(Data!$C$1:$C$1009=Z$6))*ROW(Data!$C$1:$C$1009),ROW(Z176)-ROW(Z$6)),1)),"")</f>
        <v/>
      </c>
    </row>
    <row r="177" spans="1:26" x14ac:dyDescent="0.4">
      <c r="A177" s="43"/>
      <c r="B177" s="43" t="str" cm="1">
        <f t="array" ref="B177">IFERROR(_xlfn.SINGLE(INDEX(Data!A$1:$A$1009,_xlfn.AGGREGATE(15,6,((Data!$C$1:$C$1009=B$6)/(Data!$C$1:$C$1009=B$6))*ROW(Data!$C$1:$C$1009),ROW(B177)-ROW(B$6)),1)),"")</f>
        <v/>
      </c>
      <c r="C177" s="43"/>
      <c r="D177" s="43" t="str" cm="1">
        <f t="array" ref="D177">IFERROR(_xlfn.SINGLE(INDEX(Data!$A$1:C$1009,_xlfn.AGGREGATE(15,6,((Data!$C$1:$C$1009=D$6)/(Data!$C$1:$C$1009=D$6))*ROW(Data!$C$1:$C$1009),ROW(D177)-ROW(D$6)),1)),"")</f>
        <v/>
      </c>
      <c r="E177" s="43"/>
      <c r="F177" s="43" t="str" cm="1">
        <f t="array" ref="F177">IFERROR(_xlfn.SINGLE(INDEX(Data!$A$1:E$1009,_xlfn.AGGREGATE(15,6,((Data!$C$1:$C$1009=F$6)/(Data!$C$1:$C$1009=F$6))*ROW(Data!$C$1:$C$1009),ROW(F177)-ROW(F$6)),1)),"")</f>
        <v/>
      </c>
      <c r="G177" s="43"/>
      <c r="H177" s="43" t="str" cm="1">
        <f t="array" ref="H177">IFERROR(_xlfn.SINGLE(INDEX(Data!$A$1:G$1009,_xlfn.AGGREGATE(15,6,((Data!$C$1:$C$1009=H$6)/(Data!$C$1:$C$1009=H$6))*ROW(Data!$C$1:$C$1009),ROW(H177)-ROW(H$6)),1)),"")</f>
        <v/>
      </c>
      <c r="I177" s="43"/>
      <c r="J177" s="43" t="str" cm="1">
        <f t="array" ref="J177">IFERROR(_xlfn.SINGLE(INDEX(Data!$A$1:J$1009,_xlfn.AGGREGATE(15,6,((Data!$C$1:$C$1009=J$6)/(Data!$C$1:$C$1009=J$6))*ROW(Data!$C$1:$C$1009),ROW(J177)-ROW(J$6)),1)),"")</f>
        <v/>
      </c>
      <c r="K177" s="43"/>
      <c r="L177" s="43" t="str" cm="1">
        <f t="array" ref="L177">IFERROR(_xlfn.SINGLE(INDEX(Data!$A$1:L$1009,_xlfn.AGGREGATE(15,6,((Data!$C$1:$C$1009=L$6)/(Data!$C$1:$C$1009=L$6))*ROW(Data!$C$1:$C$1009),ROW(L177)-ROW(L$6)),1)),"")</f>
        <v/>
      </c>
      <c r="M177" s="43"/>
      <c r="N177" s="43" t="str" cm="1">
        <f t="array" ref="N177">IFERROR(_xlfn.SINGLE(INDEX(Data!$A$1:N$1009,_xlfn.AGGREGATE(15,6,((Data!$C$1:$C$1009=N$6)/(Data!$C$1:$C$1009=N$6))*ROW(Data!$C$1:$C$1009),ROW(N177)-ROW(N$6)),1)),"")</f>
        <v/>
      </c>
      <c r="O177" s="43"/>
      <c r="P177" s="43" t="str" cm="1">
        <f t="array" ref="P177">IFERROR(_xlfn.SINGLE(INDEX(Data!$A$1:Q$1009,_xlfn.AGGREGATE(15,6,((Data!$C$1:$C$1009=P$6)/(Data!$C$1:$C$1009=P$6))*ROW(Data!$C$1:$C$1009),ROW(P177)-ROW(P$6)),1)),"")</f>
        <v/>
      </c>
      <c r="Q177" s="43"/>
      <c r="R177" s="43" t="str" cm="1">
        <f t="array" ref="R177">IFERROR(_xlfn.SINGLE(INDEX(Data!$A$1:R$1009,_xlfn.AGGREGATE(15,6,((Data!$C$1:$C$1009=R$6)/(Data!$C$1:$C$1009=R$6))*ROW(Data!$C$1:$C$1009),ROW(R177)-ROW(R$6)),1)),"")</f>
        <v/>
      </c>
      <c r="S177" s="43"/>
      <c r="T177" s="43" t="str" cm="1">
        <f t="array" ref="T177">IFERROR(_xlfn.SINGLE(INDEX(Data!$A$1:S$1009,_xlfn.AGGREGATE(15,6,((Data!$C$1:$C$1009=T$6)/(Data!$C$1:$C$1009=T$6))*ROW(Data!$C$1:$C$1009),ROW(T177)-ROW(T$6)),1)),"")</f>
        <v/>
      </c>
      <c r="U177" s="43"/>
      <c r="V177" s="43" t="str" cm="1">
        <f t="array" ref="V177">IFERROR(_xlfn.SINGLE(INDEX(Data!$A$1:X$1009,_xlfn.AGGREGATE(15,6,((Data!$C$1:$C$1009=V$6)/(Data!$C$1:$C$1009=V$6))*ROW(Data!$C$1:$C$1009),ROW(V177)-ROW(V$6)),1)),"")</f>
        <v/>
      </c>
      <c r="W177" s="43"/>
      <c r="X177" s="43" t="str" cm="1">
        <f t="array" ref="X177">IFERROR(_xlfn.SINGLE(INDEX(Data!$A$1:Z$1009,_xlfn.AGGREGATE(15,6,((Data!$C$1:$C$1009=X$6)/(Data!$C$1:$C$1009=X$6))*ROW(Data!$C$1:$C$1009),ROW(X177)-ROW(X$6)),1)),"")</f>
        <v/>
      </c>
      <c r="Y177" s="43"/>
      <c r="Z177" s="43" t="str" cm="1">
        <f t="array" ref="Z177">IFERROR(_xlfn.SINGLE(INDEX(Data!$A$1:AB$1009,_xlfn.AGGREGATE(15,6,((Data!$C$1:$C$1009=Z$6)/(Data!$C$1:$C$1009=Z$6))*ROW(Data!$C$1:$C$1009),ROW(Z177)-ROW(Z$6)),1)),"")</f>
        <v/>
      </c>
    </row>
    <row r="178" spans="1:26" x14ac:dyDescent="0.4">
      <c r="A178" s="43"/>
      <c r="B178" s="43" t="str" cm="1">
        <f t="array" ref="B178">IFERROR(_xlfn.SINGLE(INDEX(Data!A$1:$A$1009,_xlfn.AGGREGATE(15,6,((Data!$C$1:$C$1009=B$6)/(Data!$C$1:$C$1009=B$6))*ROW(Data!$C$1:$C$1009),ROW(B178)-ROW(B$6)),1)),"")</f>
        <v/>
      </c>
      <c r="C178" s="43"/>
      <c r="D178" s="43" t="str" cm="1">
        <f t="array" ref="D178">IFERROR(_xlfn.SINGLE(INDEX(Data!$A$1:C$1009,_xlfn.AGGREGATE(15,6,((Data!$C$1:$C$1009=D$6)/(Data!$C$1:$C$1009=D$6))*ROW(Data!$C$1:$C$1009),ROW(D178)-ROW(D$6)),1)),"")</f>
        <v/>
      </c>
      <c r="E178" s="43"/>
      <c r="F178" s="43" t="str" cm="1">
        <f t="array" ref="F178">IFERROR(_xlfn.SINGLE(INDEX(Data!$A$1:E$1009,_xlfn.AGGREGATE(15,6,((Data!$C$1:$C$1009=F$6)/(Data!$C$1:$C$1009=F$6))*ROW(Data!$C$1:$C$1009),ROW(F178)-ROW(F$6)),1)),"")</f>
        <v/>
      </c>
      <c r="G178" s="43"/>
      <c r="H178" s="43" t="str" cm="1">
        <f t="array" ref="H178">IFERROR(_xlfn.SINGLE(INDEX(Data!$A$1:G$1009,_xlfn.AGGREGATE(15,6,((Data!$C$1:$C$1009=H$6)/(Data!$C$1:$C$1009=H$6))*ROW(Data!$C$1:$C$1009),ROW(H178)-ROW(H$6)),1)),"")</f>
        <v/>
      </c>
      <c r="I178" s="43"/>
      <c r="J178" s="43" t="str" cm="1">
        <f t="array" ref="J178">IFERROR(_xlfn.SINGLE(INDEX(Data!$A$1:J$1009,_xlfn.AGGREGATE(15,6,((Data!$C$1:$C$1009=J$6)/(Data!$C$1:$C$1009=J$6))*ROW(Data!$C$1:$C$1009),ROW(J178)-ROW(J$6)),1)),"")</f>
        <v/>
      </c>
      <c r="K178" s="43"/>
      <c r="L178" s="43" t="str" cm="1">
        <f t="array" ref="L178">IFERROR(_xlfn.SINGLE(INDEX(Data!$A$1:L$1009,_xlfn.AGGREGATE(15,6,((Data!$C$1:$C$1009=L$6)/(Data!$C$1:$C$1009=L$6))*ROW(Data!$C$1:$C$1009),ROW(L178)-ROW(L$6)),1)),"")</f>
        <v/>
      </c>
      <c r="M178" s="43"/>
      <c r="N178" s="43" t="str" cm="1">
        <f t="array" ref="N178">IFERROR(_xlfn.SINGLE(INDEX(Data!$A$1:N$1009,_xlfn.AGGREGATE(15,6,((Data!$C$1:$C$1009=N$6)/(Data!$C$1:$C$1009=N$6))*ROW(Data!$C$1:$C$1009),ROW(N178)-ROW(N$6)),1)),"")</f>
        <v/>
      </c>
      <c r="O178" s="43"/>
      <c r="P178" s="43" t="str" cm="1">
        <f t="array" ref="P178">IFERROR(_xlfn.SINGLE(INDEX(Data!$A$1:Q$1009,_xlfn.AGGREGATE(15,6,((Data!$C$1:$C$1009=P$6)/(Data!$C$1:$C$1009=P$6))*ROW(Data!$C$1:$C$1009),ROW(P178)-ROW(P$6)),1)),"")</f>
        <v/>
      </c>
      <c r="Q178" s="43"/>
      <c r="R178" s="43" t="str" cm="1">
        <f t="array" ref="R178">IFERROR(_xlfn.SINGLE(INDEX(Data!$A$1:R$1009,_xlfn.AGGREGATE(15,6,((Data!$C$1:$C$1009=R$6)/(Data!$C$1:$C$1009=R$6))*ROW(Data!$C$1:$C$1009),ROW(R178)-ROW(R$6)),1)),"")</f>
        <v/>
      </c>
      <c r="S178" s="43"/>
      <c r="T178" s="43" t="str" cm="1">
        <f t="array" ref="T178">IFERROR(_xlfn.SINGLE(INDEX(Data!$A$1:S$1009,_xlfn.AGGREGATE(15,6,((Data!$C$1:$C$1009=T$6)/(Data!$C$1:$C$1009=T$6))*ROW(Data!$C$1:$C$1009),ROW(T178)-ROW(T$6)),1)),"")</f>
        <v/>
      </c>
      <c r="U178" s="43"/>
      <c r="V178" s="43" t="str" cm="1">
        <f t="array" ref="V178">IFERROR(_xlfn.SINGLE(INDEX(Data!$A$1:X$1009,_xlfn.AGGREGATE(15,6,((Data!$C$1:$C$1009=V$6)/(Data!$C$1:$C$1009=V$6))*ROW(Data!$C$1:$C$1009),ROW(V178)-ROW(V$6)),1)),"")</f>
        <v/>
      </c>
      <c r="W178" s="43"/>
      <c r="X178" s="43" t="str" cm="1">
        <f t="array" ref="X178">IFERROR(_xlfn.SINGLE(INDEX(Data!$A$1:Z$1009,_xlfn.AGGREGATE(15,6,((Data!$C$1:$C$1009=X$6)/(Data!$C$1:$C$1009=X$6))*ROW(Data!$C$1:$C$1009),ROW(X178)-ROW(X$6)),1)),"")</f>
        <v/>
      </c>
      <c r="Y178" s="43"/>
      <c r="Z178" s="43" t="str" cm="1">
        <f t="array" ref="Z178">IFERROR(_xlfn.SINGLE(INDEX(Data!$A$1:AB$1009,_xlfn.AGGREGATE(15,6,((Data!$C$1:$C$1009=Z$6)/(Data!$C$1:$C$1009=Z$6))*ROW(Data!$C$1:$C$1009),ROW(Z178)-ROW(Z$6)),1)),"")</f>
        <v/>
      </c>
    </row>
    <row r="179" spans="1:26" x14ac:dyDescent="0.4">
      <c r="A179" s="43"/>
      <c r="B179" s="43" t="str" cm="1">
        <f t="array" ref="B179">IFERROR(_xlfn.SINGLE(INDEX(Data!A$1:$A$1009,_xlfn.AGGREGATE(15,6,((Data!$C$1:$C$1009=B$6)/(Data!$C$1:$C$1009=B$6))*ROW(Data!$C$1:$C$1009),ROW(B179)-ROW(B$6)),1)),"")</f>
        <v/>
      </c>
      <c r="C179" s="43"/>
      <c r="D179" s="43" t="str" cm="1">
        <f t="array" ref="D179">IFERROR(_xlfn.SINGLE(INDEX(Data!$A$1:C$1009,_xlfn.AGGREGATE(15,6,((Data!$C$1:$C$1009=D$6)/(Data!$C$1:$C$1009=D$6))*ROW(Data!$C$1:$C$1009),ROW(D179)-ROW(D$6)),1)),"")</f>
        <v/>
      </c>
      <c r="E179" s="43"/>
      <c r="F179" s="43" t="str" cm="1">
        <f t="array" ref="F179">IFERROR(_xlfn.SINGLE(INDEX(Data!$A$1:E$1009,_xlfn.AGGREGATE(15,6,((Data!$C$1:$C$1009=F$6)/(Data!$C$1:$C$1009=F$6))*ROW(Data!$C$1:$C$1009),ROW(F179)-ROW(F$6)),1)),"")</f>
        <v/>
      </c>
      <c r="G179" s="43"/>
      <c r="H179" s="43" t="str" cm="1">
        <f t="array" ref="H179">IFERROR(_xlfn.SINGLE(INDEX(Data!$A$1:G$1009,_xlfn.AGGREGATE(15,6,((Data!$C$1:$C$1009=H$6)/(Data!$C$1:$C$1009=H$6))*ROW(Data!$C$1:$C$1009),ROW(H179)-ROW(H$6)),1)),"")</f>
        <v/>
      </c>
      <c r="I179" s="43"/>
      <c r="J179" s="43" t="str" cm="1">
        <f t="array" ref="J179">IFERROR(_xlfn.SINGLE(INDEX(Data!$A$1:J$1009,_xlfn.AGGREGATE(15,6,((Data!$C$1:$C$1009=J$6)/(Data!$C$1:$C$1009=J$6))*ROW(Data!$C$1:$C$1009),ROW(J179)-ROW(J$6)),1)),"")</f>
        <v/>
      </c>
      <c r="K179" s="43"/>
      <c r="L179" s="43" t="str" cm="1">
        <f t="array" ref="L179">IFERROR(_xlfn.SINGLE(INDEX(Data!$A$1:L$1009,_xlfn.AGGREGATE(15,6,((Data!$C$1:$C$1009=L$6)/(Data!$C$1:$C$1009=L$6))*ROW(Data!$C$1:$C$1009),ROW(L179)-ROW(L$6)),1)),"")</f>
        <v/>
      </c>
      <c r="M179" s="43"/>
      <c r="N179" s="43" t="str" cm="1">
        <f t="array" ref="N179">IFERROR(_xlfn.SINGLE(INDEX(Data!$A$1:N$1009,_xlfn.AGGREGATE(15,6,((Data!$C$1:$C$1009=N$6)/(Data!$C$1:$C$1009=N$6))*ROW(Data!$C$1:$C$1009),ROW(N179)-ROW(N$6)),1)),"")</f>
        <v/>
      </c>
      <c r="O179" s="43"/>
      <c r="P179" s="43" t="str" cm="1">
        <f t="array" ref="P179">IFERROR(_xlfn.SINGLE(INDEX(Data!$A$1:Q$1009,_xlfn.AGGREGATE(15,6,((Data!$C$1:$C$1009=P$6)/(Data!$C$1:$C$1009=P$6))*ROW(Data!$C$1:$C$1009),ROW(P179)-ROW(P$6)),1)),"")</f>
        <v/>
      </c>
      <c r="Q179" s="43"/>
      <c r="R179" s="43" t="str" cm="1">
        <f t="array" ref="R179">IFERROR(_xlfn.SINGLE(INDEX(Data!$A$1:R$1009,_xlfn.AGGREGATE(15,6,((Data!$C$1:$C$1009=R$6)/(Data!$C$1:$C$1009=R$6))*ROW(Data!$C$1:$C$1009),ROW(R179)-ROW(R$6)),1)),"")</f>
        <v/>
      </c>
      <c r="S179" s="43"/>
      <c r="T179" s="43" t="str" cm="1">
        <f t="array" ref="T179">IFERROR(_xlfn.SINGLE(INDEX(Data!$A$1:S$1009,_xlfn.AGGREGATE(15,6,((Data!$C$1:$C$1009=T$6)/(Data!$C$1:$C$1009=T$6))*ROW(Data!$C$1:$C$1009),ROW(T179)-ROW(T$6)),1)),"")</f>
        <v/>
      </c>
      <c r="U179" s="43"/>
      <c r="V179" s="43" t="str" cm="1">
        <f t="array" ref="V179">IFERROR(_xlfn.SINGLE(INDEX(Data!$A$1:X$1009,_xlfn.AGGREGATE(15,6,((Data!$C$1:$C$1009=V$6)/(Data!$C$1:$C$1009=V$6))*ROW(Data!$C$1:$C$1009),ROW(V179)-ROW(V$6)),1)),"")</f>
        <v/>
      </c>
      <c r="W179" s="43"/>
      <c r="X179" s="43" t="str" cm="1">
        <f t="array" ref="X179">IFERROR(_xlfn.SINGLE(INDEX(Data!$A$1:Z$1009,_xlfn.AGGREGATE(15,6,((Data!$C$1:$C$1009=X$6)/(Data!$C$1:$C$1009=X$6))*ROW(Data!$C$1:$C$1009),ROW(X179)-ROW(X$6)),1)),"")</f>
        <v/>
      </c>
      <c r="Y179" s="43"/>
      <c r="Z179" s="43" t="str" cm="1">
        <f t="array" ref="Z179">IFERROR(_xlfn.SINGLE(INDEX(Data!$A$1:AB$1009,_xlfn.AGGREGATE(15,6,((Data!$C$1:$C$1009=Z$6)/(Data!$C$1:$C$1009=Z$6))*ROW(Data!$C$1:$C$1009),ROW(Z179)-ROW(Z$6)),1)),"")</f>
        <v/>
      </c>
    </row>
    <row r="180" spans="1:26" x14ac:dyDescent="0.4">
      <c r="A180" s="43"/>
      <c r="B180" s="43" t="str" cm="1">
        <f t="array" ref="B180">IFERROR(_xlfn.SINGLE(INDEX(Data!A$1:$A$1009,_xlfn.AGGREGATE(15,6,((Data!$C$1:$C$1009=B$6)/(Data!$C$1:$C$1009=B$6))*ROW(Data!$C$1:$C$1009),ROW(B180)-ROW(B$6)),1)),"")</f>
        <v/>
      </c>
      <c r="C180" s="43"/>
      <c r="D180" s="43" t="str" cm="1">
        <f t="array" ref="D180">IFERROR(_xlfn.SINGLE(INDEX(Data!$A$1:C$1009,_xlfn.AGGREGATE(15,6,((Data!$C$1:$C$1009=D$6)/(Data!$C$1:$C$1009=D$6))*ROW(Data!$C$1:$C$1009),ROW(D180)-ROW(D$6)),1)),"")</f>
        <v/>
      </c>
      <c r="E180" s="43"/>
      <c r="F180" s="43" t="str" cm="1">
        <f t="array" ref="F180">IFERROR(_xlfn.SINGLE(INDEX(Data!$A$1:E$1009,_xlfn.AGGREGATE(15,6,((Data!$C$1:$C$1009=F$6)/(Data!$C$1:$C$1009=F$6))*ROW(Data!$C$1:$C$1009),ROW(F180)-ROW(F$6)),1)),"")</f>
        <v/>
      </c>
      <c r="G180" s="43"/>
      <c r="H180" s="43" t="str" cm="1">
        <f t="array" ref="H180">IFERROR(_xlfn.SINGLE(INDEX(Data!$A$1:G$1009,_xlfn.AGGREGATE(15,6,((Data!$C$1:$C$1009=H$6)/(Data!$C$1:$C$1009=H$6))*ROW(Data!$C$1:$C$1009),ROW(H180)-ROW(H$6)),1)),"")</f>
        <v/>
      </c>
      <c r="I180" s="43"/>
      <c r="J180" s="43" t="str" cm="1">
        <f t="array" ref="J180">IFERROR(_xlfn.SINGLE(INDEX(Data!$A$1:J$1009,_xlfn.AGGREGATE(15,6,((Data!$C$1:$C$1009=J$6)/(Data!$C$1:$C$1009=J$6))*ROW(Data!$C$1:$C$1009),ROW(J180)-ROW(J$6)),1)),"")</f>
        <v/>
      </c>
      <c r="K180" s="43"/>
      <c r="L180" s="43" t="str" cm="1">
        <f t="array" ref="L180">IFERROR(_xlfn.SINGLE(INDEX(Data!$A$1:L$1009,_xlfn.AGGREGATE(15,6,((Data!$C$1:$C$1009=L$6)/(Data!$C$1:$C$1009=L$6))*ROW(Data!$C$1:$C$1009),ROW(L180)-ROW(L$6)),1)),"")</f>
        <v/>
      </c>
      <c r="M180" s="43"/>
      <c r="N180" s="43" t="str" cm="1">
        <f t="array" ref="N180">IFERROR(_xlfn.SINGLE(INDEX(Data!$A$1:N$1009,_xlfn.AGGREGATE(15,6,((Data!$C$1:$C$1009=N$6)/(Data!$C$1:$C$1009=N$6))*ROW(Data!$C$1:$C$1009),ROW(N180)-ROW(N$6)),1)),"")</f>
        <v/>
      </c>
      <c r="O180" s="43"/>
      <c r="P180" s="43" t="str" cm="1">
        <f t="array" ref="P180">IFERROR(_xlfn.SINGLE(INDEX(Data!$A$1:Q$1009,_xlfn.AGGREGATE(15,6,((Data!$C$1:$C$1009=P$6)/(Data!$C$1:$C$1009=P$6))*ROW(Data!$C$1:$C$1009),ROW(P180)-ROW(P$6)),1)),"")</f>
        <v/>
      </c>
      <c r="Q180" s="43"/>
      <c r="R180" s="43" t="str" cm="1">
        <f t="array" ref="R180">IFERROR(_xlfn.SINGLE(INDEX(Data!$A$1:R$1009,_xlfn.AGGREGATE(15,6,((Data!$C$1:$C$1009=R$6)/(Data!$C$1:$C$1009=R$6))*ROW(Data!$C$1:$C$1009),ROW(R180)-ROW(R$6)),1)),"")</f>
        <v/>
      </c>
      <c r="S180" s="43"/>
      <c r="T180" s="43" t="str" cm="1">
        <f t="array" ref="T180">IFERROR(_xlfn.SINGLE(INDEX(Data!$A$1:S$1009,_xlfn.AGGREGATE(15,6,((Data!$C$1:$C$1009=T$6)/(Data!$C$1:$C$1009=T$6))*ROW(Data!$C$1:$C$1009),ROW(T180)-ROW(T$6)),1)),"")</f>
        <v/>
      </c>
      <c r="U180" s="43"/>
      <c r="V180" s="43" t="str" cm="1">
        <f t="array" ref="V180">IFERROR(_xlfn.SINGLE(INDEX(Data!$A$1:X$1009,_xlfn.AGGREGATE(15,6,((Data!$C$1:$C$1009=V$6)/(Data!$C$1:$C$1009=V$6))*ROW(Data!$C$1:$C$1009),ROW(V180)-ROW(V$6)),1)),"")</f>
        <v/>
      </c>
      <c r="W180" s="43"/>
      <c r="X180" s="43" t="str" cm="1">
        <f t="array" ref="X180">IFERROR(_xlfn.SINGLE(INDEX(Data!$A$1:Z$1009,_xlfn.AGGREGATE(15,6,((Data!$C$1:$C$1009=X$6)/(Data!$C$1:$C$1009=X$6))*ROW(Data!$C$1:$C$1009),ROW(X180)-ROW(X$6)),1)),"")</f>
        <v/>
      </c>
      <c r="Y180" s="43"/>
      <c r="Z180" s="43" t="str" cm="1">
        <f t="array" ref="Z180">IFERROR(_xlfn.SINGLE(INDEX(Data!$A$1:AB$1009,_xlfn.AGGREGATE(15,6,((Data!$C$1:$C$1009=Z$6)/(Data!$C$1:$C$1009=Z$6))*ROW(Data!$C$1:$C$1009),ROW(Z180)-ROW(Z$6)),1)),"")</f>
        <v/>
      </c>
    </row>
    <row r="181" spans="1:26" x14ac:dyDescent="0.4">
      <c r="A181" s="43"/>
      <c r="B181" s="43" t="str" cm="1">
        <f t="array" ref="B181">IFERROR(_xlfn.SINGLE(INDEX(Data!A$1:$A$1009,_xlfn.AGGREGATE(15,6,((Data!$C$1:$C$1009=B$6)/(Data!$C$1:$C$1009=B$6))*ROW(Data!$C$1:$C$1009),ROW(B181)-ROW(B$6)),1)),"")</f>
        <v/>
      </c>
      <c r="C181" s="43"/>
      <c r="D181" s="43" t="str" cm="1">
        <f t="array" ref="D181">IFERROR(_xlfn.SINGLE(INDEX(Data!$A$1:C$1009,_xlfn.AGGREGATE(15,6,((Data!$C$1:$C$1009=D$6)/(Data!$C$1:$C$1009=D$6))*ROW(Data!$C$1:$C$1009),ROW(D181)-ROW(D$6)),1)),"")</f>
        <v/>
      </c>
      <c r="E181" s="43"/>
      <c r="F181" s="43" t="str" cm="1">
        <f t="array" ref="F181">IFERROR(_xlfn.SINGLE(INDEX(Data!$A$1:E$1009,_xlfn.AGGREGATE(15,6,((Data!$C$1:$C$1009=F$6)/(Data!$C$1:$C$1009=F$6))*ROW(Data!$C$1:$C$1009),ROW(F181)-ROW(F$6)),1)),"")</f>
        <v/>
      </c>
      <c r="G181" s="43"/>
      <c r="H181" s="43" t="str" cm="1">
        <f t="array" ref="H181">IFERROR(_xlfn.SINGLE(INDEX(Data!$A$1:G$1009,_xlfn.AGGREGATE(15,6,((Data!$C$1:$C$1009=H$6)/(Data!$C$1:$C$1009=H$6))*ROW(Data!$C$1:$C$1009),ROW(H181)-ROW(H$6)),1)),"")</f>
        <v/>
      </c>
      <c r="I181" s="43"/>
      <c r="J181" s="43" t="str" cm="1">
        <f t="array" ref="J181">IFERROR(_xlfn.SINGLE(INDEX(Data!$A$1:J$1009,_xlfn.AGGREGATE(15,6,((Data!$C$1:$C$1009=J$6)/(Data!$C$1:$C$1009=J$6))*ROW(Data!$C$1:$C$1009),ROW(J181)-ROW(J$6)),1)),"")</f>
        <v/>
      </c>
      <c r="K181" s="43"/>
      <c r="L181" s="43" t="str" cm="1">
        <f t="array" ref="L181">IFERROR(_xlfn.SINGLE(INDEX(Data!$A$1:L$1009,_xlfn.AGGREGATE(15,6,((Data!$C$1:$C$1009=L$6)/(Data!$C$1:$C$1009=L$6))*ROW(Data!$C$1:$C$1009),ROW(L181)-ROW(L$6)),1)),"")</f>
        <v/>
      </c>
      <c r="M181" s="43"/>
      <c r="N181" s="43" t="str" cm="1">
        <f t="array" ref="N181">IFERROR(_xlfn.SINGLE(INDEX(Data!$A$1:N$1009,_xlfn.AGGREGATE(15,6,((Data!$C$1:$C$1009=N$6)/(Data!$C$1:$C$1009=N$6))*ROW(Data!$C$1:$C$1009),ROW(N181)-ROW(N$6)),1)),"")</f>
        <v/>
      </c>
      <c r="O181" s="43"/>
      <c r="P181" s="43" t="str" cm="1">
        <f t="array" ref="P181">IFERROR(_xlfn.SINGLE(INDEX(Data!$A$1:Q$1009,_xlfn.AGGREGATE(15,6,((Data!$C$1:$C$1009=P$6)/(Data!$C$1:$C$1009=P$6))*ROW(Data!$C$1:$C$1009),ROW(P181)-ROW(P$6)),1)),"")</f>
        <v/>
      </c>
      <c r="Q181" s="43"/>
      <c r="R181" s="43" t="str" cm="1">
        <f t="array" ref="R181">IFERROR(_xlfn.SINGLE(INDEX(Data!$A$1:R$1009,_xlfn.AGGREGATE(15,6,((Data!$C$1:$C$1009=R$6)/(Data!$C$1:$C$1009=R$6))*ROW(Data!$C$1:$C$1009),ROW(R181)-ROW(R$6)),1)),"")</f>
        <v/>
      </c>
      <c r="S181" s="43"/>
      <c r="T181" s="43" t="str" cm="1">
        <f t="array" ref="T181">IFERROR(_xlfn.SINGLE(INDEX(Data!$A$1:S$1009,_xlfn.AGGREGATE(15,6,((Data!$C$1:$C$1009=T$6)/(Data!$C$1:$C$1009=T$6))*ROW(Data!$C$1:$C$1009),ROW(T181)-ROW(T$6)),1)),"")</f>
        <v/>
      </c>
      <c r="U181" s="43"/>
      <c r="V181" s="43" t="str" cm="1">
        <f t="array" ref="V181">IFERROR(_xlfn.SINGLE(INDEX(Data!$A$1:X$1009,_xlfn.AGGREGATE(15,6,((Data!$C$1:$C$1009=V$6)/(Data!$C$1:$C$1009=V$6))*ROW(Data!$C$1:$C$1009),ROW(V181)-ROW(V$6)),1)),"")</f>
        <v/>
      </c>
      <c r="W181" s="43"/>
      <c r="X181" s="43" t="str" cm="1">
        <f t="array" ref="X181">IFERROR(_xlfn.SINGLE(INDEX(Data!$A$1:Z$1009,_xlfn.AGGREGATE(15,6,((Data!$C$1:$C$1009=X$6)/(Data!$C$1:$C$1009=X$6))*ROW(Data!$C$1:$C$1009),ROW(X181)-ROW(X$6)),1)),"")</f>
        <v/>
      </c>
      <c r="Y181" s="43"/>
      <c r="Z181" s="43" t="str" cm="1">
        <f t="array" ref="Z181">IFERROR(_xlfn.SINGLE(INDEX(Data!$A$1:AB$1009,_xlfn.AGGREGATE(15,6,((Data!$C$1:$C$1009=Z$6)/(Data!$C$1:$C$1009=Z$6))*ROW(Data!$C$1:$C$1009),ROW(Z181)-ROW(Z$6)),1)),"")</f>
        <v/>
      </c>
    </row>
    <row r="182" spans="1:26" x14ac:dyDescent="0.4">
      <c r="A182" s="43"/>
      <c r="B182" s="43" t="str" cm="1">
        <f t="array" ref="B182">IFERROR(_xlfn.SINGLE(INDEX(Data!A$1:$A$1009,_xlfn.AGGREGATE(15,6,((Data!$C$1:$C$1009=B$6)/(Data!$C$1:$C$1009=B$6))*ROW(Data!$C$1:$C$1009),ROW(B182)-ROW(B$6)),1)),"")</f>
        <v/>
      </c>
      <c r="C182" s="43"/>
      <c r="D182" s="43" t="str" cm="1">
        <f t="array" ref="D182">IFERROR(_xlfn.SINGLE(INDEX(Data!$A$1:C$1009,_xlfn.AGGREGATE(15,6,((Data!$C$1:$C$1009=D$6)/(Data!$C$1:$C$1009=D$6))*ROW(Data!$C$1:$C$1009),ROW(D182)-ROW(D$6)),1)),"")</f>
        <v/>
      </c>
      <c r="E182" s="43"/>
      <c r="F182" s="43" t="str" cm="1">
        <f t="array" ref="F182">IFERROR(_xlfn.SINGLE(INDEX(Data!$A$1:E$1009,_xlfn.AGGREGATE(15,6,((Data!$C$1:$C$1009=F$6)/(Data!$C$1:$C$1009=F$6))*ROW(Data!$C$1:$C$1009),ROW(F182)-ROW(F$6)),1)),"")</f>
        <v/>
      </c>
      <c r="G182" s="43"/>
      <c r="H182" s="43" t="str" cm="1">
        <f t="array" ref="H182">IFERROR(_xlfn.SINGLE(INDEX(Data!$A$1:G$1009,_xlfn.AGGREGATE(15,6,((Data!$C$1:$C$1009=H$6)/(Data!$C$1:$C$1009=H$6))*ROW(Data!$C$1:$C$1009),ROW(H182)-ROW(H$6)),1)),"")</f>
        <v/>
      </c>
      <c r="I182" s="43"/>
      <c r="J182" s="43" t="str" cm="1">
        <f t="array" ref="J182">IFERROR(_xlfn.SINGLE(INDEX(Data!$A$1:J$1009,_xlfn.AGGREGATE(15,6,((Data!$C$1:$C$1009=J$6)/(Data!$C$1:$C$1009=J$6))*ROW(Data!$C$1:$C$1009),ROW(J182)-ROW(J$6)),1)),"")</f>
        <v/>
      </c>
      <c r="K182" s="43"/>
      <c r="L182" s="43" t="str" cm="1">
        <f t="array" ref="L182">IFERROR(_xlfn.SINGLE(INDEX(Data!$A$1:L$1009,_xlfn.AGGREGATE(15,6,((Data!$C$1:$C$1009=L$6)/(Data!$C$1:$C$1009=L$6))*ROW(Data!$C$1:$C$1009),ROW(L182)-ROW(L$6)),1)),"")</f>
        <v/>
      </c>
      <c r="M182" s="43"/>
      <c r="N182" s="43" t="str" cm="1">
        <f t="array" ref="N182">IFERROR(_xlfn.SINGLE(INDEX(Data!$A$1:N$1009,_xlfn.AGGREGATE(15,6,((Data!$C$1:$C$1009=N$6)/(Data!$C$1:$C$1009=N$6))*ROW(Data!$C$1:$C$1009),ROW(N182)-ROW(N$6)),1)),"")</f>
        <v/>
      </c>
      <c r="O182" s="43"/>
      <c r="P182" s="43" t="str" cm="1">
        <f t="array" ref="P182">IFERROR(_xlfn.SINGLE(INDEX(Data!$A$1:Q$1009,_xlfn.AGGREGATE(15,6,((Data!$C$1:$C$1009=P$6)/(Data!$C$1:$C$1009=P$6))*ROW(Data!$C$1:$C$1009),ROW(P182)-ROW(P$6)),1)),"")</f>
        <v/>
      </c>
      <c r="Q182" s="43"/>
      <c r="R182" s="43" t="str" cm="1">
        <f t="array" ref="R182">IFERROR(_xlfn.SINGLE(INDEX(Data!$A$1:R$1009,_xlfn.AGGREGATE(15,6,((Data!$C$1:$C$1009=R$6)/(Data!$C$1:$C$1009=R$6))*ROW(Data!$C$1:$C$1009),ROW(R182)-ROW(R$6)),1)),"")</f>
        <v/>
      </c>
      <c r="S182" s="43"/>
      <c r="T182" s="43" t="str" cm="1">
        <f t="array" ref="T182">IFERROR(_xlfn.SINGLE(INDEX(Data!$A$1:S$1009,_xlfn.AGGREGATE(15,6,((Data!$C$1:$C$1009=T$6)/(Data!$C$1:$C$1009=T$6))*ROW(Data!$C$1:$C$1009),ROW(T182)-ROW(T$6)),1)),"")</f>
        <v/>
      </c>
      <c r="U182" s="43"/>
      <c r="V182" s="43" t="str" cm="1">
        <f t="array" ref="V182">IFERROR(_xlfn.SINGLE(INDEX(Data!$A$1:X$1009,_xlfn.AGGREGATE(15,6,((Data!$C$1:$C$1009=V$6)/(Data!$C$1:$C$1009=V$6))*ROW(Data!$C$1:$C$1009),ROW(V182)-ROW(V$6)),1)),"")</f>
        <v/>
      </c>
      <c r="W182" s="43"/>
      <c r="X182" s="43" t="str" cm="1">
        <f t="array" ref="X182">IFERROR(_xlfn.SINGLE(INDEX(Data!$A$1:Z$1009,_xlfn.AGGREGATE(15,6,((Data!$C$1:$C$1009=X$6)/(Data!$C$1:$C$1009=X$6))*ROW(Data!$C$1:$C$1009),ROW(X182)-ROW(X$6)),1)),"")</f>
        <v/>
      </c>
      <c r="Y182" s="43"/>
      <c r="Z182" s="43" t="str" cm="1">
        <f t="array" ref="Z182">IFERROR(_xlfn.SINGLE(INDEX(Data!$A$1:AB$1009,_xlfn.AGGREGATE(15,6,((Data!$C$1:$C$1009=Z$6)/(Data!$C$1:$C$1009=Z$6))*ROW(Data!$C$1:$C$1009),ROW(Z182)-ROW(Z$6)),1)),"")</f>
        <v/>
      </c>
    </row>
    <row r="183" spans="1:26" x14ac:dyDescent="0.4">
      <c r="A183" s="43"/>
      <c r="B183" s="43" t="str" cm="1">
        <f t="array" ref="B183">IFERROR(_xlfn.SINGLE(INDEX(Data!A$1:$A$1009,_xlfn.AGGREGATE(15,6,((Data!$C$1:$C$1009=B$6)/(Data!$C$1:$C$1009=B$6))*ROW(Data!$C$1:$C$1009),ROW(B183)-ROW(B$6)),1)),"")</f>
        <v/>
      </c>
      <c r="C183" s="43"/>
      <c r="D183" s="43" t="str" cm="1">
        <f t="array" ref="D183">IFERROR(_xlfn.SINGLE(INDEX(Data!$A$1:C$1009,_xlfn.AGGREGATE(15,6,((Data!$C$1:$C$1009=D$6)/(Data!$C$1:$C$1009=D$6))*ROW(Data!$C$1:$C$1009),ROW(D183)-ROW(D$6)),1)),"")</f>
        <v/>
      </c>
      <c r="E183" s="43"/>
      <c r="F183" s="43" t="str" cm="1">
        <f t="array" ref="F183">IFERROR(_xlfn.SINGLE(INDEX(Data!$A$1:E$1009,_xlfn.AGGREGATE(15,6,((Data!$C$1:$C$1009=F$6)/(Data!$C$1:$C$1009=F$6))*ROW(Data!$C$1:$C$1009),ROW(F183)-ROW(F$6)),1)),"")</f>
        <v/>
      </c>
      <c r="G183" s="43"/>
      <c r="H183" s="43" t="str" cm="1">
        <f t="array" ref="H183">IFERROR(_xlfn.SINGLE(INDEX(Data!$A$1:G$1009,_xlfn.AGGREGATE(15,6,((Data!$C$1:$C$1009=H$6)/(Data!$C$1:$C$1009=H$6))*ROW(Data!$C$1:$C$1009),ROW(H183)-ROW(H$6)),1)),"")</f>
        <v/>
      </c>
      <c r="I183" s="43"/>
      <c r="J183" s="43" t="str" cm="1">
        <f t="array" ref="J183">IFERROR(_xlfn.SINGLE(INDEX(Data!$A$1:J$1009,_xlfn.AGGREGATE(15,6,((Data!$C$1:$C$1009=J$6)/(Data!$C$1:$C$1009=J$6))*ROW(Data!$C$1:$C$1009),ROW(J183)-ROW(J$6)),1)),"")</f>
        <v/>
      </c>
      <c r="K183" s="43"/>
      <c r="L183" s="43" t="str" cm="1">
        <f t="array" ref="L183">IFERROR(_xlfn.SINGLE(INDEX(Data!$A$1:L$1009,_xlfn.AGGREGATE(15,6,((Data!$C$1:$C$1009=L$6)/(Data!$C$1:$C$1009=L$6))*ROW(Data!$C$1:$C$1009),ROW(L183)-ROW(L$6)),1)),"")</f>
        <v/>
      </c>
      <c r="M183" s="43"/>
      <c r="N183" s="43" t="str" cm="1">
        <f t="array" ref="N183">IFERROR(_xlfn.SINGLE(INDEX(Data!$A$1:N$1009,_xlfn.AGGREGATE(15,6,((Data!$C$1:$C$1009=N$6)/(Data!$C$1:$C$1009=N$6))*ROW(Data!$C$1:$C$1009),ROW(N183)-ROW(N$6)),1)),"")</f>
        <v/>
      </c>
      <c r="O183" s="43"/>
      <c r="P183" s="43" t="str" cm="1">
        <f t="array" ref="P183">IFERROR(_xlfn.SINGLE(INDEX(Data!$A$1:Q$1009,_xlfn.AGGREGATE(15,6,((Data!$C$1:$C$1009=P$6)/(Data!$C$1:$C$1009=P$6))*ROW(Data!$C$1:$C$1009),ROW(P183)-ROW(P$6)),1)),"")</f>
        <v/>
      </c>
      <c r="Q183" s="43"/>
      <c r="R183" s="43" t="str" cm="1">
        <f t="array" ref="R183">IFERROR(_xlfn.SINGLE(INDEX(Data!$A$1:R$1009,_xlfn.AGGREGATE(15,6,((Data!$C$1:$C$1009=R$6)/(Data!$C$1:$C$1009=R$6))*ROW(Data!$C$1:$C$1009),ROW(R183)-ROW(R$6)),1)),"")</f>
        <v/>
      </c>
      <c r="S183" s="43"/>
      <c r="T183" s="43" t="str" cm="1">
        <f t="array" ref="T183">IFERROR(_xlfn.SINGLE(INDEX(Data!$A$1:S$1009,_xlfn.AGGREGATE(15,6,((Data!$C$1:$C$1009=T$6)/(Data!$C$1:$C$1009=T$6))*ROW(Data!$C$1:$C$1009),ROW(T183)-ROW(T$6)),1)),"")</f>
        <v/>
      </c>
      <c r="U183" s="43"/>
      <c r="V183" s="43" t="str" cm="1">
        <f t="array" ref="V183">IFERROR(_xlfn.SINGLE(INDEX(Data!$A$1:X$1009,_xlfn.AGGREGATE(15,6,((Data!$C$1:$C$1009=V$6)/(Data!$C$1:$C$1009=V$6))*ROW(Data!$C$1:$C$1009),ROW(V183)-ROW(V$6)),1)),"")</f>
        <v/>
      </c>
      <c r="W183" s="43"/>
      <c r="X183" s="43" t="str" cm="1">
        <f t="array" ref="X183">IFERROR(_xlfn.SINGLE(INDEX(Data!$A$1:Z$1009,_xlfn.AGGREGATE(15,6,((Data!$C$1:$C$1009=X$6)/(Data!$C$1:$C$1009=X$6))*ROW(Data!$C$1:$C$1009),ROW(X183)-ROW(X$6)),1)),"")</f>
        <v/>
      </c>
      <c r="Y183" s="43"/>
      <c r="Z183" s="43" t="str" cm="1">
        <f t="array" ref="Z183">IFERROR(_xlfn.SINGLE(INDEX(Data!$A$1:AB$1009,_xlfn.AGGREGATE(15,6,((Data!$C$1:$C$1009=Z$6)/(Data!$C$1:$C$1009=Z$6))*ROW(Data!$C$1:$C$1009),ROW(Z183)-ROW(Z$6)),1)),"")</f>
        <v/>
      </c>
    </row>
    <row r="184" spans="1:26" x14ac:dyDescent="0.4">
      <c r="A184" s="43"/>
      <c r="B184" s="43" t="str" cm="1">
        <f t="array" ref="B184">IFERROR(_xlfn.SINGLE(INDEX(Data!A$1:$A$1009,_xlfn.AGGREGATE(15,6,((Data!$C$1:$C$1009=B$6)/(Data!$C$1:$C$1009=B$6))*ROW(Data!$C$1:$C$1009),ROW(B184)-ROW(B$6)),1)),"")</f>
        <v/>
      </c>
      <c r="C184" s="43"/>
      <c r="D184" s="43" t="str" cm="1">
        <f t="array" ref="D184">IFERROR(_xlfn.SINGLE(INDEX(Data!$A$1:C$1009,_xlfn.AGGREGATE(15,6,((Data!$C$1:$C$1009=D$6)/(Data!$C$1:$C$1009=D$6))*ROW(Data!$C$1:$C$1009),ROW(D184)-ROW(D$6)),1)),"")</f>
        <v/>
      </c>
      <c r="E184" s="43"/>
      <c r="F184" s="43" t="str" cm="1">
        <f t="array" ref="F184">IFERROR(_xlfn.SINGLE(INDEX(Data!$A$1:E$1009,_xlfn.AGGREGATE(15,6,((Data!$C$1:$C$1009=F$6)/(Data!$C$1:$C$1009=F$6))*ROW(Data!$C$1:$C$1009),ROW(F184)-ROW(F$6)),1)),"")</f>
        <v/>
      </c>
      <c r="G184" s="43"/>
      <c r="H184" s="43" t="str" cm="1">
        <f t="array" ref="H184">IFERROR(_xlfn.SINGLE(INDEX(Data!$A$1:G$1009,_xlfn.AGGREGATE(15,6,((Data!$C$1:$C$1009=H$6)/(Data!$C$1:$C$1009=H$6))*ROW(Data!$C$1:$C$1009),ROW(H184)-ROW(H$6)),1)),"")</f>
        <v/>
      </c>
      <c r="I184" s="43"/>
      <c r="J184" s="43" t="str" cm="1">
        <f t="array" ref="J184">IFERROR(_xlfn.SINGLE(INDEX(Data!$A$1:J$1009,_xlfn.AGGREGATE(15,6,((Data!$C$1:$C$1009=J$6)/(Data!$C$1:$C$1009=J$6))*ROW(Data!$C$1:$C$1009),ROW(J184)-ROW(J$6)),1)),"")</f>
        <v/>
      </c>
      <c r="K184" s="43"/>
      <c r="L184" s="43" t="str" cm="1">
        <f t="array" ref="L184">IFERROR(_xlfn.SINGLE(INDEX(Data!$A$1:L$1009,_xlfn.AGGREGATE(15,6,((Data!$C$1:$C$1009=L$6)/(Data!$C$1:$C$1009=L$6))*ROW(Data!$C$1:$C$1009),ROW(L184)-ROW(L$6)),1)),"")</f>
        <v/>
      </c>
      <c r="M184" s="43"/>
      <c r="N184" s="43" t="str" cm="1">
        <f t="array" ref="N184">IFERROR(_xlfn.SINGLE(INDEX(Data!$A$1:N$1009,_xlfn.AGGREGATE(15,6,((Data!$C$1:$C$1009=N$6)/(Data!$C$1:$C$1009=N$6))*ROW(Data!$C$1:$C$1009),ROW(N184)-ROW(N$6)),1)),"")</f>
        <v/>
      </c>
      <c r="O184" s="43"/>
      <c r="P184" s="43" t="str" cm="1">
        <f t="array" ref="P184">IFERROR(_xlfn.SINGLE(INDEX(Data!$A$1:Q$1009,_xlfn.AGGREGATE(15,6,((Data!$C$1:$C$1009=P$6)/(Data!$C$1:$C$1009=P$6))*ROW(Data!$C$1:$C$1009),ROW(P184)-ROW(P$6)),1)),"")</f>
        <v/>
      </c>
      <c r="Q184" s="43"/>
      <c r="R184" s="43" t="str" cm="1">
        <f t="array" ref="R184">IFERROR(_xlfn.SINGLE(INDEX(Data!$A$1:R$1009,_xlfn.AGGREGATE(15,6,((Data!$C$1:$C$1009=R$6)/(Data!$C$1:$C$1009=R$6))*ROW(Data!$C$1:$C$1009),ROW(R184)-ROW(R$6)),1)),"")</f>
        <v/>
      </c>
      <c r="S184" s="43"/>
      <c r="T184" s="43" t="str" cm="1">
        <f t="array" ref="T184">IFERROR(_xlfn.SINGLE(INDEX(Data!$A$1:S$1009,_xlfn.AGGREGATE(15,6,((Data!$C$1:$C$1009=T$6)/(Data!$C$1:$C$1009=T$6))*ROW(Data!$C$1:$C$1009),ROW(T184)-ROW(T$6)),1)),"")</f>
        <v/>
      </c>
      <c r="U184" s="43"/>
      <c r="V184" s="43" t="str" cm="1">
        <f t="array" ref="V184">IFERROR(_xlfn.SINGLE(INDEX(Data!$A$1:X$1009,_xlfn.AGGREGATE(15,6,((Data!$C$1:$C$1009=V$6)/(Data!$C$1:$C$1009=V$6))*ROW(Data!$C$1:$C$1009),ROW(V184)-ROW(V$6)),1)),"")</f>
        <v/>
      </c>
      <c r="W184" s="43"/>
      <c r="X184" s="43" t="str" cm="1">
        <f t="array" ref="X184">IFERROR(_xlfn.SINGLE(INDEX(Data!$A$1:Z$1009,_xlfn.AGGREGATE(15,6,((Data!$C$1:$C$1009=X$6)/(Data!$C$1:$C$1009=X$6))*ROW(Data!$C$1:$C$1009),ROW(X184)-ROW(X$6)),1)),"")</f>
        <v/>
      </c>
      <c r="Y184" s="43"/>
      <c r="Z184" s="43" t="str" cm="1">
        <f t="array" ref="Z184">IFERROR(_xlfn.SINGLE(INDEX(Data!$A$1:AB$1009,_xlfn.AGGREGATE(15,6,((Data!$C$1:$C$1009=Z$6)/(Data!$C$1:$C$1009=Z$6))*ROW(Data!$C$1:$C$1009),ROW(Z184)-ROW(Z$6)),1)),"")</f>
        <v/>
      </c>
    </row>
    <row r="185" spans="1:26" x14ac:dyDescent="0.4">
      <c r="A185" s="43"/>
      <c r="B185" s="43" t="str" cm="1">
        <f t="array" ref="B185">IFERROR(_xlfn.SINGLE(INDEX(Data!A$1:$A$1009,_xlfn.AGGREGATE(15,6,((Data!$C$1:$C$1009=B$6)/(Data!$C$1:$C$1009=B$6))*ROW(Data!$C$1:$C$1009),ROW(B185)-ROW(B$6)),1)),"")</f>
        <v/>
      </c>
      <c r="C185" s="43"/>
      <c r="D185" s="43" t="str" cm="1">
        <f t="array" ref="D185">IFERROR(_xlfn.SINGLE(INDEX(Data!$A$1:C$1009,_xlfn.AGGREGATE(15,6,((Data!$C$1:$C$1009=D$6)/(Data!$C$1:$C$1009=D$6))*ROW(Data!$C$1:$C$1009),ROW(D185)-ROW(D$6)),1)),"")</f>
        <v/>
      </c>
      <c r="E185" s="43"/>
      <c r="F185" s="43" t="str" cm="1">
        <f t="array" ref="F185">IFERROR(_xlfn.SINGLE(INDEX(Data!$A$1:E$1009,_xlfn.AGGREGATE(15,6,((Data!$C$1:$C$1009=F$6)/(Data!$C$1:$C$1009=F$6))*ROW(Data!$C$1:$C$1009),ROW(F185)-ROW(F$6)),1)),"")</f>
        <v/>
      </c>
      <c r="G185" s="43"/>
      <c r="H185" s="43" t="str" cm="1">
        <f t="array" ref="H185">IFERROR(_xlfn.SINGLE(INDEX(Data!$A$1:G$1009,_xlfn.AGGREGATE(15,6,((Data!$C$1:$C$1009=H$6)/(Data!$C$1:$C$1009=H$6))*ROW(Data!$C$1:$C$1009),ROW(H185)-ROW(H$6)),1)),"")</f>
        <v/>
      </c>
      <c r="I185" s="43"/>
      <c r="J185" s="43" t="str" cm="1">
        <f t="array" ref="J185">IFERROR(_xlfn.SINGLE(INDEX(Data!$A$1:J$1009,_xlfn.AGGREGATE(15,6,((Data!$C$1:$C$1009=J$6)/(Data!$C$1:$C$1009=J$6))*ROW(Data!$C$1:$C$1009),ROW(J185)-ROW(J$6)),1)),"")</f>
        <v/>
      </c>
      <c r="K185" s="43"/>
      <c r="L185" s="43" t="str" cm="1">
        <f t="array" ref="L185">IFERROR(_xlfn.SINGLE(INDEX(Data!$A$1:L$1009,_xlfn.AGGREGATE(15,6,((Data!$C$1:$C$1009=L$6)/(Data!$C$1:$C$1009=L$6))*ROW(Data!$C$1:$C$1009),ROW(L185)-ROW(L$6)),1)),"")</f>
        <v/>
      </c>
      <c r="M185" s="43"/>
      <c r="N185" s="43" t="str" cm="1">
        <f t="array" ref="N185">IFERROR(_xlfn.SINGLE(INDEX(Data!$A$1:N$1009,_xlfn.AGGREGATE(15,6,((Data!$C$1:$C$1009=N$6)/(Data!$C$1:$C$1009=N$6))*ROW(Data!$C$1:$C$1009),ROW(N185)-ROW(N$6)),1)),"")</f>
        <v/>
      </c>
      <c r="O185" s="43"/>
      <c r="P185" s="43" t="str" cm="1">
        <f t="array" ref="P185">IFERROR(_xlfn.SINGLE(INDEX(Data!$A$1:Q$1009,_xlfn.AGGREGATE(15,6,((Data!$C$1:$C$1009=P$6)/(Data!$C$1:$C$1009=P$6))*ROW(Data!$C$1:$C$1009),ROW(P185)-ROW(P$6)),1)),"")</f>
        <v/>
      </c>
      <c r="Q185" s="43"/>
      <c r="R185" s="43" t="str" cm="1">
        <f t="array" ref="R185">IFERROR(_xlfn.SINGLE(INDEX(Data!$A$1:R$1009,_xlfn.AGGREGATE(15,6,((Data!$C$1:$C$1009=R$6)/(Data!$C$1:$C$1009=R$6))*ROW(Data!$C$1:$C$1009),ROW(R185)-ROW(R$6)),1)),"")</f>
        <v/>
      </c>
      <c r="S185" s="43"/>
      <c r="T185" s="43" t="str" cm="1">
        <f t="array" ref="T185">IFERROR(_xlfn.SINGLE(INDEX(Data!$A$1:S$1009,_xlfn.AGGREGATE(15,6,((Data!$C$1:$C$1009=T$6)/(Data!$C$1:$C$1009=T$6))*ROW(Data!$C$1:$C$1009),ROW(T185)-ROW(T$6)),1)),"")</f>
        <v/>
      </c>
      <c r="U185" s="43"/>
      <c r="V185" s="43" t="str" cm="1">
        <f t="array" ref="V185">IFERROR(_xlfn.SINGLE(INDEX(Data!$A$1:X$1009,_xlfn.AGGREGATE(15,6,((Data!$C$1:$C$1009=V$6)/(Data!$C$1:$C$1009=V$6))*ROW(Data!$C$1:$C$1009),ROW(V185)-ROW(V$6)),1)),"")</f>
        <v/>
      </c>
      <c r="W185" s="43"/>
      <c r="X185" s="43" t="str" cm="1">
        <f t="array" ref="X185">IFERROR(_xlfn.SINGLE(INDEX(Data!$A$1:Z$1009,_xlfn.AGGREGATE(15,6,((Data!$C$1:$C$1009=X$6)/(Data!$C$1:$C$1009=X$6))*ROW(Data!$C$1:$C$1009),ROW(X185)-ROW(X$6)),1)),"")</f>
        <v/>
      </c>
      <c r="Y185" s="43"/>
      <c r="Z185" s="43" t="str" cm="1">
        <f t="array" ref="Z185">IFERROR(_xlfn.SINGLE(INDEX(Data!$A$1:AB$1009,_xlfn.AGGREGATE(15,6,((Data!$C$1:$C$1009=Z$6)/(Data!$C$1:$C$1009=Z$6))*ROW(Data!$C$1:$C$1009),ROW(Z185)-ROW(Z$6)),1)),"")</f>
        <v/>
      </c>
    </row>
    <row r="186" spans="1:26" x14ac:dyDescent="0.4">
      <c r="A186" s="43"/>
      <c r="B186" s="43" t="str" cm="1">
        <f t="array" ref="B186">IFERROR(_xlfn.SINGLE(INDEX(Data!A$1:$A$1009,_xlfn.AGGREGATE(15,6,((Data!$C$1:$C$1009=B$6)/(Data!$C$1:$C$1009=B$6))*ROW(Data!$C$1:$C$1009),ROW(B186)-ROW(B$6)),1)),"")</f>
        <v/>
      </c>
      <c r="C186" s="43"/>
      <c r="D186" s="43" t="str" cm="1">
        <f t="array" ref="D186">IFERROR(_xlfn.SINGLE(INDEX(Data!$A$1:C$1009,_xlfn.AGGREGATE(15,6,((Data!$C$1:$C$1009=D$6)/(Data!$C$1:$C$1009=D$6))*ROW(Data!$C$1:$C$1009),ROW(D186)-ROW(D$6)),1)),"")</f>
        <v/>
      </c>
      <c r="E186" s="43"/>
      <c r="F186" s="43" t="str" cm="1">
        <f t="array" ref="F186">IFERROR(_xlfn.SINGLE(INDEX(Data!$A$1:E$1009,_xlfn.AGGREGATE(15,6,((Data!$C$1:$C$1009=F$6)/(Data!$C$1:$C$1009=F$6))*ROW(Data!$C$1:$C$1009),ROW(F186)-ROW(F$6)),1)),"")</f>
        <v/>
      </c>
      <c r="G186" s="43"/>
      <c r="H186" s="43" t="str" cm="1">
        <f t="array" ref="H186">IFERROR(_xlfn.SINGLE(INDEX(Data!$A$1:G$1009,_xlfn.AGGREGATE(15,6,((Data!$C$1:$C$1009=H$6)/(Data!$C$1:$C$1009=H$6))*ROW(Data!$C$1:$C$1009),ROW(H186)-ROW(H$6)),1)),"")</f>
        <v/>
      </c>
      <c r="I186" s="43"/>
      <c r="J186" s="43" t="str" cm="1">
        <f t="array" ref="J186">IFERROR(_xlfn.SINGLE(INDEX(Data!$A$1:J$1009,_xlfn.AGGREGATE(15,6,((Data!$C$1:$C$1009=J$6)/(Data!$C$1:$C$1009=J$6))*ROW(Data!$C$1:$C$1009),ROW(J186)-ROW(J$6)),1)),"")</f>
        <v/>
      </c>
      <c r="K186" s="43"/>
      <c r="L186" s="43" t="str" cm="1">
        <f t="array" ref="L186">IFERROR(_xlfn.SINGLE(INDEX(Data!$A$1:L$1009,_xlfn.AGGREGATE(15,6,((Data!$C$1:$C$1009=L$6)/(Data!$C$1:$C$1009=L$6))*ROW(Data!$C$1:$C$1009),ROW(L186)-ROW(L$6)),1)),"")</f>
        <v/>
      </c>
      <c r="M186" s="43"/>
      <c r="N186" s="43" t="str" cm="1">
        <f t="array" ref="N186">IFERROR(_xlfn.SINGLE(INDEX(Data!$A$1:N$1009,_xlfn.AGGREGATE(15,6,((Data!$C$1:$C$1009=N$6)/(Data!$C$1:$C$1009=N$6))*ROW(Data!$C$1:$C$1009),ROW(N186)-ROW(N$6)),1)),"")</f>
        <v/>
      </c>
      <c r="O186" s="43"/>
      <c r="P186" s="43" t="str" cm="1">
        <f t="array" ref="P186">IFERROR(_xlfn.SINGLE(INDEX(Data!$A$1:Q$1009,_xlfn.AGGREGATE(15,6,((Data!$C$1:$C$1009=P$6)/(Data!$C$1:$C$1009=P$6))*ROW(Data!$C$1:$C$1009),ROW(P186)-ROW(P$6)),1)),"")</f>
        <v/>
      </c>
      <c r="Q186" s="43"/>
      <c r="R186" s="43" t="str" cm="1">
        <f t="array" ref="R186">IFERROR(_xlfn.SINGLE(INDEX(Data!$A$1:R$1009,_xlfn.AGGREGATE(15,6,((Data!$C$1:$C$1009=R$6)/(Data!$C$1:$C$1009=R$6))*ROW(Data!$C$1:$C$1009),ROW(R186)-ROW(R$6)),1)),"")</f>
        <v/>
      </c>
      <c r="S186" s="43"/>
      <c r="T186" s="43" t="str" cm="1">
        <f t="array" ref="T186">IFERROR(_xlfn.SINGLE(INDEX(Data!$A$1:S$1009,_xlfn.AGGREGATE(15,6,((Data!$C$1:$C$1009=T$6)/(Data!$C$1:$C$1009=T$6))*ROW(Data!$C$1:$C$1009),ROW(T186)-ROW(T$6)),1)),"")</f>
        <v/>
      </c>
      <c r="U186" s="43"/>
      <c r="V186" s="43" t="str" cm="1">
        <f t="array" ref="V186">IFERROR(_xlfn.SINGLE(INDEX(Data!$A$1:X$1009,_xlfn.AGGREGATE(15,6,((Data!$C$1:$C$1009=V$6)/(Data!$C$1:$C$1009=V$6))*ROW(Data!$C$1:$C$1009),ROW(V186)-ROW(V$6)),1)),"")</f>
        <v/>
      </c>
      <c r="W186" s="43"/>
      <c r="X186" s="43" t="str" cm="1">
        <f t="array" ref="X186">IFERROR(_xlfn.SINGLE(INDEX(Data!$A$1:Z$1009,_xlfn.AGGREGATE(15,6,((Data!$C$1:$C$1009=X$6)/(Data!$C$1:$C$1009=X$6))*ROW(Data!$C$1:$C$1009),ROW(X186)-ROW(X$6)),1)),"")</f>
        <v/>
      </c>
      <c r="Y186" s="43"/>
      <c r="Z186" s="43" t="str" cm="1">
        <f t="array" ref="Z186">IFERROR(_xlfn.SINGLE(INDEX(Data!$A$1:AB$1009,_xlfn.AGGREGATE(15,6,((Data!$C$1:$C$1009=Z$6)/(Data!$C$1:$C$1009=Z$6))*ROW(Data!$C$1:$C$1009),ROW(Z186)-ROW(Z$6)),1)),"")</f>
        <v/>
      </c>
    </row>
    <row r="187" spans="1:26" x14ac:dyDescent="0.4">
      <c r="A187" s="43"/>
      <c r="B187" s="43" t="str" cm="1">
        <f t="array" ref="B187">IFERROR(_xlfn.SINGLE(INDEX(Data!A$1:$A$1009,_xlfn.AGGREGATE(15,6,((Data!$C$1:$C$1009=B$6)/(Data!$C$1:$C$1009=B$6))*ROW(Data!$C$1:$C$1009),ROW(B187)-ROW(B$6)),1)),"")</f>
        <v/>
      </c>
      <c r="C187" s="43"/>
      <c r="D187" s="43" t="str" cm="1">
        <f t="array" ref="D187">IFERROR(_xlfn.SINGLE(INDEX(Data!$A$1:C$1009,_xlfn.AGGREGATE(15,6,((Data!$C$1:$C$1009=D$6)/(Data!$C$1:$C$1009=D$6))*ROW(Data!$C$1:$C$1009),ROW(D187)-ROW(D$6)),1)),"")</f>
        <v/>
      </c>
      <c r="E187" s="43"/>
      <c r="F187" s="43" t="str" cm="1">
        <f t="array" ref="F187">IFERROR(_xlfn.SINGLE(INDEX(Data!$A$1:E$1009,_xlfn.AGGREGATE(15,6,((Data!$C$1:$C$1009=F$6)/(Data!$C$1:$C$1009=F$6))*ROW(Data!$C$1:$C$1009),ROW(F187)-ROW(F$6)),1)),"")</f>
        <v/>
      </c>
      <c r="G187" s="43"/>
      <c r="H187" s="43" t="str" cm="1">
        <f t="array" ref="H187">IFERROR(_xlfn.SINGLE(INDEX(Data!$A$1:G$1009,_xlfn.AGGREGATE(15,6,((Data!$C$1:$C$1009=H$6)/(Data!$C$1:$C$1009=H$6))*ROW(Data!$C$1:$C$1009),ROW(H187)-ROW(H$6)),1)),"")</f>
        <v/>
      </c>
      <c r="I187" s="43"/>
      <c r="J187" s="43" t="str" cm="1">
        <f t="array" ref="J187">IFERROR(_xlfn.SINGLE(INDEX(Data!$A$1:J$1009,_xlfn.AGGREGATE(15,6,((Data!$C$1:$C$1009=J$6)/(Data!$C$1:$C$1009=J$6))*ROW(Data!$C$1:$C$1009),ROW(J187)-ROW(J$6)),1)),"")</f>
        <v/>
      </c>
      <c r="K187" s="43"/>
      <c r="L187" s="43" t="str" cm="1">
        <f t="array" ref="L187">IFERROR(_xlfn.SINGLE(INDEX(Data!$A$1:L$1009,_xlfn.AGGREGATE(15,6,((Data!$C$1:$C$1009=L$6)/(Data!$C$1:$C$1009=L$6))*ROW(Data!$C$1:$C$1009),ROW(L187)-ROW(L$6)),1)),"")</f>
        <v/>
      </c>
      <c r="M187" s="43"/>
      <c r="N187" s="43" t="str" cm="1">
        <f t="array" ref="N187">IFERROR(_xlfn.SINGLE(INDEX(Data!$A$1:N$1009,_xlfn.AGGREGATE(15,6,((Data!$C$1:$C$1009=N$6)/(Data!$C$1:$C$1009=N$6))*ROW(Data!$C$1:$C$1009),ROW(N187)-ROW(N$6)),1)),"")</f>
        <v/>
      </c>
      <c r="O187" s="43"/>
      <c r="P187" s="43" t="str" cm="1">
        <f t="array" ref="P187">IFERROR(_xlfn.SINGLE(INDEX(Data!$A$1:Q$1009,_xlfn.AGGREGATE(15,6,((Data!$C$1:$C$1009=P$6)/(Data!$C$1:$C$1009=P$6))*ROW(Data!$C$1:$C$1009),ROW(P187)-ROW(P$6)),1)),"")</f>
        <v/>
      </c>
      <c r="Q187" s="43"/>
      <c r="R187" s="43" t="str" cm="1">
        <f t="array" ref="R187">IFERROR(_xlfn.SINGLE(INDEX(Data!$A$1:R$1009,_xlfn.AGGREGATE(15,6,((Data!$C$1:$C$1009=R$6)/(Data!$C$1:$C$1009=R$6))*ROW(Data!$C$1:$C$1009),ROW(R187)-ROW(R$6)),1)),"")</f>
        <v/>
      </c>
      <c r="S187" s="43"/>
      <c r="T187" s="43" t="str" cm="1">
        <f t="array" ref="T187">IFERROR(_xlfn.SINGLE(INDEX(Data!$A$1:S$1009,_xlfn.AGGREGATE(15,6,((Data!$C$1:$C$1009=T$6)/(Data!$C$1:$C$1009=T$6))*ROW(Data!$C$1:$C$1009),ROW(T187)-ROW(T$6)),1)),"")</f>
        <v/>
      </c>
      <c r="U187" s="43"/>
      <c r="V187" s="43" t="str" cm="1">
        <f t="array" ref="V187">IFERROR(_xlfn.SINGLE(INDEX(Data!$A$1:X$1009,_xlfn.AGGREGATE(15,6,((Data!$C$1:$C$1009=V$6)/(Data!$C$1:$C$1009=V$6))*ROW(Data!$C$1:$C$1009),ROW(V187)-ROW(V$6)),1)),"")</f>
        <v/>
      </c>
      <c r="W187" s="43"/>
      <c r="X187" s="43" t="str" cm="1">
        <f t="array" ref="X187">IFERROR(_xlfn.SINGLE(INDEX(Data!$A$1:Z$1009,_xlfn.AGGREGATE(15,6,((Data!$C$1:$C$1009=X$6)/(Data!$C$1:$C$1009=X$6))*ROW(Data!$C$1:$C$1009),ROW(X187)-ROW(X$6)),1)),"")</f>
        <v/>
      </c>
      <c r="Y187" s="43"/>
      <c r="Z187" s="43" t="str" cm="1">
        <f t="array" ref="Z187">IFERROR(_xlfn.SINGLE(INDEX(Data!$A$1:AB$1009,_xlfn.AGGREGATE(15,6,((Data!$C$1:$C$1009=Z$6)/(Data!$C$1:$C$1009=Z$6))*ROW(Data!$C$1:$C$1009),ROW(Z187)-ROW(Z$6)),1)),"")</f>
        <v/>
      </c>
    </row>
    <row r="188" spans="1:26" x14ac:dyDescent="0.4">
      <c r="A188" s="43"/>
      <c r="B188" s="43" t="str" cm="1">
        <f t="array" ref="B188">IFERROR(_xlfn.SINGLE(INDEX(Data!A$1:$A$1009,_xlfn.AGGREGATE(15,6,((Data!$C$1:$C$1009=B$6)/(Data!$C$1:$C$1009=B$6))*ROW(Data!$C$1:$C$1009),ROW(B188)-ROW(B$6)),1)),"")</f>
        <v/>
      </c>
      <c r="C188" s="43"/>
      <c r="D188" s="43" t="str" cm="1">
        <f t="array" ref="D188">IFERROR(_xlfn.SINGLE(INDEX(Data!$A$1:C$1009,_xlfn.AGGREGATE(15,6,((Data!$C$1:$C$1009=D$6)/(Data!$C$1:$C$1009=D$6))*ROW(Data!$C$1:$C$1009),ROW(D188)-ROW(D$6)),1)),"")</f>
        <v/>
      </c>
      <c r="E188" s="43"/>
      <c r="F188" s="43" t="str" cm="1">
        <f t="array" ref="F188">IFERROR(_xlfn.SINGLE(INDEX(Data!$A$1:E$1009,_xlfn.AGGREGATE(15,6,((Data!$C$1:$C$1009=F$6)/(Data!$C$1:$C$1009=F$6))*ROW(Data!$C$1:$C$1009),ROW(F188)-ROW(F$6)),1)),"")</f>
        <v/>
      </c>
      <c r="G188" s="43"/>
      <c r="H188" s="43" t="str" cm="1">
        <f t="array" ref="H188">IFERROR(_xlfn.SINGLE(INDEX(Data!$A$1:G$1009,_xlfn.AGGREGATE(15,6,((Data!$C$1:$C$1009=H$6)/(Data!$C$1:$C$1009=H$6))*ROW(Data!$C$1:$C$1009),ROW(H188)-ROW(H$6)),1)),"")</f>
        <v/>
      </c>
      <c r="I188" s="43"/>
      <c r="J188" s="43" t="str" cm="1">
        <f t="array" ref="J188">IFERROR(_xlfn.SINGLE(INDEX(Data!$A$1:J$1009,_xlfn.AGGREGATE(15,6,((Data!$C$1:$C$1009=J$6)/(Data!$C$1:$C$1009=J$6))*ROW(Data!$C$1:$C$1009),ROW(J188)-ROW(J$6)),1)),"")</f>
        <v/>
      </c>
      <c r="K188" s="43"/>
      <c r="L188" s="43" t="str" cm="1">
        <f t="array" ref="L188">IFERROR(_xlfn.SINGLE(INDEX(Data!$A$1:L$1009,_xlfn.AGGREGATE(15,6,((Data!$C$1:$C$1009=L$6)/(Data!$C$1:$C$1009=L$6))*ROW(Data!$C$1:$C$1009),ROW(L188)-ROW(L$6)),1)),"")</f>
        <v/>
      </c>
      <c r="M188" s="43"/>
      <c r="N188" s="43" t="str" cm="1">
        <f t="array" ref="N188">IFERROR(_xlfn.SINGLE(INDEX(Data!$A$1:N$1009,_xlfn.AGGREGATE(15,6,((Data!$C$1:$C$1009=N$6)/(Data!$C$1:$C$1009=N$6))*ROW(Data!$C$1:$C$1009),ROW(N188)-ROW(N$6)),1)),"")</f>
        <v/>
      </c>
      <c r="O188" s="43"/>
      <c r="P188" s="43" t="str" cm="1">
        <f t="array" ref="P188">IFERROR(_xlfn.SINGLE(INDEX(Data!$A$1:Q$1009,_xlfn.AGGREGATE(15,6,((Data!$C$1:$C$1009=P$6)/(Data!$C$1:$C$1009=P$6))*ROW(Data!$C$1:$C$1009),ROW(P188)-ROW(P$6)),1)),"")</f>
        <v/>
      </c>
      <c r="Q188" s="43"/>
      <c r="R188" s="43" t="str" cm="1">
        <f t="array" ref="R188">IFERROR(_xlfn.SINGLE(INDEX(Data!$A$1:R$1009,_xlfn.AGGREGATE(15,6,((Data!$C$1:$C$1009=R$6)/(Data!$C$1:$C$1009=R$6))*ROW(Data!$C$1:$C$1009),ROW(R188)-ROW(R$6)),1)),"")</f>
        <v/>
      </c>
      <c r="S188" s="43"/>
      <c r="T188" s="43" t="str" cm="1">
        <f t="array" ref="T188">IFERROR(_xlfn.SINGLE(INDEX(Data!$A$1:S$1009,_xlfn.AGGREGATE(15,6,((Data!$C$1:$C$1009=T$6)/(Data!$C$1:$C$1009=T$6))*ROW(Data!$C$1:$C$1009),ROW(T188)-ROW(T$6)),1)),"")</f>
        <v/>
      </c>
      <c r="U188" s="43"/>
      <c r="V188" s="43" t="str" cm="1">
        <f t="array" ref="V188">IFERROR(_xlfn.SINGLE(INDEX(Data!$A$1:X$1009,_xlfn.AGGREGATE(15,6,((Data!$C$1:$C$1009=V$6)/(Data!$C$1:$C$1009=V$6))*ROW(Data!$C$1:$C$1009),ROW(V188)-ROW(V$6)),1)),"")</f>
        <v/>
      </c>
      <c r="W188" s="43"/>
      <c r="X188" s="43" t="str" cm="1">
        <f t="array" ref="X188">IFERROR(_xlfn.SINGLE(INDEX(Data!$A$1:Z$1009,_xlfn.AGGREGATE(15,6,((Data!$C$1:$C$1009=X$6)/(Data!$C$1:$C$1009=X$6))*ROW(Data!$C$1:$C$1009),ROW(X188)-ROW(X$6)),1)),"")</f>
        <v/>
      </c>
      <c r="Y188" s="43"/>
      <c r="Z188" s="43" t="str" cm="1">
        <f t="array" ref="Z188">IFERROR(_xlfn.SINGLE(INDEX(Data!$A$1:AB$1009,_xlfn.AGGREGATE(15,6,((Data!$C$1:$C$1009=Z$6)/(Data!$C$1:$C$1009=Z$6))*ROW(Data!$C$1:$C$1009),ROW(Z188)-ROW(Z$6)),1)),"")</f>
        <v/>
      </c>
    </row>
    <row r="189" spans="1:26" x14ac:dyDescent="0.4">
      <c r="A189" s="43"/>
      <c r="B189" s="43" t="str" cm="1">
        <f t="array" ref="B189">IFERROR(_xlfn.SINGLE(INDEX(Data!A$1:$A$1009,_xlfn.AGGREGATE(15,6,((Data!$C$1:$C$1009=B$6)/(Data!$C$1:$C$1009=B$6))*ROW(Data!$C$1:$C$1009),ROW(B189)-ROW(B$6)),1)),"")</f>
        <v/>
      </c>
      <c r="C189" s="43"/>
      <c r="D189" s="43" t="str" cm="1">
        <f t="array" ref="D189">IFERROR(_xlfn.SINGLE(INDEX(Data!$A$1:C$1009,_xlfn.AGGREGATE(15,6,((Data!$C$1:$C$1009=D$6)/(Data!$C$1:$C$1009=D$6))*ROW(Data!$C$1:$C$1009),ROW(D189)-ROW(D$6)),1)),"")</f>
        <v/>
      </c>
      <c r="E189" s="43"/>
      <c r="F189" s="43" t="str" cm="1">
        <f t="array" ref="F189">IFERROR(_xlfn.SINGLE(INDEX(Data!$A$1:E$1009,_xlfn.AGGREGATE(15,6,((Data!$C$1:$C$1009=F$6)/(Data!$C$1:$C$1009=F$6))*ROW(Data!$C$1:$C$1009),ROW(F189)-ROW(F$6)),1)),"")</f>
        <v/>
      </c>
      <c r="G189" s="43"/>
      <c r="H189" s="43" t="str" cm="1">
        <f t="array" ref="H189">IFERROR(_xlfn.SINGLE(INDEX(Data!$A$1:G$1009,_xlfn.AGGREGATE(15,6,((Data!$C$1:$C$1009=H$6)/(Data!$C$1:$C$1009=H$6))*ROW(Data!$C$1:$C$1009),ROW(H189)-ROW(H$6)),1)),"")</f>
        <v/>
      </c>
      <c r="I189" s="43"/>
      <c r="J189" s="43" t="str" cm="1">
        <f t="array" ref="J189">IFERROR(_xlfn.SINGLE(INDEX(Data!$A$1:J$1009,_xlfn.AGGREGATE(15,6,((Data!$C$1:$C$1009=J$6)/(Data!$C$1:$C$1009=J$6))*ROW(Data!$C$1:$C$1009),ROW(J189)-ROW(J$6)),1)),"")</f>
        <v/>
      </c>
      <c r="K189" s="43"/>
      <c r="L189" s="43" t="str" cm="1">
        <f t="array" ref="L189">IFERROR(_xlfn.SINGLE(INDEX(Data!$A$1:L$1009,_xlfn.AGGREGATE(15,6,((Data!$C$1:$C$1009=L$6)/(Data!$C$1:$C$1009=L$6))*ROW(Data!$C$1:$C$1009),ROW(L189)-ROW(L$6)),1)),"")</f>
        <v/>
      </c>
      <c r="M189" s="43"/>
      <c r="N189" s="43" t="str" cm="1">
        <f t="array" ref="N189">IFERROR(_xlfn.SINGLE(INDEX(Data!$A$1:N$1009,_xlfn.AGGREGATE(15,6,((Data!$C$1:$C$1009=N$6)/(Data!$C$1:$C$1009=N$6))*ROW(Data!$C$1:$C$1009),ROW(N189)-ROW(N$6)),1)),"")</f>
        <v/>
      </c>
      <c r="O189" s="43"/>
      <c r="P189" s="43" t="str" cm="1">
        <f t="array" ref="P189">IFERROR(_xlfn.SINGLE(INDEX(Data!$A$1:Q$1009,_xlfn.AGGREGATE(15,6,((Data!$C$1:$C$1009=P$6)/(Data!$C$1:$C$1009=P$6))*ROW(Data!$C$1:$C$1009),ROW(P189)-ROW(P$6)),1)),"")</f>
        <v/>
      </c>
      <c r="Q189" s="43"/>
      <c r="R189" s="43" t="str" cm="1">
        <f t="array" ref="R189">IFERROR(_xlfn.SINGLE(INDEX(Data!$A$1:R$1009,_xlfn.AGGREGATE(15,6,((Data!$C$1:$C$1009=R$6)/(Data!$C$1:$C$1009=R$6))*ROW(Data!$C$1:$C$1009),ROW(R189)-ROW(R$6)),1)),"")</f>
        <v/>
      </c>
      <c r="S189" s="43"/>
      <c r="T189" s="43" t="str" cm="1">
        <f t="array" ref="T189">IFERROR(_xlfn.SINGLE(INDEX(Data!$A$1:S$1009,_xlfn.AGGREGATE(15,6,((Data!$C$1:$C$1009=T$6)/(Data!$C$1:$C$1009=T$6))*ROW(Data!$C$1:$C$1009),ROW(T189)-ROW(T$6)),1)),"")</f>
        <v/>
      </c>
      <c r="U189" s="43"/>
      <c r="V189" s="43" t="str" cm="1">
        <f t="array" ref="V189">IFERROR(_xlfn.SINGLE(INDEX(Data!$A$1:X$1009,_xlfn.AGGREGATE(15,6,((Data!$C$1:$C$1009=V$6)/(Data!$C$1:$C$1009=V$6))*ROW(Data!$C$1:$C$1009),ROW(V189)-ROW(V$6)),1)),"")</f>
        <v/>
      </c>
      <c r="W189" s="43"/>
      <c r="X189" s="43" t="str" cm="1">
        <f t="array" ref="X189">IFERROR(_xlfn.SINGLE(INDEX(Data!$A$1:Z$1009,_xlfn.AGGREGATE(15,6,((Data!$C$1:$C$1009=X$6)/(Data!$C$1:$C$1009=X$6))*ROW(Data!$C$1:$C$1009),ROW(X189)-ROW(X$6)),1)),"")</f>
        <v/>
      </c>
      <c r="Y189" s="43"/>
      <c r="Z189" s="43" t="str" cm="1">
        <f t="array" ref="Z189">IFERROR(_xlfn.SINGLE(INDEX(Data!$A$1:AB$1009,_xlfn.AGGREGATE(15,6,((Data!$C$1:$C$1009=Z$6)/(Data!$C$1:$C$1009=Z$6))*ROW(Data!$C$1:$C$1009),ROW(Z189)-ROW(Z$6)),1)),"")</f>
        <v/>
      </c>
    </row>
    <row r="190" spans="1:26" x14ac:dyDescent="0.4">
      <c r="A190" s="43"/>
      <c r="B190" s="43" t="str" cm="1">
        <f t="array" ref="B190">IFERROR(_xlfn.SINGLE(INDEX(Data!A$1:$A$1009,_xlfn.AGGREGATE(15,6,((Data!$C$1:$C$1009=B$6)/(Data!$C$1:$C$1009=B$6))*ROW(Data!$C$1:$C$1009),ROW(B190)-ROW(B$6)),1)),"")</f>
        <v/>
      </c>
      <c r="C190" s="43"/>
      <c r="D190" s="43" t="str" cm="1">
        <f t="array" ref="D190">IFERROR(_xlfn.SINGLE(INDEX(Data!$A$1:C$1009,_xlfn.AGGREGATE(15,6,((Data!$C$1:$C$1009=D$6)/(Data!$C$1:$C$1009=D$6))*ROW(Data!$C$1:$C$1009),ROW(D190)-ROW(D$6)),1)),"")</f>
        <v/>
      </c>
      <c r="E190" s="43"/>
      <c r="F190" s="43" t="str" cm="1">
        <f t="array" ref="F190">IFERROR(_xlfn.SINGLE(INDEX(Data!$A$1:E$1009,_xlfn.AGGREGATE(15,6,((Data!$C$1:$C$1009=F$6)/(Data!$C$1:$C$1009=F$6))*ROW(Data!$C$1:$C$1009),ROW(F190)-ROW(F$6)),1)),"")</f>
        <v/>
      </c>
      <c r="G190" s="43"/>
      <c r="H190" s="43" t="str" cm="1">
        <f t="array" ref="H190">IFERROR(_xlfn.SINGLE(INDEX(Data!$A$1:G$1009,_xlfn.AGGREGATE(15,6,((Data!$C$1:$C$1009=H$6)/(Data!$C$1:$C$1009=H$6))*ROW(Data!$C$1:$C$1009),ROW(H190)-ROW(H$6)),1)),"")</f>
        <v/>
      </c>
      <c r="I190" s="43"/>
      <c r="J190" s="43" t="str" cm="1">
        <f t="array" ref="J190">IFERROR(_xlfn.SINGLE(INDEX(Data!$A$1:J$1009,_xlfn.AGGREGATE(15,6,((Data!$C$1:$C$1009=J$6)/(Data!$C$1:$C$1009=J$6))*ROW(Data!$C$1:$C$1009),ROW(J190)-ROW(J$6)),1)),"")</f>
        <v/>
      </c>
      <c r="K190" s="43"/>
      <c r="L190" s="43" t="str" cm="1">
        <f t="array" ref="L190">IFERROR(_xlfn.SINGLE(INDEX(Data!$A$1:L$1009,_xlfn.AGGREGATE(15,6,((Data!$C$1:$C$1009=L$6)/(Data!$C$1:$C$1009=L$6))*ROW(Data!$C$1:$C$1009),ROW(L190)-ROW(L$6)),1)),"")</f>
        <v/>
      </c>
      <c r="M190" s="43"/>
      <c r="N190" s="43" t="str" cm="1">
        <f t="array" ref="N190">IFERROR(_xlfn.SINGLE(INDEX(Data!$A$1:N$1009,_xlfn.AGGREGATE(15,6,((Data!$C$1:$C$1009=N$6)/(Data!$C$1:$C$1009=N$6))*ROW(Data!$C$1:$C$1009),ROW(N190)-ROW(N$6)),1)),"")</f>
        <v/>
      </c>
      <c r="O190" s="43"/>
      <c r="P190" s="43" t="str" cm="1">
        <f t="array" ref="P190">IFERROR(_xlfn.SINGLE(INDEX(Data!$A$1:Q$1009,_xlfn.AGGREGATE(15,6,((Data!$C$1:$C$1009=P$6)/(Data!$C$1:$C$1009=P$6))*ROW(Data!$C$1:$C$1009),ROW(P190)-ROW(P$6)),1)),"")</f>
        <v/>
      </c>
      <c r="Q190" s="43"/>
      <c r="R190" s="43" t="str" cm="1">
        <f t="array" ref="R190">IFERROR(_xlfn.SINGLE(INDEX(Data!$A$1:R$1009,_xlfn.AGGREGATE(15,6,((Data!$C$1:$C$1009=R$6)/(Data!$C$1:$C$1009=R$6))*ROW(Data!$C$1:$C$1009),ROW(R190)-ROW(R$6)),1)),"")</f>
        <v/>
      </c>
      <c r="S190" s="43"/>
      <c r="T190" s="43" t="str" cm="1">
        <f t="array" ref="T190">IFERROR(_xlfn.SINGLE(INDEX(Data!$A$1:S$1009,_xlfn.AGGREGATE(15,6,((Data!$C$1:$C$1009=T$6)/(Data!$C$1:$C$1009=T$6))*ROW(Data!$C$1:$C$1009),ROW(T190)-ROW(T$6)),1)),"")</f>
        <v/>
      </c>
      <c r="U190" s="43"/>
      <c r="V190" s="43" t="str" cm="1">
        <f t="array" ref="V190">IFERROR(_xlfn.SINGLE(INDEX(Data!$A$1:X$1009,_xlfn.AGGREGATE(15,6,((Data!$C$1:$C$1009=V$6)/(Data!$C$1:$C$1009=V$6))*ROW(Data!$C$1:$C$1009),ROW(V190)-ROW(V$6)),1)),"")</f>
        <v/>
      </c>
      <c r="W190" s="43"/>
      <c r="X190" s="43" t="str" cm="1">
        <f t="array" ref="X190">IFERROR(_xlfn.SINGLE(INDEX(Data!$A$1:Z$1009,_xlfn.AGGREGATE(15,6,((Data!$C$1:$C$1009=X$6)/(Data!$C$1:$C$1009=X$6))*ROW(Data!$C$1:$C$1009),ROW(X190)-ROW(X$6)),1)),"")</f>
        <v/>
      </c>
      <c r="Y190" s="43"/>
      <c r="Z190" s="43" t="str" cm="1">
        <f t="array" ref="Z190">IFERROR(_xlfn.SINGLE(INDEX(Data!$A$1:AB$1009,_xlfn.AGGREGATE(15,6,((Data!$C$1:$C$1009=Z$6)/(Data!$C$1:$C$1009=Z$6))*ROW(Data!$C$1:$C$1009),ROW(Z190)-ROW(Z$6)),1)),"")</f>
        <v/>
      </c>
    </row>
    <row r="191" spans="1:26" x14ac:dyDescent="0.4">
      <c r="A191" s="43"/>
      <c r="B191" s="43" t="str" cm="1">
        <f t="array" ref="B191">IFERROR(_xlfn.SINGLE(INDEX(Data!A$1:$A$1009,_xlfn.AGGREGATE(15,6,((Data!$C$1:$C$1009=B$6)/(Data!$C$1:$C$1009=B$6))*ROW(Data!$C$1:$C$1009),ROW(B191)-ROW(B$6)),1)),"")</f>
        <v/>
      </c>
      <c r="C191" s="43"/>
      <c r="D191" s="43" t="str" cm="1">
        <f t="array" ref="D191">IFERROR(_xlfn.SINGLE(INDEX(Data!$A$1:C$1009,_xlfn.AGGREGATE(15,6,((Data!$C$1:$C$1009=D$6)/(Data!$C$1:$C$1009=D$6))*ROW(Data!$C$1:$C$1009),ROW(D191)-ROW(D$6)),1)),"")</f>
        <v/>
      </c>
      <c r="E191" s="43"/>
      <c r="F191" s="43" t="str" cm="1">
        <f t="array" ref="F191">IFERROR(_xlfn.SINGLE(INDEX(Data!$A$1:E$1009,_xlfn.AGGREGATE(15,6,((Data!$C$1:$C$1009=F$6)/(Data!$C$1:$C$1009=F$6))*ROW(Data!$C$1:$C$1009),ROW(F191)-ROW(F$6)),1)),"")</f>
        <v/>
      </c>
      <c r="G191" s="43"/>
      <c r="H191" s="43" t="str" cm="1">
        <f t="array" ref="H191">IFERROR(_xlfn.SINGLE(INDEX(Data!$A$1:G$1009,_xlfn.AGGREGATE(15,6,((Data!$C$1:$C$1009=H$6)/(Data!$C$1:$C$1009=H$6))*ROW(Data!$C$1:$C$1009),ROW(H191)-ROW(H$6)),1)),"")</f>
        <v/>
      </c>
      <c r="I191" s="43"/>
      <c r="J191" s="43" t="str" cm="1">
        <f t="array" ref="J191">IFERROR(_xlfn.SINGLE(INDEX(Data!$A$1:J$1009,_xlfn.AGGREGATE(15,6,((Data!$C$1:$C$1009=J$6)/(Data!$C$1:$C$1009=J$6))*ROW(Data!$C$1:$C$1009),ROW(J191)-ROW(J$6)),1)),"")</f>
        <v/>
      </c>
      <c r="K191" s="43"/>
      <c r="L191" s="43" t="str" cm="1">
        <f t="array" ref="L191">IFERROR(_xlfn.SINGLE(INDEX(Data!$A$1:L$1009,_xlfn.AGGREGATE(15,6,((Data!$C$1:$C$1009=L$6)/(Data!$C$1:$C$1009=L$6))*ROW(Data!$C$1:$C$1009),ROW(L191)-ROW(L$6)),1)),"")</f>
        <v/>
      </c>
      <c r="M191" s="43"/>
      <c r="N191" s="43" t="str" cm="1">
        <f t="array" ref="N191">IFERROR(_xlfn.SINGLE(INDEX(Data!$A$1:N$1009,_xlfn.AGGREGATE(15,6,((Data!$C$1:$C$1009=N$6)/(Data!$C$1:$C$1009=N$6))*ROW(Data!$C$1:$C$1009),ROW(N191)-ROW(N$6)),1)),"")</f>
        <v/>
      </c>
      <c r="O191" s="43"/>
      <c r="P191" s="43" t="str" cm="1">
        <f t="array" ref="P191">IFERROR(_xlfn.SINGLE(INDEX(Data!$A$1:Q$1009,_xlfn.AGGREGATE(15,6,((Data!$C$1:$C$1009=P$6)/(Data!$C$1:$C$1009=P$6))*ROW(Data!$C$1:$C$1009),ROW(P191)-ROW(P$6)),1)),"")</f>
        <v/>
      </c>
      <c r="Q191" s="43"/>
      <c r="R191" s="43" t="str" cm="1">
        <f t="array" ref="R191">IFERROR(_xlfn.SINGLE(INDEX(Data!$A$1:R$1009,_xlfn.AGGREGATE(15,6,((Data!$C$1:$C$1009=R$6)/(Data!$C$1:$C$1009=R$6))*ROW(Data!$C$1:$C$1009),ROW(R191)-ROW(R$6)),1)),"")</f>
        <v/>
      </c>
      <c r="S191" s="43"/>
      <c r="T191" s="43" t="str" cm="1">
        <f t="array" ref="T191">IFERROR(_xlfn.SINGLE(INDEX(Data!$A$1:S$1009,_xlfn.AGGREGATE(15,6,((Data!$C$1:$C$1009=T$6)/(Data!$C$1:$C$1009=T$6))*ROW(Data!$C$1:$C$1009),ROW(T191)-ROW(T$6)),1)),"")</f>
        <v/>
      </c>
      <c r="U191" s="43"/>
      <c r="V191" s="43" t="str" cm="1">
        <f t="array" ref="V191">IFERROR(_xlfn.SINGLE(INDEX(Data!$A$1:X$1009,_xlfn.AGGREGATE(15,6,((Data!$C$1:$C$1009=V$6)/(Data!$C$1:$C$1009=V$6))*ROW(Data!$C$1:$C$1009),ROW(V191)-ROW(V$6)),1)),"")</f>
        <v/>
      </c>
      <c r="W191" s="43"/>
      <c r="X191" s="43" t="str" cm="1">
        <f t="array" ref="X191">IFERROR(_xlfn.SINGLE(INDEX(Data!$A$1:Z$1009,_xlfn.AGGREGATE(15,6,((Data!$C$1:$C$1009=X$6)/(Data!$C$1:$C$1009=X$6))*ROW(Data!$C$1:$C$1009),ROW(X191)-ROW(X$6)),1)),"")</f>
        <v/>
      </c>
      <c r="Y191" s="43"/>
      <c r="Z191" s="43" t="str" cm="1">
        <f t="array" ref="Z191">IFERROR(_xlfn.SINGLE(INDEX(Data!$A$1:AB$1009,_xlfn.AGGREGATE(15,6,((Data!$C$1:$C$1009=Z$6)/(Data!$C$1:$C$1009=Z$6))*ROW(Data!$C$1:$C$1009),ROW(Z191)-ROW(Z$6)),1)),"")</f>
        <v/>
      </c>
    </row>
    <row r="192" spans="1:26" x14ac:dyDescent="0.4">
      <c r="A192" s="43"/>
      <c r="B192" s="43" t="str" cm="1">
        <f t="array" ref="B192">IFERROR(_xlfn.SINGLE(INDEX(Data!A$1:$A$1009,_xlfn.AGGREGATE(15,6,((Data!$C$1:$C$1009=B$6)/(Data!$C$1:$C$1009=B$6))*ROW(Data!$C$1:$C$1009),ROW(B192)-ROW(B$6)),1)),"")</f>
        <v/>
      </c>
      <c r="C192" s="43"/>
      <c r="D192" s="43" t="str" cm="1">
        <f t="array" ref="D192">IFERROR(_xlfn.SINGLE(INDEX(Data!$A$1:C$1009,_xlfn.AGGREGATE(15,6,((Data!$C$1:$C$1009=D$6)/(Data!$C$1:$C$1009=D$6))*ROW(Data!$C$1:$C$1009),ROW(D192)-ROW(D$6)),1)),"")</f>
        <v/>
      </c>
      <c r="E192" s="43"/>
      <c r="F192" s="43" t="str" cm="1">
        <f t="array" ref="F192">IFERROR(_xlfn.SINGLE(INDEX(Data!$A$1:E$1009,_xlfn.AGGREGATE(15,6,((Data!$C$1:$C$1009=F$6)/(Data!$C$1:$C$1009=F$6))*ROW(Data!$C$1:$C$1009),ROW(F192)-ROW(F$6)),1)),"")</f>
        <v/>
      </c>
      <c r="G192" s="43"/>
      <c r="H192" s="43" t="str" cm="1">
        <f t="array" ref="H192">IFERROR(_xlfn.SINGLE(INDEX(Data!$A$1:G$1009,_xlfn.AGGREGATE(15,6,((Data!$C$1:$C$1009=H$6)/(Data!$C$1:$C$1009=H$6))*ROW(Data!$C$1:$C$1009),ROW(H192)-ROW(H$6)),1)),"")</f>
        <v/>
      </c>
      <c r="I192" s="43"/>
      <c r="J192" s="43" t="str" cm="1">
        <f t="array" ref="J192">IFERROR(_xlfn.SINGLE(INDEX(Data!$A$1:J$1009,_xlfn.AGGREGATE(15,6,((Data!$C$1:$C$1009=J$6)/(Data!$C$1:$C$1009=J$6))*ROW(Data!$C$1:$C$1009),ROW(J192)-ROW(J$6)),1)),"")</f>
        <v/>
      </c>
      <c r="K192" s="43"/>
      <c r="L192" s="43" t="str" cm="1">
        <f t="array" ref="L192">IFERROR(_xlfn.SINGLE(INDEX(Data!$A$1:L$1009,_xlfn.AGGREGATE(15,6,((Data!$C$1:$C$1009=L$6)/(Data!$C$1:$C$1009=L$6))*ROW(Data!$C$1:$C$1009),ROW(L192)-ROW(L$6)),1)),"")</f>
        <v/>
      </c>
      <c r="M192" s="43"/>
      <c r="N192" s="43" t="str" cm="1">
        <f t="array" ref="N192">IFERROR(_xlfn.SINGLE(INDEX(Data!$A$1:N$1009,_xlfn.AGGREGATE(15,6,((Data!$C$1:$C$1009=N$6)/(Data!$C$1:$C$1009=N$6))*ROW(Data!$C$1:$C$1009),ROW(N192)-ROW(N$6)),1)),"")</f>
        <v/>
      </c>
      <c r="O192" s="43"/>
      <c r="P192" s="43" t="str" cm="1">
        <f t="array" ref="P192">IFERROR(_xlfn.SINGLE(INDEX(Data!$A$1:Q$1009,_xlfn.AGGREGATE(15,6,((Data!$C$1:$C$1009=P$6)/(Data!$C$1:$C$1009=P$6))*ROW(Data!$C$1:$C$1009),ROW(P192)-ROW(P$6)),1)),"")</f>
        <v/>
      </c>
      <c r="Q192" s="43"/>
      <c r="R192" s="43" t="str" cm="1">
        <f t="array" ref="R192">IFERROR(_xlfn.SINGLE(INDEX(Data!$A$1:R$1009,_xlfn.AGGREGATE(15,6,((Data!$C$1:$C$1009=R$6)/(Data!$C$1:$C$1009=R$6))*ROW(Data!$C$1:$C$1009),ROW(R192)-ROW(R$6)),1)),"")</f>
        <v/>
      </c>
      <c r="S192" s="43"/>
      <c r="T192" s="43" t="str" cm="1">
        <f t="array" ref="T192">IFERROR(_xlfn.SINGLE(INDEX(Data!$A$1:S$1009,_xlfn.AGGREGATE(15,6,((Data!$C$1:$C$1009=T$6)/(Data!$C$1:$C$1009=T$6))*ROW(Data!$C$1:$C$1009),ROW(T192)-ROW(T$6)),1)),"")</f>
        <v/>
      </c>
      <c r="U192" s="43"/>
      <c r="V192" s="43" t="str" cm="1">
        <f t="array" ref="V192">IFERROR(_xlfn.SINGLE(INDEX(Data!$A$1:X$1009,_xlfn.AGGREGATE(15,6,((Data!$C$1:$C$1009=V$6)/(Data!$C$1:$C$1009=V$6))*ROW(Data!$C$1:$C$1009),ROW(V192)-ROW(V$6)),1)),"")</f>
        <v/>
      </c>
      <c r="W192" s="43"/>
      <c r="X192" s="43" t="str" cm="1">
        <f t="array" ref="X192">IFERROR(_xlfn.SINGLE(INDEX(Data!$A$1:Z$1009,_xlfn.AGGREGATE(15,6,((Data!$C$1:$C$1009=X$6)/(Data!$C$1:$C$1009=X$6))*ROW(Data!$C$1:$C$1009),ROW(X192)-ROW(X$6)),1)),"")</f>
        <v/>
      </c>
      <c r="Y192" s="43"/>
      <c r="Z192" s="43" t="str" cm="1">
        <f t="array" ref="Z192">IFERROR(_xlfn.SINGLE(INDEX(Data!$A$1:AB$1009,_xlfn.AGGREGATE(15,6,((Data!$C$1:$C$1009=Z$6)/(Data!$C$1:$C$1009=Z$6))*ROW(Data!$C$1:$C$1009),ROW(Z192)-ROW(Z$6)),1)),"")</f>
        <v/>
      </c>
    </row>
    <row r="193" spans="1:26" x14ac:dyDescent="0.4">
      <c r="A193" s="43"/>
      <c r="B193" s="43" t="str" cm="1">
        <f t="array" ref="B193">IFERROR(_xlfn.SINGLE(INDEX(Data!A$1:$A$1009,_xlfn.AGGREGATE(15,6,((Data!$C$1:$C$1009=B$6)/(Data!$C$1:$C$1009=B$6))*ROW(Data!$C$1:$C$1009),ROW(B193)-ROW(B$6)),1)),"")</f>
        <v/>
      </c>
      <c r="C193" s="43"/>
      <c r="D193" s="43" t="str" cm="1">
        <f t="array" ref="D193">IFERROR(_xlfn.SINGLE(INDEX(Data!$A$1:C$1009,_xlfn.AGGREGATE(15,6,((Data!$C$1:$C$1009=D$6)/(Data!$C$1:$C$1009=D$6))*ROW(Data!$C$1:$C$1009),ROW(D193)-ROW(D$6)),1)),"")</f>
        <v/>
      </c>
      <c r="E193" s="43"/>
      <c r="F193" s="43" t="str" cm="1">
        <f t="array" ref="F193">IFERROR(_xlfn.SINGLE(INDEX(Data!$A$1:E$1009,_xlfn.AGGREGATE(15,6,((Data!$C$1:$C$1009=F$6)/(Data!$C$1:$C$1009=F$6))*ROW(Data!$C$1:$C$1009),ROW(F193)-ROW(F$6)),1)),"")</f>
        <v/>
      </c>
      <c r="G193" s="43"/>
      <c r="H193" s="43" t="str" cm="1">
        <f t="array" ref="H193">IFERROR(_xlfn.SINGLE(INDEX(Data!$A$1:G$1009,_xlfn.AGGREGATE(15,6,((Data!$C$1:$C$1009=H$6)/(Data!$C$1:$C$1009=H$6))*ROW(Data!$C$1:$C$1009),ROW(H193)-ROW(H$6)),1)),"")</f>
        <v/>
      </c>
      <c r="I193" s="43"/>
      <c r="J193" s="43" t="str" cm="1">
        <f t="array" ref="J193">IFERROR(_xlfn.SINGLE(INDEX(Data!$A$1:J$1009,_xlfn.AGGREGATE(15,6,((Data!$C$1:$C$1009=J$6)/(Data!$C$1:$C$1009=J$6))*ROW(Data!$C$1:$C$1009),ROW(J193)-ROW(J$6)),1)),"")</f>
        <v/>
      </c>
      <c r="K193" s="43"/>
      <c r="L193" s="43" t="str" cm="1">
        <f t="array" ref="L193">IFERROR(_xlfn.SINGLE(INDEX(Data!$A$1:L$1009,_xlfn.AGGREGATE(15,6,((Data!$C$1:$C$1009=L$6)/(Data!$C$1:$C$1009=L$6))*ROW(Data!$C$1:$C$1009),ROW(L193)-ROW(L$6)),1)),"")</f>
        <v/>
      </c>
      <c r="M193" s="43"/>
      <c r="N193" s="43" t="str" cm="1">
        <f t="array" ref="N193">IFERROR(_xlfn.SINGLE(INDEX(Data!$A$1:N$1009,_xlfn.AGGREGATE(15,6,((Data!$C$1:$C$1009=N$6)/(Data!$C$1:$C$1009=N$6))*ROW(Data!$C$1:$C$1009),ROW(N193)-ROW(N$6)),1)),"")</f>
        <v/>
      </c>
      <c r="O193" s="43"/>
      <c r="P193" s="43" t="str" cm="1">
        <f t="array" ref="P193">IFERROR(_xlfn.SINGLE(INDEX(Data!$A$1:Q$1009,_xlfn.AGGREGATE(15,6,((Data!$C$1:$C$1009=P$6)/(Data!$C$1:$C$1009=P$6))*ROW(Data!$C$1:$C$1009),ROW(P193)-ROW(P$6)),1)),"")</f>
        <v/>
      </c>
      <c r="Q193" s="43"/>
      <c r="R193" s="43" t="str" cm="1">
        <f t="array" ref="R193">IFERROR(_xlfn.SINGLE(INDEX(Data!$A$1:R$1009,_xlfn.AGGREGATE(15,6,((Data!$C$1:$C$1009=R$6)/(Data!$C$1:$C$1009=R$6))*ROW(Data!$C$1:$C$1009),ROW(R193)-ROW(R$6)),1)),"")</f>
        <v/>
      </c>
      <c r="S193" s="43"/>
      <c r="T193" s="43" t="str" cm="1">
        <f t="array" ref="T193">IFERROR(_xlfn.SINGLE(INDEX(Data!$A$1:S$1009,_xlfn.AGGREGATE(15,6,((Data!$C$1:$C$1009=T$6)/(Data!$C$1:$C$1009=T$6))*ROW(Data!$C$1:$C$1009),ROW(T193)-ROW(T$6)),1)),"")</f>
        <v/>
      </c>
      <c r="U193" s="43"/>
      <c r="V193" s="43" t="str" cm="1">
        <f t="array" ref="V193">IFERROR(_xlfn.SINGLE(INDEX(Data!$A$1:X$1009,_xlfn.AGGREGATE(15,6,((Data!$C$1:$C$1009=V$6)/(Data!$C$1:$C$1009=V$6))*ROW(Data!$C$1:$C$1009),ROW(V193)-ROW(V$6)),1)),"")</f>
        <v/>
      </c>
      <c r="W193" s="43"/>
      <c r="X193" s="43" t="str" cm="1">
        <f t="array" ref="X193">IFERROR(_xlfn.SINGLE(INDEX(Data!$A$1:Z$1009,_xlfn.AGGREGATE(15,6,((Data!$C$1:$C$1009=X$6)/(Data!$C$1:$C$1009=X$6))*ROW(Data!$C$1:$C$1009),ROW(X193)-ROW(X$6)),1)),"")</f>
        <v/>
      </c>
      <c r="Y193" s="43"/>
      <c r="Z193" s="43" t="str" cm="1">
        <f t="array" ref="Z193">IFERROR(_xlfn.SINGLE(INDEX(Data!$A$1:AB$1009,_xlfn.AGGREGATE(15,6,((Data!$C$1:$C$1009=Z$6)/(Data!$C$1:$C$1009=Z$6))*ROW(Data!$C$1:$C$1009),ROW(Z193)-ROW(Z$6)),1)),"")</f>
        <v/>
      </c>
    </row>
    <row r="194" spans="1:26" x14ac:dyDescent="0.4">
      <c r="A194" s="43"/>
      <c r="B194" s="43" t="str" cm="1">
        <f t="array" ref="B194">IFERROR(_xlfn.SINGLE(INDEX(Data!A$1:$A$1009,_xlfn.AGGREGATE(15,6,((Data!$C$1:$C$1009=B$6)/(Data!$C$1:$C$1009=B$6))*ROW(Data!$C$1:$C$1009),ROW(B194)-ROW(B$6)),1)),"")</f>
        <v/>
      </c>
      <c r="C194" s="43"/>
      <c r="D194" s="43" t="str" cm="1">
        <f t="array" ref="D194">IFERROR(_xlfn.SINGLE(INDEX(Data!$A$1:C$1009,_xlfn.AGGREGATE(15,6,((Data!$C$1:$C$1009=D$6)/(Data!$C$1:$C$1009=D$6))*ROW(Data!$C$1:$C$1009),ROW(D194)-ROW(D$6)),1)),"")</f>
        <v/>
      </c>
      <c r="E194" s="43"/>
      <c r="F194" s="43" t="str" cm="1">
        <f t="array" ref="F194">IFERROR(_xlfn.SINGLE(INDEX(Data!$A$1:E$1009,_xlfn.AGGREGATE(15,6,((Data!$C$1:$C$1009=F$6)/(Data!$C$1:$C$1009=F$6))*ROW(Data!$C$1:$C$1009),ROW(F194)-ROW(F$6)),1)),"")</f>
        <v/>
      </c>
      <c r="G194" s="43"/>
      <c r="H194" s="43" t="str" cm="1">
        <f t="array" ref="H194">IFERROR(_xlfn.SINGLE(INDEX(Data!$A$1:G$1009,_xlfn.AGGREGATE(15,6,((Data!$C$1:$C$1009=H$6)/(Data!$C$1:$C$1009=H$6))*ROW(Data!$C$1:$C$1009),ROW(H194)-ROW(H$6)),1)),"")</f>
        <v/>
      </c>
      <c r="I194" s="43"/>
      <c r="J194" s="43" t="str" cm="1">
        <f t="array" ref="J194">IFERROR(_xlfn.SINGLE(INDEX(Data!$A$1:J$1009,_xlfn.AGGREGATE(15,6,((Data!$C$1:$C$1009=J$6)/(Data!$C$1:$C$1009=J$6))*ROW(Data!$C$1:$C$1009),ROW(J194)-ROW(J$6)),1)),"")</f>
        <v/>
      </c>
      <c r="K194" s="43"/>
      <c r="L194" s="43" t="str" cm="1">
        <f t="array" ref="L194">IFERROR(_xlfn.SINGLE(INDEX(Data!$A$1:L$1009,_xlfn.AGGREGATE(15,6,((Data!$C$1:$C$1009=L$6)/(Data!$C$1:$C$1009=L$6))*ROW(Data!$C$1:$C$1009),ROW(L194)-ROW(L$6)),1)),"")</f>
        <v/>
      </c>
      <c r="M194" s="43"/>
      <c r="N194" s="43" t="str" cm="1">
        <f t="array" ref="N194">IFERROR(_xlfn.SINGLE(INDEX(Data!$A$1:N$1009,_xlfn.AGGREGATE(15,6,((Data!$C$1:$C$1009=N$6)/(Data!$C$1:$C$1009=N$6))*ROW(Data!$C$1:$C$1009),ROW(N194)-ROW(N$6)),1)),"")</f>
        <v/>
      </c>
      <c r="O194" s="43"/>
      <c r="P194" s="43" t="str" cm="1">
        <f t="array" ref="P194">IFERROR(_xlfn.SINGLE(INDEX(Data!$A$1:Q$1009,_xlfn.AGGREGATE(15,6,((Data!$C$1:$C$1009=P$6)/(Data!$C$1:$C$1009=P$6))*ROW(Data!$C$1:$C$1009),ROW(P194)-ROW(P$6)),1)),"")</f>
        <v/>
      </c>
      <c r="Q194" s="43"/>
      <c r="R194" s="43" t="str" cm="1">
        <f t="array" ref="R194">IFERROR(_xlfn.SINGLE(INDEX(Data!$A$1:R$1009,_xlfn.AGGREGATE(15,6,((Data!$C$1:$C$1009=R$6)/(Data!$C$1:$C$1009=R$6))*ROW(Data!$C$1:$C$1009),ROW(R194)-ROW(R$6)),1)),"")</f>
        <v/>
      </c>
      <c r="S194" s="43"/>
      <c r="T194" s="43" t="str" cm="1">
        <f t="array" ref="T194">IFERROR(_xlfn.SINGLE(INDEX(Data!$A$1:S$1009,_xlfn.AGGREGATE(15,6,((Data!$C$1:$C$1009=T$6)/(Data!$C$1:$C$1009=T$6))*ROW(Data!$C$1:$C$1009),ROW(T194)-ROW(T$6)),1)),"")</f>
        <v/>
      </c>
      <c r="U194" s="43"/>
      <c r="V194" s="43" t="str" cm="1">
        <f t="array" ref="V194">IFERROR(_xlfn.SINGLE(INDEX(Data!$A$1:X$1009,_xlfn.AGGREGATE(15,6,((Data!$C$1:$C$1009=V$6)/(Data!$C$1:$C$1009=V$6))*ROW(Data!$C$1:$C$1009),ROW(V194)-ROW(V$6)),1)),"")</f>
        <v/>
      </c>
      <c r="W194" s="43"/>
      <c r="X194" s="43" t="str" cm="1">
        <f t="array" ref="X194">IFERROR(_xlfn.SINGLE(INDEX(Data!$A$1:Z$1009,_xlfn.AGGREGATE(15,6,((Data!$C$1:$C$1009=X$6)/(Data!$C$1:$C$1009=X$6))*ROW(Data!$C$1:$C$1009),ROW(X194)-ROW(X$6)),1)),"")</f>
        <v/>
      </c>
      <c r="Y194" s="43"/>
      <c r="Z194" s="43" t="str" cm="1">
        <f t="array" ref="Z194">IFERROR(_xlfn.SINGLE(INDEX(Data!$A$1:AB$1009,_xlfn.AGGREGATE(15,6,((Data!$C$1:$C$1009=Z$6)/(Data!$C$1:$C$1009=Z$6))*ROW(Data!$C$1:$C$1009),ROW(Z194)-ROW(Z$6)),1)),"")</f>
        <v/>
      </c>
    </row>
    <row r="195" spans="1:26" x14ac:dyDescent="0.4">
      <c r="A195" s="43"/>
      <c r="B195" s="43" t="str" cm="1">
        <f t="array" ref="B195">IFERROR(_xlfn.SINGLE(INDEX(Data!A$1:$A$1009,_xlfn.AGGREGATE(15,6,((Data!$C$1:$C$1009=B$6)/(Data!$C$1:$C$1009=B$6))*ROW(Data!$C$1:$C$1009),ROW(B195)-ROW(B$6)),1)),"")</f>
        <v/>
      </c>
      <c r="C195" s="43"/>
      <c r="D195" s="43" t="str" cm="1">
        <f t="array" ref="D195">IFERROR(_xlfn.SINGLE(INDEX(Data!$A$1:C$1009,_xlfn.AGGREGATE(15,6,((Data!$C$1:$C$1009=D$6)/(Data!$C$1:$C$1009=D$6))*ROW(Data!$C$1:$C$1009),ROW(D195)-ROW(D$6)),1)),"")</f>
        <v/>
      </c>
      <c r="E195" s="43"/>
      <c r="F195" s="43" t="str" cm="1">
        <f t="array" ref="F195">IFERROR(_xlfn.SINGLE(INDEX(Data!$A$1:E$1009,_xlfn.AGGREGATE(15,6,((Data!$C$1:$C$1009=F$6)/(Data!$C$1:$C$1009=F$6))*ROW(Data!$C$1:$C$1009),ROW(F195)-ROW(F$6)),1)),"")</f>
        <v/>
      </c>
      <c r="G195" s="43"/>
      <c r="H195" s="43" t="str" cm="1">
        <f t="array" ref="H195">IFERROR(_xlfn.SINGLE(INDEX(Data!$A$1:G$1009,_xlfn.AGGREGATE(15,6,((Data!$C$1:$C$1009=H$6)/(Data!$C$1:$C$1009=H$6))*ROW(Data!$C$1:$C$1009),ROW(H195)-ROW(H$6)),1)),"")</f>
        <v/>
      </c>
      <c r="I195" s="43"/>
      <c r="J195" s="43" t="str" cm="1">
        <f t="array" ref="J195">IFERROR(_xlfn.SINGLE(INDEX(Data!$A$1:J$1009,_xlfn.AGGREGATE(15,6,((Data!$C$1:$C$1009=J$6)/(Data!$C$1:$C$1009=J$6))*ROW(Data!$C$1:$C$1009),ROW(J195)-ROW(J$6)),1)),"")</f>
        <v/>
      </c>
      <c r="K195" s="43"/>
      <c r="L195" s="43" t="str" cm="1">
        <f t="array" ref="L195">IFERROR(_xlfn.SINGLE(INDEX(Data!$A$1:L$1009,_xlfn.AGGREGATE(15,6,((Data!$C$1:$C$1009=L$6)/(Data!$C$1:$C$1009=L$6))*ROW(Data!$C$1:$C$1009),ROW(L195)-ROW(L$6)),1)),"")</f>
        <v/>
      </c>
      <c r="M195" s="43"/>
      <c r="N195" s="43" t="str" cm="1">
        <f t="array" ref="N195">IFERROR(_xlfn.SINGLE(INDEX(Data!$A$1:N$1009,_xlfn.AGGREGATE(15,6,((Data!$C$1:$C$1009=N$6)/(Data!$C$1:$C$1009=N$6))*ROW(Data!$C$1:$C$1009),ROW(N195)-ROW(N$6)),1)),"")</f>
        <v/>
      </c>
      <c r="O195" s="43"/>
      <c r="P195" s="43" t="str" cm="1">
        <f t="array" ref="P195">IFERROR(_xlfn.SINGLE(INDEX(Data!$A$1:Q$1009,_xlfn.AGGREGATE(15,6,((Data!$C$1:$C$1009=P$6)/(Data!$C$1:$C$1009=P$6))*ROW(Data!$C$1:$C$1009),ROW(P195)-ROW(P$6)),1)),"")</f>
        <v/>
      </c>
      <c r="Q195" s="43"/>
      <c r="R195" s="43" t="str" cm="1">
        <f t="array" ref="R195">IFERROR(_xlfn.SINGLE(INDEX(Data!$A$1:R$1009,_xlfn.AGGREGATE(15,6,((Data!$C$1:$C$1009=R$6)/(Data!$C$1:$C$1009=R$6))*ROW(Data!$C$1:$C$1009),ROW(R195)-ROW(R$6)),1)),"")</f>
        <v/>
      </c>
      <c r="S195" s="43"/>
      <c r="T195" s="43" t="str" cm="1">
        <f t="array" ref="T195">IFERROR(_xlfn.SINGLE(INDEX(Data!$A$1:S$1009,_xlfn.AGGREGATE(15,6,((Data!$C$1:$C$1009=T$6)/(Data!$C$1:$C$1009=T$6))*ROW(Data!$C$1:$C$1009),ROW(T195)-ROW(T$6)),1)),"")</f>
        <v/>
      </c>
      <c r="U195" s="43"/>
      <c r="V195" s="43" t="str" cm="1">
        <f t="array" ref="V195">IFERROR(_xlfn.SINGLE(INDEX(Data!$A$1:X$1009,_xlfn.AGGREGATE(15,6,((Data!$C$1:$C$1009=V$6)/(Data!$C$1:$C$1009=V$6))*ROW(Data!$C$1:$C$1009),ROW(V195)-ROW(V$6)),1)),"")</f>
        <v/>
      </c>
      <c r="W195" s="43"/>
      <c r="X195" s="43" t="str" cm="1">
        <f t="array" ref="X195">IFERROR(_xlfn.SINGLE(INDEX(Data!$A$1:Z$1009,_xlfn.AGGREGATE(15,6,((Data!$C$1:$C$1009=X$6)/(Data!$C$1:$C$1009=X$6))*ROW(Data!$C$1:$C$1009),ROW(X195)-ROW(X$6)),1)),"")</f>
        <v/>
      </c>
      <c r="Y195" s="43"/>
      <c r="Z195" s="43" t="str" cm="1">
        <f t="array" ref="Z195">IFERROR(_xlfn.SINGLE(INDEX(Data!$A$1:AB$1009,_xlfn.AGGREGATE(15,6,((Data!$C$1:$C$1009=Z$6)/(Data!$C$1:$C$1009=Z$6))*ROW(Data!$C$1:$C$1009),ROW(Z195)-ROW(Z$6)),1)),"")</f>
        <v/>
      </c>
    </row>
    <row r="196" spans="1:26" x14ac:dyDescent="0.4">
      <c r="A196" s="43"/>
      <c r="B196" s="43" t="str" cm="1">
        <f t="array" ref="B196">IFERROR(_xlfn.SINGLE(INDEX(Data!A$1:$A$1009,_xlfn.AGGREGATE(15,6,((Data!$C$1:$C$1009=B$6)/(Data!$C$1:$C$1009=B$6))*ROW(Data!$C$1:$C$1009),ROW(B196)-ROW(B$6)),1)),"")</f>
        <v/>
      </c>
      <c r="C196" s="43"/>
      <c r="D196" s="43" t="str" cm="1">
        <f t="array" ref="D196">IFERROR(_xlfn.SINGLE(INDEX(Data!$A$1:C$1009,_xlfn.AGGREGATE(15,6,((Data!$C$1:$C$1009=D$6)/(Data!$C$1:$C$1009=D$6))*ROW(Data!$C$1:$C$1009),ROW(D196)-ROW(D$6)),1)),"")</f>
        <v/>
      </c>
      <c r="E196" s="43"/>
      <c r="F196" s="43" t="str" cm="1">
        <f t="array" ref="F196">IFERROR(_xlfn.SINGLE(INDEX(Data!$A$1:E$1009,_xlfn.AGGREGATE(15,6,((Data!$C$1:$C$1009=F$6)/(Data!$C$1:$C$1009=F$6))*ROW(Data!$C$1:$C$1009),ROW(F196)-ROW(F$6)),1)),"")</f>
        <v/>
      </c>
      <c r="G196" s="43"/>
      <c r="H196" s="43" t="str" cm="1">
        <f t="array" ref="H196">IFERROR(_xlfn.SINGLE(INDEX(Data!$A$1:G$1009,_xlfn.AGGREGATE(15,6,((Data!$C$1:$C$1009=H$6)/(Data!$C$1:$C$1009=H$6))*ROW(Data!$C$1:$C$1009),ROW(H196)-ROW(H$6)),1)),"")</f>
        <v/>
      </c>
      <c r="I196" s="43"/>
      <c r="J196" s="43" t="str" cm="1">
        <f t="array" ref="J196">IFERROR(_xlfn.SINGLE(INDEX(Data!$A$1:J$1009,_xlfn.AGGREGATE(15,6,((Data!$C$1:$C$1009=J$6)/(Data!$C$1:$C$1009=J$6))*ROW(Data!$C$1:$C$1009),ROW(J196)-ROW(J$6)),1)),"")</f>
        <v/>
      </c>
      <c r="K196" s="43"/>
      <c r="L196" s="43" t="str" cm="1">
        <f t="array" ref="L196">IFERROR(_xlfn.SINGLE(INDEX(Data!$A$1:L$1009,_xlfn.AGGREGATE(15,6,((Data!$C$1:$C$1009=L$6)/(Data!$C$1:$C$1009=L$6))*ROW(Data!$C$1:$C$1009),ROW(L196)-ROW(L$6)),1)),"")</f>
        <v/>
      </c>
      <c r="M196" s="43"/>
      <c r="N196" s="43" t="str" cm="1">
        <f t="array" ref="N196">IFERROR(_xlfn.SINGLE(INDEX(Data!$A$1:N$1009,_xlfn.AGGREGATE(15,6,((Data!$C$1:$C$1009=N$6)/(Data!$C$1:$C$1009=N$6))*ROW(Data!$C$1:$C$1009),ROW(N196)-ROW(N$6)),1)),"")</f>
        <v/>
      </c>
      <c r="O196" s="43"/>
      <c r="P196" s="43" t="str" cm="1">
        <f t="array" ref="P196">IFERROR(_xlfn.SINGLE(INDEX(Data!$A$1:Q$1009,_xlfn.AGGREGATE(15,6,((Data!$C$1:$C$1009=P$6)/(Data!$C$1:$C$1009=P$6))*ROW(Data!$C$1:$C$1009),ROW(P196)-ROW(P$6)),1)),"")</f>
        <v/>
      </c>
      <c r="Q196" s="43"/>
      <c r="R196" s="43" t="str" cm="1">
        <f t="array" ref="R196">IFERROR(_xlfn.SINGLE(INDEX(Data!$A$1:R$1009,_xlfn.AGGREGATE(15,6,((Data!$C$1:$C$1009=R$6)/(Data!$C$1:$C$1009=R$6))*ROW(Data!$C$1:$C$1009),ROW(R196)-ROW(R$6)),1)),"")</f>
        <v/>
      </c>
      <c r="S196" s="43"/>
      <c r="T196" s="43" t="str" cm="1">
        <f t="array" ref="T196">IFERROR(_xlfn.SINGLE(INDEX(Data!$A$1:S$1009,_xlfn.AGGREGATE(15,6,((Data!$C$1:$C$1009=T$6)/(Data!$C$1:$C$1009=T$6))*ROW(Data!$C$1:$C$1009),ROW(T196)-ROW(T$6)),1)),"")</f>
        <v/>
      </c>
      <c r="U196" s="43"/>
      <c r="V196" s="43" t="str" cm="1">
        <f t="array" ref="V196">IFERROR(_xlfn.SINGLE(INDEX(Data!$A$1:X$1009,_xlfn.AGGREGATE(15,6,((Data!$C$1:$C$1009=V$6)/(Data!$C$1:$C$1009=V$6))*ROW(Data!$C$1:$C$1009),ROW(V196)-ROW(V$6)),1)),"")</f>
        <v/>
      </c>
      <c r="W196" s="43"/>
      <c r="X196" s="43" t="str" cm="1">
        <f t="array" ref="X196">IFERROR(_xlfn.SINGLE(INDEX(Data!$A$1:Z$1009,_xlfn.AGGREGATE(15,6,((Data!$C$1:$C$1009=X$6)/(Data!$C$1:$C$1009=X$6))*ROW(Data!$C$1:$C$1009),ROW(X196)-ROW(X$6)),1)),"")</f>
        <v/>
      </c>
      <c r="Y196" s="43"/>
      <c r="Z196" s="43" t="str" cm="1">
        <f t="array" ref="Z196">IFERROR(_xlfn.SINGLE(INDEX(Data!$A$1:AB$1009,_xlfn.AGGREGATE(15,6,((Data!$C$1:$C$1009=Z$6)/(Data!$C$1:$C$1009=Z$6))*ROW(Data!$C$1:$C$1009),ROW(Z196)-ROW(Z$6)),1)),"")</f>
        <v/>
      </c>
    </row>
    <row r="197" spans="1:26" x14ac:dyDescent="0.4">
      <c r="A197" s="43"/>
      <c r="B197" s="43" t="str" cm="1">
        <f t="array" ref="B197">IFERROR(_xlfn.SINGLE(INDEX(Data!A$1:$A$1009,_xlfn.AGGREGATE(15,6,((Data!$C$1:$C$1009=B$6)/(Data!$C$1:$C$1009=B$6))*ROW(Data!$C$1:$C$1009),ROW(B197)-ROW(B$6)),1)),"")</f>
        <v/>
      </c>
      <c r="C197" s="43"/>
      <c r="D197" s="43" t="str" cm="1">
        <f t="array" ref="D197">IFERROR(_xlfn.SINGLE(INDEX(Data!$A$1:C$1009,_xlfn.AGGREGATE(15,6,((Data!$C$1:$C$1009=D$6)/(Data!$C$1:$C$1009=D$6))*ROW(Data!$C$1:$C$1009),ROW(D197)-ROW(D$6)),1)),"")</f>
        <v/>
      </c>
      <c r="E197" s="43"/>
      <c r="F197" s="43" t="str" cm="1">
        <f t="array" ref="F197">IFERROR(_xlfn.SINGLE(INDEX(Data!$A$1:E$1009,_xlfn.AGGREGATE(15,6,((Data!$C$1:$C$1009=F$6)/(Data!$C$1:$C$1009=F$6))*ROW(Data!$C$1:$C$1009),ROW(F197)-ROW(F$6)),1)),"")</f>
        <v/>
      </c>
      <c r="G197" s="43"/>
      <c r="H197" s="43" t="str" cm="1">
        <f t="array" ref="H197">IFERROR(_xlfn.SINGLE(INDEX(Data!$A$1:G$1009,_xlfn.AGGREGATE(15,6,((Data!$C$1:$C$1009=H$6)/(Data!$C$1:$C$1009=H$6))*ROW(Data!$C$1:$C$1009),ROW(H197)-ROW(H$6)),1)),"")</f>
        <v/>
      </c>
      <c r="I197" s="43"/>
      <c r="J197" s="43" t="str" cm="1">
        <f t="array" ref="J197">IFERROR(_xlfn.SINGLE(INDEX(Data!$A$1:J$1009,_xlfn.AGGREGATE(15,6,((Data!$C$1:$C$1009=J$6)/(Data!$C$1:$C$1009=J$6))*ROW(Data!$C$1:$C$1009),ROW(J197)-ROW(J$6)),1)),"")</f>
        <v/>
      </c>
      <c r="K197" s="43"/>
      <c r="L197" s="43" t="str" cm="1">
        <f t="array" ref="L197">IFERROR(_xlfn.SINGLE(INDEX(Data!$A$1:L$1009,_xlfn.AGGREGATE(15,6,((Data!$C$1:$C$1009=L$6)/(Data!$C$1:$C$1009=L$6))*ROW(Data!$C$1:$C$1009),ROW(L197)-ROW(L$6)),1)),"")</f>
        <v/>
      </c>
      <c r="M197" s="43"/>
      <c r="N197" s="43" t="str" cm="1">
        <f t="array" ref="N197">IFERROR(_xlfn.SINGLE(INDEX(Data!$A$1:N$1009,_xlfn.AGGREGATE(15,6,((Data!$C$1:$C$1009=N$6)/(Data!$C$1:$C$1009=N$6))*ROW(Data!$C$1:$C$1009),ROW(N197)-ROW(N$6)),1)),"")</f>
        <v/>
      </c>
      <c r="O197" s="43"/>
      <c r="P197" s="43" t="str" cm="1">
        <f t="array" ref="P197">IFERROR(_xlfn.SINGLE(INDEX(Data!$A$1:Q$1009,_xlfn.AGGREGATE(15,6,((Data!$C$1:$C$1009=P$6)/(Data!$C$1:$C$1009=P$6))*ROW(Data!$C$1:$C$1009),ROW(P197)-ROW(P$6)),1)),"")</f>
        <v/>
      </c>
      <c r="Q197" s="43"/>
      <c r="R197" s="43" t="str" cm="1">
        <f t="array" ref="R197">IFERROR(_xlfn.SINGLE(INDEX(Data!$A$1:R$1009,_xlfn.AGGREGATE(15,6,((Data!$C$1:$C$1009=R$6)/(Data!$C$1:$C$1009=R$6))*ROW(Data!$C$1:$C$1009),ROW(R197)-ROW(R$6)),1)),"")</f>
        <v/>
      </c>
      <c r="S197" s="43"/>
      <c r="T197" s="43" t="str" cm="1">
        <f t="array" ref="T197">IFERROR(_xlfn.SINGLE(INDEX(Data!$A$1:S$1009,_xlfn.AGGREGATE(15,6,((Data!$C$1:$C$1009=T$6)/(Data!$C$1:$C$1009=T$6))*ROW(Data!$C$1:$C$1009),ROW(T197)-ROW(T$6)),1)),"")</f>
        <v/>
      </c>
      <c r="U197" s="43"/>
      <c r="V197" s="43" t="str" cm="1">
        <f t="array" ref="V197">IFERROR(_xlfn.SINGLE(INDEX(Data!$A$1:X$1009,_xlfn.AGGREGATE(15,6,((Data!$C$1:$C$1009=V$6)/(Data!$C$1:$C$1009=V$6))*ROW(Data!$C$1:$C$1009),ROW(V197)-ROW(V$6)),1)),"")</f>
        <v/>
      </c>
      <c r="W197" s="43"/>
      <c r="X197" s="43" t="str" cm="1">
        <f t="array" ref="X197">IFERROR(_xlfn.SINGLE(INDEX(Data!$A$1:Z$1009,_xlfn.AGGREGATE(15,6,((Data!$C$1:$C$1009=X$6)/(Data!$C$1:$C$1009=X$6))*ROW(Data!$C$1:$C$1009),ROW(X197)-ROW(X$6)),1)),"")</f>
        <v/>
      </c>
      <c r="Y197" s="43"/>
      <c r="Z197" s="43" t="str" cm="1">
        <f t="array" ref="Z197">IFERROR(_xlfn.SINGLE(INDEX(Data!$A$1:AB$1009,_xlfn.AGGREGATE(15,6,((Data!$C$1:$C$1009=Z$6)/(Data!$C$1:$C$1009=Z$6))*ROW(Data!$C$1:$C$1009),ROW(Z197)-ROW(Z$6)),1)),"")</f>
        <v/>
      </c>
    </row>
    <row r="198" spans="1:26" x14ac:dyDescent="0.4">
      <c r="A198" s="43"/>
      <c r="B198" s="43" t="str" cm="1">
        <f t="array" ref="B198">IFERROR(_xlfn.SINGLE(INDEX(Data!A$1:$A$1009,_xlfn.AGGREGATE(15,6,((Data!$C$1:$C$1009=B$6)/(Data!$C$1:$C$1009=B$6))*ROW(Data!$C$1:$C$1009),ROW(B198)-ROW(B$6)),1)),"")</f>
        <v/>
      </c>
      <c r="C198" s="43"/>
      <c r="D198" s="43" t="str" cm="1">
        <f t="array" ref="D198">IFERROR(_xlfn.SINGLE(INDEX(Data!$A$1:C$1009,_xlfn.AGGREGATE(15,6,((Data!$C$1:$C$1009=D$6)/(Data!$C$1:$C$1009=D$6))*ROW(Data!$C$1:$C$1009),ROW(D198)-ROW(D$6)),1)),"")</f>
        <v/>
      </c>
      <c r="E198" s="43"/>
      <c r="F198" s="43" t="str" cm="1">
        <f t="array" ref="F198">IFERROR(_xlfn.SINGLE(INDEX(Data!$A$1:E$1009,_xlfn.AGGREGATE(15,6,((Data!$C$1:$C$1009=F$6)/(Data!$C$1:$C$1009=F$6))*ROW(Data!$C$1:$C$1009),ROW(F198)-ROW(F$6)),1)),"")</f>
        <v/>
      </c>
      <c r="G198" s="43"/>
      <c r="H198" s="43" t="str" cm="1">
        <f t="array" ref="H198">IFERROR(_xlfn.SINGLE(INDEX(Data!$A$1:G$1009,_xlfn.AGGREGATE(15,6,((Data!$C$1:$C$1009=H$6)/(Data!$C$1:$C$1009=H$6))*ROW(Data!$C$1:$C$1009),ROW(H198)-ROW(H$6)),1)),"")</f>
        <v/>
      </c>
      <c r="I198" s="43"/>
      <c r="J198" s="43" t="str" cm="1">
        <f t="array" ref="J198">IFERROR(_xlfn.SINGLE(INDEX(Data!$A$1:J$1009,_xlfn.AGGREGATE(15,6,((Data!$C$1:$C$1009=J$6)/(Data!$C$1:$C$1009=J$6))*ROW(Data!$C$1:$C$1009),ROW(J198)-ROW(J$6)),1)),"")</f>
        <v/>
      </c>
      <c r="K198" s="43"/>
      <c r="L198" s="43" t="str" cm="1">
        <f t="array" ref="L198">IFERROR(_xlfn.SINGLE(INDEX(Data!$A$1:L$1009,_xlfn.AGGREGATE(15,6,((Data!$C$1:$C$1009=L$6)/(Data!$C$1:$C$1009=L$6))*ROW(Data!$C$1:$C$1009),ROW(L198)-ROW(L$6)),1)),"")</f>
        <v/>
      </c>
      <c r="M198" s="43"/>
      <c r="N198" s="43" t="str" cm="1">
        <f t="array" ref="N198">IFERROR(_xlfn.SINGLE(INDEX(Data!$A$1:N$1009,_xlfn.AGGREGATE(15,6,((Data!$C$1:$C$1009=N$6)/(Data!$C$1:$C$1009=N$6))*ROW(Data!$C$1:$C$1009),ROW(N198)-ROW(N$6)),1)),"")</f>
        <v/>
      </c>
      <c r="O198" s="43"/>
      <c r="P198" s="43" t="str" cm="1">
        <f t="array" ref="P198">IFERROR(_xlfn.SINGLE(INDEX(Data!$A$1:Q$1009,_xlfn.AGGREGATE(15,6,((Data!$C$1:$C$1009=P$6)/(Data!$C$1:$C$1009=P$6))*ROW(Data!$C$1:$C$1009),ROW(P198)-ROW(P$6)),1)),"")</f>
        <v/>
      </c>
      <c r="Q198" s="43"/>
      <c r="R198" s="43" t="str" cm="1">
        <f t="array" ref="R198">IFERROR(_xlfn.SINGLE(INDEX(Data!$A$1:R$1009,_xlfn.AGGREGATE(15,6,((Data!$C$1:$C$1009=R$6)/(Data!$C$1:$C$1009=R$6))*ROW(Data!$C$1:$C$1009),ROW(R198)-ROW(R$6)),1)),"")</f>
        <v/>
      </c>
      <c r="S198" s="43"/>
      <c r="T198" s="43" t="str" cm="1">
        <f t="array" ref="T198">IFERROR(_xlfn.SINGLE(INDEX(Data!$A$1:S$1009,_xlfn.AGGREGATE(15,6,((Data!$C$1:$C$1009=T$6)/(Data!$C$1:$C$1009=T$6))*ROW(Data!$C$1:$C$1009),ROW(T198)-ROW(T$6)),1)),"")</f>
        <v/>
      </c>
      <c r="U198" s="43"/>
      <c r="V198" s="43" t="str" cm="1">
        <f t="array" ref="V198">IFERROR(_xlfn.SINGLE(INDEX(Data!$A$1:X$1009,_xlfn.AGGREGATE(15,6,((Data!$C$1:$C$1009=V$6)/(Data!$C$1:$C$1009=V$6))*ROW(Data!$C$1:$C$1009),ROW(V198)-ROW(V$6)),1)),"")</f>
        <v/>
      </c>
      <c r="W198" s="43"/>
      <c r="X198" s="43" t="str" cm="1">
        <f t="array" ref="X198">IFERROR(_xlfn.SINGLE(INDEX(Data!$A$1:Z$1009,_xlfn.AGGREGATE(15,6,((Data!$C$1:$C$1009=X$6)/(Data!$C$1:$C$1009=X$6))*ROW(Data!$C$1:$C$1009),ROW(X198)-ROW(X$6)),1)),"")</f>
        <v/>
      </c>
      <c r="Y198" s="43"/>
      <c r="Z198" s="43" t="str" cm="1">
        <f t="array" ref="Z198">IFERROR(_xlfn.SINGLE(INDEX(Data!$A$1:AB$1009,_xlfn.AGGREGATE(15,6,((Data!$C$1:$C$1009=Z$6)/(Data!$C$1:$C$1009=Z$6))*ROW(Data!$C$1:$C$1009),ROW(Z198)-ROW(Z$6)),1)),"")</f>
        <v/>
      </c>
    </row>
    <row r="199" spans="1:26" x14ac:dyDescent="0.4">
      <c r="A199" s="43"/>
      <c r="B199" s="43" t="str" cm="1">
        <f t="array" ref="B199">IFERROR(_xlfn.SINGLE(INDEX(Data!A$1:$A$1009,_xlfn.AGGREGATE(15,6,((Data!$C$1:$C$1009=B$6)/(Data!$C$1:$C$1009=B$6))*ROW(Data!$C$1:$C$1009),ROW(B199)-ROW(B$6)),1)),"")</f>
        <v/>
      </c>
      <c r="C199" s="43"/>
      <c r="D199" s="43" t="str" cm="1">
        <f t="array" ref="D199">IFERROR(_xlfn.SINGLE(INDEX(Data!$A$1:C$1009,_xlfn.AGGREGATE(15,6,((Data!$C$1:$C$1009=D$6)/(Data!$C$1:$C$1009=D$6))*ROW(Data!$C$1:$C$1009),ROW(D199)-ROW(D$6)),1)),"")</f>
        <v/>
      </c>
      <c r="E199" s="43"/>
      <c r="F199" s="43" t="str" cm="1">
        <f t="array" ref="F199">IFERROR(_xlfn.SINGLE(INDEX(Data!$A$1:E$1009,_xlfn.AGGREGATE(15,6,((Data!$C$1:$C$1009=F$6)/(Data!$C$1:$C$1009=F$6))*ROW(Data!$C$1:$C$1009),ROW(F199)-ROW(F$6)),1)),"")</f>
        <v/>
      </c>
      <c r="G199" s="43"/>
      <c r="H199" s="43" t="str" cm="1">
        <f t="array" ref="H199">IFERROR(_xlfn.SINGLE(INDEX(Data!$A$1:G$1009,_xlfn.AGGREGATE(15,6,((Data!$C$1:$C$1009=H$6)/(Data!$C$1:$C$1009=H$6))*ROW(Data!$C$1:$C$1009),ROW(H199)-ROW(H$6)),1)),"")</f>
        <v/>
      </c>
      <c r="I199" s="43"/>
      <c r="J199" s="43" t="str" cm="1">
        <f t="array" ref="J199">IFERROR(_xlfn.SINGLE(INDEX(Data!$A$1:J$1009,_xlfn.AGGREGATE(15,6,((Data!$C$1:$C$1009=J$6)/(Data!$C$1:$C$1009=J$6))*ROW(Data!$C$1:$C$1009),ROW(J199)-ROW(J$6)),1)),"")</f>
        <v/>
      </c>
      <c r="K199" s="43"/>
      <c r="L199" s="43" t="str" cm="1">
        <f t="array" ref="L199">IFERROR(_xlfn.SINGLE(INDEX(Data!$A$1:L$1009,_xlfn.AGGREGATE(15,6,((Data!$C$1:$C$1009=L$6)/(Data!$C$1:$C$1009=L$6))*ROW(Data!$C$1:$C$1009),ROW(L199)-ROW(L$6)),1)),"")</f>
        <v/>
      </c>
      <c r="M199" s="43"/>
      <c r="N199" s="43" t="str" cm="1">
        <f t="array" ref="N199">IFERROR(_xlfn.SINGLE(INDEX(Data!$A$1:N$1009,_xlfn.AGGREGATE(15,6,((Data!$C$1:$C$1009=N$6)/(Data!$C$1:$C$1009=N$6))*ROW(Data!$C$1:$C$1009),ROW(N199)-ROW(N$6)),1)),"")</f>
        <v/>
      </c>
      <c r="O199" s="43"/>
      <c r="P199" s="43" t="str" cm="1">
        <f t="array" ref="P199">IFERROR(_xlfn.SINGLE(INDEX(Data!$A$1:Q$1009,_xlfn.AGGREGATE(15,6,((Data!$C$1:$C$1009=P$6)/(Data!$C$1:$C$1009=P$6))*ROW(Data!$C$1:$C$1009),ROW(P199)-ROW(P$6)),1)),"")</f>
        <v/>
      </c>
      <c r="Q199" s="43"/>
      <c r="R199" s="43" t="str" cm="1">
        <f t="array" ref="R199">IFERROR(_xlfn.SINGLE(INDEX(Data!$A$1:R$1009,_xlfn.AGGREGATE(15,6,((Data!$C$1:$C$1009=R$6)/(Data!$C$1:$C$1009=R$6))*ROW(Data!$C$1:$C$1009),ROW(R199)-ROW(R$6)),1)),"")</f>
        <v/>
      </c>
      <c r="S199" s="43"/>
      <c r="T199" s="43" t="str" cm="1">
        <f t="array" ref="T199">IFERROR(_xlfn.SINGLE(INDEX(Data!$A$1:S$1009,_xlfn.AGGREGATE(15,6,((Data!$C$1:$C$1009=T$6)/(Data!$C$1:$C$1009=T$6))*ROW(Data!$C$1:$C$1009),ROW(T199)-ROW(T$6)),1)),"")</f>
        <v/>
      </c>
      <c r="U199" s="43"/>
      <c r="V199" s="43" t="str" cm="1">
        <f t="array" ref="V199">IFERROR(_xlfn.SINGLE(INDEX(Data!$A$1:X$1009,_xlfn.AGGREGATE(15,6,((Data!$C$1:$C$1009=V$6)/(Data!$C$1:$C$1009=V$6))*ROW(Data!$C$1:$C$1009),ROW(V199)-ROW(V$6)),1)),"")</f>
        <v/>
      </c>
      <c r="W199" s="43"/>
      <c r="X199" s="43" t="str" cm="1">
        <f t="array" ref="X199">IFERROR(_xlfn.SINGLE(INDEX(Data!$A$1:Z$1009,_xlfn.AGGREGATE(15,6,((Data!$C$1:$C$1009=X$6)/(Data!$C$1:$C$1009=X$6))*ROW(Data!$C$1:$C$1009),ROW(X199)-ROW(X$6)),1)),"")</f>
        <v/>
      </c>
      <c r="Y199" s="43"/>
      <c r="Z199" s="43" t="str" cm="1">
        <f t="array" ref="Z199">IFERROR(_xlfn.SINGLE(INDEX(Data!$A$1:AB$1009,_xlfn.AGGREGATE(15,6,((Data!$C$1:$C$1009=Z$6)/(Data!$C$1:$C$1009=Z$6))*ROW(Data!$C$1:$C$1009),ROW(Z199)-ROW(Z$6)),1)),"")</f>
        <v/>
      </c>
    </row>
    <row r="200" spans="1:26" x14ac:dyDescent="0.4">
      <c r="A200" s="43"/>
      <c r="B200" s="43" t="str" cm="1">
        <f t="array" ref="B200">IFERROR(_xlfn.SINGLE(INDEX(Data!A$1:$A$1009,_xlfn.AGGREGATE(15,6,((Data!$C$1:$C$1009=B$6)/(Data!$C$1:$C$1009=B$6))*ROW(Data!$C$1:$C$1009),ROW(B200)-ROW(B$6)),1)),"")</f>
        <v/>
      </c>
      <c r="C200" s="43"/>
      <c r="D200" s="43" t="str" cm="1">
        <f t="array" ref="D200">IFERROR(_xlfn.SINGLE(INDEX(Data!$A$1:C$1009,_xlfn.AGGREGATE(15,6,((Data!$C$1:$C$1009=D$6)/(Data!$C$1:$C$1009=D$6))*ROW(Data!$C$1:$C$1009),ROW(D200)-ROW(D$6)),1)),"")</f>
        <v/>
      </c>
      <c r="E200" s="43"/>
      <c r="F200" s="43" t="str" cm="1">
        <f t="array" ref="F200">IFERROR(_xlfn.SINGLE(INDEX(Data!$A$1:E$1009,_xlfn.AGGREGATE(15,6,((Data!$C$1:$C$1009=F$6)/(Data!$C$1:$C$1009=F$6))*ROW(Data!$C$1:$C$1009),ROW(F200)-ROW(F$6)),1)),"")</f>
        <v/>
      </c>
      <c r="G200" s="43"/>
      <c r="H200" s="43" t="str" cm="1">
        <f t="array" ref="H200">IFERROR(_xlfn.SINGLE(INDEX(Data!$A$1:G$1009,_xlfn.AGGREGATE(15,6,((Data!$C$1:$C$1009=H$6)/(Data!$C$1:$C$1009=H$6))*ROW(Data!$C$1:$C$1009),ROW(H200)-ROW(H$6)),1)),"")</f>
        <v/>
      </c>
      <c r="I200" s="43"/>
      <c r="J200" s="43" t="str" cm="1">
        <f t="array" ref="J200">IFERROR(_xlfn.SINGLE(INDEX(Data!$A$1:J$1009,_xlfn.AGGREGATE(15,6,((Data!$C$1:$C$1009=J$6)/(Data!$C$1:$C$1009=J$6))*ROW(Data!$C$1:$C$1009),ROW(J200)-ROW(J$6)),1)),"")</f>
        <v/>
      </c>
      <c r="K200" s="43"/>
      <c r="L200" s="43" t="str" cm="1">
        <f t="array" ref="L200">IFERROR(_xlfn.SINGLE(INDEX(Data!$A$1:L$1009,_xlfn.AGGREGATE(15,6,((Data!$C$1:$C$1009=L$6)/(Data!$C$1:$C$1009=L$6))*ROW(Data!$C$1:$C$1009),ROW(L200)-ROW(L$6)),1)),"")</f>
        <v/>
      </c>
      <c r="M200" s="43"/>
      <c r="N200" s="43" t="str" cm="1">
        <f t="array" ref="N200">IFERROR(_xlfn.SINGLE(INDEX(Data!$A$1:N$1009,_xlfn.AGGREGATE(15,6,((Data!$C$1:$C$1009=N$6)/(Data!$C$1:$C$1009=N$6))*ROW(Data!$C$1:$C$1009),ROW(N200)-ROW(N$6)),1)),"")</f>
        <v/>
      </c>
      <c r="O200" s="43"/>
      <c r="P200" s="43" t="str" cm="1">
        <f t="array" ref="P200">IFERROR(_xlfn.SINGLE(INDEX(Data!$A$1:Q$1009,_xlfn.AGGREGATE(15,6,((Data!$C$1:$C$1009=P$6)/(Data!$C$1:$C$1009=P$6))*ROW(Data!$C$1:$C$1009),ROW(P200)-ROW(P$6)),1)),"")</f>
        <v/>
      </c>
      <c r="Q200" s="43"/>
      <c r="R200" s="43" t="str" cm="1">
        <f t="array" ref="R200">IFERROR(_xlfn.SINGLE(INDEX(Data!$A$1:R$1009,_xlfn.AGGREGATE(15,6,((Data!$C$1:$C$1009=R$6)/(Data!$C$1:$C$1009=R$6))*ROW(Data!$C$1:$C$1009),ROW(R200)-ROW(R$6)),1)),"")</f>
        <v/>
      </c>
      <c r="S200" s="43"/>
      <c r="T200" s="43" t="str" cm="1">
        <f t="array" ref="T200">IFERROR(_xlfn.SINGLE(INDEX(Data!$A$1:S$1009,_xlfn.AGGREGATE(15,6,((Data!$C$1:$C$1009=T$6)/(Data!$C$1:$C$1009=T$6))*ROW(Data!$C$1:$C$1009),ROW(T200)-ROW(T$6)),1)),"")</f>
        <v/>
      </c>
      <c r="U200" s="43"/>
      <c r="V200" s="43" t="str" cm="1">
        <f t="array" ref="V200">IFERROR(_xlfn.SINGLE(INDEX(Data!$A$1:X$1009,_xlfn.AGGREGATE(15,6,((Data!$C$1:$C$1009=V$6)/(Data!$C$1:$C$1009=V$6))*ROW(Data!$C$1:$C$1009),ROW(V200)-ROW(V$6)),1)),"")</f>
        <v/>
      </c>
      <c r="W200" s="43"/>
      <c r="X200" s="43" t="str" cm="1">
        <f t="array" ref="X200">IFERROR(_xlfn.SINGLE(INDEX(Data!$A$1:Z$1009,_xlfn.AGGREGATE(15,6,((Data!$C$1:$C$1009=X$6)/(Data!$C$1:$C$1009=X$6))*ROW(Data!$C$1:$C$1009),ROW(X200)-ROW(X$6)),1)),"")</f>
        <v/>
      </c>
      <c r="Y200" s="43"/>
      <c r="Z200" s="43" t="str" cm="1">
        <f t="array" ref="Z200">IFERROR(_xlfn.SINGLE(INDEX(Data!$A$1:AB$1009,_xlfn.AGGREGATE(15,6,((Data!$C$1:$C$1009=Z$6)/(Data!$C$1:$C$1009=Z$6))*ROW(Data!$C$1:$C$1009),ROW(Z200)-ROW(Z$6)),1)),"")</f>
        <v/>
      </c>
    </row>
    <row r="201" spans="1:26" x14ac:dyDescent="0.4">
      <c r="A201" s="43"/>
      <c r="B201" s="43" t="str" cm="1">
        <f t="array" ref="B201">IFERROR(_xlfn.SINGLE(INDEX(Data!A$1:$A$1009,_xlfn.AGGREGATE(15,6,((Data!$C$1:$C$1009=B$6)/(Data!$C$1:$C$1009=B$6))*ROW(Data!$C$1:$C$1009),ROW(B201)-ROW(B$6)),1)),"")</f>
        <v/>
      </c>
      <c r="C201" s="43"/>
      <c r="D201" s="43" t="str" cm="1">
        <f t="array" ref="D201">IFERROR(_xlfn.SINGLE(INDEX(Data!$A$1:C$1009,_xlfn.AGGREGATE(15,6,((Data!$C$1:$C$1009=D$6)/(Data!$C$1:$C$1009=D$6))*ROW(Data!$C$1:$C$1009),ROW(D201)-ROW(D$6)),1)),"")</f>
        <v/>
      </c>
      <c r="E201" s="43"/>
      <c r="F201" s="43" t="str" cm="1">
        <f t="array" ref="F201">IFERROR(_xlfn.SINGLE(INDEX(Data!$A$1:E$1009,_xlfn.AGGREGATE(15,6,((Data!$C$1:$C$1009=F$6)/(Data!$C$1:$C$1009=F$6))*ROW(Data!$C$1:$C$1009),ROW(F201)-ROW(F$6)),1)),"")</f>
        <v/>
      </c>
      <c r="G201" s="43"/>
      <c r="H201" s="43" t="str" cm="1">
        <f t="array" ref="H201">IFERROR(_xlfn.SINGLE(INDEX(Data!$A$1:G$1009,_xlfn.AGGREGATE(15,6,((Data!$C$1:$C$1009=H$6)/(Data!$C$1:$C$1009=H$6))*ROW(Data!$C$1:$C$1009),ROW(H201)-ROW(H$6)),1)),"")</f>
        <v/>
      </c>
      <c r="I201" s="43"/>
      <c r="J201" s="43" t="str" cm="1">
        <f t="array" ref="J201">IFERROR(_xlfn.SINGLE(INDEX(Data!$A$1:J$1009,_xlfn.AGGREGATE(15,6,((Data!$C$1:$C$1009=J$6)/(Data!$C$1:$C$1009=J$6))*ROW(Data!$C$1:$C$1009),ROW(J201)-ROW(J$6)),1)),"")</f>
        <v/>
      </c>
      <c r="K201" s="43"/>
      <c r="L201" s="43" t="str" cm="1">
        <f t="array" ref="L201">IFERROR(_xlfn.SINGLE(INDEX(Data!$A$1:L$1009,_xlfn.AGGREGATE(15,6,((Data!$C$1:$C$1009=L$6)/(Data!$C$1:$C$1009=L$6))*ROW(Data!$C$1:$C$1009),ROW(L201)-ROW(L$6)),1)),"")</f>
        <v/>
      </c>
      <c r="M201" s="43"/>
      <c r="N201" s="43" t="str" cm="1">
        <f t="array" ref="N201">IFERROR(_xlfn.SINGLE(INDEX(Data!$A$1:N$1009,_xlfn.AGGREGATE(15,6,((Data!$C$1:$C$1009=N$6)/(Data!$C$1:$C$1009=N$6))*ROW(Data!$C$1:$C$1009),ROW(N201)-ROW(N$6)),1)),"")</f>
        <v/>
      </c>
      <c r="O201" s="43"/>
      <c r="P201" s="43" t="str" cm="1">
        <f t="array" ref="P201">IFERROR(_xlfn.SINGLE(INDEX(Data!$A$1:Q$1009,_xlfn.AGGREGATE(15,6,((Data!$C$1:$C$1009=P$6)/(Data!$C$1:$C$1009=P$6))*ROW(Data!$C$1:$C$1009),ROW(P201)-ROW(P$6)),1)),"")</f>
        <v/>
      </c>
      <c r="Q201" s="43"/>
      <c r="R201" s="43" t="str" cm="1">
        <f t="array" ref="R201">IFERROR(_xlfn.SINGLE(INDEX(Data!$A$1:R$1009,_xlfn.AGGREGATE(15,6,((Data!$C$1:$C$1009=R$6)/(Data!$C$1:$C$1009=R$6))*ROW(Data!$C$1:$C$1009),ROW(R201)-ROW(R$6)),1)),"")</f>
        <v/>
      </c>
      <c r="S201" s="43"/>
      <c r="T201" s="43" t="str" cm="1">
        <f t="array" ref="T201">IFERROR(_xlfn.SINGLE(INDEX(Data!$A$1:S$1009,_xlfn.AGGREGATE(15,6,((Data!$C$1:$C$1009=T$6)/(Data!$C$1:$C$1009=T$6))*ROW(Data!$C$1:$C$1009),ROW(T201)-ROW(T$6)),1)),"")</f>
        <v/>
      </c>
      <c r="U201" s="43"/>
      <c r="V201" s="43" t="str" cm="1">
        <f t="array" ref="V201">IFERROR(_xlfn.SINGLE(INDEX(Data!$A$1:X$1009,_xlfn.AGGREGATE(15,6,((Data!$C$1:$C$1009=V$6)/(Data!$C$1:$C$1009=V$6))*ROW(Data!$C$1:$C$1009),ROW(V201)-ROW(V$6)),1)),"")</f>
        <v/>
      </c>
      <c r="W201" s="43"/>
      <c r="X201" s="43" t="str" cm="1">
        <f t="array" ref="X201">IFERROR(_xlfn.SINGLE(INDEX(Data!$A$1:Z$1009,_xlfn.AGGREGATE(15,6,((Data!$C$1:$C$1009=X$6)/(Data!$C$1:$C$1009=X$6))*ROW(Data!$C$1:$C$1009),ROW(X201)-ROW(X$6)),1)),"")</f>
        <v/>
      </c>
      <c r="Y201" s="43"/>
      <c r="Z201" s="43" t="str" cm="1">
        <f t="array" ref="Z201">IFERROR(_xlfn.SINGLE(INDEX(Data!$A$1:AB$1009,_xlfn.AGGREGATE(15,6,((Data!$C$1:$C$1009=Z$6)/(Data!$C$1:$C$1009=Z$6))*ROW(Data!$C$1:$C$1009),ROW(Z201)-ROW(Z$6)),1)),"")</f>
        <v/>
      </c>
    </row>
    <row r="202" spans="1:26" x14ac:dyDescent="0.4">
      <c r="A202" s="43"/>
      <c r="B202" s="43" t="str" cm="1">
        <f t="array" ref="B202">IFERROR(_xlfn.SINGLE(INDEX(Data!A$1:$A$1009,_xlfn.AGGREGATE(15,6,((Data!$C$1:$C$1009=B$6)/(Data!$C$1:$C$1009=B$6))*ROW(Data!$C$1:$C$1009),ROW(B202)-ROW(B$6)),1)),"")</f>
        <v/>
      </c>
      <c r="C202" s="43"/>
      <c r="D202" s="43" t="str" cm="1">
        <f t="array" ref="D202">IFERROR(_xlfn.SINGLE(INDEX(Data!$A$1:C$1009,_xlfn.AGGREGATE(15,6,((Data!$C$1:$C$1009=D$6)/(Data!$C$1:$C$1009=D$6))*ROW(Data!$C$1:$C$1009),ROW(D202)-ROW(D$6)),1)),"")</f>
        <v/>
      </c>
      <c r="E202" s="43"/>
      <c r="F202" s="43" t="str" cm="1">
        <f t="array" ref="F202">IFERROR(_xlfn.SINGLE(INDEX(Data!$A$1:E$1009,_xlfn.AGGREGATE(15,6,((Data!$C$1:$C$1009=F$6)/(Data!$C$1:$C$1009=F$6))*ROW(Data!$C$1:$C$1009),ROW(F202)-ROW(F$6)),1)),"")</f>
        <v/>
      </c>
      <c r="G202" s="43"/>
      <c r="H202" s="43" t="str" cm="1">
        <f t="array" ref="H202">IFERROR(_xlfn.SINGLE(INDEX(Data!$A$1:G$1009,_xlfn.AGGREGATE(15,6,((Data!$C$1:$C$1009=H$6)/(Data!$C$1:$C$1009=H$6))*ROW(Data!$C$1:$C$1009),ROW(H202)-ROW(H$6)),1)),"")</f>
        <v/>
      </c>
      <c r="I202" s="43"/>
      <c r="J202" s="43" t="str" cm="1">
        <f t="array" ref="J202">IFERROR(_xlfn.SINGLE(INDEX(Data!$A$1:J$1009,_xlfn.AGGREGATE(15,6,((Data!$C$1:$C$1009=J$6)/(Data!$C$1:$C$1009=J$6))*ROW(Data!$C$1:$C$1009),ROW(J202)-ROW(J$6)),1)),"")</f>
        <v/>
      </c>
      <c r="K202" s="43"/>
      <c r="L202" s="43" t="str" cm="1">
        <f t="array" ref="L202">IFERROR(_xlfn.SINGLE(INDEX(Data!$A$1:L$1009,_xlfn.AGGREGATE(15,6,((Data!$C$1:$C$1009=L$6)/(Data!$C$1:$C$1009=L$6))*ROW(Data!$C$1:$C$1009),ROW(L202)-ROW(L$6)),1)),"")</f>
        <v/>
      </c>
      <c r="M202" s="43"/>
      <c r="N202" s="43" t="str" cm="1">
        <f t="array" ref="N202">IFERROR(_xlfn.SINGLE(INDEX(Data!$A$1:N$1009,_xlfn.AGGREGATE(15,6,((Data!$C$1:$C$1009=N$6)/(Data!$C$1:$C$1009=N$6))*ROW(Data!$C$1:$C$1009),ROW(N202)-ROW(N$6)),1)),"")</f>
        <v/>
      </c>
      <c r="O202" s="43"/>
      <c r="P202" s="43" t="str" cm="1">
        <f t="array" ref="P202">IFERROR(_xlfn.SINGLE(INDEX(Data!$A$1:Q$1009,_xlfn.AGGREGATE(15,6,((Data!$C$1:$C$1009=P$6)/(Data!$C$1:$C$1009=P$6))*ROW(Data!$C$1:$C$1009),ROW(P202)-ROW(P$6)),1)),"")</f>
        <v/>
      </c>
      <c r="Q202" s="43"/>
      <c r="R202" s="43" t="str" cm="1">
        <f t="array" ref="R202">IFERROR(_xlfn.SINGLE(INDEX(Data!$A$1:R$1009,_xlfn.AGGREGATE(15,6,((Data!$C$1:$C$1009=R$6)/(Data!$C$1:$C$1009=R$6))*ROW(Data!$C$1:$C$1009),ROW(R202)-ROW(R$6)),1)),"")</f>
        <v/>
      </c>
      <c r="S202" s="43"/>
      <c r="T202" s="43" t="str" cm="1">
        <f t="array" ref="T202">IFERROR(_xlfn.SINGLE(INDEX(Data!$A$1:S$1009,_xlfn.AGGREGATE(15,6,((Data!$C$1:$C$1009=T$6)/(Data!$C$1:$C$1009=T$6))*ROW(Data!$C$1:$C$1009),ROW(T202)-ROW(T$6)),1)),"")</f>
        <v/>
      </c>
      <c r="U202" s="43"/>
      <c r="V202" s="43" t="str" cm="1">
        <f t="array" ref="V202">IFERROR(_xlfn.SINGLE(INDEX(Data!$A$1:X$1009,_xlfn.AGGREGATE(15,6,((Data!$C$1:$C$1009=V$6)/(Data!$C$1:$C$1009=V$6))*ROW(Data!$C$1:$C$1009),ROW(V202)-ROW(V$6)),1)),"")</f>
        <v/>
      </c>
      <c r="W202" s="43"/>
      <c r="X202" s="43" t="str" cm="1">
        <f t="array" ref="X202">IFERROR(_xlfn.SINGLE(INDEX(Data!$A$1:Z$1009,_xlfn.AGGREGATE(15,6,((Data!$C$1:$C$1009=X$6)/(Data!$C$1:$C$1009=X$6))*ROW(Data!$C$1:$C$1009),ROW(X202)-ROW(X$6)),1)),"")</f>
        <v/>
      </c>
      <c r="Y202" s="43"/>
      <c r="Z202" s="43" t="str" cm="1">
        <f t="array" ref="Z202">IFERROR(_xlfn.SINGLE(INDEX(Data!$A$1:AB$1009,_xlfn.AGGREGATE(15,6,((Data!$C$1:$C$1009=Z$6)/(Data!$C$1:$C$1009=Z$6))*ROW(Data!$C$1:$C$1009),ROW(Z202)-ROW(Z$6)),1)),"")</f>
        <v/>
      </c>
    </row>
    <row r="203" spans="1:26" x14ac:dyDescent="0.4">
      <c r="A203" s="43"/>
      <c r="B203" s="43" t="str" cm="1">
        <f t="array" ref="B203">IFERROR(_xlfn.SINGLE(INDEX(Data!A$1:$A$1009,_xlfn.AGGREGATE(15,6,((Data!$C$1:$C$1009=B$6)/(Data!$C$1:$C$1009=B$6))*ROW(Data!$C$1:$C$1009),ROW(B203)-ROW(B$6)),1)),"")</f>
        <v/>
      </c>
      <c r="C203" s="43"/>
      <c r="D203" s="43" t="str" cm="1">
        <f t="array" ref="D203">IFERROR(_xlfn.SINGLE(INDEX(Data!$A$1:C$1009,_xlfn.AGGREGATE(15,6,((Data!$C$1:$C$1009=D$6)/(Data!$C$1:$C$1009=D$6))*ROW(Data!$C$1:$C$1009),ROW(D203)-ROW(D$6)),1)),"")</f>
        <v/>
      </c>
      <c r="E203" s="43"/>
      <c r="F203" s="43" t="str" cm="1">
        <f t="array" ref="F203">IFERROR(_xlfn.SINGLE(INDEX(Data!$A$1:E$1009,_xlfn.AGGREGATE(15,6,((Data!$C$1:$C$1009=F$6)/(Data!$C$1:$C$1009=F$6))*ROW(Data!$C$1:$C$1009),ROW(F203)-ROW(F$6)),1)),"")</f>
        <v/>
      </c>
      <c r="G203" s="43"/>
      <c r="H203" s="43" t="str" cm="1">
        <f t="array" ref="H203">IFERROR(_xlfn.SINGLE(INDEX(Data!$A$1:G$1009,_xlfn.AGGREGATE(15,6,((Data!$C$1:$C$1009=H$6)/(Data!$C$1:$C$1009=H$6))*ROW(Data!$C$1:$C$1009),ROW(H203)-ROW(H$6)),1)),"")</f>
        <v/>
      </c>
      <c r="I203" s="43"/>
      <c r="J203" s="43" t="str" cm="1">
        <f t="array" ref="J203">IFERROR(_xlfn.SINGLE(INDEX(Data!$A$1:J$1009,_xlfn.AGGREGATE(15,6,((Data!$C$1:$C$1009=J$6)/(Data!$C$1:$C$1009=J$6))*ROW(Data!$C$1:$C$1009),ROW(J203)-ROW(J$6)),1)),"")</f>
        <v/>
      </c>
      <c r="K203" s="43"/>
      <c r="L203" s="43" t="str" cm="1">
        <f t="array" ref="L203">IFERROR(_xlfn.SINGLE(INDEX(Data!$A$1:L$1009,_xlfn.AGGREGATE(15,6,((Data!$C$1:$C$1009=L$6)/(Data!$C$1:$C$1009=L$6))*ROW(Data!$C$1:$C$1009),ROW(L203)-ROW(L$6)),1)),"")</f>
        <v/>
      </c>
      <c r="M203" s="43"/>
      <c r="N203" s="43" t="str" cm="1">
        <f t="array" ref="N203">IFERROR(_xlfn.SINGLE(INDEX(Data!$A$1:N$1009,_xlfn.AGGREGATE(15,6,((Data!$C$1:$C$1009=N$6)/(Data!$C$1:$C$1009=N$6))*ROW(Data!$C$1:$C$1009),ROW(N203)-ROW(N$6)),1)),"")</f>
        <v/>
      </c>
      <c r="O203" s="43"/>
      <c r="P203" s="43" t="str" cm="1">
        <f t="array" ref="P203">IFERROR(_xlfn.SINGLE(INDEX(Data!$A$1:Q$1009,_xlfn.AGGREGATE(15,6,((Data!$C$1:$C$1009=P$6)/(Data!$C$1:$C$1009=P$6))*ROW(Data!$C$1:$C$1009),ROW(P203)-ROW(P$6)),1)),"")</f>
        <v/>
      </c>
      <c r="Q203" s="43"/>
      <c r="R203" s="43" t="str" cm="1">
        <f t="array" ref="R203">IFERROR(_xlfn.SINGLE(INDEX(Data!$A$1:R$1009,_xlfn.AGGREGATE(15,6,((Data!$C$1:$C$1009=R$6)/(Data!$C$1:$C$1009=R$6))*ROW(Data!$C$1:$C$1009),ROW(R203)-ROW(R$6)),1)),"")</f>
        <v/>
      </c>
      <c r="S203" s="43"/>
      <c r="T203" s="43" t="str" cm="1">
        <f t="array" ref="T203">IFERROR(_xlfn.SINGLE(INDEX(Data!$A$1:S$1009,_xlfn.AGGREGATE(15,6,((Data!$C$1:$C$1009=T$6)/(Data!$C$1:$C$1009=T$6))*ROW(Data!$C$1:$C$1009),ROW(T203)-ROW(T$6)),1)),"")</f>
        <v/>
      </c>
      <c r="U203" s="43"/>
      <c r="V203" s="43" t="str" cm="1">
        <f t="array" ref="V203">IFERROR(_xlfn.SINGLE(INDEX(Data!$A$1:X$1009,_xlfn.AGGREGATE(15,6,((Data!$C$1:$C$1009=V$6)/(Data!$C$1:$C$1009=V$6))*ROW(Data!$C$1:$C$1009),ROW(V203)-ROW(V$6)),1)),"")</f>
        <v/>
      </c>
      <c r="W203" s="43"/>
      <c r="X203" s="43" t="str" cm="1">
        <f t="array" ref="X203">IFERROR(_xlfn.SINGLE(INDEX(Data!$A$1:Z$1009,_xlfn.AGGREGATE(15,6,((Data!$C$1:$C$1009=X$6)/(Data!$C$1:$C$1009=X$6))*ROW(Data!$C$1:$C$1009),ROW(X203)-ROW(X$6)),1)),"")</f>
        <v/>
      </c>
      <c r="Y203" s="43"/>
      <c r="Z203" s="43" t="str" cm="1">
        <f t="array" ref="Z203">IFERROR(_xlfn.SINGLE(INDEX(Data!$A$1:AB$1009,_xlfn.AGGREGATE(15,6,((Data!$C$1:$C$1009=Z$6)/(Data!$C$1:$C$1009=Z$6))*ROW(Data!$C$1:$C$1009),ROW(Z203)-ROW(Z$6)),1)),"")</f>
        <v/>
      </c>
    </row>
    <row r="204" spans="1:26" x14ac:dyDescent="0.4">
      <c r="A204" s="43"/>
      <c r="B204" s="43" t="str" cm="1">
        <f t="array" ref="B204">IFERROR(_xlfn.SINGLE(INDEX(Data!A$1:$A$1009,_xlfn.AGGREGATE(15,6,((Data!$C$1:$C$1009=B$6)/(Data!$C$1:$C$1009=B$6))*ROW(Data!$C$1:$C$1009),ROW(B204)-ROW(B$6)),1)),"")</f>
        <v/>
      </c>
      <c r="C204" s="43"/>
      <c r="D204" s="43" t="str" cm="1">
        <f t="array" ref="D204">IFERROR(_xlfn.SINGLE(INDEX(Data!$A$1:C$1009,_xlfn.AGGREGATE(15,6,((Data!$C$1:$C$1009=D$6)/(Data!$C$1:$C$1009=D$6))*ROW(Data!$C$1:$C$1009),ROW(D204)-ROW(D$6)),1)),"")</f>
        <v/>
      </c>
      <c r="E204" s="43"/>
      <c r="F204" s="43" t="str" cm="1">
        <f t="array" ref="F204">IFERROR(_xlfn.SINGLE(INDEX(Data!$A$1:E$1009,_xlfn.AGGREGATE(15,6,((Data!$C$1:$C$1009=F$6)/(Data!$C$1:$C$1009=F$6))*ROW(Data!$C$1:$C$1009),ROW(F204)-ROW(F$6)),1)),"")</f>
        <v/>
      </c>
      <c r="G204" s="43"/>
      <c r="H204" s="43" t="str" cm="1">
        <f t="array" ref="H204">IFERROR(_xlfn.SINGLE(INDEX(Data!$A$1:G$1009,_xlfn.AGGREGATE(15,6,((Data!$C$1:$C$1009=H$6)/(Data!$C$1:$C$1009=H$6))*ROW(Data!$C$1:$C$1009),ROW(H204)-ROW(H$6)),1)),"")</f>
        <v/>
      </c>
      <c r="I204" s="43"/>
      <c r="J204" s="43" t="str" cm="1">
        <f t="array" ref="J204">IFERROR(_xlfn.SINGLE(INDEX(Data!$A$1:J$1009,_xlfn.AGGREGATE(15,6,((Data!$C$1:$C$1009=J$6)/(Data!$C$1:$C$1009=J$6))*ROW(Data!$C$1:$C$1009),ROW(J204)-ROW(J$6)),1)),"")</f>
        <v/>
      </c>
      <c r="K204" s="43"/>
      <c r="L204" s="43" t="str" cm="1">
        <f t="array" ref="L204">IFERROR(_xlfn.SINGLE(INDEX(Data!$A$1:L$1009,_xlfn.AGGREGATE(15,6,((Data!$C$1:$C$1009=L$6)/(Data!$C$1:$C$1009=L$6))*ROW(Data!$C$1:$C$1009),ROW(L204)-ROW(L$6)),1)),"")</f>
        <v/>
      </c>
      <c r="M204" s="43"/>
      <c r="N204" s="43" t="str" cm="1">
        <f t="array" ref="N204">IFERROR(_xlfn.SINGLE(INDEX(Data!$A$1:N$1009,_xlfn.AGGREGATE(15,6,((Data!$C$1:$C$1009=N$6)/(Data!$C$1:$C$1009=N$6))*ROW(Data!$C$1:$C$1009),ROW(N204)-ROW(N$6)),1)),"")</f>
        <v/>
      </c>
      <c r="O204" s="43"/>
      <c r="P204" s="43" t="str" cm="1">
        <f t="array" ref="P204">IFERROR(_xlfn.SINGLE(INDEX(Data!$A$1:Q$1009,_xlfn.AGGREGATE(15,6,((Data!$C$1:$C$1009=P$6)/(Data!$C$1:$C$1009=P$6))*ROW(Data!$C$1:$C$1009),ROW(P204)-ROW(P$6)),1)),"")</f>
        <v/>
      </c>
      <c r="Q204" s="43"/>
      <c r="R204" s="43" t="str" cm="1">
        <f t="array" ref="R204">IFERROR(_xlfn.SINGLE(INDEX(Data!$A$1:R$1009,_xlfn.AGGREGATE(15,6,((Data!$C$1:$C$1009=R$6)/(Data!$C$1:$C$1009=R$6))*ROW(Data!$C$1:$C$1009),ROW(R204)-ROW(R$6)),1)),"")</f>
        <v/>
      </c>
      <c r="S204" s="43"/>
      <c r="T204" s="43" t="str" cm="1">
        <f t="array" ref="T204">IFERROR(_xlfn.SINGLE(INDEX(Data!$A$1:S$1009,_xlfn.AGGREGATE(15,6,((Data!$C$1:$C$1009=T$6)/(Data!$C$1:$C$1009=T$6))*ROW(Data!$C$1:$C$1009),ROW(T204)-ROW(T$6)),1)),"")</f>
        <v/>
      </c>
      <c r="U204" s="43"/>
      <c r="V204" s="43" t="str" cm="1">
        <f t="array" ref="V204">IFERROR(_xlfn.SINGLE(INDEX(Data!$A$1:X$1009,_xlfn.AGGREGATE(15,6,((Data!$C$1:$C$1009=V$6)/(Data!$C$1:$C$1009=V$6))*ROW(Data!$C$1:$C$1009),ROW(V204)-ROW(V$6)),1)),"")</f>
        <v/>
      </c>
      <c r="W204" s="43"/>
      <c r="X204" s="43" t="str" cm="1">
        <f t="array" ref="X204">IFERROR(_xlfn.SINGLE(INDEX(Data!$A$1:Z$1009,_xlfn.AGGREGATE(15,6,((Data!$C$1:$C$1009=X$6)/(Data!$C$1:$C$1009=X$6))*ROW(Data!$C$1:$C$1009),ROW(X204)-ROW(X$6)),1)),"")</f>
        <v/>
      </c>
      <c r="Y204" s="43"/>
      <c r="Z204" s="43" t="str" cm="1">
        <f t="array" ref="Z204">IFERROR(_xlfn.SINGLE(INDEX(Data!$A$1:AB$1009,_xlfn.AGGREGATE(15,6,((Data!$C$1:$C$1009=Z$6)/(Data!$C$1:$C$1009=Z$6))*ROW(Data!$C$1:$C$1009),ROW(Z204)-ROW(Z$6)),1)),"")</f>
        <v/>
      </c>
    </row>
    <row r="205" spans="1:26" x14ac:dyDescent="0.4">
      <c r="A205" s="43"/>
      <c r="B205" s="43" t="str" cm="1">
        <f t="array" ref="B205">IFERROR(_xlfn.SINGLE(INDEX(Data!A$1:$A$1009,_xlfn.AGGREGATE(15,6,((Data!$C$1:$C$1009=B$6)/(Data!$C$1:$C$1009=B$6))*ROW(Data!$C$1:$C$1009),ROW(B205)-ROW(B$6)),1)),"")</f>
        <v/>
      </c>
      <c r="C205" s="43"/>
      <c r="D205" s="43" t="str" cm="1">
        <f t="array" ref="D205">IFERROR(_xlfn.SINGLE(INDEX(Data!$A$1:C$1009,_xlfn.AGGREGATE(15,6,((Data!$C$1:$C$1009=D$6)/(Data!$C$1:$C$1009=D$6))*ROW(Data!$C$1:$C$1009),ROW(D205)-ROW(D$6)),1)),"")</f>
        <v/>
      </c>
      <c r="E205" s="43"/>
      <c r="F205" s="43" t="str" cm="1">
        <f t="array" ref="F205">IFERROR(_xlfn.SINGLE(INDEX(Data!$A$1:E$1009,_xlfn.AGGREGATE(15,6,((Data!$C$1:$C$1009=F$6)/(Data!$C$1:$C$1009=F$6))*ROW(Data!$C$1:$C$1009),ROW(F205)-ROW(F$6)),1)),"")</f>
        <v/>
      </c>
      <c r="G205" s="43"/>
      <c r="H205" s="43" t="str" cm="1">
        <f t="array" ref="H205">IFERROR(_xlfn.SINGLE(INDEX(Data!$A$1:G$1009,_xlfn.AGGREGATE(15,6,((Data!$C$1:$C$1009=H$6)/(Data!$C$1:$C$1009=H$6))*ROW(Data!$C$1:$C$1009),ROW(H205)-ROW(H$6)),1)),"")</f>
        <v/>
      </c>
      <c r="I205" s="43"/>
      <c r="J205" s="43" t="str" cm="1">
        <f t="array" ref="J205">IFERROR(_xlfn.SINGLE(INDEX(Data!$A$1:J$1009,_xlfn.AGGREGATE(15,6,((Data!$C$1:$C$1009=J$6)/(Data!$C$1:$C$1009=J$6))*ROW(Data!$C$1:$C$1009),ROW(J205)-ROW(J$6)),1)),"")</f>
        <v/>
      </c>
      <c r="K205" s="43"/>
      <c r="L205" s="43" t="str" cm="1">
        <f t="array" ref="L205">IFERROR(_xlfn.SINGLE(INDEX(Data!$A$1:L$1009,_xlfn.AGGREGATE(15,6,((Data!$C$1:$C$1009=L$6)/(Data!$C$1:$C$1009=L$6))*ROW(Data!$C$1:$C$1009),ROW(L205)-ROW(L$6)),1)),"")</f>
        <v/>
      </c>
      <c r="M205" s="43"/>
      <c r="N205" s="43" t="str" cm="1">
        <f t="array" ref="N205">IFERROR(_xlfn.SINGLE(INDEX(Data!$A$1:N$1009,_xlfn.AGGREGATE(15,6,((Data!$C$1:$C$1009=N$6)/(Data!$C$1:$C$1009=N$6))*ROW(Data!$C$1:$C$1009),ROW(N205)-ROW(N$6)),1)),"")</f>
        <v/>
      </c>
      <c r="O205" s="43"/>
      <c r="P205" s="43" t="str" cm="1">
        <f t="array" ref="P205">IFERROR(_xlfn.SINGLE(INDEX(Data!$A$1:Q$1009,_xlfn.AGGREGATE(15,6,((Data!$C$1:$C$1009=P$6)/(Data!$C$1:$C$1009=P$6))*ROW(Data!$C$1:$C$1009),ROW(P205)-ROW(P$6)),1)),"")</f>
        <v/>
      </c>
      <c r="Q205" s="43"/>
      <c r="R205" s="43" t="str" cm="1">
        <f t="array" ref="R205">IFERROR(_xlfn.SINGLE(INDEX(Data!$A$1:R$1009,_xlfn.AGGREGATE(15,6,((Data!$C$1:$C$1009=R$6)/(Data!$C$1:$C$1009=R$6))*ROW(Data!$C$1:$C$1009),ROW(R205)-ROW(R$6)),1)),"")</f>
        <v/>
      </c>
      <c r="S205" s="43"/>
      <c r="T205" s="43" t="str" cm="1">
        <f t="array" ref="T205">IFERROR(_xlfn.SINGLE(INDEX(Data!$A$1:S$1009,_xlfn.AGGREGATE(15,6,((Data!$C$1:$C$1009=T$6)/(Data!$C$1:$C$1009=T$6))*ROW(Data!$C$1:$C$1009),ROW(T205)-ROW(T$6)),1)),"")</f>
        <v/>
      </c>
      <c r="U205" s="43"/>
      <c r="V205" s="43" t="str" cm="1">
        <f t="array" ref="V205">IFERROR(_xlfn.SINGLE(INDEX(Data!$A$1:X$1009,_xlfn.AGGREGATE(15,6,((Data!$C$1:$C$1009=V$6)/(Data!$C$1:$C$1009=V$6))*ROW(Data!$C$1:$C$1009),ROW(V205)-ROW(V$6)),1)),"")</f>
        <v/>
      </c>
      <c r="W205" s="43"/>
      <c r="X205" s="43" t="str" cm="1">
        <f t="array" ref="X205">IFERROR(_xlfn.SINGLE(INDEX(Data!$A$1:Z$1009,_xlfn.AGGREGATE(15,6,((Data!$C$1:$C$1009=X$6)/(Data!$C$1:$C$1009=X$6))*ROW(Data!$C$1:$C$1009),ROW(X205)-ROW(X$6)),1)),"")</f>
        <v/>
      </c>
      <c r="Y205" s="43"/>
      <c r="Z205" s="43" t="str" cm="1">
        <f t="array" ref="Z205">IFERROR(_xlfn.SINGLE(INDEX(Data!$A$1:AB$1009,_xlfn.AGGREGATE(15,6,((Data!$C$1:$C$1009=Z$6)/(Data!$C$1:$C$1009=Z$6))*ROW(Data!$C$1:$C$1009),ROW(Z205)-ROW(Z$6)),1)),"")</f>
        <v/>
      </c>
    </row>
    <row r="206" spans="1:26" x14ac:dyDescent="0.4">
      <c r="A206" s="43"/>
      <c r="B206" s="43" t="str" cm="1">
        <f t="array" ref="B206">IFERROR(_xlfn.SINGLE(INDEX(Data!A$1:$A$1009,_xlfn.AGGREGATE(15,6,((Data!$C$1:$C$1009=B$6)/(Data!$C$1:$C$1009=B$6))*ROW(Data!$C$1:$C$1009),ROW(B206)-ROW(B$6)),1)),"")</f>
        <v/>
      </c>
      <c r="C206" s="43"/>
      <c r="D206" s="43" t="str" cm="1">
        <f t="array" ref="D206">IFERROR(_xlfn.SINGLE(INDEX(Data!$A$1:C$1009,_xlfn.AGGREGATE(15,6,((Data!$C$1:$C$1009=D$6)/(Data!$C$1:$C$1009=D$6))*ROW(Data!$C$1:$C$1009),ROW(D206)-ROW(D$6)),1)),"")</f>
        <v/>
      </c>
      <c r="E206" s="43"/>
      <c r="F206" s="43" t="str" cm="1">
        <f t="array" ref="F206">IFERROR(_xlfn.SINGLE(INDEX(Data!$A$1:E$1009,_xlfn.AGGREGATE(15,6,((Data!$C$1:$C$1009=F$6)/(Data!$C$1:$C$1009=F$6))*ROW(Data!$C$1:$C$1009),ROW(F206)-ROW(F$6)),1)),"")</f>
        <v/>
      </c>
      <c r="G206" s="43"/>
      <c r="H206" s="43" t="str" cm="1">
        <f t="array" ref="H206">IFERROR(_xlfn.SINGLE(INDEX(Data!$A$1:G$1009,_xlfn.AGGREGATE(15,6,((Data!$C$1:$C$1009=H$6)/(Data!$C$1:$C$1009=H$6))*ROW(Data!$C$1:$C$1009),ROW(H206)-ROW(H$6)),1)),"")</f>
        <v/>
      </c>
      <c r="I206" s="43"/>
      <c r="J206" s="43" t="str" cm="1">
        <f t="array" ref="J206">IFERROR(_xlfn.SINGLE(INDEX(Data!$A$1:J$1009,_xlfn.AGGREGATE(15,6,((Data!$C$1:$C$1009=J$6)/(Data!$C$1:$C$1009=J$6))*ROW(Data!$C$1:$C$1009),ROW(J206)-ROW(J$6)),1)),"")</f>
        <v/>
      </c>
      <c r="K206" s="43"/>
      <c r="L206" s="43" t="str" cm="1">
        <f t="array" ref="L206">IFERROR(_xlfn.SINGLE(INDEX(Data!$A$1:L$1009,_xlfn.AGGREGATE(15,6,((Data!$C$1:$C$1009=L$6)/(Data!$C$1:$C$1009=L$6))*ROW(Data!$C$1:$C$1009),ROW(L206)-ROW(L$6)),1)),"")</f>
        <v/>
      </c>
      <c r="M206" s="43"/>
      <c r="N206" s="43" t="str" cm="1">
        <f t="array" ref="N206">IFERROR(_xlfn.SINGLE(INDEX(Data!$A$1:N$1009,_xlfn.AGGREGATE(15,6,((Data!$C$1:$C$1009=N$6)/(Data!$C$1:$C$1009=N$6))*ROW(Data!$C$1:$C$1009),ROW(N206)-ROW(N$6)),1)),"")</f>
        <v/>
      </c>
      <c r="O206" s="43"/>
      <c r="P206" s="43" t="str" cm="1">
        <f t="array" ref="P206">IFERROR(_xlfn.SINGLE(INDEX(Data!$A$1:Q$1009,_xlfn.AGGREGATE(15,6,((Data!$C$1:$C$1009=P$6)/(Data!$C$1:$C$1009=P$6))*ROW(Data!$C$1:$C$1009),ROW(P206)-ROW(P$6)),1)),"")</f>
        <v/>
      </c>
      <c r="Q206" s="43"/>
      <c r="R206" s="43" t="str" cm="1">
        <f t="array" ref="R206">IFERROR(_xlfn.SINGLE(INDEX(Data!$A$1:R$1009,_xlfn.AGGREGATE(15,6,((Data!$C$1:$C$1009=R$6)/(Data!$C$1:$C$1009=R$6))*ROW(Data!$C$1:$C$1009),ROW(R206)-ROW(R$6)),1)),"")</f>
        <v/>
      </c>
      <c r="S206" s="43"/>
      <c r="T206" s="43" t="str" cm="1">
        <f t="array" ref="T206">IFERROR(_xlfn.SINGLE(INDEX(Data!$A$1:S$1009,_xlfn.AGGREGATE(15,6,((Data!$C$1:$C$1009=T$6)/(Data!$C$1:$C$1009=T$6))*ROW(Data!$C$1:$C$1009),ROW(T206)-ROW(T$6)),1)),"")</f>
        <v/>
      </c>
      <c r="U206" s="43"/>
      <c r="V206" s="43" t="str" cm="1">
        <f t="array" ref="V206">IFERROR(_xlfn.SINGLE(INDEX(Data!$A$1:X$1009,_xlfn.AGGREGATE(15,6,((Data!$C$1:$C$1009=V$6)/(Data!$C$1:$C$1009=V$6))*ROW(Data!$C$1:$C$1009),ROW(V206)-ROW(V$6)),1)),"")</f>
        <v/>
      </c>
      <c r="W206" s="43"/>
      <c r="X206" s="43" t="str" cm="1">
        <f t="array" ref="X206">IFERROR(_xlfn.SINGLE(INDEX(Data!$A$1:Z$1009,_xlfn.AGGREGATE(15,6,((Data!$C$1:$C$1009=X$6)/(Data!$C$1:$C$1009=X$6))*ROW(Data!$C$1:$C$1009),ROW(X206)-ROW(X$6)),1)),"")</f>
        <v/>
      </c>
      <c r="Y206" s="43"/>
      <c r="Z206" s="43" t="str" cm="1">
        <f t="array" ref="Z206">IFERROR(_xlfn.SINGLE(INDEX(Data!$A$1:AB$1009,_xlfn.AGGREGATE(15,6,((Data!$C$1:$C$1009=Z$6)/(Data!$C$1:$C$1009=Z$6))*ROW(Data!$C$1:$C$1009),ROW(Z206)-ROW(Z$6)),1)),"")</f>
        <v/>
      </c>
    </row>
    <row r="207" spans="1:26" x14ac:dyDescent="0.4">
      <c r="A207" s="43"/>
      <c r="B207" s="43" t="str" cm="1">
        <f t="array" ref="B207">IFERROR(_xlfn.SINGLE(INDEX(Data!A$1:$A$1009,_xlfn.AGGREGATE(15,6,((Data!$C$1:$C$1009=B$6)/(Data!$C$1:$C$1009=B$6))*ROW(Data!$C$1:$C$1009),ROW(B207)-ROW(B$6)),1)),"")</f>
        <v/>
      </c>
      <c r="C207" s="43"/>
      <c r="D207" s="43" t="str" cm="1">
        <f t="array" ref="D207">IFERROR(_xlfn.SINGLE(INDEX(Data!$A$1:C$1009,_xlfn.AGGREGATE(15,6,((Data!$C$1:$C$1009=D$6)/(Data!$C$1:$C$1009=D$6))*ROW(Data!$C$1:$C$1009),ROW(D207)-ROW(D$6)),1)),"")</f>
        <v/>
      </c>
      <c r="E207" s="43"/>
      <c r="F207" s="43" t="str" cm="1">
        <f t="array" ref="F207">IFERROR(_xlfn.SINGLE(INDEX(Data!$A$1:E$1009,_xlfn.AGGREGATE(15,6,((Data!$C$1:$C$1009=F$6)/(Data!$C$1:$C$1009=F$6))*ROW(Data!$C$1:$C$1009),ROW(F207)-ROW(F$6)),1)),"")</f>
        <v/>
      </c>
      <c r="G207" s="43"/>
      <c r="H207" s="43" t="str" cm="1">
        <f t="array" ref="H207">IFERROR(_xlfn.SINGLE(INDEX(Data!$A$1:G$1009,_xlfn.AGGREGATE(15,6,((Data!$C$1:$C$1009=H$6)/(Data!$C$1:$C$1009=H$6))*ROW(Data!$C$1:$C$1009),ROW(H207)-ROW(H$6)),1)),"")</f>
        <v/>
      </c>
      <c r="I207" s="43"/>
      <c r="J207" s="43" t="str" cm="1">
        <f t="array" ref="J207">IFERROR(_xlfn.SINGLE(INDEX(Data!$A$1:J$1009,_xlfn.AGGREGATE(15,6,((Data!$C$1:$C$1009=J$6)/(Data!$C$1:$C$1009=J$6))*ROW(Data!$C$1:$C$1009),ROW(J207)-ROW(J$6)),1)),"")</f>
        <v/>
      </c>
      <c r="K207" s="43"/>
      <c r="L207" s="43" t="str" cm="1">
        <f t="array" ref="L207">IFERROR(_xlfn.SINGLE(INDEX(Data!$A$1:L$1009,_xlfn.AGGREGATE(15,6,((Data!$C$1:$C$1009=L$6)/(Data!$C$1:$C$1009=L$6))*ROW(Data!$C$1:$C$1009),ROW(L207)-ROW(L$6)),1)),"")</f>
        <v/>
      </c>
      <c r="M207" s="43"/>
      <c r="N207" s="43" t="str" cm="1">
        <f t="array" ref="N207">IFERROR(_xlfn.SINGLE(INDEX(Data!$A$1:N$1009,_xlfn.AGGREGATE(15,6,((Data!$C$1:$C$1009=N$6)/(Data!$C$1:$C$1009=N$6))*ROW(Data!$C$1:$C$1009),ROW(N207)-ROW(N$6)),1)),"")</f>
        <v/>
      </c>
      <c r="O207" s="43"/>
      <c r="P207" s="43" t="str" cm="1">
        <f t="array" ref="P207">IFERROR(_xlfn.SINGLE(INDEX(Data!$A$1:Q$1009,_xlfn.AGGREGATE(15,6,((Data!$C$1:$C$1009=P$6)/(Data!$C$1:$C$1009=P$6))*ROW(Data!$C$1:$C$1009),ROW(P207)-ROW(P$6)),1)),"")</f>
        <v/>
      </c>
      <c r="Q207" s="43"/>
      <c r="R207" s="43" t="str" cm="1">
        <f t="array" ref="R207">IFERROR(_xlfn.SINGLE(INDEX(Data!$A$1:R$1009,_xlfn.AGGREGATE(15,6,((Data!$C$1:$C$1009=R$6)/(Data!$C$1:$C$1009=R$6))*ROW(Data!$C$1:$C$1009),ROW(R207)-ROW(R$6)),1)),"")</f>
        <v/>
      </c>
      <c r="S207" s="43"/>
      <c r="T207" s="43" t="str" cm="1">
        <f t="array" ref="T207">IFERROR(_xlfn.SINGLE(INDEX(Data!$A$1:S$1009,_xlfn.AGGREGATE(15,6,((Data!$C$1:$C$1009=T$6)/(Data!$C$1:$C$1009=T$6))*ROW(Data!$C$1:$C$1009),ROW(T207)-ROW(T$6)),1)),"")</f>
        <v/>
      </c>
      <c r="U207" s="43"/>
      <c r="V207" s="43" t="str" cm="1">
        <f t="array" ref="V207">IFERROR(_xlfn.SINGLE(INDEX(Data!$A$1:X$1009,_xlfn.AGGREGATE(15,6,((Data!$C$1:$C$1009=V$6)/(Data!$C$1:$C$1009=V$6))*ROW(Data!$C$1:$C$1009),ROW(V207)-ROW(V$6)),1)),"")</f>
        <v/>
      </c>
      <c r="W207" s="43"/>
      <c r="X207" s="43" t="str" cm="1">
        <f t="array" ref="X207">IFERROR(_xlfn.SINGLE(INDEX(Data!$A$1:Z$1009,_xlfn.AGGREGATE(15,6,((Data!$C$1:$C$1009=X$6)/(Data!$C$1:$C$1009=X$6))*ROW(Data!$C$1:$C$1009),ROW(X207)-ROW(X$6)),1)),"")</f>
        <v/>
      </c>
      <c r="Y207" s="43"/>
      <c r="Z207" s="43" t="str" cm="1">
        <f t="array" ref="Z207">IFERROR(_xlfn.SINGLE(INDEX(Data!$A$1:AB$1009,_xlfn.AGGREGATE(15,6,((Data!$C$1:$C$1009=Z$6)/(Data!$C$1:$C$1009=Z$6))*ROW(Data!$C$1:$C$1009),ROW(Z207)-ROW(Z$6)),1)),"")</f>
        <v/>
      </c>
    </row>
  </sheetData>
  <sortState xmlns:xlrd2="http://schemas.microsoft.com/office/spreadsheetml/2017/richdata2" ref="D7">
    <sortCondition ref="D7"/>
  </sortState>
  <conditionalFormatting sqref="A2:A4">
    <cfRule type="expression" dxfId="1508" priority="165">
      <formula>A2=3</formula>
    </cfRule>
    <cfRule type="expression" dxfId="1507" priority="166">
      <formula>A2=2</formula>
    </cfRule>
    <cfRule type="expression" dxfId="1506" priority="167">
      <formula>A2=1</formula>
    </cfRule>
  </conditionalFormatting>
  <conditionalFormatting sqref="A7:A207 W7:W207 U7:U207 S7:S207 Q7:Q207 O7:O207 M7:M207 K7:K207 I7:I207 G7:G207 E7:E207 C7:C207">
    <cfRule type="expression" dxfId="1505" priority="111" stopIfTrue="1">
      <formula>AND(profile="",A7=3)</formula>
    </cfRule>
    <cfRule type="expression" dxfId="1504" priority="1523" stopIfTrue="1">
      <formula>AND(profile="",A7=2)</formula>
    </cfRule>
    <cfRule type="expression" dxfId="1503" priority="1524" stopIfTrue="1">
      <formula>AND(profile="",A7=1)</formula>
    </cfRule>
    <cfRule type="expression" dxfId="1502" priority="2175" stopIfTrue="1">
      <formula>profile&lt;&gt;""</formula>
    </cfRule>
  </conditionalFormatting>
  <conditionalFormatting sqref="F3:F4">
    <cfRule type="expression" dxfId="1501" priority="102">
      <formula>OR($F$2="Select",$F$2="")</formula>
    </cfRule>
  </conditionalFormatting>
  <conditionalFormatting sqref="B7:B207 D7:D207 F7:F207 H7:H207 J7:J207 L7:L207 N7:N207 P7:P207 R7:R207 T7:T207 V7:V207 X7:X207">
    <cfRule type="expression" dxfId="1500" priority="100">
      <formula>AND($D$2&lt;&gt;"",ISNUMBER(SEARCH("*"&amp;$D$2&amp;"*",B7)))</formula>
    </cfRule>
  </conditionalFormatting>
  <conditionalFormatting sqref="D4">
    <cfRule type="expression" dxfId="1499" priority="101">
      <formula>OR($D$2="Select",$D$2="")</formula>
    </cfRule>
  </conditionalFormatting>
  <conditionalFormatting sqref="T1:V1">
    <cfRule type="expression" dxfId="1498" priority="51">
      <formula>profile&lt;&gt;""</formula>
    </cfRule>
  </conditionalFormatting>
  <conditionalFormatting sqref="Y7:Y207">
    <cfRule type="expression" dxfId="1497" priority="2" stopIfTrue="1">
      <formula>AND(profile="",Y7=3)</formula>
    </cfRule>
    <cfRule type="expression" dxfId="1496" priority="5" stopIfTrue="1">
      <formula>AND(profile="",Y7=2)</formula>
    </cfRule>
    <cfRule type="expression" dxfId="1495" priority="6" stopIfTrue="1">
      <formula>AND(profile="",Y7=1)</formula>
    </cfRule>
    <cfRule type="expression" dxfId="1494" priority="10" stopIfTrue="1">
      <formula>profile&lt;&gt;""</formula>
    </cfRule>
  </conditionalFormatting>
  <conditionalFormatting sqref="Z7:Z207">
    <cfRule type="expression" dxfId="149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531</v>
      </c>
      <c r="C1" s="165" t="str">
        <f>IF(profile="","No profile loaded",profile)</f>
        <v>No profile loaded</v>
      </c>
      <c r="D1" s="139" t="str">
        <f ca="1">Profiles!D4</f>
        <v/>
      </c>
      <c r="R1" s="42"/>
      <c r="S1" s="42"/>
      <c r="T1" s="42"/>
    </row>
    <row r="2" spans="1:23" x14ac:dyDescent="0.4">
      <c r="B2" s="120" t="s">
        <v>532</v>
      </c>
      <c r="C2" s="167" t="str">
        <f>marker_pick</f>
        <v>3 - Mild Interest</v>
      </c>
      <c r="D2" s="137" t="str">
        <f ca="1">COUNTIFS(Data!D:D,1)&amp;" marked"</f>
        <v>9 marked</v>
      </c>
      <c r="R2" s="42"/>
      <c r="S2" s="78"/>
      <c r="T2" s="78"/>
    </row>
    <row r="3" spans="1:23" x14ac:dyDescent="0.4">
      <c r="B3" s="120" t="s">
        <v>454</v>
      </c>
      <c r="C3" s="169" t="str">
        <f>IF(price_limit&gt;0,price_limit,"No Limit")</f>
        <v>No Limit</v>
      </c>
      <c r="D3" s="111" t="str">
        <f>IF(ISNUMBER(price_limit),COUNTIF(WhatIf!G:G,"&gt;"&amp;price_limit)&amp;" exclusions","")</f>
        <v/>
      </c>
      <c r="R3" s="42"/>
      <c r="S3" s="78"/>
      <c r="T3" s="78"/>
    </row>
    <row r="4" spans="1:23" x14ac:dyDescent="0.4">
      <c r="B4" s="120" t="s">
        <v>571</v>
      </c>
      <c r="C4" s="166" t="str">
        <f>IF(price_weight_used&lt;&gt;50,price_weight_used,"Price &amp; Networks - Equal Weighting")</f>
        <v>Price &amp; Networks - Equal Weighting</v>
      </c>
      <c r="D4" s="168"/>
      <c r="R4" s="42"/>
      <c r="S4" s="78"/>
      <c r="T4" s="78"/>
    </row>
    <row r="6" spans="1:23" ht="24.45" x14ac:dyDescent="0.4">
      <c r="B6" s="162" t="s">
        <v>389</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IFERROR(_xlfn.SINGLE(INDEX(Data!A$1:$A$1009,_xlfn.AGGREGATE(15,6,((Data!$D$1:$D$1009=1)/(Data!$D$1:$D$1009=1))*ROW(Data!$D$1:$D$1009),ROW(B7)-ROW(B$6)),1)),"")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IFERROR(_xlfn.SINGLE(INDEX(Data!A$1:$A$1009,_xlfn.AGGREGATE(15,6,((Data!$D$1:$D$1009=1)/(Data!$D$1:$D$1009=1))*ROW(Data!$D$1:$D$1009),ROW(B8)-ROW(B$6)),1)),"")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IFERROR(_xlfn.SINGLE(INDEX(Data!A$1:$A$1009,_xlfn.AGGREGATE(15,6,((Data!$D$1:$D$1009=1)/(Data!$D$1:$D$1009=1))*ROW(Data!$D$1:$D$1009),ROW(B9)-ROW(B$6)),1)),"")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IFERROR(_xlfn.SINGLE(INDEX(Data!A$1:$A$1009,_xlfn.AGGREGATE(15,6,((Data!$D$1:$D$1009=1)/(Data!$D$1:$D$1009=1))*ROW(Data!$D$1:$D$1009),ROW(B10)-ROW(B$6)),1)),"")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IFERROR(_xlfn.SINGLE(INDEX(Data!A$1:$A$1009,_xlfn.AGGREGATE(15,6,((Data!$D$1:$D$1009=1)/(Data!$D$1:$D$1009=1))*ROW(Data!$D$1:$D$1009),ROW(B11)-ROW(B$6)),1)),"")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IFERROR(_xlfn.SINGLE(INDEX(Data!A$1:$A$1009,_xlfn.AGGREGATE(15,6,((Data!$D$1:$D$1009=1)/(Data!$D$1:$D$1009=1))*ROW(Data!$D$1:$D$1009),ROW(B12)-ROW(B$6)),1)),"")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IFERROR(_xlfn.SINGLE(INDEX(Data!A$1:$A$1009,_xlfn.AGGREGATE(15,6,((Data!$D$1:$D$1009=1)/(Data!$D$1:$D$1009=1))*ROW(Data!$D$1:$D$1009),ROW(B13)-ROW(B$6)),1)),"")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IFERROR(_xlfn.SINGLE(INDEX(Data!A$1:$A$1009,_xlfn.AGGREGATE(15,6,((Data!$D$1:$D$1009=1)/(Data!$D$1:$D$1009=1))*ROW(Data!$D$1:$D$1009),ROW(B14)-ROW(B$6)),1)),"")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IFERROR(_xlfn.SINGLE(INDEX(Data!A$1:$A$1009,_xlfn.AGGREGATE(15,6,((Data!$D$1:$D$1009=1)/(Data!$D$1:$D$1009=1))*ROW(Data!$D$1:$D$1009),ROW(B15)-ROW(B$6)),1)),"")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IFERROR(_xlfn.SINGLE(INDEX(Data!A$1:$A$1009,_xlfn.AGGREGATE(15,6,((Data!$D$1:$D$1009=1)/(Data!$D$1:$D$1009=1))*ROW(Data!$D$1:$D$1009),ROW(B16)-ROW(B$6)),1)),"")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IFERROR(_xlfn.SINGLE(INDEX(Data!A$1:$A$1009,_xlfn.AGGREGATE(15,6,((Data!$D$1:$D$1009=1)/(Data!$D$1:$D$1009=1))*ROW(Data!$D$1:$D$1009),ROW(B17)-ROW(B$6)),1)),"")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IFERROR(_xlfn.SINGLE(INDEX(Data!A$1:$A$1009,_xlfn.AGGREGATE(15,6,((Data!$D$1:$D$1009=1)/(Data!$D$1:$D$1009=1))*ROW(Data!$D$1:$D$1009),ROW(B18)-ROW(B$6)),1)),"")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IFERROR(_xlfn.SINGLE(INDEX(Data!A$1:$A$1009,_xlfn.AGGREGATE(15,6,((Data!$D$1:$D$1009=1)/(Data!$D$1:$D$1009=1))*ROW(Data!$D$1:$D$1009),ROW(B19)-ROW(B$6)),1)),"")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IFERROR(_xlfn.SINGLE(INDEX(Data!A$1:$A$1009,_xlfn.AGGREGATE(15,6,((Data!$D$1:$D$1009=1)/(Data!$D$1:$D$1009=1))*ROW(Data!$D$1:$D$1009),ROW(B20)-ROW(B$6)),1)),"")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IFERROR(_xlfn.SINGLE(INDEX(Data!A$1:$A$1009,_xlfn.AGGREGATE(15,6,((Data!$D$1:$D$1009=1)/(Data!$D$1:$D$1009=1))*ROW(Data!$D$1:$D$1009),ROW(B21)-ROW(B$6)),1)),"")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IFERROR(_xlfn.SINGLE(INDEX(Data!A$1:$A$1009,_xlfn.AGGREGATE(15,6,((Data!$D$1:$D$1009=1)/(Data!$D$1:$D$1009=1))*ROW(Data!$D$1:$D$1009),ROW(B22)-ROW(B$6)),1)),"")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IFERROR(_xlfn.SINGLE(INDEX(Data!A$1:$A$1009,_xlfn.AGGREGATE(15,6,((Data!$D$1:$D$1009=1)/(Data!$D$1:$D$1009=1))*ROW(Data!$D$1:$D$1009),ROW(B23)-ROW(B$6)),1)),"")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IFERROR(_xlfn.SINGLE(INDEX(Data!A$1:$A$1009,_xlfn.AGGREGATE(15,6,((Data!$D$1:$D$1009=1)/(Data!$D$1:$D$1009=1))*ROW(Data!$D$1:$D$1009),ROW(B24)-ROW(B$6)),1)),"")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IFERROR(_xlfn.SINGLE(INDEX(Data!A$1:$A$1009,_xlfn.AGGREGATE(15,6,((Data!$D$1:$D$1009=1)/(Data!$D$1:$D$1009=1))*ROW(Data!$D$1:$D$1009),ROW(B25)-ROW(B$6)),1)),"")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IFERROR(_xlfn.SINGLE(INDEX(Data!A$1:$A$1009,_xlfn.AGGREGATE(15,6,((Data!$D$1:$D$1009=1)/(Data!$D$1:$D$1009=1))*ROW(Data!$D$1:$D$1009),ROW(B26)-ROW(B$6)),1)),"")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IFERROR(_xlfn.SINGLE(INDEX(Data!A$1:$A$1009,_xlfn.AGGREGATE(15,6,((Data!$D$1:$D$1009=1)/(Data!$D$1:$D$1009=1))*ROW(Data!$D$1:$D$1009),ROW(B27)-ROW(B$6)),1)),"")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IFERROR(_xlfn.SINGLE(INDEX(Data!A$1:$A$1009,_xlfn.AGGREGATE(15,6,((Data!$D$1:$D$1009=1)/(Data!$D$1:$D$1009=1))*ROW(Data!$D$1:$D$1009),ROW(B28)-ROW(B$6)),1)),"")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IFERROR(_xlfn.SINGLE(INDEX(Data!A$1:$A$1009,_xlfn.AGGREGATE(15,6,((Data!$D$1:$D$1009=1)/(Data!$D$1:$D$1009=1))*ROW(Data!$D$1:$D$1009),ROW(B29)-ROW(B$6)),1)),"")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IFERROR(_xlfn.SINGLE(INDEX(Data!A$1:$A$1009,_xlfn.AGGREGATE(15,6,((Data!$D$1:$D$1009=1)/(Data!$D$1:$D$1009=1))*ROW(Data!$D$1:$D$1009),ROW(B30)-ROW(B$6)),1)),"")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IFERROR(_xlfn.SINGLE(INDEX(Data!A$1:$A$1009,_xlfn.AGGREGATE(15,6,((Data!$D$1:$D$1009=1)/(Data!$D$1:$D$1009=1))*ROW(Data!$D$1:$D$1009),ROW(B31)-ROW(B$6)),1)),"")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IFERROR(_xlfn.SINGLE(INDEX(Data!A$1:$A$1009,_xlfn.AGGREGATE(15,6,((Data!$D$1:$D$1009=1)/(Data!$D$1:$D$1009=1))*ROW(Data!$D$1:$D$1009),ROW(B32)-ROW(B$6)),1)),"")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IFERROR(_xlfn.SINGLE(INDEX(Data!A$1:$A$1009,_xlfn.AGGREGATE(15,6,((Data!$D$1:$D$1009=1)/(Data!$D$1:$D$1009=1))*ROW(Data!$D$1:$D$1009),ROW(B33)-ROW(B$6)),1)),"")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IFERROR(_xlfn.SINGLE(INDEX(Data!A$1:$A$1009,_xlfn.AGGREGATE(15,6,((Data!$D$1:$D$1009=1)/(Data!$D$1:$D$1009=1))*ROW(Data!$D$1:$D$1009),ROW(B34)-ROW(B$6)),1)),"")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IFERROR(_xlfn.SINGLE(INDEX(Data!A$1:$A$1009,_xlfn.AGGREGATE(15,6,((Data!$D$1:$D$1009=1)/(Data!$D$1:$D$1009=1))*ROW(Data!$D$1:$D$1009),ROW(B35)-ROW(B$6)),1)),"")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IFERROR(_xlfn.SINGLE(INDEX(Data!A$1:$A$1009,_xlfn.AGGREGATE(15,6,((Data!$D$1:$D$1009=1)/(Data!$D$1:$D$1009=1))*ROW(Data!$D$1:$D$1009),ROW(B36)-ROW(B$6)),1)),"")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IFERROR(_xlfn.SINGLE(INDEX(Data!A$1:$A$1009,_xlfn.AGGREGATE(15,6,((Data!$D$1:$D$1009=1)/(Data!$D$1:$D$1009=1))*ROW(Data!$D$1:$D$1009),ROW(B37)-ROW(B$6)),1)),"")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IFERROR(_xlfn.SINGLE(INDEX(Data!A$1:$A$1009,_xlfn.AGGREGATE(15,6,((Data!$D$1:$D$1009=1)/(Data!$D$1:$D$1009=1))*ROW(Data!$D$1:$D$1009),ROW(B38)-ROW(B$6)),1)),"")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IFERROR(_xlfn.SINGLE(INDEX(Data!A$1:$A$1009,_xlfn.AGGREGATE(15,6,((Data!$D$1:$D$1009=1)/(Data!$D$1:$D$1009=1))*ROW(Data!$D$1:$D$1009),ROW(B39)-ROW(B$6)),1)),"")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IFERROR(_xlfn.SINGLE(INDEX(Data!A$1:$A$1009,_xlfn.AGGREGATE(15,6,((Data!$D$1:$D$1009=1)/(Data!$D$1:$D$1009=1))*ROW(Data!$D$1:$D$1009),ROW(B40)-ROW(B$6)),1)),"")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IFERROR(_xlfn.SINGLE(INDEX(Data!A$1:$A$1009,_xlfn.AGGREGATE(15,6,((Data!$D$1:$D$1009=1)/(Data!$D$1:$D$1009=1))*ROW(Data!$D$1:$D$1009),ROW(B41)-ROW(B$6)),1)),"")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IFERROR(_xlfn.SINGLE(INDEX(Data!A$1:$A$1009,_xlfn.AGGREGATE(15,6,((Data!$D$1:$D$1009=1)/(Data!$D$1:$D$1009=1))*ROW(Data!$D$1:$D$1009),ROW(B42)-ROW(B$6)),1)),"")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IFERROR(_xlfn.SINGLE(INDEX(Data!A$1:$A$1009,_xlfn.AGGREGATE(15,6,((Data!$D$1:$D$1009=1)/(Data!$D$1:$D$1009=1))*ROW(Data!$D$1:$D$1009),ROW(B43)-ROW(B$6)),1)),"")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IFERROR(_xlfn.SINGLE(INDEX(Data!A$1:$A$1009,_xlfn.AGGREGATE(15,6,((Data!$D$1:$D$1009=1)/(Data!$D$1:$D$1009=1))*ROW(Data!$D$1:$D$1009),ROW(B44)-ROW(B$6)),1)),"")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IFERROR(_xlfn.SINGLE(INDEX(Data!A$1:$A$1009,_xlfn.AGGREGATE(15,6,((Data!$D$1:$D$1009=1)/(Data!$D$1:$D$1009=1))*ROW(Data!$D$1:$D$1009),ROW(B45)-ROW(B$6)),1)),"")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IFERROR(_xlfn.SINGLE(INDEX(Data!A$1:$A$1009,_xlfn.AGGREGATE(15,6,((Data!$D$1:$D$1009=1)/(Data!$D$1:$D$1009=1))*ROW(Data!$D$1:$D$1009),ROW(B46)-ROW(B$6)),1)),"")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IFERROR(_xlfn.SINGLE(INDEX(Data!A$1:$A$1009,_xlfn.AGGREGATE(15,6,((Data!$D$1:$D$1009=1)/(Data!$D$1:$D$1009=1))*ROW(Data!$D$1:$D$1009),ROW(B47)-ROW(B$6)),1)),"")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IFERROR(_xlfn.SINGLE(INDEX(Data!A$1:$A$1009,_xlfn.AGGREGATE(15,6,((Data!$D$1:$D$1009=1)/(Data!$D$1:$D$1009=1))*ROW(Data!$D$1:$D$1009),ROW(B48)-ROW(B$6)),1)),"")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IFERROR(_xlfn.SINGLE(INDEX(Data!A$1:$A$1009,_xlfn.AGGREGATE(15,6,((Data!$D$1:$D$1009=1)/(Data!$D$1:$D$1009=1))*ROW(Data!$D$1:$D$1009),ROW(B49)-ROW(B$6)),1)),"")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IFERROR(_xlfn.SINGLE(INDEX(Data!A$1:$A$1009,_xlfn.AGGREGATE(15,6,((Data!$D$1:$D$1009=1)/(Data!$D$1:$D$1009=1))*ROW(Data!$D$1:$D$1009),ROW(B50)-ROW(B$6)),1)),"")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IFERROR(_xlfn.SINGLE(INDEX(Data!A$1:$A$1009,_xlfn.AGGREGATE(15,6,((Data!$D$1:$D$1009=1)/(Data!$D$1:$D$1009=1))*ROW(Data!$D$1:$D$1009),ROW(B51)-ROW(B$6)),1)),"")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IFERROR(_xlfn.SINGLE(INDEX(Data!A$1:$A$1009,_xlfn.AGGREGATE(15,6,((Data!$D$1:$D$1009=1)/(Data!$D$1:$D$1009=1))*ROW(Data!$D$1:$D$1009),ROW(B52)-ROW(B$6)),1)),"")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IFERROR(_xlfn.SINGLE(INDEX(Data!A$1:$A$1009,_xlfn.AGGREGATE(15,6,((Data!$D$1:$D$1009=1)/(Data!$D$1:$D$1009=1))*ROW(Data!$D$1:$D$1009),ROW(B53)-ROW(B$6)),1)),"")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IFERROR(_xlfn.SINGLE(INDEX(Data!A$1:$A$1009,_xlfn.AGGREGATE(15,6,((Data!$D$1:$D$1009=1)/(Data!$D$1:$D$1009=1))*ROW(Data!$D$1:$D$1009),ROW(B54)-ROW(B$6)),1)),"")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IFERROR(_xlfn.SINGLE(INDEX(Data!A$1:$A$1009,_xlfn.AGGREGATE(15,6,((Data!$D$1:$D$1009=1)/(Data!$D$1:$D$1009=1))*ROW(Data!$D$1:$D$1009),ROW(B55)-ROW(B$6)),1)),"")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IFERROR(_xlfn.SINGLE(INDEX(Data!A$1:$A$1009,_xlfn.AGGREGATE(15,6,((Data!$D$1:$D$1009=1)/(Data!$D$1:$D$1009=1))*ROW(Data!$D$1:$D$1009),ROW(B56)-ROW(B$6)),1)),"")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IFERROR(_xlfn.SINGLE(INDEX(Data!A$1:$A$1009,_xlfn.AGGREGATE(15,6,((Data!$D$1:$D$1009=1)/(Data!$D$1:$D$1009=1))*ROW(Data!$D$1:$D$1009),ROW(B57)-ROW(B$6)),1)),"")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IFERROR(_xlfn.SINGLE(INDEX(Data!A$1:$A$1009,_xlfn.AGGREGATE(15,6,((Data!$D$1:$D$1009=1)/(Data!$D$1:$D$1009=1))*ROW(Data!$D$1:$D$1009),ROW(B58)-ROW(B$6)),1)),"")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IFERROR(_xlfn.SINGLE(INDEX(Data!A$1:$A$1009,_xlfn.AGGREGATE(15,6,((Data!$D$1:$D$1009=1)/(Data!$D$1:$D$1009=1))*ROW(Data!$D$1:$D$1009),ROW(B59)-ROW(B$6)),1)),"")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IFERROR(_xlfn.SINGLE(INDEX(Data!A$1:$A$1009,_xlfn.AGGREGATE(15,6,((Data!$D$1:$D$1009=1)/(Data!$D$1:$D$1009=1))*ROW(Data!$D$1:$D$1009),ROW(B60)-ROW(B$6)),1)),"")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IFERROR(_xlfn.SINGLE(INDEX(Data!A$1:$A$1009,_xlfn.AGGREGATE(15,6,((Data!$D$1:$D$1009=1)/(Data!$D$1:$D$1009=1))*ROW(Data!$D$1:$D$1009),ROW(B61)-ROW(B$6)),1)),"")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IFERROR(_xlfn.SINGLE(INDEX(Data!A$1:$A$1009,_xlfn.AGGREGATE(15,6,((Data!$D$1:$D$1009=1)/(Data!$D$1:$D$1009=1))*ROW(Data!$D$1:$D$1009),ROW(B62)-ROW(B$6)),1)),"")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IFERROR(_xlfn.SINGLE(INDEX(Data!A$1:$A$1009,_xlfn.AGGREGATE(15,6,((Data!$D$1:$D$1009=1)/(Data!$D$1:$D$1009=1))*ROW(Data!$D$1:$D$1009),ROW(B63)-ROW(B$6)),1)),"")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IFERROR(_xlfn.SINGLE(INDEX(Data!A$1:$A$1009,_xlfn.AGGREGATE(15,6,((Data!$D$1:$D$1009=1)/(Data!$D$1:$D$1009=1))*ROW(Data!$D$1:$D$1009),ROW(B64)-ROW(B$6)),1)),"")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IFERROR(_xlfn.SINGLE(INDEX(Data!A$1:$A$1009,_xlfn.AGGREGATE(15,6,((Data!$D$1:$D$1009=1)/(Data!$D$1:$D$1009=1))*ROW(Data!$D$1:$D$1009),ROW(B65)-ROW(B$6)),1)),"")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IFERROR(_xlfn.SINGLE(INDEX(Data!A$1:$A$1009,_xlfn.AGGREGATE(15,6,((Data!$D$1:$D$1009=1)/(Data!$D$1:$D$1009=1))*ROW(Data!$D$1:$D$1009),ROW(B66)-ROW(B$6)),1)),"")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IFERROR(_xlfn.SINGLE(INDEX(Data!A$1:$A$1009,_xlfn.AGGREGATE(15,6,((Data!$D$1:$D$1009=1)/(Data!$D$1:$D$1009=1))*ROW(Data!$D$1:$D$1009),ROW(B67)-ROW(B$6)),1)),"")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IFERROR(_xlfn.SINGLE(INDEX(Data!A$1:$A$1009,_xlfn.AGGREGATE(15,6,((Data!$D$1:$D$1009=1)/(Data!$D$1:$D$1009=1))*ROW(Data!$D$1:$D$1009),ROW(B68)-ROW(B$6)),1)),"")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IFERROR(_xlfn.SINGLE(INDEX(Data!A$1:$A$1009,_xlfn.AGGREGATE(15,6,((Data!$D$1:$D$1009=1)/(Data!$D$1:$D$1009=1))*ROW(Data!$D$1:$D$1009),ROW(B69)-ROW(B$6)),1)),"")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IFERROR(_xlfn.SINGLE(INDEX(Data!A$1:$A$1009,_xlfn.AGGREGATE(15,6,((Data!$D$1:$D$1009=1)/(Data!$D$1:$D$1009=1))*ROW(Data!$D$1:$D$1009),ROW(B70)-ROW(B$6)),1)),"")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IFERROR(_xlfn.SINGLE(INDEX(Data!A$1:$A$1009,_xlfn.AGGREGATE(15,6,((Data!$D$1:$D$1009=1)/(Data!$D$1:$D$1009=1))*ROW(Data!$D$1:$D$1009),ROW(B71)-ROW(B$6)),1)),"")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IFERROR(_xlfn.SINGLE(INDEX(Data!A$1:$A$1009,_xlfn.AGGREGATE(15,6,((Data!$D$1:$D$1009=1)/(Data!$D$1:$D$1009=1))*ROW(Data!$D$1:$D$1009),ROW(B72)-ROW(B$6)),1)),"")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IFERROR(_xlfn.SINGLE(INDEX(Data!A$1:$A$1009,_xlfn.AGGREGATE(15,6,((Data!$D$1:$D$1009=1)/(Data!$D$1:$D$1009=1))*ROW(Data!$D$1:$D$1009),ROW(B73)-ROW(B$6)),1)),"")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IFERROR(_xlfn.SINGLE(INDEX(Data!A$1:$A$1009,_xlfn.AGGREGATE(15,6,((Data!$D$1:$D$1009=1)/(Data!$D$1:$D$1009=1))*ROW(Data!$D$1:$D$1009),ROW(B74)-ROW(B$6)),1)),"")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IFERROR(_xlfn.SINGLE(INDEX(Data!A$1:$A$1009,_xlfn.AGGREGATE(15,6,((Data!$D$1:$D$1009=1)/(Data!$D$1:$D$1009=1))*ROW(Data!$D$1:$D$1009),ROW(B75)-ROW(B$6)),1)),"")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IFERROR(_xlfn.SINGLE(INDEX(Data!A$1:$A$1009,_xlfn.AGGREGATE(15,6,((Data!$D$1:$D$1009=1)/(Data!$D$1:$D$1009=1))*ROW(Data!$D$1:$D$1009),ROW(B76)-ROW(B$6)),1)),"")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IFERROR(_xlfn.SINGLE(INDEX(Data!A$1:$A$1009,_xlfn.AGGREGATE(15,6,((Data!$D$1:$D$1009=1)/(Data!$D$1:$D$1009=1))*ROW(Data!$D$1:$D$1009),ROW(B77)-ROW(B$6)),1)),"")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IFERROR(_xlfn.SINGLE(INDEX(Data!A$1:$A$1009,_xlfn.AGGREGATE(15,6,((Data!$D$1:$D$1009=1)/(Data!$D$1:$D$1009=1))*ROW(Data!$D$1:$D$1009),ROW(B78)-ROW(B$6)),1)),"")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IFERROR(_xlfn.SINGLE(INDEX(Data!A$1:$A$1009,_xlfn.AGGREGATE(15,6,((Data!$D$1:$D$1009=1)/(Data!$D$1:$D$1009=1))*ROW(Data!$D$1:$D$1009),ROW(B79)-ROW(B$6)),1)),"")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IFERROR(_xlfn.SINGLE(INDEX(Data!A$1:$A$1009,_xlfn.AGGREGATE(15,6,((Data!$D$1:$D$1009=1)/(Data!$D$1:$D$1009=1))*ROW(Data!$D$1:$D$1009),ROW(B80)-ROW(B$6)),1)),"")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IFERROR(_xlfn.SINGLE(INDEX(Data!A$1:$A$1009,_xlfn.AGGREGATE(15,6,((Data!$D$1:$D$1009=1)/(Data!$D$1:$D$1009=1))*ROW(Data!$D$1:$D$1009),ROW(B81)-ROW(B$6)),1)),"")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IFERROR(_xlfn.SINGLE(INDEX(Data!A$1:$A$1009,_xlfn.AGGREGATE(15,6,((Data!$D$1:$D$1009=1)/(Data!$D$1:$D$1009=1))*ROW(Data!$D$1:$D$1009),ROW(B82)-ROW(B$6)),1)),"")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IFERROR(_xlfn.SINGLE(INDEX(Data!A$1:$A$1009,_xlfn.AGGREGATE(15,6,((Data!$D$1:$D$1009=1)/(Data!$D$1:$D$1009=1))*ROW(Data!$D$1:$D$1009),ROW(B83)-ROW(B$6)),1)),"")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IFERROR(_xlfn.SINGLE(INDEX(Data!A$1:$A$1009,_xlfn.AGGREGATE(15,6,((Data!$D$1:$D$1009=1)/(Data!$D$1:$D$1009=1))*ROW(Data!$D$1:$D$1009),ROW(B84)-ROW(B$6)),1)),"")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IFERROR(_xlfn.SINGLE(INDEX(Data!A$1:$A$1009,_xlfn.AGGREGATE(15,6,((Data!$D$1:$D$1009=1)/(Data!$D$1:$D$1009=1))*ROW(Data!$D$1:$D$1009),ROW(B85)-ROW(B$6)),1)),"")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IFERROR(_xlfn.SINGLE(INDEX(Data!A$1:$A$1009,_xlfn.AGGREGATE(15,6,((Data!$D$1:$D$1009=1)/(Data!$D$1:$D$1009=1))*ROW(Data!$D$1:$D$1009),ROW(B86)-ROW(B$6)),1)),"")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IFERROR(_xlfn.SINGLE(INDEX(Data!A$1:$A$1009,_xlfn.AGGREGATE(15,6,((Data!$D$1:$D$1009=1)/(Data!$D$1:$D$1009=1))*ROW(Data!$D$1:$D$1009),ROW(B87)-ROW(B$6)),1)),"")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IFERROR(_xlfn.SINGLE(INDEX(Data!A$1:$A$1009,_xlfn.AGGREGATE(15,6,((Data!$D$1:$D$1009=1)/(Data!$D$1:$D$1009=1))*ROW(Data!$D$1:$D$1009),ROW(B88)-ROW(B$6)),1)),"")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IFERROR(_xlfn.SINGLE(INDEX(Data!A$1:$A$1009,_xlfn.AGGREGATE(15,6,((Data!$D$1:$D$1009=1)/(Data!$D$1:$D$1009=1))*ROW(Data!$D$1:$D$1009),ROW(B89)-ROW(B$6)),1)),"")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IFERROR(_xlfn.SINGLE(INDEX(Data!A$1:$A$1009,_xlfn.AGGREGATE(15,6,((Data!$D$1:$D$1009=1)/(Data!$D$1:$D$1009=1))*ROW(Data!$D$1:$D$1009),ROW(B90)-ROW(B$6)),1)),"")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IFERROR(_xlfn.SINGLE(INDEX(Data!A$1:$A$1009,_xlfn.AGGREGATE(15,6,((Data!$D$1:$D$1009=1)/(Data!$D$1:$D$1009=1))*ROW(Data!$D$1:$D$1009),ROW(B91)-ROW(B$6)),1)),"")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IFERROR(_xlfn.SINGLE(INDEX(Data!A$1:$A$1009,_xlfn.AGGREGATE(15,6,((Data!$D$1:$D$1009=1)/(Data!$D$1:$D$1009=1))*ROW(Data!$D$1:$D$1009),ROW(B92)-ROW(B$6)),1)),"")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IFERROR(_xlfn.SINGLE(INDEX(Data!A$1:$A$1009,_xlfn.AGGREGATE(15,6,((Data!$D$1:$D$1009=1)/(Data!$D$1:$D$1009=1))*ROW(Data!$D$1:$D$1009),ROW(B93)-ROW(B$6)),1)),"")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IFERROR(_xlfn.SINGLE(INDEX(Data!A$1:$A$1009,_xlfn.AGGREGATE(15,6,((Data!$D$1:$D$1009=1)/(Data!$D$1:$D$1009=1))*ROW(Data!$D$1:$D$1009),ROW(B94)-ROW(B$6)),1)),"")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IFERROR(_xlfn.SINGLE(INDEX(Data!A$1:$A$1009,_xlfn.AGGREGATE(15,6,((Data!$D$1:$D$1009=1)/(Data!$D$1:$D$1009=1))*ROW(Data!$D$1:$D$1009),ROW(B95)-ROW(B$6)),1)),"")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IFERROR(_xlfn.SINGLE(INDEX(Data!A$1:$A$1009,_xlfn.AGGREGATE(15,6,((Data!$D$1:$D$1009=1)/(Data!$D$1:$D$1009=1))*ROW(Data!$D$1:$D$1009),ROW(B96)-ROW(B$6)),1)),"")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IFERROR(_xlfn.SINGLE(INDEX(Data!A$1:$A$1009,_xlfn.AGGREGATE(15,6,((Data!$D$1:$D$1009=1)/(Data!$D$1:$D$1009=1))*ROW(Data!$D$1:$D$1009),ROW(B97)-ROW(B$6)),1)),"")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IFERROR(_xlfn.SINGLE(INDEX(Data!A$1:$A$1009,_xlfn.AGGREGATE(15,6,((Data!$D$1:$D$1009=1)/(Data!$D$1:$D$1009=1))*ROW(Data!$D$1:$D$1009),ROW(B98)-ROW(B$6)),1)),"")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IFERROR(_xlfn.SINGLE(INDEX(Data!A$1:$A$1009,_xlfn.AGGREGATE(15,6,((Data!$D$1:$D$1009=1)/(Data!$D$1:$D$1009=1))*ROW(Data!$D$1:$D$1009),ROW(B99)-ROW(B$6)),1)),"")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IFERROR(_xlfn.SINGLE(INDEX(Data!A$1:$A$1009,_xlfn.AGGREGATE(15,6,((Data!$D$1:$D$1009=1)/(Data!$D$1:$D$1009=1))*ROW(Data!$D$1:$D$1009),ROW(B100)-ROW(B$6)),1)),"")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IFERROR(_xlfn.SINGLE(INDEX(Data!A$1:$A$1009,_xlfn.AGGREGATE(15,6,((Data!$D$1:$D$1009=1)/(Data!$D$1:$D$1009=1))*ROW(Data!$D$1:$D$1009),ROW(B101)-ROW(B$6)),1)),"")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IFERROR(_xlfn.SINGLE(INDEX(Data!A$1:$A$1009,_xlfn.AGGREGATE(15,6,((Data!$D$1:$D$1009=1)/(Data!$D$1:$D$1009=1))*ROW(Data!$D$1:$D$1009),ROW(B102)-ROW(B$6)),1)),"")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IFERROR(_xlfn.SINGLE(INDEX(Data!A$1:$A$1009,_xlfn.AGGREGATE(15,6,((Data!$D$1:$D$1009=1)/(Data!$D$1:$D$1009=1))*ROW(Data!$D$1:$D$1009),ROW(B103)-ROW(B$6)),1)),"")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IFERROR(_xlfn.SINGLE(INDEX(Data!A$1:$A$1009,_xlfn.AGGREGATE(15,6,((Data!$D$1:$D$1009=1)/(Data!$D$1:$D$1009=1))*ROW(Data!$D$1:$D$1009),ROW(B104)-ROW(B$6)),1)),"")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IFERROR(_xlfn.SINGLE(INDEX(Data!A$1:$A$1009,_xlfn.AGGREGATE(15,6,((Data!$D$1:$D$1009=1)/(Data!$D$1:$D$1009=1))*ROW(Data!$D$1:$D$1009),ROW(B105)-ROW(B$6)),1)),"")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IFERROR(_xlfn.SINGLE(INDEX(Data!A$1:$A$1009,_xlfn.AGGREGATE(15,6,((Data!$D$1:$D$1009=1)/(Data!$D$1:$D$1009=1))*ROW(Data!$D$1:$D$1009),ROW(B106)-ROW(B$6)),1)),"")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IFERROR(_xlfn.SINGLE(INDEX(Data!A$1:$A$1009,_xlfn.AGGREGATE(15,6,((Data!$D$1:$D$1009=1)/(Data!$D$1:$D$1009=1))*ROW(Data!$D$1:$D$1009),ROW(B107)-ROW(B$6)),1)),"")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IFERROR(_xlfn.SINGLE(INDEX(Data!A$1:$A$1009,_xlfn.AGGREGATE(15,6,((Data!$D$1:$D$1009=1)/(Data!$D$1:$D$1009=1))*ROW(Data!$D$1:$D$1009),ROW(B108)-ROW(B$6)),1)),"")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IFERROR(_xlfn.SINGLE(INDEX(Data!A$1:$A$1009,_xlfn.AGGREGATE(15,6,((Data!$D$1:$D$1009=1)/(Data!$D$1:$D$1009=1))*ROW(Data!$D$1:$D$1009),ROW(B109)-ROW(B$6)),1)),"")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IFERROR(_xlfn.SINGLE(INDEX(Data!A$1:$A$1009,_xlfn.AGGREGATE(15,6,((Data!$D$1:$D$1009=1)/(Data!$D$1:$D$1009=1))*ROW(Data!$D$1:$D$1009),ROW(B110)-ROW(B$6)),1)),"")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IFERROR(_xlfn.SINGLE(INDEX(Data!A$1:$A$1009,_xlfn.AGGREGATE(15,6,((Data!$D$1:$D$1009=1)/(Data!$D$1:$D$1009=1))*ROW(Data!$D$1:$D$1009),ROW(B111)-ROW(B$6)),1)),"")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IFERROR(_xlfn.SINGLE(INDEX(Data!A$1:$A$1009,_xlfn.AGGREGATE(15,6,((Data!$D$1:$D$1009=1)/(Data!$D$1:$D$1009=1))*ROW(Data!$D$1:$D$1009),ROW(B112)-ROW(B$6)),1)),"")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IFERROR(_xlfn.SINGLE(INDEX(Data!A$1:$A$1009,_xlfn.AGGREGATE(15,6,((Data!$D$1:$D$1009=1)/(Data!$D$1:$D$1009=1))*ROW(Data!$D$1:$D$1009),ROW(B113)-ROW(B$6)),1)),"")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IFERROR(_xlfn.SINGLE(INDEX(Data!A$1:$A$1009,_xlfn.AGGREGATE(15,6,((Data!$D$1:$D$1009=1)/(Data!$D$1:$D$1009=1))*ROW(Data!$D$1:$D$1009),ROW(B114)-ROW(B$6)),1)),"")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IFERROR(_xlfn.SINGLE(INDEX(Data!A$1:$A$1009,_xlfn.AGGREGATE(15,6,((Data!$D$1:$D$1009=1)/(Data!$D$1:$D$1009=1))*ROW(Data!$D$1:$D$1009),ROW(B115)-ROW(B$6)),1)),"")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IFERROR(_xlfn.SINGLE(INDEX(Data!A$1:$A$1009,_xlfn.AGGREGATE(15,6,((Data!$D$1:$D$1009=1)/(Data!$D$1:$D$1009=1))*ROW(Data!$D$1:$D$1009),ROW(B116)-ROW(B$6)),1)),"")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IFERROR(_xlfn.SINGLE(INDEX(Data!A$1:$A$1009,_xlfn.AGGREGATE(15,6,((Data!$D$1:$D$1009=1)/(Data!$D$1:$D$1009=1))*ROW(Data!$D$1:$D$1009),ROW(B117)-ROW(B$6)),1)),"")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IFERROR(_xlfn.SINGLE(INDEX(Data!A$1:$A$1009,_xlfn.AGGREGATE(15,6,((Data!$D$1:$D$1009=1)/(Data!$D$1:$D$1009=1))*ROW(Data!$D$1:$D$1009),ROW(B118)-ROW(B$6)),1)),"")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IFERROR(_xlfn.SINGLE(INDEX(Data!A$1:$A$1009,_xlfn.AGGREGATE(15,6,((Data!$D$1:$D$1009=1)/(Data!$D$1:$D$1009=1))*ROW(Data!$D$1:$D$1009),ROW(B119)-ROW(B$6)),1)),"")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IFERROR(_xlfn.SINGLE(INDEX(Data!A$1:$A$1009,_xlfn.AGGREGATE(15,6,((Data!$D$1:$D$1009=1)/(Data!$D$1:$D$1009=1))*ROW(Data!$D$1:$D$1009),ROW(B120)-ROW(B$6)),1)),"")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IFERROR(_xlfn.SINGLE(INDEX(Data!A$1:$A$1009,_xlfn.AGGREGATE(15,6,((Data!$D$1:$D$1009=1)/(Data!$D$1:$D$1009=1))*ROW(Data!$D$1:$D$1009),ROW(B121)-ROW(B$6)),1)),"")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IFERROR(_xlfn.SINGLE(INDEX(Data!A$1:$A$1009,_xlfn.AGGREGATE(15,6,((Data!$D$1:$D$1009=1)/(Data!$D$1:$D$1009=1))*ROW(Data!$D$1:$D$1009),ROW(B122)-ROW(B$6)),1)),"")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IFERROR(_xlfn.SINGLE(INDEX(Data!A$1:$A$1009,_xlfn.AGGREGATE(15,6,((Data!$D$1:$D$1009=1)/(Data!$D$1:$D$1009=1))*ROW(Data!$D$1:$D$1009),ROW(B123)-ROW(B$6)),1)),"")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IFERROR(_xlfn.SINGLE(INDEX(Data!A$1:$A$1009,_xlfn.AGGREGATE(15,6,((Data!$D$1:$D$1009=1)/(Data!$D$1:$D$1009=1))*ROW(Data!$D$1:$D$1009),ROW(B124)-ROW(B$6)),1)),"")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IFERROR(_xlfn.SINGLE(INDEX(Data!A$1:$A$1009,_xlfn.AGGREGATE(15,6,((Data!$D$1:$D$1009=1)/(Data!$D$1:$D$1009=1))*ROW(Data!$D$1:$D$1009),ROW(B125)-ROW(B$6)),1)),"")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IFERROR(_xlfn.SINGLE(INDEX(Data!A$1:$A$1009,_xlfn.AGGREGATE(15,6,((Data!$D$1:$D$1009=1)/(Data!$D$1:$D$1009=1))*ROW(Data!$D$1:$D$1009),ROW(B126)-ROW(B$6)),1)),"")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IFERROR(_xlfn.SINGLE(INDEX(Data!A$1:$A$1009,_xlfn.AGGREGATE(15,6,((Data!$D$1:$D$1009=1)/(Data!$D$1:$D$1009=1))*ROW(Data!$D$1:$D$1009),ROW(B127)-ROW(B$6)),1)),"")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IFERROR(_xlfn.SINGLE(INDEX(Data!A$1:$A$1009,_xlfn.AGGREGATE(15,6,((Data!$D$1:$D$1009=1)/(Data!$D$1:$D$1009=1))*ROW(Data!$D$1:$D$1009),ROW(B128)-ROW(B$6)),1)),"")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IFERROR(_xlfn.SINGLE(INDEX(Data!A$1:$A$1009,_xlfn.AGGREGATE(15,6,((Data!$D$1:$D$1009=1)/(Data!$D$1:$D$1009=1))*ROW(Data!$D$1:$D$1009),ROW(B129)-ROW(B$6)),1)),"")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IFERROR(_xlfn.SINGLE(INDEX(Data!A$1:$A$1009,_xlfn.AGGREGATE(15,6,((Data!$D$1:$D$1009=1)/(Data!$D$1:$D$1009=1))*ROW(Data!$D$1:$D$1009),ROW(B130)-ROW(B$6)),1)),"")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IFERROR(_xlfn.SINGLE(INDEX(Data!A$1:$A$1009,_xlfn.AGGREGATE(15,6,((Data!$D$1:$D$1009=1)/(Data!$D$1:$D$1009=1))*ROW(Data!$D$1:$D$1009),ROW(B131)-ROW(B$6)),1)),"")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IFERROR(_xlfn.SINGLE(INDEX(Data!A$1:$A$1009,_xlfn.AGGREGATE(15,6,((Data!$D$1:$D$1009=1)/(Data!$D$1:$D$1009=1))*ROW(Data!$D$1:$D$1009),ROW(B132)-ROW(B$6)),1)),"")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IFERROR(_xlfn.SINGLE(INDEX(Data!A$1:$A$1009,_xlfn.AGGREGATE(15,6,((Data!$D$1:$D$1009=1)/(Data!$D$1:$D$1009=1))*ROW(Data!$D$1:$D$1009),ROW(B133)-ROW(B$6)),1)),"")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IFERROR(_xlfn.SINGLE(INDEX(Data!A$1:$A$1009,_xlfn.AGGREGATE(15,6,((Data!$D$1:$D$1009=1)/(Data!$D$1:$D$1009=1))*ROW(Data!$D$1:$D$1009),ROW(B134)-ROW(B$6)),1)),"")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IFERROR(_xlfn.SINGLE(INDEX(Data!A$1:$A$1009,_xlfn.AGGREGATE(15,6,((Data!$D$1:$D$1009=1)/(Data!$D$1:$D$1009=1))*ROW(Data!$D$1:$D$1009),ROW(B135)-ROW(B$6)),1)),"")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IFERROR(_xlfn.SINGLE(INDEX(Data!A$1:$A$1009,_xlfn.AGGREGATE(15,6,((Data!$D$1:$D$1009=1)/(Data!$D$1:$D$1009=1))*ROW(Data!$D$1:$D$1009),ROW(B136)-ROW(B$6)),1)),"")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IFERROR(_xlfn.SINGLE(INDEX(Data!A$1:$A$1009,_xlfn.AGGREGATE(15,6,((Data!$D$1:$D$1009=1)/(Data!$D$1:$D$1009=1))*ROW(Data!$D$1:$D$1009),ROW(B137)-ROW(B$6)),1)),"")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IFERROR(_xlfn.SINGLE(INDEX(Data!A$1:$A$1009,_xlfn.AGGREGATE(15,6,((Data!$D$1:$D$1009=1)/(Data!$D$1:$D$1009=1))*ROW(Data!$D$1:$D$1009),ROW(B138)-ROW(B$6)),1)),"")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IFERROR(_xlfn.SINGLE(INDEX(Data!A$1:$A$1009,_xlfn.AGGREGATE(15,6,((Data!$D$1:$D$1009=1)/(Data!$D$1:$D$1009=1))*ROW(Data!$D$1:$D$1009),ROW(B139)-ROW(B$6)),1)),"")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IFERROR(_xlfn.SINGLE(INDEX(Data!A$1:$A$1009,_xlfn.AGGREGATE(15,6,((Data!$D$1:$D$1009=1)/(Data!$D$1:$D$1009=1))*ROW(Data!$D$1:$D$1009),ROW(B140)-ROW(B$6)),1)),"")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IFERROR(_xlfn.SINGLE(INDEX(Data!A$1:$A$1009,_xlfn.AGGREGATE(15,6,((Data!$D$1:$D$1009=1)/(Data!$D$1:$D$1009=1))*ROW(Data!$D$1:$D$1009),ROW(B141)-ROW(B$6)),1)),"")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IFERROR(_xlfn.SINGLE(INDEX(Data!A$1:$A$1009,_xlfn.AGGREGATE(15,6,((Data!$D$1:$D$1009=1)/(Data!$D$1:$D$1009=1))*ROW(Data!$D$1:$D$1009),ROW(B142)-ROW(B$6)),1)),"")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IFERROR(_xlfn.SINGLE(INDEX(Data!A$1:$A$1009,_xlfn.AGGREGATE(15,6,((Data!$D$1:$D$1009=1)/(Data!$D$1:$D$1009=1))*ROW(Data!$D$1:$D$1009),ROW(B143)-ROW(B$6)),1)),"")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IFERROR(_xlfn.SINGLE(INDEX(Data!A$1:$A$1009,_xlfn.AGGREGATE(15,6,((Data!$D$1:$D$1009=1)/(Data!$D$1:$D$1009=1))*ROW(Data!$D$1:$D$1009),ROW(B144)-ROW(B$6)),1)),"")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IFERROR(_xlfn.SINGLE(INDEX(Data!A$1:$A$1009,_xlfn.AGGREGATE(15,6,((Data!$D$1:$D$1009=1)/(Data!$D$1:$D$1009=1))*ROW(Data!$D$1:$D$1009),ROW(B145)-ROW(B$6)),1)),"")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IFERROR(_xlfn.SINGLE(INDEX(Data!A$1:$A$1009,_xlfn.AGGREGATE(15,6,((Data!$D$1:$D$1009=1)/(Data!$D$1:$D$1009=1))*ROW(Data!$D$1:$D$1009),ROW(B146)-ROW(B$6)),1)),"")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IFERROR(_xlfn.SINGLE(INDEX(Data!A$1:$A$1009,_xlfn.AGGREGATE(15,6,((Data!$D$1:$D$1009=1)/(Data!$D$1:$D$1009=1))*ROW(Data!$D$1:$D$1009),ROW(B147)-ROW(B$6)),1)),"")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IFERROR(_xlfn.SINGLE(INDEX(Data!A$1:$A$1009,_xlfn.AGGREGATE(15,6,((Data!$D$1:$D$1009=1)/(Data!$D$1:$D$1009=1))*ROW(Data!$D$1:$D$1009),ROW(B148)-ROW(B$6)),1)),"")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IFERROR(_xlfn.SINGLE(INDEX(Data!A$1:$A$1009,_xlfn.AGGREGATE(15,6,((Data!$D$1:$D$1009=1)/(Data!$D$1:$D$1009=1))*ROW(Data!$D$1:$D$1009),ROW(B149)-ROW(B$6)),1)),"")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IFERROR(_xlfn.SINGLE(INDEX(Data!A$1:$A$1009,_xlfn.AGGREGATE(15,6,((Data!$D$1:$D$1009=1)/(Data!$D$1:$D$1009=1))*ROW(Data!$D$1:$D$1009),ROW(B150)-ROW(B$6)),1)),"")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IFERROR(_xlfn.SINGLE(INDEX(Data!A$1:$A$1009,_xlfn.AGGREGATE(15,6,((Data!$D$1:$D$1009=1)/(Data!$D$1:$D$1009=1))*ROW(Data!$D$1:$D$1009),ROW(B151)-ROW(B$6)),1)),"")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IFERROR(_xlfn.SINGLE(INDEX(Data!A$1:$A$1009,_xlfn.AGGREGATE(15,6,((Data!$D$1:$D$1009=1)/(Data!$D$1:$D$1009=1))*ROW(Data!$D$1:$D$1009),ROW(B152)-ROW(B$6)),1)),"")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IFERROR(_xlfn.SINGLE(INDEX(Data!A$1:$A$1009,_xlfn.AGGREGATE(15,6,((Data!$D$1:$D$1009=1)/(Data!$D$1:$D$1009=1))*ROW(Data!$D$1:$D$1009),ROW(B153)-ROW(B$6)),1)),"")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IFERROR(_xlfn.SINGLE(INDEX(Data!A$1:$A$1009,_xlfn.AGGREGATE(15,6,((Data!$D$1:$D$1009=1)/(Data!$D$1:$D$1009=1))*ROW(Data!$D$1:$D$1009),ROW(B154)-ROW(B$6)),1)),"")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IFERROR(_xlfn.SINGLE(INDEX(Data!A$1:$A$1009,_xlfn.AGGREGATE(15,6,((Data!$D$1:$D$1009=1)/(Data!$D$1:$D$1009=1))*ROW(Data!$D$1:$D$1009),ROW(B155)-ROW(B$6)),1)),"")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IFERROR(_xlfn.SINGLE(INDEX(Data!A$1:$A$1009,_xlfn.AGGREGATE(15,6,((Data!$D$1:$D$1009=1)/(Data!$D$1:$D$1009=1))*ROW(Data!$D$1:$D$1009),ROW(B156)-ROW(B$6)),1)),"")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IFERROR(_xlfn.SINGLE(INDEX(Data!A$1:$A$1009,_xlfn.AGGREGATE(15,6,((Data!$D$1:$D$1009=1)/(Data!$D$1:$D$1009=1))*ROW(Data!$D$1:$D$1009),ROW(B157)-ROW(B$6)),1)),"")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IFERROR(_xlfn.SINGLE(INDEX(Data!A$1:$A$1009,_xlfn.AGGREGATE(15,6,((Data!$D$1:$D$1009=1)/(Data!$D$1:$D$1009=1))*ROW(Data!$D$1:$D$1009),ROW(B158)-ROW(B$6)),1)),"")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IFERROR(_xlfn.SINGLE(INDEX(Data!A$1:$A$1009,_xlfn.AGGREGATE(15,6,((Data!$D$1:$D$1009=1)/(Data!$D$1:$D$1009=1))*ROW(Data!$D$1:$D$1009),ROW(B159)-ROW(B$6)),1)),"")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IFERROR(_xlfn.SINGLE(INDEX(Data!A$1:$A$1009,_xlfn.AGGREGATE(15,6,((Data!$D$1:$D$1009=1)/(Data!$D$1:$D$1009=1))*ROW(Data!$D$1:$D$1009),ROW(B160)-ROW(B$6)),1)),"")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IFERROR(_xlfn.SINGLE(INDEX(Data!A$1:$A$1009,_xlfn.AGGREGATE(15,6,((Data!$D$1:$D$1009=1)/(Data!$D$1:$D$1009=1))*ROW(Data!$D$1:$D$1009),ROW(B161)-ROW(B$6)),1)),"")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IFERROR(_xlfn.SINGLE(INDEX(Data!A$1:$A$1009,_xlfn.AGGREGATE(15,6,((Data!$D$1:$D$1009=1)/(Data!$D$1:$D$1009=1))*ROW(Data!$D$1:$D$1009),ROW(B162)-ROW(B$6)),1)),"")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IFERROR(_xlfn.SINGLE(INDEX(Data!A$1:$A$1009,_xlfn.AGGREGATE(15,6,((Data!$D$1:$D$1009=1)/(Data!$D$1:$D$1009=1))*ROW(Data!$D$1:$D$1009),ROW(B163)-ROW(B$6)),1)),"")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IFERROR(_xlfn.SINGLE(INDEX(Data!A$1:$A$1009,_xlfn.AGGREGATE(15,6,((Data!$D$1:$D$1009=1)/(Data!$D$1:$D$1009=1))*ROW(Data!$D$1:$D$1009),ROW(B164)-ROW(B$6)),1)),"")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IFERROR(_xlfn.SINGLE(INDEX(Data!A$1:$A$1009,_xlfn.AGGREGATE(15,6,((Data!$D$1:$D$1009=1)/(Data!$D$1:$D$1009=1))*ROW(Data!$D$1:$D$1009),ROW(B165)-ROW(B$6)),1)),"")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IFERROR(_xlfn.SINGLE(INDEX(Data!A$1:$A$1009,_xlfn.AGGREGATE(15,6,((Data!$D$1:$D$1009=1)/(Data!$D$1:$D$1009=1))*ROW(Data!$D$1:$D$1009),ROW(B166)-ROW(B$6)),1)),"")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IFERROR(_xlfn.SINGLE(INDEX(Data!A$1:$A$1009,_xlfn.AGGREGATE(15,6,((Data!$D$1:$D$1009=1)/(Data!$D$1:$D$1009=1))*ROW(Data!$D$1:$D$1009),ROW(B167)-ROW(B$6)),1)),"")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IFERROR(_xlfn.SINGLE(INDEX(Data!A$1:$A$1009,_xlfn.AGGREGATE(15,6,((Data!$D$1:$D$1009=1)/(Data!$D$1:$D$1009=1))*ROW(Data!$D$1:$D$1009),ROW(B168)-ROW(B$6)),1)),"")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IFERROR(_xlfn.SINGLE(INDEX(Data!A$1:$A$1009,_xlfn.AGGREGATE(15,6,((Data!$D$1:$D$1009=1)/(Data!$D$1:$D$1009=1))*ROW(Data!$D$1:$D$1009),ROW(B169)-ROW(B$6)),1)),"")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IFERROR(_xlfn.SINGLE(INDEX(Data!A$1:$A$1009,_xlfn.AGGREGATE(15,6,((Data!$D$1:$D$1009=1)/(Data!$D$1:$D$1009=1))*ROW(Data!$D$1:$D$1009),ROW(B170)-ROW(B$6)),1)),"")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IFERROR(_xlfn.SINGLE(INDEX(Data!A$1:$A$1009,_xlfn.AGGREGATE(15,6,((Data!$D$1:$D$1009=1)/(Data!$D$1:$D$1009=1))*ROW(Data!$D$1:$D$1009),ROW(B171)-ROW(B$6)),1)),"")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IFERROR(_xlfn.SINGLE(INDEX(Data!A$1:$A$1009,_xlfn.AGGREGATE(15,6,((Data!$D$1:$D$1009=1)/(Data!$D$1:$D$1009=1))*ROW(Data!$D$1:$D$1009),ROW(B172)-ROW(B$6)),1)),"")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IFERROR(_xlfn.SINGLE(INDEX(Data!A$1:$A$1009,_xlfn.AGGREGATE(15,6,((Data!$D$1:$D$1009=1)/(Data!$D$1:$D$1009=1))*ROW(Data!$D$1:$D$1009),ROW(B173)-ROW(B$6)),1)),"")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IFERROR(_xlfn.SINGLE(INDEX(Data!A$1:$A$1009,_xlfn.AGGREGATE(15,6,((Data!$D$1:$D$1009=1)/(Data!$D$1:$D$1009=1))*ROW(Data!$D$1:$D$1009),ROW(B174)-ROW(B$6)),1)),"")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IFERROR(_xlfn.SINGLE(INDEX(Data!A$1:$A$1009,_xlfn.AGGREGATE(15,6,((Data!$D$1:$D$1009=1)/(Data!$D$1:$D$1009=1))*ROW(Data!$D$1:$D$1009),ROW(B175)-ROW(B$6)),1)),"")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IFERROR(_xlfn.SINGLE(INDEX(Data!A$1:$A$1009,_xlfn.AGGREGATE(15,6,((Data!$D$1:$D$1009=1)/(Data!$D$1:$D$1009=1))*ROW(Data!$D$1:$D$1009),ROW(B176)-ROW(B$6)),1)),"")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IFERROR(_xlfn.SINGLE(INDEX(Data!A$1:$A$1009,_xlfn.AGGREGATE(15,6,((Data!$D$1:$D$1009=1)/(Data!$D$1:$D$1009=1))*ROW(Data!$D$1:$D$1009),ROW(B177)-ROW(B$6)),1)),"")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IFERROR(_xlfn.SINGLE(INDEX(Data!A$1:$A$1009,_xlfn.AGGREGATE(15,6,((Data!$D$1:$D$1009=1)/(Data!$D$1:$D$1009=1))*ROW(Data!$D$1:$D$1009),ROW(B178)-ROW(B$6)),1)),"")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IFERROR(_xlfn.SINGLE(INDEX(Data!A$1:$A$1009,_xlfn.AGGREGATE(15,6,((Data!$D$1:$D$1009=1)/(Data!$D$1:$D$1009=1))*ROW(Data!$D$1:$D$1009),ROW(B179)-ROW(B$6)),1)),"")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IFERROR(_xlfn.SINGLE(INDEX(Data!A$1:$A$1009,_xlfn.AGGREGATE(15,6,((Data!$D$1:$D$1009=1)/(Data!$D$1:$D$1009=1))*ROW(Data!$D$1:$D$1009),ROW(B180)-ROW(B$6)),1)),"")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IFERROR(_xlfn.SINGLE(INDEX(Data!A$1:$A$1009,_xlfn.AGGREGATE(15,6,((Data!$D$1:$D$1009=1)/(Data!$D$1:$D$1009=1))*ROW(Data!$D$1:$D$1009),ROW(B181)-ROW(B$6)),1)),"")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IFERROR(_xlfn.SINGLE(INDEX(Data!A$1:$A$1009,_xlfn.AGGREGATE(15,6,((Data!$D$1:$D$1009=1)/(Data!$D$1:$D$1009=1))*ROW(Data!$D$1:$D$1009),ROW(B182)-ROW(B$6)),1)),"")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IFERROR(_xlfn.SINGLE(INDEX(Data!A$1:$A$1009,_xlfn.AGGREGATE(15,6,((Data!$D$1:$D$1009=1)/(Data!$D$1:$D$1009=1))*ROW(Data!$D$1:$D$1009),ROW(B183)-ROW(B$6)),1)),"")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IFERROR(_xlfn.SINGLE(INDEX(Data!A$1:$A$1009,_xlfn.AGGREGATE(15,6,((Data!$D$1:$D$1009=1)/(Data!$D$1:$D$1009=1))*ROW(Data!$D$1:$D$1009),ROW(B184)-ROW(B$6)),1)),"")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IFERROR(_xlfn.SINGLE(INDEX(Data!A$1:$A$1009,_xlfn.AGGREGATE(15,6,((Data!$D$1:$D$1009=1)/(Data!$D$1:$D$1009=1))*ROW(Data!$D$1:$D$1009),ROW(B185)-ROW(B$6)),1)),"")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IFERROR(_xlfn.SINGLE(INDEX(Data!A$1:$A$1009,_xlfn.AGGREGATE(15,6,((Data!$D$1:$D$1009=1)/(Data!$D$1:$D$1009=1))*ROW(Data!$D$1:$D$1009),ROW(B186)-ROW(B$6)),1)),"")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IFERROR(_xlfn.SINGLE(INDEX(Data!A$1:$A$1009,_xlfn.AGGREGATE(15,6,((Data!$D$1:$D$1009=1)/(Data!$D$1:$D$1009=1))*ROW(Data!$D$1:$D$1009),ROW(B187)-ROW(B$6)),1)),"")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IFERROR(_xlfn.SINGLE(INDEX(Data!A$1:$A$1009,_xlfn.AGGREGATE(15,6,((Data!$D$1:$D$1009=1)/(Data!$D$1:$D$1009=1))*ROW(Data!$D$1:$D$1009),ROW(B188)-ROW(B$6)),1)),"")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IFERROR(_xlfn.SINGLE(INDEX(Data!A$1:$A$1009,_xlfn.AGGREGATE(15,6,((Data!$D$1:$D$1009=1)/(Data!$D$1:$D$1009=1))*ROW(Data!$D$1:$D$1009),ROW(B189)-ROW(B$6)),1)),"")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IFERROR(_xlfn.SINGLE(INDEX(Data!A$1:$A$1009,_xlfn.AGGREGATE(15,6,((Data!$D$1:$D$1009=1)/(Data!$D$1:$D$1009=1))*ROW(Data!$D$1:$D$1009),ROW(B190)-ROW(B$6)),1)),"")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IFERROR(_xlfn.SINGLE(INDEX(Data!A$1:$A$1009,_xlfn.AGGREGATE(15,6,((Data!$D$1:$D$1009=1)/(Data!$D$1:$D$1009=1))*ROW(Data!$D$1:$D$1009),ROW(B191)-ROW(B$6)),1)),"")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IFERROR(_xlfn.SINGLE(INDEX(Data!A$1:$A$1009,_xlfn.AGGREGATE(15,6,((Data!$D$1:$D$1009=1)/(Data!$D$1:$D$1009=1))*ROW(Data!$D$1:$D$1009),ROW(B192)-ROW(B$6)),1)),"")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IFERROR(_xlfn.SINGLE(INDEX(Data!A$1:$A$1009,_xlfn.AGGREGATE(15,6,((Data!$D$1:$D$1009=1)/(Data!$D$1:$D$1009=1))*ROW(Data!$D$1:$D$1009),ROW(B193)-ROW(B$6)),1)),"")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IFERROR(_xlfn.SINGLE(INDEX(Data!A$1:$A$1009,_xlfn.AGGREGATE(15,6,((Data!$D$1:$D$1009=1)/(Data!$D$1:$D$1009=1))*ROW(Data!$D$1:$D$1009),ROW(B194)-ROW(B$6)),1)),"")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IFERROR(_xlfn.SINGLE(INDEX(Data!A$1:$A$1009,_xlfn.AGGREGATE(15,6,((Data!$D$1:$D$1009=1)/(Data!$D$1:$D$1009=1))*ROW(Data!$D$1:$D$1009),ROW(B195)-ROW(B$6)),1)),"")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IFERROR(_xlfn.SINGLE(INDEX(Data!A$1:$A$1009,_xlfn.AGGREGATE(15,6,((Data!$D$1:$D$1009=1)/(Data!$D$1:$D$1009=1))*ROW(Data!$D$1:$D$1009),ROW(B196)-ROW(B$6)),1)),"")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IFERROR(_xlfn.SINGLE(INDEX(Data!A$1:$A$1009,_xlfn.AGGREGATE(15,6,((Data!$D$1:$D$1009=1)/(Data!$D$1:$D$1009=1))*ROW(Data!$D$1:$D$1009),ROW(B197)-ROW(B$6)),1)),"")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IFERROR(_xlfn.SINGLE(INDEX(Data!A$1:$A$1009,_xlfn.AGGREGATE(15,6,((Data!$D$1:$D$1009=1)/(Data!$D$1:$D$1009=1))*ROW(Data!$D$1:$D$1009),ROW(B198)-ROW(B$6)),1)),"")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IFERROR(_xlfn.SINGLE(INDEX(Data!A$1:$A$1009,_xlfn.AGGREGATE(15,6,((Data!$D$1:$D$1009=1)/(Data!$D$1:$D$1009=1))*ROW(Data!$D$1:$D$1009),ROW(B199)-ROW(B$6)),1)),"")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IFERROR(_xlfn.SINGLE(INDEX(Data!A$1:$A$1009,_xlfn.AGGREGATE(15,6,((Data!$D$1:$D$1009=1)/(Data!$D$1:$D$1009=1))*ROW(Data!$D$1:$D$1009),ROW(B200)-ROW(B$6)),1)),"")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IFERROR(_xlfn.SINGLE(INDEX(Data!A$1:$A$1009,_xlfn.AGGREGATE(15,6,((Data!$D$1:$D$1009=1)/(Data!$D$1:$D$1009=1))*ROW(Data!$D$1:$D$1009),ROW(B201)-ROW(B$6)),1)),"")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IFERROR(_xlfn.SINGLE(INDEX(Data!A$1:$A$1009,_xlfn.AGGREGATE(15,6,((Data!$D$1:$D$1009=1)/(Data!$D$1:$D$1009=1))*ROW(Data!$D$1:$D$1009),ROW(B202)-ROW(B$6)),1)),"")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IFERROR(_xlfn.SINGLE(INDEX(Data!A$1:$A$1009,_xlfn.AGGREGATE(15,6,((Data!$D$1:$D$1009=1)/(Data!$D$1:$D$1009=1))*ROW(Data!$D$1:$D$1009),ROW(B203)-ROW(B$6)),1)),"")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IFERROR(_xlfn.SINGLE(INDEX(Data!A$1:$A$1009,_xlfn.AGGREGATE(15,6,((Data!$D$1:$D$1009=1)/(Data!$D$1:$D$1009=1))*ROW(Data!$D$1:$D$1009),ROW(B204)-ROW(B$6)),1)),"")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487" priority="4">
      <formula>ISNUMBER(SEARCH(" - ",C7))</formula>
    </cfRule>
    <cfRule type="expression" dxfId="1486" priority="5">
      <formula>C7&lt;&gt;""</formula>
    </cfRule>
  </conditionalFormatting>
  <conditionalFormatting sqref="C1">
    <cfRule type="expression" dxfId="1485" priority="2">
      <formula>profile&lt;&gt;""</formula>
    </cfRule>
  </conditionalFormatting>
  <conditionalFormatting sqref="D1">
    <cfRule type="expression" dxfId="1484" priority="1">
      <formula>profile&lt;&gt;""</formula>
    </cfRule>
  </conditionalFormatting>
  <conditionalFormatting sqref="A7:A204">
    <cfRule type="expression" dxfId="1483" priority="6">
      <formula>A7=3</formula>
    </cfRule>
    <cfRule type="expression" dxfId="1482" priority="7">
      <formula>A7=2</formula>
    </cfRule>
    <cfRule type="expression" dxfId="148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435</v>
      </c>
      <c r="D1" s="47" t="s">
        <v>531</v>
      </c>
      <c r="F1" s="47" t="s">
        <v>532</v>
      </c>
      <c r="H1" s="47" t="s">
        <v>454</v>
      </c>
      <c r="J1" s="47" t="s">
        <v>571</v>
      </c>
      <c r="K1" s="78"/>
      <c r="L1" s="47" t="s">
        <v>445</v>
      </c>
      <c r="M1" s="55"/>
      <c r="N1" s="55"/>
      <c r="O1" s="55"/>
      <c r="P1" s="55"/>
      <c r="Q1" s="55"/>
      <c r="R1" s="56"/>
      <c r="S1" s="65"/>
      <c r="T1" s="65"/>
    </row>
    <row r="2" spans="1:20" s="78" customFormat="1" ht="12.45" thickBot="1" x14ac:dyDescent="0.45">
      <c r="A2" s="76">
        <v>1</v>
      </c>
      <c r="B2" s="77" t="str">
        <f ca="1">"Required ("&amp;COUNTIF(Data!$BR:$BR,1)&amp;")"</f>
        <v>Required (6)</v>
      </c>
      <c r="D2" s="93"/>
      <c r="F2" s="79" t="s">
        <v>442</v>
      </c>
      <c r="H2" s="93" t="s">
        <v>583</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630</v>
      </c>
      <c r="C6" s="83"/>
      <c r="D6" s="123" t="s">
        <v>513</v>
      </c>
      <c r="E6" s="83"/>
      <c r="F6" s="123" t="s">
        <v>514</v>
      </c>
      <c r="G6" s="83"/>
      <c r="H6" s="123" t="s">
        <v>515</v>
      </c>
      <c r="I6" s="83"/>
      <c r="J6" s="123" t="s">
        <v>667</v>
      </c>
      <c r="K6" s="83"/>
      <c r="L6" s="123"/>
      <c r="M6" s="83"/>
      <c r="N6" s="123"/>
    </row>
    <row r="7" spans="1:20" x14ac:dyDescent="0.4">
      <c r="A7" s="43">
        <f ca="1">IF(B7="","",IF(INDEX(Data!$BR:$BR,MATCH(B7,Data!$A:$A,0),1)=0,"",INDEX(Data!$BR:$BR,MATCH(B7,Data!$A:$A,0),1)))</f>
        <v>1</v>
      </c>
      <c r="B7" s="43" t="str" cm="1">
        <f t="array" aca="1" ref="B7" ca="1">IFERROR(_xlfn.SINGLE(INDEX(Data!A$1:$A$1009,_xlfn.AGGREGATE(15,6,((Data!$D$1:$D$1009=1)/(Data!$D$1:$D$1009=1))*ROW(Data!$A$1:$A$1009),ROW(B7)-ROW(B$6)),1)),"")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IFERROR(_xlfn.SINGLE(INDEX(Data!A$1:$A$1009,_xlfn.AGGREGATE(15,6,((Data!$D$1:$D$1009=1)/(Data!$D$1:$D$1009=1))*ROW(Data!$A$1:$A$1009),ROW(B8)-ROW(B$6)),1)),"")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IFERROR(_xlfn.SINGLE(INDEX(Data!A$1:$A$1009,_xlfn.AGGREGATE(15,6,((Data!$D$1:$D$1009=1)/(Data!$D$1:$D$1009=1))*ROW(Data!$A$1:$A$1009),ROW(B9)-ROW(B$6)),1)),"")</f>
        <v>ABC</v>
      </c>
      <c r="C9" s="43">
        <v>2</v>
      </c>
      <c r="D9" s="43" t="s">
        <v>750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IFERROR(_xlfn.SINGLE(INDEX(Data!A$1:$A$1009,_xlfn.AGGREGATE(15,6,((Data!$D$1:$D$1009=1)/(Data!$D$1:$D$1009=1))*ROW(Data!$A$1:$A$1009),ROW(B10)-ROW(B$6)),1)),"")</f>
        <v>Aspire</v>
      </c>
      <c r="C10" s="43">
        <v>1</v>
      </c>
      <c r="D10" s="43" t="s">
        <v>6</v>
      </c>
      <c r="E10" s="43">
        <v>1</v>
      </c>
      <c r="F10" s="43" t="s">
        <v>185</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IFERROR(_xlfn.SINGLE(INDEX(Data!A$1:$A$1009,_xlfn.AGGREGATE(15,6,((Data!$D$1:$D$1009=1)/(Data!$D$1:$D$1009=1))*ROW(Data!$A$1:$A$1009),ROW(B11)-ROW(B$6)),1)),"")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IFERROR(_xlfn.SINGLE(INDEX(Data!A$1:$A$1009,_xlfn.AGGREGATE(15,6,((Data!$D$1:$D$1009=1)/(Data!$D$1:$D$1009=1))*ROW(Data!$A$1:$A$1009),ROW(B12)-ROW(B$6)),1)),"")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IFERROR(_xlfn.SINGLE(INDEX(Data!A$1:$A$1009,_xlfn.AGGREGATE(15,6,((Data!$D$1:$D$1009=1)/(Data!$D$1:$D$1009=1))*ROW(Data!$A$1:$A$1009),ROW(B13)-ROW(B$6)),1)),"")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IFERROR(_xlfn.SINGLE(INDEX(Data!A$1:$A$1009,_xlfn.AGGREGATE(15,6,((Data!$D$1:$D$1009=1)/(Data!$D$1:$D$1009=1))*ROW(Data!$A$1:$A$1009),ROW(B14)-ROW(B$6)),1)),"")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IFERROR(_xlfn.SINGLE(INDEX(Data!A$1:$A$1009,_xlfn.AGGREGATE(15,6,((Data!$D$1:$D$1009=1)/(Data!$D$1:$D$1009=1))*ROW(Data!$A$1:$A$1009),ROW(B15)-ROW(B$6)),1)),"")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IFERROR(_xlfn.SINGLE(INDEX(Data!A$1:$A$1009,_xlfn.AGGREGATE(15,6,((Data!$D$1:$D$1009=1)/(Data!$D$1:$D$1009=1))*ROW(Data!$A$1:$A$1009),ROW(B16)-ROW(B$6)),1)),"")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IFERROR(_xlfn.SINGLE(INDEX(Data!A$1:$A$1009,_xlfn.AGGREGATE(15,6,((Data!$D$1:$D$1009=1)/(Data!$D$1:$D$1009=1))*ROW(Data!$A$1:$A$1009),ROW(B17)-ROW(B$6)),1)),"")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IFERROR(_xlfn.SINGLE(INDEX(Data!A$1:$A$1009,_xlfn.AGGREGATE(15,6,((Data!$D$1:$D$1009=1)/(Data!$D$1:$D$1009=1))*ROW(Data!$A$1:$A$1009),ROW(B18)-ROW(B$6)),1)),"")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IFERROR(_xlfn.SINGLE(INDEX(Data!A$1:$A$1009,_xlfn.AGGREGATE(15,6,((Data!$D$1:$D$1009=1)/(Data!$D$1:$D$1009=1))*ROW(Data!$A$1:$A$1009),ROW(B19)-ROW(B$6)),1)),"")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IFERROR(_xlfn.SINGLE(INDEX(Data!A$1:$A$1009,_xlfn.AGGREGATE(15,6,((Data!$D$1:$D$1009=1)/(Data!$D$1:$D$1009=1))*ROW(Data!$A$1:$A$1009),ROW(B20)-ROW(B$6)),1)),"")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IFERROR(_xlfn.SINGLE(INDEX(Data!A$1:$A$1009,_xlfn.AGGREGATE(15,6,((Data!$D$1:$D$1009=1)/(Data!$D$1:$D$1009=1))*ROW(Data!$A$1:$A$1009),ROW(B21)-ROW(B$6)),1)),"")</f>
        <v/>
      </c>
      <c r="C21" s="43">
        <v>2</v>
      </c>
      <c r="D21" s="43" t="s">
        <v>156</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IFERROR(_xlfn.SINGLE(INDEX(Data!A$1:$A$1009,_xlfn.AGGREGATE(15,6,((Data!$D$1:$D$1009=1)/(Data!$D$1:$D$1009=1))*ROW(Data!$A$1:$A$1009),ROW(B22)-ROW(B$6)),1)),"")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IFERROR(_xlfn.SINGLE(INDEX(Data!A$1:$A$1009,_xlfn.AGGREGATE(15,6,((Data!$D$1:$D$1009=1)/(Data!$D$1:$D$1009=1))*ROW(Data!$A$1:$A$1009),ROW(B23)-ROW(B$6)),1)),"")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IFERROR(_xlfn.SINGLE(INDEX(Data!A$1:$A$1009,_xlfn.AGGREGATE(15,6,((Data!$D$1:$D$1009=1)/(Data!$D$1:$D$1009=1))*ROW(Data!$A$1:$A$1009),ROW(B24)-ROW(B$6)),1)),"")</f>
        <v/>
      </c>
      <c r="C24" s="43">
        <v>1</v>
      </c>
      <c r="D24" s="43" t="s">
        <v>167</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IFERROR(_xlfn.SINGLE(INDEX(Data!A$1:$A$1009,_xlfn.AGGREGATE(15,6,((Data!$D$1:$D$1009=1)/(Data!$D$1:$D$1009=1))*ROW(Data!$A$1:$A$1009),ROW(B25)-ROW(B$6)),1)),"")</f>
        <v/>
      </c>
      <c r="C25" s="43">
        <v>3</v>
      </c>
      <c r="D25" s="43" t="s">
        <v>486</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IFERROR(_xlfn.SINGLE(INDEX(Data!A$1:$A$1009,_xlfn.AGGREGATE(15,6,((Data!$D$1:$D$1009=1)/(Data!$D$1:$D$1009=1))*ROW(Data!$A$1:$A$1009),ROW(B26)-ROW(B$6)),1)),"")</f>
        <v/>
      </c>
      <c r="C26" s="43">
        <v>3</v>
      </c>
      <c r="D26" s="43" t="s">
        <v>499</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IFERROR(_xlfn.SINGLE(INDEX(Data!A$1:$A$1009,_xlfn.AGGREGATE(15,6,((Data!$D$1:$D$1009=1)/(Data!$D$1:$D$1009=1))*ROW(Data!$A$1:$A$1009),ROW(B27)-ROW(B$6)),1)),"")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IFERROR(_xlfn.SINGLE(INDEX(Data!A$1:$A$1009,_xlfn.AGGREGATE(15,6,((Data!$D$1:$D$1009=1)/(Data!$D$1:$D$1009=1))*ROW(Data!$A$1:$A$1009),ROW(B28)-ROW(B$6)),1)),"")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IFERROR(_xlfn.SINGLE(INDEX(Data!A$1:$A$1009,_xlfn.AGGREGATE(15,6,((Data!$D$1:$D$1009=1)/(Data!$D$1:$D$1009=1))*ROW(Data!$A$1:$A$1009),ROW(B29)-ROW(B$6)),1)),"")</f>
        <v/>
      </c>
      <c r="C29" s="43">
        <v>1</v>
      </c>
      <c r="D29" s="43" t="s">
        <v>168</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IFERROR(_xlfn.SINGLE(INDEX(Data!A$1:$A$1009,_xlfn.AGGREGATE(15,6,((Data!$D$1:$D$1009=1)/(Data!$D$1:$D$1009=1))*ROW(Data!$A$1:$A$1009),ROW(B30)-ROW(B$6)),1)),"")</f>
        <v/>
      </c>
      <c r="C30" s="43">
        <v>1</v>
      </c>
      <c r="D30" s="43" t="s">
        <v>209</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IFERROR(_xlfn.SINGLE(INDEX(Data!A$1:$A$1009,_xlfn.AGGREGATE(15,6,((Data!$D$1:$D$1009=1)/(Data!$D$1:$D$1009=1))*ROW(Data!$A$1:$A$1009),ROW(B31)-ROW(B$6)),1)),"")</f>
        <v/>
      </c>
      <c r="C31" s="43">
        <v>3</v>
      </c>
      <c r="D31" s="43" t="s">
        <v>370</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IFERROR(_xlfn.SINGLE(INDEX(Data!A$1:$A$1009,_xlfn.AGGREGATE(15,6,((Data!$D$1:$D$1009=1)/(Data!$D$1:$D$1009=1))*ROW(Data!$A$1:$A$1009),ROW(B32)-ROW(B$6)),1)),"")</f>
        <v/>
      </c>
      <c r="C32" s="43">
        <v>1</v>
      </c>
      <c r="D32" s="43" t="s">
        <v>371</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IFERROR(_xlfn.SINGLE(INDEX(Data!A$1:$A$1009,_xlfn.AGGREGATE(15,6,((Data!$D$1:$D$1009=1)/(Data!$D$1:$D$1009=1))*ROW(Data!$A$1:$A$1009),ROW(B33)-ROW(B$6)),1)),"")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IFERROR(_xlfn.SINGLE(INDEX(Data!A$1:$A$1009,_xlfn.AGGREGATE(15,6,((Data!$D$1:$D$1009=1)/(Data!$D$1:$D$1009=1))*ROW(Data!$A$1:$A$1009),ROW(B34)-ROW(B$6)),1)),"")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IFERROR(_xlfn.SINGLE(INDEX(Data!A$1:$A$1009,_xlfn.AGGREGATE(15,6,((Data!$D$1:$D$1009=1)/(Data!$D$1:$D$1009=1))*ROW(Data!$A$1:$A$1009),ROW(B35)-ROW(B$6)),1)),"")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IFERROR(_xlfn.SINGLE(INDEX(Data!A$1:$A$1009,_xlfn.AGGREGATE(15,6,((Data!$D$1:$D$1009=1)/(Data!$D$1:$D$1009=1))*ROW(Data!$A$1:$A$1009),ROW(B36)-ROW(B$6)),1)),"")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IFERROR(_xlfn.SINGLE(INDEX(Data!A$1:$A$1009,_xlfn.AGGREGATE(15,6,((Data!$D$1:$D$1009=1)/(Data!$D$1:$D$1009=1))*ROW(Data!$A$1:$A$1009),ROW(B37)-ROW(B$6)),1)),"")</f>
        <v/>
      </c>
      <c r="C37" s="43">
        <v>3</v>
      </c>
      <c r="D37" s="43" t="s">
        <v>106</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IFERROR(_xlfn.SINGLE(INDEX(Data!A$1:$A$1009,_xlfn.AGGREGATE(15,6,((Data!$D$1:$D$1009=1)/(Data!$D$1:$D$1009=1))*ROW(Data!$A$1:$A$1009),ROW(B38)-ROW(B$6)),1)),"")</f>
        <v/>
      </c>
      <c r="C38" s="43">
        <v>1</v>
      </c>
      <c r="D38" s="43" t="s">
        <v>169</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IFERROR(_xlfn.SINGLE(INDEX(Data!A$1:$A$1009,_xlfn.AGGREGATE(15,6,((Data!$D$1:$D$1009=1)/(Data!$D$1:$D$1009=1))*ROW(Data!$A$1:$A$1009),ROW(B39)-ROW(B$6)),1)),"")</f>
        <v/>
      </c>
      <c r="C39" s="43">
        <v>1</v>
      </c>
      <c r="D39" s="43" t="s">
        <v>170</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IFERROR(_xlfn.SINGLE(INDEX(Data!A$1:$A$1009,_xlfn.AGGREGATE(15,6,((Data!$D$1:$D$1009=1)/(Data!$D$1:$D$1009=1))*ROW(Data!$A$1:$A$1009),ROW(B40)-ROW(B$6)),1)),"")</f>
        <v/>
      </c>
      <c r="C40" s="43">
        <v>1</v>
      </c>
      <c r="D40" s="43" t="s">
        <v>215</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IFERROR(_xlfn.SINGLE(INDEX(Data!A$1:$A$1009,_xlfn.AGGREGATE(15,6,((Data!$D$1:$D$1009=1)/(Data!$D$1:$D$1009=1))*ROW(Data!$A$1:$A$1009),ROW(B41)-ROW(B$6)),1)),"")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IFERROR(_xlfn.SINGLE(INDEX(Data!A$1:$A$1009,_xlfn.AGGREGATE(15,6,((Data!$D$1:$D$1009=1)/(Data!$D$1:$D$1009=1))*ROW(Data!$A$1:$A$1009),ROW(B42)-ROW(B$6)),1)),"")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IFERROR(_xlfn.SINGLE(INDEX(Data!A$1:$A$1009,_xlfn.AGGREGATE(15,6,((Data!$D$1:$D$1009=1)/(Data!$D$1:$D$1009=1))*ROW(Data!$A$1:$A$1009),ROW(B43)-ROW(B$6)),1)),"")</f>
        <v/>
      </c>
      <c r="C43" s="43">
        <v>2</v>
      </c>
      <c r="D43" s="43" t="s">
        <v>171</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IFERROR(_xlfn.SINGLE(INDEX(Data!A$1:$A$1009,_xlfn.AGGREGATE(15,6,((Data!$D$1:$D$1009=1)/(Data!$D$1:$D$1009=1))*ROW(Data!$A$1:$A$1009),ROW(B44)-ROW(B$6)),1)),"")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IFERROR(_xlfn.SINGLE(INDEX(Data!A$1:$A$1009,_xlfn.AGGREGATE(15,6,((Data!$D$1:$D$1009=1)/(Data!$D$1:$D$1009=1))*ROW(Data!$A$1:$A$1009),ROW(B45)-ROW(B$6)),1)),"")</f>
        <v/>
      </c>
      <c r="C45" s="43">
        <v>1</v>
      </c>
      <c r="D45" s="43" t="s">
        <v>109</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IFERROR(_xlfn.SINGLE(INDEX(Data!A$1:$A$1009,_xlfn.AGGREGATE(15,6,((Data!$D$1:$D$1009=1)/(Data!$D$1:$D$1009=1))*ROW(Data!$A$1:$A$1009),ROW(B46)-ROW(B$6)),1)),"")</f>
        <v/>
      </c>
      <c r="C46" s="43">
        <v>3</v>
      </c>
      <c r="D46" s="43" t="s">
        <v>162</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IFERROR(_xlfn.SINGLE(INDEX(Data!A$1:$A$1009,_xlfn.AGGREGATE(15,6,((Data!$D$1:$D$1009=1)/(Data!$D$1:$D$1009=1))*ROW(Data!$A$1:$A$1009),ROW(B47)-ROW(B$6)),1)),"")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IFERROR(_xlfn.SINGLE(INDEX(Data!A$1:$A$1009,_xlfn.AGGREGATE(15,6,((Data!$D$1:$D$1009=1)/(Data!$D$1:$D$1009=1))*ROW(Data!$A$1:$A$1009),ROW(B48)-ROW(B$6)),1)),"")</f>
        <v/>
      </c>
      <c r="C48" s="43">
        <v>1</v>
      </c>
      <c r="D48" s="43" t="s">
        <v>172</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IFERROR(_xlfn.SINGLE(INDEX(Data!A$1:$A$1009,_xlfn.AGGREGATE(15,6,((Data!$D$1:$D$1009=1)/(Data!$D$1:$D$1009=1))*ROW(Data!$A$1:$A$1009),ROW(B49)-ROW(B$6)),1)),"")</f>
        <v/>
      </c>
      <c r="C49" s="43">
        <v>2</v>
      </c>
      <c r="D49" s="43" t="s">
        <v>113</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IFERROR(_xlfn.SINGLE(INDEX(Data!A$1:$A$1009,_xlfn.AGGREGATE(15,6,((Data!$D$1:$D$1009=1)/(Data!$D$1:$D$1009=1))*ROW(Data!$A$1:$A$1009),ROW(B50)-ROW(B$6)),1)),"")</f>
        <v/>
      </c>
      <c r="C50" s="43">
        <v>2</v>
      </c>
      <c r="D50" s="43" t="s">
        <v>114</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IFERROR(_xlfn.SINGLE(INDEX(Data!A$1:$A$1009,_xlfn.AGGREGATE(15,6,((Data!$D$1:$D$1009=1)/(Data!$D$1:$D$1009=1))*ROW(Data!$A$1:$A$1009),ROW(B51)-ROW(B$6)),1)),"")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IFERROR(_xlfn.SINGLE(INDEX(Data!A$1:$A$1009,_xlfn.AGGREGATE(15,6,((Data!$D$1:$D$1009=1)/(Data!$D$1:$D$1009=1))*ROW(Data!$A$1:$A$1009),ROW(B52)-ROW(B$6)),1)),"")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IFERROR(_xlfn.SINGLE(INDEX(Data!A$1:$A$1009,_xlfn.AGGREGATE(15,6,((Data!$D$1:$D$1009=1)/(Data!$D$1:$D$1009=1))*ROW(Data!$A$1:$A$1009),ROW(B53)-ROW(B$6)),1)),"")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IFERROR(_xlfn.SINGLE(INDEX(Data!A$1:$A$1009,_xlfn.AGGREGATE(15,6,((Data!$D$1:$D$1009=1)/(Data!$D$1:$D$1009=1))*ROW(Data!$A$1:$A$1009),ROW(B54)-ROW(B$6)),1)),"")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IFERROR(_xlfn.SINGLE(INDEX(Data!A$1:$A$1009,_xlfn.AGGREGATE(15,6,((Data!$D$1:$D$1009=1)/(Data!$D$1:$D$1009=1))*ROW(Data!$A$1:$A$1009),ROW(B55)-ROW(B$6)),1)),"")</f>
        <v/>
      </c>
      <c r="C55" s="43">
        <v>3</v>
      </c>
      <c r="D55" s="43" t="s">
        <v>315</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IFERROR(_xlfn.SINGLE(INDEX(Data!A$1:$A$1009,_xlfn.AGGREGATE(15,6,((Data!$D$1:$D$1009=1)/(Data!$D$1:$D$1009=1))*ROW(Data!$A$1:$A$1009),ROW(B56)-ROW(B$6)),1)),"")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IFERROR(_xlfn.SINGLE(INDEX(Data!A$1:$A$1009,_xlfn.AGGREGATE(15,6,((Data!$D$1:$D$1009=1)/(Data!$D$1:$D$1009=1))*ROW(Data!$A$1:$A$1009),ROW(B57)-ROW(B$6)),1)),"")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IFERROR(_xlfn.SINGLE(INDEX(Data!A$1:$A$1009,_xlfn.AGGREGATE(15,6,((Data!$D$1:$D$1009=1)/(Data!$D$1:$D$1009=1))*ROW(Data!$A$1:$A$1009),ROW(B58)-ROW(B$6)),1)),"")</f>
        <v/>
      </c>
      <c r="C58" s="43">
        <v>2</v>
      </c>
      <c r="D58" s="43" t="s">
        <v>115</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IFERROR(_xlfn.SINGLE(INDEX(Data!A$1:$A$1009,_xlfn.AGGREGATE(15,6,((Data!$D$1:$D$1009=1)/(Data!$D$1:$D$1009=1))*ROW(Data!$A$1:$A$1009),ROW(B59)-ROW(B$6)),1)),"")</f>
        <v/>
      </c>
      <c r="C59" s="43">
        <v>3</v>
      </c>
      <c r="D59" s="43" t="s">
        <v>148</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IFERROR(_xlfn.SINGLE(INDEX(Data!A$1:$A$1009,_xlfn.AGGREGATE(15,6,((Data!$D$1:$D$1009=1)/(Data!$D$1:$D$1009=1))*ROW(Data!$A$1:$A$1009),ROW(B60)-ROW(B$6)),1)),"")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IFERROR(_xlfn.SINGLE(INDEX(Data!A$1:$A$1009,_xlfn.AGGREGATE(15,6,((Data!$D$1:$D$1009=1)/(Data!$D$1:$D$1009=1))*ROW(Data!$A$1:$A$1009),ROW(B61)-ROW(B$6)),1)),"")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IFERROR(_xlfn.SINGLE(INDEX(Data!A$1:$A$1009,_xlfn.AGGREGATE(15,6,((Data!$D$1:$D$1009=1)/(Data!$D$1:$D$1009=1))*ROW(Data!$A$1:$A$1009),ROW(B62)-ROW(B$6)),1)),"")</f>
        <v/>
      </c>
      <c r="C62" s="43">
        <v>3</v>
      </c>
      <c r="D62" s="43" t="s">
        <v>119</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IFERROR(_xlfn.SINGLE(INDEX(Data!A$1:$A$1009,_xlfn.AGGREGATE(15,6,((Data!$D$1:$D$1009=1)/(Data!$D$1:$D$1009=1))*ROW(Data!$A$1:$A$1009),ROW(B63)-ROW(B$6)),1)),"")</f>
        <v/>
      </c>
      <c r="C63" s="43">
        <v>1</v>
      </c>
      <c r="D63" s="43" t="s">
        <v>358</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IFERROR(_xlfn.SINGLE(INDEX(Data!A$1:$A$1009,_xlfn.AGGREGATE(15,6,((Data!$D$1:$D$1009=1)/(Data!$D$1:$D$1009=1))*ROW(Data!$A$1:$A$1009),ROW(B64)-ROW(B$6)),1)),"")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IFERROR(_xlfn.SINGLE(INDEX(Data!A$1:$A$1009,_xlfn.AGGREGATE(15,6,((Data!$D$1:$D$1009=1)/(Data!$D$1:$D$1009=1))*ROW(Data!$A$1:$A$1009),ROW(B65)-ROW(B$6)),1)),"")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IFERROR(_xlfn.SINGLE(INDEX(Data!A$1:$A$1009,_xlfn.AGGREGATE(15,6,((Data!$D$1:$D$1009=1)/(Data!$D$1:$D$1009=1))*ROW(Data!$A$1:$A$1009),ROW(B66)-ROW(B$6)),1)),"")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IFERROR(_xlfn.SINGLE(INDEX(Data!A$1:$A$1009,_xlfn.AGGREGATE(15,6,((Data!$D$1:$D$1009=1)/(Data!$D$1:$D$1009=1))*ROW(Data!$A$1:$A$1009),ROW(B67)-ROW(B$6)),1)),"")</f>
        <v/>
      </c>
      <c r="C67" s="43">
        <v>1</v>
      </c>
      <c r="D67" s="43" t="s">
        <v>173</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IFERROR(_xlfn.SINGLE(INDEX(Data!A$1:$A$1009,_xlfn.AGGREGATE(15,6,((Data!$D$1:$D$1009=1)/(Data!$D$1:$D$1009=1))*ROW(Data!$A$1:$A$1009),ROW(B68)-ROW(B$6)),1)),"")</f>
        <v/>
      </c>
      <c r="C68" s="43">
        <v>1</v>
      </c>
      <c r="D68" s="43" t="s">
        <v>232</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IFERROR(_xlfn.SINGLE(INDEX(Data!A$1:$A$1009,_xlfn.AGGREGATE(15,6,((Data!$D$1:$D$1009=1)/(Data!$D$1:$D$1009=1))*ROW(Data!$A$1:$A$1009),ROW(B69)-ROW(B$6)),1)),"")</f>
        <v/>
      </c>
      <c r="C69" s="43">
        <v>2</v>
      </c>
      <c r="D69" s="43" t="s">
        <v>126</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IFERROR(_xlfn.SINGLE(INDEX(Data!A$1:$A$1009,_xlfn.AGGREGATE(15,6,((Data!$D$1:$D$1009=1)/(Data!$D$1:$D$1009=1))*ROW(Data!$A$1:$A$1009),ROW(B70)-ROW(B$6)),1)),"")</f>
        <v/>
      </c>
      <c r="C70" s="43">
        <v>3</v>
      </c>
      <c r="D70" s="43" t="s">
        <v>127</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IFERROR(_xlfn.SINGLE(INDEX(Data!A$1:$A$1009,_xlfn.AGGREGATE(15,6,((Data!$D$1:$D$1009=1)/(Data!$D$1:$D$1009=1))*ROW(Data!$A$1:$A$1009),ROW(B71)-ROW(B$6)),1)),"")</f>
        <v/>
      </c>
      <c r="C71" s="43">
        <v>3</v>
      </c>
      <c r="D71" s="43" t="s">
        <v>724</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IFERROR(_xlfn.SINGLE(INDEX(Data!A$1:$A$1009,_xlfn.AGGREGATE(15,6,((Data!$D$1:$D$1009=1)/(Data!$D$1:$D$1009=1))*ROW(Data!$A$1:$A$1009),ROW(B72)-ROW(B$6)),1)),"")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IFERROR(_xlfn.SINGLE(INDEX(Data!A$1:$A$1009,_xlfn.AGGREGATE(15,6,((Data!$D$1:$D$1009=1)/(Data!$D$1:$D$1009=1))*ROW(Data!$A$1:$A$1009),ROW(B73)-ROW(B$6)),1)),"")</f>
        <v/>
      </c>
      <c r="C73" s="43">
        <v>3</v>
      </c>
      <c r="D73" s="43" t="s">
        <v>130</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IFERROR(_xlfn.SINGLE(INDEX(Data!A$1:$A$1009,_xlfn.AGGREGATE(15,6,((Data!$D$1:$D$1009=1)/(Data!$D$1:$D$1009=1))*ROW(Data!$A$1:$A$1009),ROW(B74)-ROW(B$6)),1)),"")</f>
        <v/>
      </c>
      <c r="C74" s="43">
        <v>2</v>
      </c>
      <c r="D74" s="43" t="s">
        <v>132</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IFERROR(_xlfn.SINGLE(INDEX(Data!A$1:$A$1009,_xlfn.AGGREGATE(15,6,((Data!$D$1:$D$1009=1)/(Data!$D$1:$D$1009=1))*ROW(Data!$A$1:$A$1009),ROW(B75)-ROW(B$6)),1)),"")</f>
        <v/>
      </c>
      <c r="C75" s="43">
        <v>3</v>
      </c>
      <c r="D75" s="43" t="s">
        <v>133</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IFERROR(_xlfn.SINGLE(INDEX(Data!A$1:$A$1009,_xlfn.AGGREGATE(15,6,((Data!$D$1:$D$1009=1)/(Data!$D$1:$D$1009=1))*ROW(Data!$A$1:$A$1009),ROW(B76)-ROW(B$6)),1)),"")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IFERROR(_xlfn.SINGLE(INDEX(Data!A$1:$A$1009,_xlfn.AGGREGATE(15,6,((Data!$D$1:$D$1009=1)/(Data!$D$1:$D$1009=1))*ROW(Data!$A$1:$A$1009),ROW(B77)-ROW(B$6)),1)),"")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IFERROR(_xlfn.SINGLE(INDEX(Data!A$1:$A$1009,_xlfn.AGGREGATE(15,6,((Data!$D$1:$D$1009=1)/(Data!$D$1:$D$1009=1))*ROW(Data!$A$1:$A$1009),ROW(B78)-ROW(B$6)),1)),"")</f>
        <v/>
      </c>
      <c r="C78" s="43">
        <v>3</v>
      </c>
      <c r="D78" s="43" t="s">
        <v>147</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IFERROR(_xlfn.SINGLE(INDEX(Data!A$1:$A$1009,_xlfn.AGGREGATE(15,6,((Data!$D$1:$D$1009=1)/(Data!$D$1:$D$1009=1))*ROW(Data!$A$1:$A$1009),ROW(B79)-ROW(B$6)),1)),"")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IFERROR(_xlfn.SINGLE(INDEX(Data!A$1:$A$1009,_xlfn.AGGREGATE(15,6,((Data!$D$1:$D$1009=1)/(Data!$D$1:$D$1009=1))*ROW(Data!$A$1:$A$1009),ROW(B80)-ROW(B$6)),1)),"")</f>
        <v/>
      </c>
      <c r="C80" s="43">
        <v>1</v>
      </c>
      <c r="D80" s="43" t="s">
        <v>176</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IFERROR(_xlfn.SINGLE(INDEX(Data!A$1:$A$1009,_xlfn.AGGREGATE(15,6,((Data!$D$1:$D$1009=1)/(Data!$D$1:$D$1009=1))*ROW(Data!$A$1:$A$1009),ROW(B81)-ROW(B$6)),1)),"")</f>
        <v/>
      </c>
      <c r="C81" s="43">
        <v>3</v>
      </c>
      <c r="D81" s="43" t="s">
        <v>136</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IFERROR(_xlfn.SINGLE(INDEX(Data!A$1:$A$1009,_xlfn.AGGREGATE(15,6,((Data!$D$1:$D$1009=1)/(Data!$D$1:$D$1009=1))*ROW(Data!$A$1:$A$1009),ROW(B82)-ROW(B$6)),1)),"")</f>
        <v/>
      </c>
      <c r="C82" s="43">
        <v>3</v>
      </c>
      <c r="D82" s="43" t="s">
        <v>137</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IFERROR(_xlfn.SINGLE(INDEX(Data!A$1:$A$1009,_xlfn.AGGREGATE(15,6,((Data!$D$1:$D$1009=1)/(Data!$D$1:$D$1009=1))*ROW(Data!$A$1:$A$1009),ROW(B83)-ROW(B$6)),1)),"")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IFERROR(_xlfn.SINGLE(INDEX(Data!A$1:$A$1009,_xlfn.AGGREGATE(15,6,((Data!$D$1:$D$1009=1)/(Data!$D$1:$D$1009=1))*ROW(Data!$A$1:$A$1009),ROW(B84)-ROW(B$6)),1)),"")</f>
        <v/>
      </c>
      <c r="C84" s="43">
        <v>3</v>
      </c>
      <c r="D84" s="43" t="s">
        <v>149</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IFERROR(_xlfn.SINGLE(INDEX(Data!A$1:$A$1009,_xlfn.AGGREGATE(15,6,((Data!$D$1:$D$1009=1)/(Data!$D$1:$D$1009=1))*ROW(Data!$A$1:$A$1009),ROW(B85)-ROW(B$6)),1)),"")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IFERROR(_xlfn.SINGLE(INDEX(Data!A$1:$A$1009,_xlfn.AGGREGATE(15,6,((Data!$D$1:$D$1009=1)/(Data!$D$1:$D$1009=1))*ROW(Data!$A$1:$A$1009),ROW(B86)-ROW(B$6)),1)),"")</f>
        <v/>
      </c>
      <c r="C86" s="43">
        <v>3</v>
      </c>
      <c r="D86" s="43" t="s">
        <v>140</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IFERROR(_xlfn.SINGLE(INDEX(Data!A$1:$A$1009,_xlfn.AGGREGATE(15,6,((Data!$D$1:$D$1009=1)/(Data!$D$1:$D$1009=1))*ROW(Data!$A$1:$A$1009),ROW(B87)-ROW(B$6)),1)),"")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IFERROR(_xlfn.SINGLE(INDEX(Data!A$1:$A$1009,_xlfn.AGGREGATE(15,6,((Data!$D$1:$D$1009=1)/(Data!$D$1:$D$1009=1))*ROW(Data!$A$1:$A$1009),ROW(B88)-ROW(B$6)),1)),"")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IFERROR(_xlfn.SINGLE(INDEX(Data!A$1:$A$1009,_xlfn.AGGREGATE(15,6,((Data!$D$1:$D$1009=1)/(Data!$D$1:$D$1009=1))*ROW(Data!$A$1:$A$1009),ROW(B89)-ROW(B$6)),1)),"")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IFERROR(_xlfn.SINGLE(INDEX(Data!A$1:$A$1009,_xlfn.AGGREGATE(15,6,((Data!$D$1:$D$1009=1)/(Data!$D$1:$D$1009=1))*ROW(Data!$A$1:$A$1009),ROW(B90)-ROW(B$6)),1)),"")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IFERROR(_xlfn.SINGLE(INDEX(Data!A$1:$A$1009,_xlfn.AGGREGATE(15,6,((Data!$D$1:$D$1009=1)/(Data!$D$1:$D$1009=1))*ROW(Data!$A$1:$A$1009),ROW(B91)-ROW(B$6)),1)),"")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IFERROR(_xlfn.SINGLE(INDEX(Data!A$1:$A$1009,_xlfn.AGGREGATE(15,6,((Data!$D$1:$D$1009=1)/(Data!$D$1:$D$1009=1))*ROW(Data!$A$1:$A$1009),ROW(B92)-ROW(B$6)),1)),"")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IFERROR(_xlfn.SINGLE(INDEX(Data!A$1:$A$1009,_xlfn.AGGREGATE(15,6,((Data!$D$1:$D$1009=1)/(Data!$D$1:$D$1009=1))*ROW(Data!$A$1:$A$1009),ROW(B93)-ROW(B$6)),1)),"")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IFERROR(_xlfn.SINGLE(INDEX(Data!A$1:$A$1009,_xlfn.AGGREGATE(15,6,((Data!$D$1:$D$1009=1)/(Data!$D$1:$D$1009=1))*ROW(Data!$A$1:$A$1009),ROW(B94)-ROW(B$6)),1)),"")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IFERROR(_xlfn.SINGLE(INDEX(Data!A$1:$A$1009,_xlfn.AGGREGATE(15,6,((Data!$D$1:$D$1009=1)/(Data!$D$1:$D$1009=1))*ROW(Data!$A$1:$A$1009),ROW(B95)-ROW(B$6)),1)),"")</f>
        <v/>
      </c>
      <c r="C95" s="43">
        <v>3</v>
      </c>
      <c r="D95" s="43" t="s">
        <v>361</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IFERROR(_xlfn.SINGLE(INDEX(Data!A$1:$A$1009,_xlfn.AGGREGATE(15,6,((Data!$D$1:$D$1009=1)/(Data!$D$1:$D$1009=1))*ROW(Data!$A$1:$A$1009),ROW(B96)-ROW(B$6)),1)),"")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IFERROR(_xlfn.SINGLE(INDEX(Data!A$1:$A$1009,_xlfn.AGGREGATE(15,6,((Data!$D$1:$D$1009=1)/(Data!$D$1:$D$1009=1))*ROW(Data!$A$1:$A$1009),ROW(B97)-ROW(B$6)),1)),"")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IFERROR(_xlfn.SINGLE(INDEX(Data!A$1:$A$1009,_xlfn.AGGREGATE(15,6,((Data!$D$1:$D$1009=1)/(Data!$D$1:$D$1009=1))*ROW(Data!$A$1:$A$1009),ROW(B98)-ROW(B$6)),1)),"")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IFERROR(_xlfn.SINGLE(INDEX(Data!A$1:$A$1009,_xlfn.AGGREGATE(15,6,((Data!$D$1:$D$1009=1)/(Data!$D$1:$D$1009=1))*ROW(Data!$A$1:$A$1009),ROW(B99)-ROW(B$6)),1)),"")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IFERROR(_xlfn.SINGLE(INDEX(Data!A$1:$A$1009,_xlfn.AGGREGATE(15,6,((Data!$D$1:$D$1009=1)/(Data!$D$1:$D$1009=1))*ROW(Data!$A$1:$A$1009),ROW(B100)-ROW(B$6)),1)),"")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IFERROR(_xlfn.SINGLE(INDEX(Data!A$1:$A$1009,_xlfn.AGGREGATE(15,6,((Data!$D$1:$D$1009=1)/(Data!$D$1:$D$1009=1))*ROW(Data!$A$1:$A$1009),ROW(B101)-ROW(B$6)),1)),"")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IFERROR(_xlfn.SINGLE(INDEX(Data!A$1:$A$1009,_xlfn.AGGREGATE(15,6,((Data!$D$1:$D$1009=1)/(Data!$D$1:$D$1009=1))*ROW(Data!$A$1:$A$1009),ROW(B102)-ROW(B$6)),1)),"")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IFERROR(_xlfn.SINGLE(INDEX(Data!A$1:$A$1009,_xlfn.AGGREGATE(15,6,((Data!$D$1:$D$1009=1)/(Data!$D$1:$D$1009=1))*ROW(Data!$A$1:$A$1009),ROW(B103)-ROW(B$6)),1)),"")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IFERROR(_xlfn.SINGLE(INDEX(Data!A$1:$A$1009,_xlfn.AGGREGATE(15,6,((Data!$D$1:$D$1009=1)/(Data!$D$1:$D$1009=1))*ROW(Data!$A$1:$A$1009),ROW(B104)-ROW(B$6)),1)),"")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IFERROR(_xlfn.SINGLE(INDEX(Data!A$1:$A$1009,_xlfn.AGGREGATE(15,6,((Data!$D$1:$D$1009=1)/(Data!$D$1:$D$1009=1))*ROW(Data!$A$1:$A$1009),ROW(B105)-ROW(B$6)),1)),"")</f>
        <v/>
      </c>
      <c r="C105" s="43" t="s">
        <v>227</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IFERROR(_xlfn.SINGLE(INDEX(Data!A$1:$A$1009,_xlfn.AGGREGATE(15,6,((Data!$D$1:$D$1009=1)/(Data!$D$1:$D$1009=1))*ROW(Data!$A$1:$A$1009),ROW(B106)-ROW(B$6)),1)),"")</f>
        <v/>
      </c>
      <c r="C106" s="43" t="s">
        <v>227</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IFERROR(_xlfn.SINGLE(INDEX(Data!A$1:$A$1009,_xlfn.AGGREGATE(15,6,((Data!$D$1:$D$1009=1)/(Data!$D$1:$D$1009=1))*ROW(Data!$A$1:$A$1009),ROW(B107)-ROW(B$6)),1)),"")</f>
        <v/>
      </c>
      <c r="C107" s="43" t="s">
        <v>227</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IFERROR(_xlfn.SINGLE(INDEX(Data!A$1:$A$1009,_xlfn.AGGREGATE(15,6,((Data!$D$1:$D$1009=1)/(Data!$D$1:$D$1009=1))*ROW(Data!$A$1:$A$1009),ROW(B108)-ROW(B$6)),1)),"")</f>
        <v/>
      </c>
      <c r="C108" s="43" t="s">
        <v>227</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IFERROR(_xlfn.SINGLE(INDEX(Data!A$1:$A$1009,_xlfn.AGGREGATE(15,6,((Data!$D$1:$D$1009=1)/(Data!$D$1:$D$1009=1))*ROW(Data!$A$1:$A$1009),ROW(B109)-ROW(B$6)),1)),"")</f>
        <v/>
      </c>
      <c r="C109" s="43" t="s">
        <v>227</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IFERROR(_xlfn.SINGLE(INDEX(Data!A$1:$A$1009,_xlfn.AGGREGATE(15,6,((Data!$D$1:$D$1009=1)/(Data!$D$1:$D$1009=1))*ROW(Data!$A$1:$A$1009),ROW(B110)-ROW(B$6)),1)),"")</f>
        <v/>
      </c>
      <c r="C110" s="43" t="s">
        <v>227</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IFERROR(_xlfn.SINGLE(INDEX(Data!A$1:$A$1009,_xlfn.AGGREGATE(15,6,((Data!$D$1:$D$1009=1)/(Data!$D$1:$D$1009=1))*ROW(Data!$A$1:$A$1009),ROW(B111)-ROW(B$6)),1)),"")</f>
        <v/>
      </c>
      <c r="C111" s="43" t="s">
        <v>227</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IFERROR(_xlfn.SINGLE(INDEX(Data!A$1:$A$1009,_xlfn.AGGREGATE(15,6,((Data!$D$1:$D$1009=1)/(Data!$D$1:$D$1009=1))*ROW(Data!$A$1:$A$1009),ROW(B112)-ROW(B$6)),1)),"")</f>
        <v/>
      </c>
      <c r="C112" s="43" t="s">
        <v>227</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IFERROR(_xlfn.SINGLE(INDEX(Data!A$1:$A$1009,_xlfn.AGGREGATE(15,6,((Data!$D$1:$D$1009=1)/(Data!$D$1:$D$1009=1))*ROW(Data!$A$1:$A$1009),ROW(B113)-ROW(B$6)),1)),"")</f>
        <v/>
      </c>
      <c r="C113" s="43" t="s">
        <v>227</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IFERROR(_xlfn.SINGLE(INDEX(Data!A$1:$A$1009,_xlfn.AGGREGATE(15,6,((Data!$D$1:$D$1009=1)/(Data!$D$1:$D$1009=1))*ROW(Data!$A$1:$A$1009),ROW(B114)-ROW(B$6)),1)),"")</f>
        <v/>
      </c>
      <c r="C114" s="43" t="s">
        <v>227</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IFERROR(_xlfn.SINGLE(INDEX(Data!A$1:$A$1009,_xlfn.AGGREGATE(15,6,((Data!$D$1:$D$1009=1)/(Data!$D$1:$D$1009=1))*ROW(Data!$A$1:$A$1009),ROW(B115)-ROW(B$6)),1)),"")</f>
        <v/>
      </c>
      <c r="C115" s="43" t="s">
        <v>227</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IFERROR(_xlfn.SINGLE(INDEX(Data!A$1:$A$1009,_xlfn.AGGREGATE(15,6,((Data!$D$1:$D$1009=1)/(Data!$D$1:$D$1009=1))*ROW(Data!$A$1:$A$1009),ROW(B116)-ROW(B$6)),1)),"")</f>
        <v/>
      </c>
      <c r="C116" s="43" t="s">
        <v>227</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IFERROR(_xlfn.SINGLE(INDEX(Data!A$1:$A$1009,_xlfn.AGGREGATE(15,6,((Data!$D$1:$D$1009=1)/(Data!$D$1:$D$1009=1))*ROW(Data!$A$1:$A$1009),ROW(B117)-ROW(B$6)),1)),"")</f>
        <v/>
      </c>
      <c r="C117" s="43" t="s">
        <v>227</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IFERROR(_xlfn.SINGLE(INDEX(Data!A$1:$A$1009,_xlfn.AGGREGATE(15,6,((Data!$D$1:$D$1009=1)/(Data!$D$1:$D$1009=1))*ROW(Data!$A$1:$A$1009),ROW(B118)-ROW(B$6)),1)),"")</f>
        <v/>
      </c>
      <c r="C118" s="43" t="s">
        <v>227</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IFERROR(_xlfn.SINGLE(INDEX(Data!A$1:$A$1009,_xlfn.AGGREGATE(15,6,((Data!$D$1:$D$1009=1)/(Data!$D$1:$D$1009=1))*ROW(Data!$A$1:$A$1009),ROW(B119)-ROW(B$6)),1)),"")</f>
        <v/>
      </c>
      <c r="C119" s="43" t="s">
        <v>227</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IFERROR(_xlfn.SINGLE(INDEX(Data!A$1:$A$1009,_xlfn.AGGREGATE(15,6,((Data!$D$1:$D$1009=1)/(Data!$D$1:$D$1009=1))*ROW(Data!$A$1:$A$1009),ROW(B120)-ROW(B$6)),1)),"")</f>
        <v/>
      </c>
      <c r="C120" s="43" t="s">
        <v>227</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IFERROR(_xlfn.SINGLE(INDEX(Data!A$1:$A$1009,_xlfn.AGGREGATE(15,6,((Data!$D$1:$D$1009=1)/(Data!$D$1:$D$1009=1))*ROW(Data!$A$1:$A$1009),ROW(B121)-ROW(B$6)),1)),"")</f>
        <v/>
      </c>
      <c r="C121" s="43" t="s">
        <v>227</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IFERROR(_xlfn.SINGLE(INDEX(Data!A$1:$A$1009,_xlfn.AGGREGATE(15,6,((Data!$D$1:$D$1009=1)/(Data!$D$1:$D$1009=1))*ROW(Data!$A$1:$A$1009),ROW(B122)-ROW(B$6)),1)),"")</f>
        <v/>
      </c>
      <c r="C122" s="43" t="s">
        <v>227</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IFERROR(_xlfn.SINGLE(INDEX(Data!A$1:$A$1009,_xlfn.AGGREGATE(15,6,((Data!$D$1:$D$1009=1)/(Data!$D$1:$D$1009=1))*ROW(Data!$A$1:$A$1009),ROW(B123)-ROW(B$6)),1)),"")</f>
        <v/>
      </c>
      <c r="C123" s="43" t="s">
        <v>227</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IFERROR(_xlfn.SINGLE(INDEX(Data!A$1:$A$1009,_xlfn.AGGREGATE(15,6,((Data!$D$1:$D$1009=1)/(Data!$D$1:$D$1009=1))*ROW(Data!$A$1:$A$1009),ROW(B124)-ROW(B$6)),1)),"")</f>
        <v/>
      </c>
      <c r="C124" s="43" t="s">
        <v>227</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IFERROR(_xlfn.SINGLE(INDEX(Data!A$1:$A$1009,_xlfn.AGGREGATE(15,6,((Data!$D$1:$D$1009=1)/(Data!$D$1:$D$1009=1))*ROW(Data!$A$1:$A$1009),ROW(B125)-ROW(B$6)),1)),"")</f>
        <v/>
      </c>
      <c r="C125" s="43" t="s">
        <v>227</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IFERROR(_xlfn.SINGLE(INDEX(Data!A$1:$A$1009,_xlfn.AGGREGATE(15,6,((Data!$D$1:$D$1009=1)/(Data!$D$1:$D$1009=1))*ROW(Data!$A$1:$A$1009),ROW(B126)-ROW(B$6)),1)),"")</f>
        <v/>
      </c>
      <c r="C126" s="43" t="s">
        <v>227</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IFERROR(_xlfn.SINGLE(INDEX(Data!A$1:$A$1009,_xlfn.AGGREGATE(15,6,((Data!$D$1:$D$1009=1)/(Data!$D$1:$D$1009=1))*ROW(Data!$A$1:$A$1009),ROW(B127)-ROW(B$6)),1)),"")</f>
        <v/>
      </c>
      <c r="C127" s="43" t="s">
        <v>227</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IFERROR(_xlfn.SINGLE(INDEX(Data!A$1:$A$1009,_xlfn.AGGREGATE(15,6,((Data!$D$1:$D$1009=1)/(Data!$D$1:$D$1009=1))*ROW(Data!$A$1:$A$1009),ROW(B128)-ROW(B$6)),1)),"")</f>
        <v/>
      </c>
      <c r="C128" s="43" t="s">
        <v>227</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IFERROR(_xlfn.SINGLE(INDEX(Data!A$1:$A$1009,_xlfn.AGGREGATE(15,6,((Data!$D$1:$D$1009=1)/(Data!$D$1:$D$1009=1))*ROW(Data!$A$1:$A$1009),ROW(B129)-ROW(B$6)),1)),"")</f>
        <v/>
      </c>
      <c r="C129" s="43" t="s">
        <v>227</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IFERROR(_xlfn.SINGLE(INDEX(Data!A$1:$A$1009,_xlfn.AGGREGATE(15,6,((Data!$D$1:$D$1009=1)/(Data!$D$1:$D$1009=1))*ROW(Data!$A$1:$A$1009),ROW(B130)-ROW(B$6)),1)),"")</f>
        <v/>
      </c>
      <c r="C130" s="43" t="s">
        <v>227</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IFERROR(_xlfn.SINGLE(INDEX(Data!A$1:$A$1009,_xlfn.AGGREGATE(15,6,((Data!$D$1:$D$1009=1)/(Data!$D$1:$D$1009=1))*ROW(Data!$A$1:$A$1009),ROW(B131)-ROW(B$6)),1)),"")</f>
        <v/>
      </c>
      <c r="C131" s="43" t="s">
        <v>227</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IFERROR(_xlfn.SINGLE(INDEX(Data!A$1:$A$1009,_xlfn.AGGREGATE(15,6,((Data!$D$1:$D$1009=1)/(Data!$D$1:$D$1009=1))*ROW(Data!$A$1:$A$1009),ROW(B132)-ROW(B$6)),1)),"")</f>
        <v/>
      </c>
      <c r="C132" s="43" t="s">
        <v>227</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IFERROR(_xlfn.SINGLE(INDEX(Data!A$1:$A$1009,_xlfn.AGGREGATE(15,6,((Data!$D$1:$D$1009=1)/(Data!$D$1:$D$1009=1))*ROW(Data!$A$1:$A$1009),ROW(B133)-ROW(B$6)),1)),"")</f>
        <v/>
      </c>
      <c r="C133" s="43" t="s">
        <v>227</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IFERROR(_xlfn.SINGLE(INDEX(Data!A$1:$A$1009,_xlfn.AGGREGATE(15,6,((Data!$D$1:$D$1009=1)/(Data!$D$1:$D$1009=1))*ROW(Data!$A$1:$A$1009),ROW(B134)-ROW(B$6)),1)),"")</f>
        <v/>
      </c>
      <c r="C134" s="43" t="s">
        <v>227</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IFERROR(_xlfn.SINGLE(INDEX(Data!A$1:$A$1009,_xlfn.AGGREGATE(15,6,((Data!$D$1:$D$1009=1)/(Data!$D$1:$D$1009=1))*ROW(Data!$A$1:$A$1009),ROW(B135)-ROW(B$6)),1)),"")</f>
        <v/>
      </c>
      <c r="C135" s="43" t="s">
        <v>227</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IFERROR(_xlfn.SINGLE(INDEX(Data!A$1:$A$1009,_xlfn.AGGREGATE(15,6,((Data!$D$1:$D$1009=1)/(Data!$D$1:$D$1009=1))*ROW(Data!$A$1:$A$1009),ROW(B136)-ROW(B$6)),1)),"")</f>
        <v/>
      </c>
      <c r="C136" s="43" t="s">
        <v>227</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IFERROR(_xlfn.SINGLE(INDEX(Data!A$1:$A$1009,_xlfn.AGGREGATE(15,6,((Data!$D$1:$D$1009=1)/(Data!$D$1:$D$1009=1))*ROW(Data!$A$1:$A$1009),ROW(B137)-ROW(B$6)),1)),"")</f>
        <v/>
      </c>
      <c r="C137" s="43" t="s">
        <v>227</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IFERROR(_xlfn.SINGLE(INDEX(Data!A$1:$A$1009,_xlfn.AGGREGATE(15,6,((Data!$D$1:$D$1009=1)/(Data!$D$1:$D$1009=1))*ROW(Data!$A$1:$A$1009),ROW(B138)-ROW(B$6)),1)),"")</f>
        <v/>
      </c>
      <c r="C138" s="43" t="s">
        <v>227</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IFERROR(_xlfn.SINGLE(INDEX(Data!A$1:$A$1009,_xlfn.AGGREGATE(15,6,((Data!$D$1:$D$1009=1)/(Data!$D$1:$D$1009=1))*ROW(Data!$A$1:$A$1009),ROW(B139)-ROW(B$6)),1)),"")</f>
        <v/>
      </c>
      <c r="C139" s="43" t="s">
        <v>227</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IFERROR(_xlfn.SINGLE(INDEX(Data!A$1:$A$1009,_xlfn.AGGREGATE(15,6,((Data!$D$1:$D$1009=1)/(Data!$D$1:$D$1009=1))*ROW(Data!$A$1:$A$1009),ROW(B140)-ROW(B$6)),1)),"")</f>
        <v/>
      </c>
      <c r="C140" s="43" t="s">
        <v>227</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IFERROR(_xlfn.SINGLE(INDEX(Data!A$1:$A$1009,_xlfn.AGGREGATE(15,6,((Data!$D$1:$D$1009=1)/(Data!$D$1:$D$1009=1))*ROW(Data!$A$1:$A$1009),ROW(B141)-ROW(B$6)),1)),"")</f>
        <v/>
      </c>
      <c r="C141" s="43" t="s">
        <v>227</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IFERROR(_xlfn.SINGLE(INDEX(Data!A$1:$A$1009,_xlfn.AGGREGATE(15,6,((Data!$D$1:$D$1009=1)/(Data!$D$1:$D$1009=1))*ROW(Data!$A$1:$A$1009),ROW(B142)-ROW(B$6)),1)),"")</f>
        <v/>
      </c>
      <c r="C142" s="43" t="s">
        <v>227</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IFERROR(_xlfn.SINGLE(INDEX(Data!A$1:$A$1009,_xlfn.AGGREGATE(15,6,((Data!$D$1:$D$1009=1)/(Data!$D$1:$D$1009=1))*ROW(Data!$A$1:$A$1009),ROW(B143)-ROW(B$6)),1)),"")</f>
        <v/>
      </c>
      <c r="C143" s="43" t="s">
        <v>227</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IFERROR(_xlfn.SINGLE(INDEX(Data!A$1:$A$1009,_xlfn.AGGREGATE(15,6,((Data!$D$1:$D$1009=1)/(Data!$D$1:$D$1009=1))*ROW(Data!$A$1:$A$1009),ROW(B144)-ROW(B$6)),1)),"")</f>
        <v/>
      </c>
      <c r="C144" s="43" t="s">
        <v>227</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IFERROR(_xlfn.SINGLE(INDEX(Data!A$1:$A$1009,_xlfn.AGGREGATE(15,6,((Data!$D$1:$D$1009=1)/(Data!$D$1:$D$1009=1))*ROW(Data!$A$1:$A$1009),ROW(B145)-ROW(B$6)),1)),"")</f>
        <v/>
      </c>
      <c r="C145" s="43" t="s">
        <v>227</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IFERROR(_xlfn.SINGLE(INDEX(Data!A$1:$A$1009,_xlfn.AGGREGATE(15,6,((Data!$D$1:$D$1009=1)/(Data!$D$1:$D$1009=1))*ROW(Data!$A$1:$A$1009),ROW(B146)-ROW(B$6)),1)),"")</f>
        <v/>
      </c>
      <c r="C146" s="43" t="s">
        <v>227</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IFERROR(_xlfn.SINGLE(INDEX(Data!A$1:$A$1009,_xlfn.AGGREGATE(15,6,((Data!$D$1:$D$1009=1)/(Data!$D$1:$D$1009=1))*ROW(Data!$A$1:$A$1009),ROW(B147)-ROW(B$6)),1)),"")</f>
        <v/>
      </c>
      <c r="C147" s="43" t="s">
        <v>227</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IFERROR(_xlfn.SINGLE(INDEX(Data!A$1:$A$1009,_xlfn.AGGREGATE(15,6,((Data!$D$1:$D$1009=1)/(Data!$D$1:$D$1009=1))*ROW(Data!$A$1:$A$1009),ROW(B148)-ROW(B$6)),1)),"")</f>
        <v/>
      </c>
      <c r="C148" s="43" t="s">
        <v>227</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IFERROR(_xlfn.SINGLE(INDEX(Data!A$1:$A$1009,_xlfn.AGGREGATE(15,6,((Data!$D$1:$D$1009=1)/(Data!$D$1:$D$1009=1))*ROW(Data!$A$1:$A$1009),ROW(B149)-ROW(B$6)),1)),"")</f>
        <v/>
      </c>
      <c r="C149" s="43" t="s">
        <v>227</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IFERROR(_xlfn.SINGLE(INDEX(Data!A$1:$A$1009,_xlfn.AGGREGATE(15,6,((Data!$D$1:$D$1009=1)/(Data!$D$1:$D$1009=1))*ROW(Data!$A$1:$A$1009),ROW(B150)-ROW(B$6)),1)),"")</f>
        <v/>
      </c>
      <c r="C150" s="43" t="s">
        <v>227</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IFERROR(_xlfn.SINGLE(INDEX(Data!A$1:$A$1009,_xlfn.AGGREGATE(15,6,((Data!$D$1:$D$1009=1)/(Data!$D$1:$D$1009=1))*ROW(Data!$A$1:$A$1009),ROW(B151)-ROW(B$6)),1)),"")</f>
        <v/>
      </c>
      <c r="C151" s="43" t="s">
        <v>227</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IFERROR(_xlfn.SINGLE(INDEX(Data!A$1:$A$1009,_xlfn.AGGREGATE(15,6,((Data!$D$1:$D$1009=1)/(Data!$D$1:$D$1009=1))*ROW(Data!$A$1:$A$1009),ROW(B152)-ROW(B$6)),1)),"")</f>
        <v/>
      </c>
      <c r="C152" s="43" t="s">
        <v>227</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IFERROR(_xlfn.SINGLE(INDEX(Data!A$1:$A$1009,_xlfn.AGGREGATE(15,6,((Data!$D$1:$D$1009=1)/(Data!$D$1:$D$1009=1))*ROW(Data!$A$1:$A$1009),ROW(B153)-ROW(B$6)),1)),"")</f>
        <v/>
      </c>
      <c r="C153" s="43" t="s">
        <v>227</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IFERROR(_xlfn.SINGLE(INDEX(Data!A$1:$A$1009,_xlfn.AGGREGATE(15,6,((Data!$D$1:$D$1009=1)/(Data!$D$1:$D$1009=1))*ROW(Data!$A$1:$A$1009),ROW(B154)-ROW(B$6)),1)),"")</f>
        <v/>
      </c>
      <c r="C154" s="43" t="s">
        <v>227</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IFERROR(_xlfn.SINGLE(INDEX(Data!A$1:$A$1009,_xlfn.AGGREGATE(15,6,((Data!$D$1:$D$1009=1)/(Data!$D$1:$D$1009=1))*ROW(Data!$A$1:$A$1009),ROW(B155)-ROW(B$6)),1)),"")</f>
        <v/>
      </c>
      <c r="C155" s="43" t="s">
        <v>227</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IFERROR(_xlfn.SINGLE(INDEX(Data!A$1:$A$1009,_xlfn.AGGREGATE(15,6,((Data!$D$1:$D$1009=1)/(Data!$D$1:$D$1009=1))*ROW(Data!$A$1:$A$1009),ROW(B156)-ROW(B$6)),1)),"")</f>
        <v/>
      </c>
      <c r="C156" s="43" t="s">
        <v>227</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IFERROR(_xlfn.SINGLE(INDEX(Data!A$1:$A$1009,_xlfn.AGGREGATE(15,6,((Data!$D$1:$D$1009=1)/(Data!$D$1:$D$1009=1))*ROW(Data!$A$1:$A$1009),ROW(B157)-ROW(B$6)),1)),"")</f>
        <v/>
      </c>
      <c r="C157" s="43" t="s">
        <v>227</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IFERROR(_xlfn.SINGLE(INDEX(Data!A$1:$A$1009,_xlfn.AGGREGATE(15,6,((Data!$D$1:$D$1009=1)/(Data!$D$1:$D$1009=1))*ROW(Data!$A$1:$A$1009),ROW(B158)-ROW(B$6)),1)),"")</f>
        <v/>
      </c>
      <c r="C158" s="43" t="s">
        <v>227</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IFERROR(_xlfn.SINGLE(INDEX(Data!A$1:$A$1009,_xlfn.AGGREGATE(15,6,((Data!$D$1:$D$1009=1)/(Data!$D$1:$D$1009=1))*ROW(Data!$A$1:$A$1009),ROW(B159)-ROW(B$6)),1)),"")</f>
        <v/>
      </c>
      <c r="C159" s="43" t="s">
        <v>227</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IFERROR(_xlfn.SINGLE(INDEX(Data!A$1:$A$1009,_xlfn.AGGREGATE(15,6,((Data!$D$1:$D$1009=1)/(Data!$D$1:$D$1009=1))*ROW(Data!$A$1:$A$1009),ROW(B160)-ROW(B$6)),1)),"")</f>
        <v/>
      </c>
      <c r="C160" s="43" t="s">
        <v>227</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IFERROR(_xlfn.SINGLE(INDEX(Data!A$1:$A$1009,_xlfn.AGGREGATE(15,6,((Data!$D$1:$D$1009=1)/(Data!$D$1:$D$1009=1))*ROW(Data!$A$1:$A$1009),ROW(B161)-ROW(B$6)),1)),"")</f>
        <v/>
      </c>
      <c r="C161" s="43" t="s">
        <v>227</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IFERROR(_xlfn.SINGLE(INDEX(Data!A$1:$A$1009,_xlfn.AGGREGATE(15,6,((Data!$D$1:$D$1009=1)/(Data!$D$1:$D$1009=1))*ROW(Data!$A$1:$A$1009),ROW(B162)-ROW(B$6)),1)),"")</f>
        <v/>
      </c>
      <c r="C162" s="43" t="s">
        <v>227</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IFERROR(_xlfn.SINGLE(INDEX(Data!A$1:$A$1009,_xlfn.AGGREGATE(15,6,((Data!$D$1:$D$1009=1)/(Data!$D$1:$D$1009=1))*ROW(Data!$A$1:$A$1009),ROW(B163)-ROW(B$6)),1)),"")</f>
        <v/>
      </c>
      <c r="C163" s="43" t="s">
        <v>227</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IFERROR(_xlfn.SINGLE(INDEX(Data!A$1:$A$1009,_xlfn.AGGREGATE(15,6,((Data!$D$1:$D$1009=1)/(Data!$D$1:$D$1009=1))*ROW(Data!$A$1:$A$1009),ROW(B164)-ROW(B$6)),1)),"")</f>
        <v/>
      </c>
      <c r="C164" s="43" t="s">
        <v>227</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IFERROR(_xlfn.SINGLE(INDEX(Data!A$1:$A$1009,_xlfn.AGGREGATE(15,6,((Data!$D$1:$D$1009=1)/(Data!$D$1:$D$1009=1))*ROW(Data!$A$1:$A$1009),ROW(B165)-ROW(B$6)),1)),"")</f>
        <v/>
      </c>
      <c r="C165" s="43" t="s">
        <v>227</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IFERROR(_xlfn.SINGLE(INDEX(Data!A$1:$A$1009,_xlfn.AGGREGATE(15,6,((Data!$D$1:$D$1009=1)/(Data!$D$1:$D$1009=1))*ROW(Data!$A$1:$A$1009),ROW(B166)-ROW(B$6)),1)),"")</f>
        <v/>
      </c>
      <c r="C166" s="43" t="s">
        <v>227</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IFERROR(_xlfn.SINGLE(INDEX(Data!A$1:$A$1009,_xlfn.AGGREGATE(15,6,((Data!$D$1:$D$1009=1)/(Data!$D$1:$D$1009=1))*ROW(Data!$A$1:$A$1009),ROW(B167)-ROW(B$6)),1)),"")</f>
        <v/>
      </c>
      <c r="C167" s="43" t="s">
        <v>227</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IFERROR(_xlfn.SINGLE(INDEX(Data!A$1:$A$1009,_xlfn.AGGREGATE(15,6,((Data!$D$1:$D$1009=1)/(Data!$D$1:$D$1009=1))*ROW(Data!$A$1:$A$1009),ROW(B168)-ROW(B$6)),1)),"")</f>
        <v/>
      </c>
      <c r="C168" s="43" t="s">
        <v>227</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IFERROR(_xlfn.SINGLE(INDEX(Data!A$1:$A$1009,_xlfn.AGGREGATE(15,6,((Data!$D$1:$D$1009=1)/(Data!$D$1:$D$1009=1))*ROW(Data!$A$1:$A$1009),ROW(B169)-ROW(B$6)),1)),"")</f>
        <v/>
      </c>
      <c r="C169" s="43" t="s">
        <v>227</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IFERROR(_xlfn.SINGLE(INDEX(Data!A$1:$A$1009,_xlfn.AGGREGATE(15,6,((Data!$D$1:$D$1009=1)/(Data!$D$1:$D$1009=1))*ROW(Data!$A$1:$A$1009),ROW(B170)-ROW(B$6)),1)),"")</f>
        <v/>
      </c>
      <c r="C170" s="43" t="s">
        <v>227</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IFERROR(_xlfn.SINGLE(INDEX(Data!A$1:$A$1009,_xlfn.AGGREGATE(15,6,((Data!$D$1:$D$1009=1)/(Data!$D$1:$D$1009=1))*ROW(Data!$A$1:$A$1009),ROW(B171)-ROW(B$6)),1)),"")</f>
        <v/>
      </c>
      <c r="C171" s="43" t="s">
        <v>227</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IFERROR(_xlfn.SINGLE(INDEX(Data!A$1:$A$1009,_xlfn.AGGREGATE(15,6,((Data!$D$1:$D$1009=1)/(Data!$D$1:$D$1009=1))*ROW(Data!$A$1:$A$1009),ROW(B172)-ROW(B$6)),1)),"")</f>
        <v/>
      </c>
      <c r="C172" s="43" t="s">
        <v>227</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IFERROR(_xlfn.SINGLE(INDEX(Data!A$1:$A$1009,_xlfn.AGGREGATE(15,6,((Data!$D$1:$D$1009=1)/(Data!$D$1:$D$1009=1))*ROW(Data!$A$1:$A$1009),ROW(B173)-ROW(B$6)),1)),"")</f>
        <v/>
      </c>
      <c r="C173" s="43" t="s">
        <v>227</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IFERROR(_xlfn.SINGLE(INDEX(Data!A$1:$A$1009,_xlfn.AGGREGATE(15,6,((Data!$D$1:$D$1009=1)/(Data!$D$1:$D$1009=1))*ROW(Data!$A$1:$A$1009),ROW(B174)-ROW(B$6)),1)),"")</f>
        <v/>
      </c>
      <c r="C174" s="43" t="s">
        <v>227</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IFERROR(_xlfn.SINGLE(INDEX(Data!A$1:$A$1009,_xlfn.AGGREGATE(15,6,((Data!$D$1:$D$1009=1)/(Data!$D$1:$D$1009=1))*ROW(Data!$A$1:$A$1009),ROW(B175)-ROW(B$6)),1)),"")</f>
        <v/>
      </c>
      <c r="C175" s="43" t="s">
        <v>227</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IFERROR(_xlfn.SINGLE(INDEX(Data!A$1:$A$1009,_xlfn.AGGREGATE(15,6,((Data!$D$1:$D$1009=1)/(Data!$D$1:$D$1009=1))*ROW(Data!$A$1:$A$1009),ROW(B176)-ROW(B$6)),1)),"")</f>
        <v/>
      </c>
      <c r="C176" s="43" t="s">
        <v>227</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IFERROR(_xlfn.SINGLE(INDEX(Data!A$1:$A$1009,_xlfn.AGGREGATE(15,6,((Data!$D$1:$D$1009=1)/(Data!$D$1:$D$1009=1))*ROW(Data!$A$1:$A$1009),ROW(B177)-ROW(B$6)),1)),"")</f>
        <v/>
      </c>
      <c r="C177" s="43" t="s">
        <v>227</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IFERROR(_xlfn.SINGLE(INDEX(Data!A$1:$A$1009,_xlfn.AGGREGATE(15,6,((Data!$D$1:$D$1009=1)/(Data!$D$1:$D$1009=1))*ROW(Data!$A$1:$A$1009),ROW(B178)-ROW(B$6)),1)),"")</f>
        <v/>
      </c>
      <c r="C178" s="43" t="s">
        <v>227</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IFERROR(_xlfn.SINGLE(INDEX(Data!A$1:$A$1009,_xlfn.AGGREGATE(15,6,((Data!$D$1:$D$1009=1)/(Data!$D$1:$D$1009=1))*ROW(Data!$A$1:$A$1009),ROW(B179)-ROW(B$6)),1)),"")</f>
        <v/>
      </c>
      <c r="C179" s="43" t="s">
        <v>227</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IFERROR(_xlfn.SINGLE(INDEX(Data!A$1:$A$1009,_xlfn.AGGREGATE(15,6,((Data!$D$1:$D$1009=1)/(Data!$D$1:$D$1009=1))*ROW(Data!$A$1:$A$1009),ROW(B180)-ROW(B$6)),1)),"")</f>
        <v/>
      </c>
      <c r="C180" s="43" t="s">
        <v>227</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IFERROR(_xlfn.SINGLE(INDEX(Data!A$1:$A$1009,_xlfn.AGGREGATE(15,6,((Data!$D$1:$D$1009=1)/(Data!$D$1:$D$1009=1))*ROW(Data!$A$1:$A$1009),ROW(B181)-ROW(B$6)),1)),"")</f>
        <v/>
      </c>
      <c r="C181" s="43" t="s">
        <v>227</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IFERROR(_xlfn.SINGLE(INDEX(Data!A$1:$A$1009,_xlfn.AGGREGATE(15,6,((Data!$D$1:$D$1009=1)/(Data!$D$1:$D$1009=1))*ROW(Data!$A$1:$A$1009),ROW(B182)-ROW(B$6)),1)),"")</f>
        <v/>
      </c>
      <c r="C182" s="43" t="s">
        <v>227</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IFERROR(_xlfn.SINGLE(INDEX(Data!A$1:$A$1009,_xlfn.AGGREGATE(15,6,((Data!$D$1:$D$1009=1)/(Data!$D$1:$D$1009=1))*ROW(Data!$A$1:$A$1009),ROW(B183)-ROW(B$6)),1)),"")</f>
        <v/>
      </c>
      <c r="C183" s="43" t="s">
        <v>227</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IFERROR(_xlfn.SINGLE(INDEX(Data!A$1:$A$1009,_xlfn.AGGREGATE(15,6,((Data!$D$1:$D$1009=1)/(Data!$D$1:$D$1009=1))*ROW(Data!$A$1:$A$1009),ROW(B184)-ROW(B$6)),1)),"")</f>
        <v/>
      </c>
      <c r="C184" s="43" t="s">
        <v>227</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IFERROR(_xlfn.SINGLE(INDEX(Data!A$1:$A$1009,_xlfn.AGGREGATE(15,6,((Data!$D$1:$D$1009=1)/(Data!$D$1:$D$1009=1))*ROW(Data!$A$1:$A$1009),ROW(B185)-ROW(B$6)),1)),"")</f>
        <v/>
      </c>
      <c r="C185" s="43" t="s">
        <v>227</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IFERROR(_xlfn.SINGLE(INDEX(Data!A$1:$A$1009,_xlfn.AGGREGATE(15,6,((Data!$D$1:$D$1009=1)/(Data!$D$1:$D$1009=1))*ROW(Data!$A$1:$A$1009),ROW(B186)-ROW(B$6)),1)),"")</f>
        <v/>
      </c>
      <c r="C186" s="43" t="s">
        <v>227</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IFERROR(_xlfn.SINGLE(INDEX(Data!A$1:$A$1009,_xlfn.AGGREGATE(15,6,((Data!$D$1:$D$1009=1)/(Data!$D$1:$D$1009=1))*ROW(Data!$A$1:$A$1009),ROW(B187)-ROW(B$6)),1)),"")</f>
        <v/>
      </c>
      <c r="C187" s="43" t="s">
        <v>227</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IFERROR(_xlfn.SINGLE(INDEX(Data!A$1:$A$1009,_xlfn.AGGREGATE(15,6,((Data!$D$1:$D$1009=1)/(Data!$D$1:$D$1009=1))*ROW(Data!$A$1:$A$1009),ROW(B188)-ROW(B$6)),1)),"")</f>
        <v/>
      </c>
      <c r="C188" s="43" t="s">
        <v>227</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IFERROR(_xlfn.SINGLE(INDEX(Data!A$1:$A$1009,_xlfn.AGGREGATE(15,6,((Data!$D$1:$D$1009=1)/(Data!$D$1:$D$1009=1))*ROW(Data!$A$1:$A$1009),ROW(B189)-ROW(B$6)),1)),"")</f>
        <v/>
      </c>
      <c r="C189" s="43" t="s">
        <v>227</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IFERROR(_xlfn.SINGLE(INDEX(Data!A$1:$A$1009,_xlfn.AGGREGATE(15,6,((Data!$D$1:$D$1009=1)/(Data!$D$1:$D$1009=1))*ROW(Data!$A$1:$A$1009),ROW(B190)-ROW(B$6)),1)),"")</f>
        <v/>
      </c>
      <c r="C190" s="43" t="s">
        <v>227</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IFERROR(_xlfn.SINGLE(INDEX(Data!A$1:$A$1009,_xlfn.AGGREGATE(15,6,((Data!$D$1:$D$1009=1)/(Data!$D$1:$D$1009=1))*ROW(Data!$A$1:$A$1009),ROW(B191)-ROW(B$6)),1)),"")</f>
        <v/>
      </c>
      <c r="C191" s="43" t="s">
        <v>227</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IFERROR(_xlfn.SINGLE(INDEX(Data!A$1:$A$1009,_xlfn.AGGREGATE(15,6,((Data!$D$1:$D$1009=1)/(Data!$D$1:$D$1009=1))*ROW(Data!$A$1:$A$1009),ROW(B192)-ROW(B$6)),1)),"")</f>
        <v/>
      </c>
      <c r="C192" s="43" t="s">
        <v>227</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IFERROR(_xlfn.SINGLE(INDEX(Data!A$1:$A$1009,_xlfn.AGGREGATE(15,6,((Data!$D$1:$D$1009=1)/(Data!$D$1:$D$1009=1))*ROW(Data!$A$1:$A$1009),ROW(B193)-ROW(B$6)),1)),"")</f>
        <v/>
      </c>
      <c r="C193" s="43" t="s">
        <v>227</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IFERROR(_xlfn.SINGLE(INDEX(Data!A$1:$A$1009,_xlfn.AGGREGATE(15,6,((Data!$D$1:$D$1009=1)/(Data!$D$1:$D$1009=1))*ROW(Data!$A$1:$A$1009),ROW(B194)-ROW(B$6)),1)),"")</f>
        <v/>
      </c>
      <c r="C194" s="43" t="s">
        <v>227</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IFERROR(_xlfn.SINGLE(INDEX(Data!A$1:$A$1009,_xlfn.AGGREGATE(15,6,((Data!$D$1:$D$1009=1)/(Data!$D$1:$D$1009=1))*ROW(Data!$A$1:$A$1009),ROW(B195)-ROW(B$6)),1)),"")</f>
        <v/>
      </c>
      <c r="C195" s="43" t="s">
        <v>227</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IFERROR(_xlfn.SINGLE(INDEX(Data!A$1:$A$1009,_xlfn.AGGREGATE(15,6,((Data!$D$1:$D$1009=1)/(Data!$D$1:$D$1009=1))*ROW(Data!$A$1:$A$1009),ROW(B196)-ROW(B$6)),1)),"")</f>
        <v/>
      </c>
      <c r="C196" s="43" t="s">
        <v>227</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IFERROR(_xlfn.SINGLE(INDEX(Data!A$1:$A$1009,_xlfn.AGGREGATE(15,6,((Data!$D$1:$D$1009=1)/(Data!$D$1:$D$1009=1))*ROW(Data!$A$1:$A$1009),ROW(B197)-ROW(B$6)),1)),"")</f>
        <v/>
      </c>
      <c r="C197" s="43" t="s">
        <v>227</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IFERROR(_xlfn.SINGLE(INDEX(Data!A$1:$A$1009,_xlfn.AGGREGATE(15,6,((Data!$D$1:$D$1009=1)/(Data!$D$1:$D$1009=1))*ROW(Data!$A$1:$A$1009),ROW(B198)-ROW(B$6)),1)),"")</f>
        <v/>
      </c>
      <c r="C198" s="43" t="s">
        <v>227</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IFERROR(_xlfn.SINGLE(INDEX(Data!A$1:$A$1009,_xlfn.AGGREGATE(15,6,((Data!$D$1:$D$1009=1)/(Data!$D$1:$D$1009=1))*ROW(Data!$A$1:$A$1009),ROW(B199)-ROW(B$6)),1)),"")</f>
        <v/>
      </c>
      <c r="C199" s="43" t="s">
        <v>227</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IFERROR(_xlfn.SINGLE(INDEX(Data!A$1:$A$1009,_xlfn.AGGREGATE(15,6,((Data!$D$1:$D$1009=1)/(Data!$D$1:$D$1009=1))*ROW(Data!$A$1:$A$1009),ROW(B200)-ROW(B$6)),1)),"")</f>
        <v/>
      </c>
      <c r="C200" s="43" t="s">
        <v>227</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IFERROR(_xlfn.SINGLE(INDEX(Data!A$1:$A$1009,_xlfn.AGGREGATE(15,6,((Data!$D$1:$D$1009=1)/(Data!$D$1:$D$1009=1))*ROW(Data!$A$1:$A$1009),ROW(B201)-ROW(B$6)),1)),"")</f>
        <v/>
      </c>
      <c r="C201" s="43" t="s">
        <v>227</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IFERROR(_xlfn.SINGLE(INDEX(Data!A$1:$A$1009,_xlfn.AGGREGATE(15,6,((Data!$D$1:$D$1009=1)/(Data!$D$1:$D$1009=1))*ROW(Data!$A$1:$A$1009),ROW(B202)-ROW(B$6)),1)),"")</f>
        <v/>
      </c>
      <c r="C202" s="43" t="s">
        <v>227</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IFERROR(_xlfn.SINGLE(INDEX(Data!A$1:$A$1009,_xlfn.AGGREGATE(15,6,((Data!$D$1:$D$1009=1)/(Data!$D$1:$D$1009=1))*ROW(Data!$A$1:$A$1009),ROW(B203)-ROW(B$6)),1)),"")</f>
        <v/>
      </c>
      <c r="C203" s="43" t="s">
        <v>227</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IFERROR(_xlfn.SINGLE(INDEX(Data!A$1:$A$1009,_xlfn.AGGREGATE(15,6,((Data!$D$1:$D$1009=1)/(Data!$D$1:$D$1009=1))*ROW(Data!$A$1:$A$1009),ROW(B204)-ROW(B$6)),1)),"")</f>
        <v/>
      </c>
      <c r="C204" s="43" t="s">
        <v>227</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IFERROR(_xlfn.SINGLE(INDEX(Data!A$1:$A$1009,_xlfn.AGGREGATE(15,6,((Data!$D$1:$D$1009=1)/(Data!$D$1:$D$1009=1))*ROW(Data!$A$1:$A$1009),ROW(B205)-ROW(B$6)),1)),"")</f>
        <v/>
      </c>
      <c r="C205" s="43" t="s">
        <v>227</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IFERROR(_xlfn.SINGLE(INDEX(Data!A$1:$A$1009,_xlfn.AGGREGATE(15,6,((Data!$D$1:$D$1009=1)/(Data!$D$1:$D$1009=1))*ROW(Data!$A$1:$A$1009),ROW(B206)-ROW(B$6)),1)),"")</f>
        <v/>
      </c>
      <c r="C206" s="43" t="s">
        <v>227</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IFERROR(_xlfn.SINGLE(INDEX(Data!A$1:$A$1009,_xlfn.AGGREGATE(15,6,((Data!$D$1:$D$1009=1)/(Data!$D$1:$D$1009=1))*ROW(Data!$A$1:$A$1009),ROW(B207)-ROW(B$6)),1)),"")</f>
        <v/>
      </c>
      <c r="C207" s="43" t="s">
        <v>227</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480" priority="66">
      <formula>A2=3</formula>
    </cfRule>
    <cfRule type="expression" dxfId="1479" priority="67">
      <formula>A2=2</formula>
    </cfRule>
    <cfRule type="expression" dxfId="1478" priority="68">
      <formula>A2=1</formula>
    </cfRule>
  </conditionalFormatting>
  <conditionalFormatting sqref="C7:C207">
    <cfRule type="expression" dxfId="1477" priority="58">
      <formula>C7=3</formula>
    </cfRule>
    <cfRule type="expression" dxfId="1476" priority="59">
      <formula>C7=2</formula>
    </cfRule>
    <cfRule type="expression" dxfId="1475" priority="60">
      <formula>C7=1</formula>
    </cfRule>
  </conditionalFormatting>
  <conditionalFormatting sqref="B7:B207">
    <cfRule type="expression" dxfId="1474" priority="47">
      <formula>AND($D$2&lt;&gt;"",ISNUMBER(SEARCH("*"&amp;$D$2&amp;"*",B7)))</formula>
    </cfRule>
  </conditionalFormatting>
  <conditionalFormatting sqref="E7:E207">
    <cfRule type="expression" dxfId="1473" priority="37">
      <formula>E7=3</formula>
    </cfRule>
    <cfRule type="expression" dxfId="1472" priority="38">
      <formula>E7=2</formula>
    </cfRule>
    <cfRule type="expression" dxfId="1471" priority="39">
      <formula>E7=1</formula>
    </cfRule>
  </conditionalFormatting>
  <conditionalFormatting sqref="G7:G207">
    <cfRule type="expression" dxfId="1470" priority="32">
      <formula>G7=3</formula>
    </cfRule>
    <cfRule type="expression" dxfId="1469" priority="33">
      <formula>G7=2</formula>
    </cfRule>
    <cfRule type="expression" dxfId="1468" priority="34">
      <formula>G7=1</formula>
    </cfRule>
  </conditionalFormatting>
  <conditionalFormatting sqref="I7:I207">
    <cfRule type="expression" dxfId="1467" priority="27">
      <formula>I7=3</formula>
    </cfRule>
    <cfRule type="expression" dxfId="1466" priority="28">
      <formula>I7=2</formula>
    </cfRule>
    <cfRule type="expression" dxfId="1465" priority="29">
      <formula>I7=1</formula>
    </cfRule>
  </conditionalFormatting>
  <conditionalFormatting sqref="K105:K207">
    <cfRule type="expression" dxfId="1464" priority="22">
      <formula>K105=3</formula>
    </cfRule>
    <cfRule type="expression" dxfId="1463" priority="23">
      <formula>K105=2</formula>
    </cfRule>
    <cfRule type="expression" dxfId="1462" priority="24">
      <formula>K105=1</formula>
    </cfRule>
  </conditionalFormatting>
  <conditionalFormatting sqref="M7:M207">
    <cfRule type="expression" dxfId="1461" priority="17">
      <formula>M7=3</formula>
    </cfRule>
    <cfRule type="expression" dxfId="1460" priority="18">
      <formula>M7=2</formula>
    </cfRule>
    <cfRule type="expression" dxfId="1459" priority="19">
      <formula>M7=1</formula>
    </cfRule>
  </conditionalFormatting>
  <conditionalFormatting sqref="F4">
    <cfRule type="expression" dxfId="1458" priority="13">
      <formula>MID($F$2,1,1)="3"</formula>
    </cfRule>
    <cfRule type="expression" dxfId="1457" priority="14">
      <formula>MID($F$2,1,1)="2"</formula>
    </cfRule>
    <cfRule type="expression" dxfId="1456" priority="15">
      <formula>MID($F$2,1,1)="1"</formula>
    </cfRule>
  </conditionalFormatting>
  <conditionalFormatting sqref="D4">
    <cfRule type="expression" dxfId="1455" priority="9">
      <formula>profile&lt;&gt;""</formula>
    </cfRule>
  </conditionalFormatting>
  <conditionalFormatting sqref="D6">
    <cfRule type="expression" dxfId="1454" priority="7">
      <formula>AND(profile&lt;&gt;"",profile=D6)</formula>
    </cfRule>
  </conditionalFormatting>
  <conditionalFormatting sqref="N6 L6 J6 H6 F6">
    <cfRule type="expression" dxfId="1453" priority="5">
      <formula>AND(profile&lt;&gt;"",profile=F6)</formula>
    </cfRule>
  </conditionalFormatting>
  <conditionalFormatting sqref="B8:B207">
    <cfRule type="expression" dxfId="1452" priority="4">
      <formula>AND($D$2&lt;&gt;"",ISNUMBER(SEARCH("*"&amp;$D$2&amp;"*",B8)))</formula>
    </cfRule>
  </conditionalFormatting>
  <conditionalFormatting sqref="K7:K104">
    <cfRule type="expression" dxfId="1451" priority="1">
      <formula>K7=3</formula>
    </cfRule>
    <cfRule type="expression" dxfId="1450" priority="2">
      <formula>K7=2</formula>
    </cfRule>
    <cfRule type="expression" dxfId="1449" priority="3">
      <formula>K7=1</formula>
    </cfRule>
  </conditionalFormatting>
  <conditionalFormatting sqref="A7:A207">
    <cfRule type="expression" dxfId="1448" priority="42">
      <formula>A7=3</formula>
    </cfRule>
    <cfRule type="expression" dxfId="1447" priority="43">
      <formula>A7=2</formula>
    </cfRule>
    <cfRule type="expression" dxfId="144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435</v>
      </c>
      <c r="D1" s="102" t="s">
        <v>468</v>
      </c>
      <c r="F1" s="103" t="s">
        <v>671</v>
      </c>
      <c r="H1" s="89" t="s">
        <v>462</v>
      </c>
      <c r="N1" s="157"/>
    </row>
    <row r="2" spans="1:40" s="78" customFormat="1" ht="12.45" thickBot="1" x14ac:dyDescent="0.45">
      <c r="A2" s="76">
        <v>1</v>
      </c>
      <c r="B2" s="77" t="str">
        <f ca="1">"Required ("&amp;COUNTIF(Data!$BR:$BR,1)&amp;")"</f>
        <v>Required (6)</v>
      </c>
      <c r="D2" s="79"/>
      <c r="F2" s="79" t="s">
        <v>446</v>
      </c>
      <c r="H2" s="90" t="s">
        <v>470</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471</v>
      </c>
      <c r="V3" s="44"/>
    </row>
    <row r="4" spans="1:40" x14ac:dyDescent="0.4">
      <c r="A4" s="43">
        <v>3</v>
      </c>
      <c r="B4" s="60" t="str">
        <f ca="1">"Mild Interest ("&amp;COUNTIF(Data!$BR:$BR,3)&amp;")"</f>
        <v>Mild Interest (1)</v>
      </c>
      <c r="D4" s="104" t="s">
        <v>469</v>
      </c>
      <c r="F4" s="105" t="s">
        <v>461</v>
      </c>
      <c r="H4" s="53" t="s">
        <v>472</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cm="1">
        <f t="array" aca="1" ref="B8" ca="1">IFERROR(_xlfn.SINGLE(INDEX(Data!A$1:$A$1007,_xlfn.AGGREGATE(15,6,(OFFSET(Data!$A$1,0,MATCH(B$6,Data!$1:$1,0)-1,1000,1)=IF(B$7="","Yes",B$7))/(OFFSET(Data!$A$1,0,MATCH(B$6,Data!$1:$1,0)-1,1000,1)=IF(B$7="","Yes",B$7))*ROW(Data!$C$1:$C$1007),ROW(B8)-ROW(B$7)),1)),"")</f>
        <v>[DVR]</v>
      </c>
      <c r="C8" s="43">
        <f ca="1">IF(D8="","",IF(INDEX(Data!$BR:$BR,MATCH(D8,Data!$A:$A,0),1)=0,"",INDEX(Data!$BR:$BR,MATCH(D8,Data!$A:$A,0),1)))</f>
        <v>1</v>
      </c>
      <c r="D8" s="43" t="str" cm="1">
        <f t="array" aca="1" ref="D8" ca="1">IFERROR(_xlfn.SINGLE(INDEX(Data!$A$1:C$1007,_xlfn.AGGREGATE(15,6,(OFFSET(Data!$A$1,0,MATCH(D$6,Data!$1:$1,0)-1,1000,1)=IF(D$7="","Yes",D$7))/(OFFSET(Data!$A$1,0,MATCH(D$6,Data!$1:$1,0)-1,1000,1)=IF(D$7="","Yes",D$7))*ROW(Data!$C$1:$C$1007),ROW(D8)-ROW(D$7)),1)),"")</f>
        <v>[DVR]</v>
      </c>
      <c r="E8" s="43">
        <f ca="1">IF(F8="","",IF(INDEX(Data!$BR:$BR,MATCH(F8,Data!$A:$A,0),1)=0,"",INDEX(Data!$BR:$BR,MATCH(F8,Data!$A:$A,0),1)))</f>
        <v>1</v>
      </c>
      <c r="F8" s="43" t="str" cm="1">
        <f t="array" aca="1" ref="F8" ca="1">IFERROR(_xlfn.SINGLE(INDEX(Data!$A$1:E$1009,_xlfn.AGGREGATE(15,6,(OFFSET(Data!$A$1,0,MATCH(F$6,Data!$1:$1,0)-1,1000,1)=IF(F$7="","Yes",F$7))/(OFFSET(Data!$A$1,0,MATCH(F$6,Data!$1:$1,0)-1,1000,1)=IF(F$7="","Yes",F$7))*ROW(Data!$C$1:$C$1009),ROW(F8)-ROW(F$7)),1)),"")</f>
        <v>[DVR]</v>
      </c>
      <c r="G8" s="43">
        <f ca="1">IF(H8="","",IF(INDEX(Data!$BR:$BR,MATCH(H8,Data!$A:$A,0),1)=0,"",INDEX(Data!$BR:$BR,MATCH(H8,Data!$A:$A,0),1)))</f>
        <v>1</v>
      </c>
      <c r="H8" s="43" t="str" cm="1">
        <f t="array" aca="1" ref="H8" ca="1">IFERROR(_xlfn.SINGLE(INDEX(Data!$A$1:G$1009,_xlfn.AGGREGATE(15,6,(OFFSET(Data!$A$1,0,MATCH(H$6,Data!$1:$1,0)-1,1000,1)=IF(H$7="","Yes",H$7))/(OFFSET(Data!$A$1,0,MATCH(H$6,Data!$1:$1,0)-1,1000,1)=IF(H$7="","Yes",H$7))*ROW(Data!$C$1:$C$1009),ROW(H8)-ROW(H$7)),1)),"")</f>
        <v>[DVR]</v>
      </c>
      <c r="I8" s="43">
        <f ca="1">IF(J8="","",IF(INDEX(Data!$BR:$BR,MATCH(J8,Data!$A:$A,0),1)=0,"",INDEX(Data!$BR:$BR,MATCH(J8,Data!$A:$A,0),1)))</f>
        <v>1</v>
      </c>
      <c r="J8" s="43" t="str" cm="1">
        <f t="array" aca="1" ref="J8" ca="1">IFERROR(_xlfn.SINGLE(INDEX(Data!$A$1:J$1009,_xlfn.AGGREGATE(15,6,(OFFSET(Data!$A$1,0,MATCH(J$6,Data!$1:$1,0)-1,1000,1)=IF(J$7="","Yes",J$7))/(OFFSET(Data!$A$1,0,MATCH(J$6,Data!$1:$1,0)-1,1000,1)=IF(J$7="","Yes",J$7))*ROW(Data!$C$1:$C$1009),ROW(J8)-ROW(J$7)),1)),"")</f>
        <v>[DVR]</v>
      </c>
      <c r="K8" s="43">
        <f ca="1">IF(L8="","",IF(INDEX(Data!$BR:$BR,MATCH(L8,Data!$A:$A,0),1)=0,"",INDEX(Data!$BR:$BR,MATCH(L8,Data!$A:$A,0),1)))</f>
        <v>1</v>
      </c>
      <c r="L8" s="43" t="str" cm="1">
        <f t="array" aca="1" ref="L8" ca="1">IFERROR(_xlfn.SINGLE(INDEX(Data!$A$1:L$1009,_xlfn.AGGREGATE(15,6,(OFFSET(Data!$A$1,0,MATCH(L$6,Data!$1:$1,0)-1,1000,1)=IF(L$7="","Yes",L$7))/(OFFSET(Data!$A$1,0,MATCH(L$6,Data!$1:$1,0)-1,1000,1)=IF(L$7="","Yes",L$7))*ROW(Data!$C$1:$C$1009),ROW(L8)-ROW(L$7)),1)),"")</f>
        <v>[DVR]</v>
      </c>
      <c r="M8" s="43">
        <f ca="1">IF(N8="","",IF(INDEX(Data!$BR:$BR,MATCH(N8,Data!$A:$A,0),1)=0,"",INDEX(Data!$BR:$BR,MATCH(N8,Data!$A:$A,0),1)))</f>
        <v>1</v>
      </c>
      <c r="N8" s="43" t="str" cm="1">
        <f t="array" aca="1" ref="N8" ca="1">IFERROR(_xlfn.SINGLE(INDEX(Data!$A$1:N$1009,_xlfn.AGGREGATE(15,6,(OFFSET(Data!$A$1,0,MATCH(N$6,Data!$1:$1,0)-1,1000,1)=IF(N$7="","Yes",N$7))/(OFFSET(Data!$A$1,0,MATCH(N$6,Data!$1:$1,0)-1,1000,1)=IF(N$7="","Yes",N$7))*ROW(Data!$C$1:$C$1009),ROW(N8)-ROW(N$7)),1)),"")</f>
        <v>[DVR]</v>
      </c>
      <c r="O8" s="43">
        <f ca="1">IF(P8="","",IF(INDEX(Data!$BR:$BR,MATCH(P8,Data!$A:$A,0),1)=0,"",INDEX(Data!$BR:$BR,MATCH(P8,Data!$A:$A,0),1)))</f>
        <v>1</v>
      </c>
      <c r="P8" s="43" t="str" cm="1">
        <f t="array" aca="1" ref="P8" ca="1">IFERROR(_xlfn.SINGLE(INDEX(Data!$A$1:Q$1009,_xlfn.AGGREGATE(15,6,(OFFSET(Data!$A$1,0,MATCH(P$6,Data!$1:$1,0)-1,1000,1)=IF(P$7="","Yes",P$7))/(OFFSET(Data!$A$1,0,MATCH(P$6,Data!$1:$1,0)-1,1000,1)=IF(P$7="","Yes",P$7))*ROW(Data!$C$1:$C$1009),ROW(P8)-ROW(P$7)),1)),"")</f>
        <v>[DVR]</v>
      </c>
      <c r="Q8" s="43">
        <f ca="1">IF(R8="","",IF(INDEX(Data!$BR:$BR,MATCH(R8,Data!$A:$A,0),1)=0,"",INDEX(Data!$BR:$BR,MATCH(R8,Data!$A:$A,0),1)))</f>
        <v>1</v>
      </c>
      <c r="R8" s="43" t="str" cm="1">
        <f t="array" aca="1" ref="R8" ca="1">IFERROR(_xlfn.SINGLE(INDEX(Data!$A$1:R$1009,_xlfn.AGGREGATE(15,6,(OFFSET(Data!$A$1,0,MATCH(R$6,Data!$1:$1,0)-1,1000,1)=IF(R$7="","Yes",R$7))/(OFFSET(Data!$A$1,0,MATCH(R$6,Data!$1:$1,0)-1,1000,1)=IF(R$7="","Yes",R$7))*ROW(Data!$C$1:$C$1009),ROW(R8)-ROW(R$7)),1)),"")</f>
        <v>[DVR]</v>
      </c>
      <c r="S8" s="43">
        <f ca="1">IF(T8="","",IF(INDEX(Data!$BR:$BR,MATCH(T8,Data!$A:$A,0),1)=0,"",INDEX(Data!$BR:$BR,MATCH(T8,Data!$A:$A,0),1)))</f>
        <v>1</v>
      </c>
      <c r="T8" s="43" t="str" cm="1">
        <f t="array" aca="1" ref="T8" ca="1">IFERROR(_xlfn.SINGLE(INDEX(Data!$A$1:S$1009,_xlfn.AGGREGATE(15,6,(OFFSET(Data!$A$1,0,MATCH(T$6,Data!$1:$1,0)-1,1000,1)=IF(T$7="","Yes",T$7))/(OFFSET(Data!$A$1,0,MATCH(T$6,Data!$1:$1,0)-1,1000,1)=IF(T$7="","Yes",T$7))*ROW(Data!$C$1:$C$1009),ROW(T8)-ROW(T$7)),1)),"")</f>
        <v>[DVR]</v>
      </c>
      <c r="U8" s="43">
        <f ca="1">IF(V8="","",IF(INDEX(Data!$BR:$BR,MATCH(V8,Data!$A:$A,0),1)=0,"",INDEX(Data!$BR:$BR,MATCH(V8,Data!$A:$A,0),1)))</f>
        <v>1</v>
      </c>
      <c r="V8" s="43" t="str" cm="1">
        <f t="array" aca="1" ref="V8" ca="1">IFERROR(_xlfn.SINGLE(INDEX(Data!$A$1:T$1009,_xlfn.AGGREGATE(15,6,(OFFSET(Data!$A$1,0,MATCH(V$6,Data!$1:$1,0)-1,1000,1)=IF(V$7="","Yes",V$7))/(OFFSET(Data!$A$1,0,MATCH(V$6,Data!$1:$1,0)-1,1000,1)=IF(V$7="","Yes",V$7))*ROW(Data!$C$1:$C$1009),ROW(V8)-ROW(V$7)),1)),"")</f>
        <v>[DVR]</v>
      </c>
      <c r="W8" s="43">
        <f ca="1">IF(X8="","",IF(INDEX(Data!$BR:$BR,MATCH(X8,Data!$A:$A,0),1)=0,"",INDEX(Data!$BR:$BR,MATCH(X8,Data!$A:$A,0),1)))</f>
        <v>1</v>
      </c>
      <c r="X8" s="43" t="str" cm="1">
        <f t="array" aca="1" ref="X8" ca="1">IFERROR(_xlfn.SINGLE(INDEX(Data!$A$1:Y$1009,_xlfn.AGGREGATE(15,6,(OFFSET(Data!$A$1,0,MATCH(X$6,Data!$1:$1,0)-1,1000,1)=IF(X$7="","Yes",X$7))/(OFFSET(Data!$A$1,0,MATCH(X$6,Data!$1:$1,0)-1,1000,1)=IF(X$7="","Yes",X$7))*ROW(Data!$C$1:$C$1009),ROW(X8)-ROW(X$7)),1)),"")</f>
        <v>[DVR]</v>
      </c>
      <c r="Y8" s="43">
        <f ca="1">IF(Z8="","",IF(INDEX(Data!$BR:$BR,MATCH(Z8,Data!$A:$A,0),1)=0,"",INDEX(Data!$BR:$BR,MATCH(Z8,Data!$A:$A,0),1)))</f>
        <v>1</v>
      </c>
      <c r="Z8" s="43" t="str" cm="1">
        <f t="array" aca="1" ref="Z8" ca="1">IFERROR(_xlfn.SINGLE(INDEX(Data!$A$1:AA$1009,_xlfn.AGGREGATE(15,6,(OFFSET(Data!$A$1,0,MATCH(Z$6,Data!$1:$1,0)-1,1000,1)=IF(Z$7="","Yes",Z$7))/(OFFSET(Data!$A$1,0,MATCH(Z$6,Data!$1:$1,0)-1,1000,1)=IF(Z$7="","Yes",Z$7))*ROW(Data!$C$1:$C$1009),ROW(Z8)-ROW(Z$7)),1)),"")</f>
        <v>[DVR]</v>
      </c>
      <c r="AA8" s="43">
        <f ca="1">IF(AB8="","",IF(INDEX(Data!$BR:$BR,MATCH(AB8,Data!$A:$A,0),1)=0,"",INDEX(Data!$BR:$BR,MATCH(AB8,Data!$A:$A,0),1)))</f>
        <v>1</v>
      </c>
      <c r="AB8" s="43" t="str" cm="1">
        <f t="array" aca="1" ref="AB8" ca="1">IFERROR(_xlfn.SINGLE(INDEX(Data!$A$1:AC$1009,_xlfn.AGGREGATE(15,6,(OFFSET(Data!$A$1,0,MATCH(AB$6,Data!$1:$1,0)-1,1000,1)=IF(AB$7="","Yes",AB$7))/(OFFSET(Data!$A$1,0,MATCH(AB$6,Data!$1:$1,0)-1,1000,1)=IF(AB$7="","Yes",AB$7))*ROW(Data!$C$1:$C$1009),ROW(AB8)-ROW(AB$7)),1)),"")</f>
        <v>[DVR]</v>
      </c>
      <c r="AC8" s="43">
        <f ca="1">IF(AD8="","",IF(INDEX(Data!$BR:$BR,MATCH(AD8,Data!$A:$A,0),1)=0,"",INDEX(Data!$BR:$BR,MATCH(AD8,Data!$A:$A,0),1)))</f>
        <v>1</v>
      </c>
      <c r="AD8" s="43" t="str" cm="1">
        <f t="array" aca="1" ref="AD8" ca="1">IFERROR(_xlfn.SINGLE(INDEX(Data!$A$1:AE$1009,_xlfn.AGGREGATE(15,6,(OFFSET(Data!$A$1,0,MATCH(AD$6,Data!$1:$1,0)-1,1000,1)=IF(AD$7="","Yes",AD$7))/(OFFSET(Data!$A$1,0,MATCH(AD$6,Data!$1:$1,0)-1,1000,1)=IF(AD$7="","Yes",AD$7))*ROW(Data!$C$1:$C$1009),ROW(AD8)-ROW(AD$7)),1)),"")</f>
        <v>[DVR]</v>
      </c>
      <c r="AE8" s="43" t="str">
        <f ca="1">IF(AF8="","",IF(INDEX(Data!$BR:$BR,MATCH(AF8,Data!$A:$A,0),1)=0,"",INDEX(Data!$BR:$BR,MATCH(AF8,Data!$A:$A,0),1)))</f>
        <v/>
      </c>
      <c r="AF8" s="43" t="str" cm="1">
        <f t="array" aca="1" ref="AF8" ca="1">IFERROR(_xlfn.SINGLE(INDEX(Data!$A$1:AM$1009,_xlfn.AGGREGATE(15,6,(OFFSET(Data!$A$1,0,MATCH(AF$6,Data!$1:$1,0)-1,1000,1)=IF(AF$7="","Yes",AF$7))/(OFFSET(Data!$A$1,0,MATCH(AF$6,Data!$1:$1,0)-1,1000,1)=IF(AF$7="","Yes",AF$7))*ROW(Data!$C$1:$C$1009),ROW(AF8)-ROW(AF$7)),1)),"")</f>
        <v>AWE International</v>
      </c>
      <c r="AG8" s="43" t="str">
        <f ca="1">IF(AH8="","",IF(INDEX(Data!$BR:$BR,MATCH(AH8,Data!$A:$A,0),1)=0,"",INDEX(Data!$BR:$BR,MATCH(AH8,Data!$A:$A,0),1)))</f>
        <v/>
      </c>
      <c r="AH8" s="43" t="str" cm="1">
        <f t="array" aca="1" ref="AH8" ca="1">IFERROR(_xlfn.SINGLE(INDEX(Data!$A$1:AO$1009,_xlfn.AGGREGATE(15,6,(OFFSET(Data!$A$1,0,MATCH(AH$6,Data!$1:$1,0)-1,1000,1)=IF(AH$7="","Yes",AH$7))/(OFFSET(Data!$A$1,0,MATCH(AH$6,Data!$1:$1,0)-1,1000,1)=IF(AH$7="","Yes",AH$7))*ROW(Data!$C$1:$C$1009),ROW(AH8)-ROW(AH$7)),1)),"")</f>
        <v>Baby First</v>
      </c>
      <c r="AI8" s="43">
        <f ca="1">IF(AJ8="","",IF(INDEX(Data!$BR:$BR,MATCH(AJ8,Data!$A:$A,0),1)=0,"",INDEX(Data!$BR:$BR,MATCH(AJ8,Data!$A:$A,0),1)))</f>
        <v>1</v>
      </c>
      <c r="AJ8" s="43" t="str" cm="1">
        <f t="array" aca="1" ref="AJ8" ca="1">IFERROR(_xlfn.SINGLE(INDEX(Data!$A$1:AQ$1009,_xlfn.AGGREGATE(15,6,(OFFSET(Data!$A$1,0,MATCH(AJ$6,Data!$1:$1,0)-1,1000,1)=IF(AJ$7="","Yes",AJ$7))/(OFFSET(Data!$A$1,0,MATCH(AJ$6,Data!$1:$1,0)-1,1000,1)=IF(AJ$7="","Yes",AJ$7))*ROW(Data!$C$1:$C$1009),ROW(AJ8)-ROW(AJ$7)),1)),"")</f>
        <v>A&amp;E</v>
      </c>
      <c r="AK8" s="43" t="str">
        <f ca="1">IF(AL8="","",IF(INDEX(Data!$BR:$BR,MATCH(AL8,Data!$A:$A,0),1)=0,"",INDEX(Data!$BR:$BR,MATCH(AL8,Data!$A:$A,0),1)))</f>
        <v/>
      </c>
      <c r="AL8" s="43" t="str" cm="1">
        <f t="array" aca="1" ref="AL8" ca="1">IFERROR(_xlfn.SINGLE(INDEX(Data!$A$1:AS$1009,_xlfn.AGGREGATE(15,6,(OFFSET(Data!$A$1,0,MATCH(AL$6,Data!$1:$1,0)-1,1000,1)=IF(AL$7="","Yes",AL$7))/(OFFSET(Data!$A$1,0,MATCH(AL$6,Data!$1:$1,0)-1,1000,1)=IF(AL$7="","Yes",AL$7))*ROW(Data!$C$1:$C$1009),ROW(AL8)-ROW(AL$7)),1)),"")</f>
        <v>Azteca</v>
      </c>
      <c r="AM8" s="43">
        <f ca="1">IF(AN8="","",IF(INDEX(Data!$BR:$BR,MATCH(AN8,Data!$A:$A,0),1)=0,"",INDEX(Data!$BR:$BR,MATCH(AN8,Data!$A:$A,0),1)))</f>
        <v>1</v>
      </c>
      <c r="AN8" s="43" t="str" cm="1">
        <f t="array" aca="1" ref="AN8" ca="1">IFERROR(_xlfn.SINGLE(INDEX(Data!$A$1:AU$1009,_xlfn.AGGREGATE(15,6,(OFFSET(Data!$A$1,0,MATCH(AN$6,Data!$1:$1,0)-1,1000,1)=IF(AN$7="","Yes",AN$7))/(OFFSET(Data!$A$1,0,MATCH(AN$6,Data!$1:$1,0)-1,1000,1)=IF(AN$7="","Yes",AN$7))*ROW(Data!$C$1:$C$1009),ROW(AN8)-ROW(AN$7)),1)),"")</f>
        <v>A&amp;E</v>
      </c>
    </row>
    <row r="9" spans="1:40" ht="24" x14ac:dyDescent="0.4">
      <c r="A9" s="43">
        <f ca="1">IF(B9="","",IF(INDEX(Data!$BR:$BR,MATCH(B9,Data!$A:$A,0),1)=0,"",INDEX(Data!$BR:$BR,MATCH(B9,Data!$A:$A,0),1)))</f>
        <v>1</v>
      </c>
      <c r="B9" s="43" t="str" cm="1">
        <f t="array" aca="1" ref="B9" ca="1">IFERROR(_xlfn.SINGLE(INDEX(Data!A$1:$A$1007,_xlfn.AGGREGATE(15,6,(OFFSET(Data!$A$1,0,MATCH(B$6,Data!$1:$1,0)-1,1000,1)=IF(B$7="","Yes",B$7))/(OFFSET(Data!$A$1,0,MATCH(B$6,Data!$1:$1,0)-1,1000,1)=IF(B$7="","Yes",B$7))*ROW(Data!$C$1:$C$1007),ROW(B9)-ROW(B$7)),1)),"")</f>
        <v>A&amp;E</v>
      </c>
      <c r="C9" s="43">
        <f ca="1">IF(D9="","",IF(INDEX(Data!$BR:$BR,MATCH(D9,Data!$A:$A,0),1)=0,"",INDEX(Data!$BR:$BR,MATCH(D9,Data!$A:$A,0),1)))</f>
        <v>1</v>
      </c>
      <c r="D9" s="43" t="str" cm="1">
        <f t="array" aca="1" ref="D9" ca="1">IFERROR(_xlfn.SINGLE(INDEX(Data!$A$1:C$1007,_xlfn.AGGREGATE(15,6,(OFFSET(Data!$A$1,0,MATCH(D$6,Data!$1:$1,0)-1,1000,1)=IF(D$7="","Yes",D$7))/(OFFSET(Data!$A$1,0,MATCH(D$6,Data!$1:$1,0)-1,1000,1)=IF(D$7="","Yes",D$7))*ROW(Data!$C$1:$C$1007),ROW(D9)-ROW(D$7)),1)),"")</f>
        <v>A&amp;E</v>
      </c>
      <c r="E9" s="43">
        <f ca="1">IF(F9="","",IF(INDEX(Data!$BR:$BR,MATCH(F9,Data!$A:$A,0),1)=0,"",INDEX(Data!$BR:$BR,MATCH(F9,Data!$A:$A,0),1)))</f>
        <v>1</v>
      </c>
      <c r="F9" s="43" t="str" cm="1">
        <f t="array" aca="1" ref="F9" ca="1">IFERROR(_xlfn.SINGLE(INDEX(Data!$A$1:E$1009,_xlfn.AGGREGATE(15,6,(OFFSET(Data!$A$1,0,MATCH(F$6,Data!$1:$1,0)-1,1000,1)=IF(F$7="","Yes",F$7))/(OFFSET(Data!$A$1,0,MATCH(F$6,Data!$1:$1,0)-1,1000,1)=IF(F$7="","Yes",F$7))*ROW(Data!$C$1:$C$1009),ROW(F9)-ROW(F$7)),1)),"")</f>
        <v>A&amp;E</v>
      </c>
      <c r="G9" s="43">
        <f ca="1">IF(H9="","",IF(INDEX(Data!$BR:$BR,MATCH(H9,Data!$A:$A,0),1)=0,"",INDEX(Data!$BR:$BR,MATCH(H9,Data!$A:$A,0),1)))</f>
        <v>1</v>
      </c>
      <c r="H9" s="43" t="str" cm="1">
        <f t="array" aca="1" ref="H9" ca="1">IFERROR(_xlfn.SINGLE(INDEX(Data!$A$1:G$1009,_xlfn.AGGREGATE(15,6,(OFFSET(Data!$A$1,0,MATCH(H$6,Data!$1:$1,0)-1,1000,1)=IF(H$7="","Yes",H$7))/(OFFSET(Data!$A$1,0,MATCH(H$6,Data!$1:$1,0)-1,1000,1)=IF(H$7="","Yes",H$7))*ROW(Data!$C$1:$C$1009),ROW(H9)-ROW(H$7)),1)),"")</f>
        <v>A&amp;E</v>
      </c>
      <c r="I9" s="43">
        <f ca="1">IF(J9="","",IF(INDEX(Data!$BR:$BR,MATCH(J9,Data!$A:$A,0),1)=0,"",INDEX(Data!$BR:$BR,MATCH(J9,Data!$A:$A,0),1)))</f>
        <v>1</v>
      </c>
      <c r="J9" s="43" t="str" cm="1">
        <f t="array" aca="1" ref="J9" ca="1">IFERROR(_xlfn.SINGLE(INDEX(Data!$A$1:J$1009,_xlfn.AGGREGATE(15,6,(OFFSET(Data!$A$1,0,MATCH(J$6,Data!$1:$1,0)-1,1000,1)=IF(J$7="","Yes",J$7))/(OFFSET(Data!$A$1,0,MATCH(J$6,Data!$1:$1,0)-1,1000,1)=IF(J$7="","Yes",J$7))*ROW(Data!$C$1:$C$1009),ROW(J9)-ROW(J$7)),1)),"")</f>
        <v>ABC</v>
      </c>
      <c r="K9" s="43">
        <f ca="1">IF(L9="","",IF(INDEX(Data!$BR:$BR,MATCH(L9,Data!$A:$A,0),1)=0,"",INDEX(Data!$BR:$BR,MATCH(L9,Data!$A:$A,0),1)))</f>
        <v>1</v>
      </c>
      <c r="L9" s="43" t="str" cm="1">
        <f t="array" aca="1" ref="L9" ca="1">IFERROR(_xlfn.SINGLE(INDEX(Data!$A$1:L$1009,_xlfn.AGGREGATE(15,6,(OFFSET(Data!$A$1,0,MATCH(L$6,Data!$1:$1,0)-1,1000,1)=IF(L$7="","Yes",L$7))/(OFFSET(Data!$A$1,0,MATCH(L$6,Data!$1:$1,0)-1,1000,1)=IF(L$7="","Yes",L$7))*ROW(Data!$C$1:$C$1009),ROW(L9)-ROW(L$7)),1)),"")</f>
        <v>ABC</v>
      </c>
      <c r="M9" s="43">
        <f ca="1">IF(N9="","",IF(INDEX(Data!$BR:$BR,MATCH(N9,Data!$A:$A,0),1)=0,"",INDEX(Data!$BR:$BR,MATCH(N9,Data!$A:$A,0),1)))</f>
        <v>1</v>
      </c>
      <c r="N9" s="43" t="str" cm="1">
        <f t="array" aca="1" ref="N9" ca="1">IFERROR(_xlfn.SINGLE(INDEX(Data!$A$1:N$1009,_xlfn.AGGREGATE(15,6,(OFFSET(Data!$A$1,0,MATCH(N$6,Data!$1:$1,0)-1,1000,1)=IF(N$7="","Yes",N$7))/(OFFSET(Data!$A$1,0,MATCH(N$6,Data!$1:$1,0)-1,1000,1)=IF(N$7="","Yes",N$7))*ROW(Data!$C$1:$C$1009),ROW(N9)-ROW(N$7)),1)),"")</f>
        <v>A&amp;E</v>
      </c>
      <c r="O9" s="43" t="str">
        <f ca="1">IF(P9="","",IF(INDEX(Data!$BR:$BR,MATCH(P9,Data!$A:$A,0),1)=0,"",INDEX(Data!$BR:$BR,MATCH(P9,Data!$A:$A,0),1)))</f>
        <v/>
      </c>
      <c r="P9" s="43" t="str" cm="1">
        <f t="array" aca="1" ref="P9" ca="1">IFERROR(_xlfn.SINGLE(INDEX(Data!$A$1:Q$1009,_xlfn.AGGREGATE(15,6,(OFFSET(Data!$A$1,0,MATCH(P$6,Data!$1:$1,0)-1,1000,1)=IF(P$7="","Yes",P$7))/(OFFSET(Data!$A$1,0,MATCH(P$6,Data!$1:$1,0)-1,1000,1)=IF(P$7="","Yes",P$7))*ROW(Data!$C$1:$C$1009),ROW(P9)-ROW(P$7)),1)),"")</f>
        <v>A Wealth of Entertainment</v>
      </c>
      <c r="Q9" s="43" t="str">
        <f ca="1">IF(R9="","",IF(INDEX(Data!$BR:$BR,MATCH(R9,Data!$A:$A,0),1)=0,"",INDEX(Data!$BR:$BR,MATCH(R9,Data!$A:$A,0),1)))</f>
        <v/>
      </c>
      <c r="R9" s="43" t="str" cm="1">
        <f t="array" aca="1" ref="R9" ca="1">IFERROR(_xlfn.SINGLE(INDEX(Data!$A$1:R$1009,_xlfn.AGGREGATE(15,6,(OFFSET(Data!$A$1,0,MATCH(R$6,Data!$1:$1,0)-1,1000,1)=IF(R$7="","Yes",R$7))/(OFFSET(Data!$A$1,0,MATCH(R$6,Data!$1:$1,0)-1,1000,1)=IF(R$7="","Yes",R$7))*ROW(Data!$C$1:$C$1009),ROW(R9)-ROW(R$7)),1)),"")</f>
        <v>A Wealth of Entertainment</v>
      </c>
      <c r="S9" s="43" t="str">
        <f ca="1">IF(T9="","",IF(INDEX(Data!$BR:$BR,MATCH(T9,Data!$A:$A,0),1)=0,"",INDEX(Data!$BR:$BR,MATCH(T9,Data!$A:$A,0),1)))</f>
        <v/>
      </c>
      <c r="T9" s="43" t="str" cm="1">
        <f t="array" aca="1" ref="T9" ca="1">IFERROR(_xlfn.SINGLE(INDEX(Data!$A$1:S$1009,_xlfn.AGGREGATE(15,6,(OFFSET(Data!$A$1,0,MATCH(T$6,Data!$1:$1,0)-1,1000,1)=IF(T$7="","Yes",T$7))/(OFFSET(Data!$A$1,0,MATCH(T$6,Data!$1:$1,0)-1,1000,1)=IF(T$7="","Yes",T$7))*ROW(Data!$C$1:$C$1009),ROW(T9)-ROW(T$7)),1)),"")</f>
        <v>A Wealth of Entertainment</v>
      </c>
      <c r="U9" s="43" t="str">
        <f ca="1">IF(V9="","",IF(INDEX(Data!$BR:$BR,MATCH(V9,Data!$A:$A,0),1)=0,"",INDEX(Data!$BR:$BR,MATCH(V9,Data!$A:$A,0),1)))</f>
        <v/>
      </c>
      <c r="V9" s="43" t="str" cm="1">
        <f t="array" aca="1" ref="V9" ca="1">IFERROR(_xlfn.SINGLE(INDEX(Data!$A$1:T$1009,_xlfn.AGGREGATE(15,6,(OFFSET(Data!$A$1,0,MATCH(V$6,Data!$1:$1,0)-1,1000,1)=IF(V$7="","Yes",V$7))/(OFFSET(Data!$A$1,0,MATCH(V$6,Data!$1:$1,0)-1,1000,1)=IF(V$7="","Yes",V$7))*ROW(Data!$C$1:$C$1009),ROW(V9)-ROW(V$7)),1)),"")</f>
        <v>A Wealth of Entertainment</v>
      </c>
      <c r="W9" s="43" t="str">
        <f ca="1">IF(X9="","",IF(INDEX(Data!$BR:$BR,MATCH(X9,Data!$A:$A,0),1)=0,"",INDEX(Data!$BR:$BR,MATCH(X9,Data!$A:$A,0),1)))</f>
        <v/>
      </c>
      <c r="X9" s="43" t="str" cm="1">
        <f t="array" aca="1" ref="X9" ca="1">IFERROR(_xlfn.SINGLE(INDEX(Data!$A$1:Y$1009,_xlfn.AGGREGATE(15,6,(OFFSET(Data!$A$1,0,MATCH(X$6,Data!$1:$1,0)-1,1000,1)=IF(X$7="","Yes",X$7))/(OFFSET(Data!$A$1,0,MATCH(X$6,Data!$1:$1,0)-1,1000,1)=IF(X$7="","Yes",X$7))*ROW(Data!$C$1:$C$1009),ROW(X9)-ROW(X$7)),1)),"")</f>
        <v>¡Hola! TV</v>
      </c>
      <c r="Y9" s="43">
        <f ca="1">IF(Z9="","",IF(INDEX(Data!$BR:$BR,MATCH(Z9,Data!$A:$A,0),1)=0,"",INDEX(Data!$BR:$BR,MATCH(Z9,Data!$A:$A,0),1)))</f>
        <v>1</v>
      </c>
      <c r="Z9" s="43" t="str" cm="1">
        <f t="array" aca="1" ref="Z9" ca="1">IFERROR(_xlfn.SINGLE(INDEX(Data!$A$1:AA$1009,_xlfn.AGGREGATE(15,6,(OFFSET(Data!$A$1,0,MATCH(Z$6,Data!$1:$1,0)-1,1000,1)=IF(Z$7="","Yes",Z$7))/(OFFSET(Data!$A$1,0,MATCH(Z$6,Data!$1:$1,0)-1,1000,1)=IF(Z$7="","Yes",Z$7))*ROW(Data!$C$1:$C$1009),ROW(Z9)-ROW(Z$7)),1)),"")</f>
        <v>ABC</v>
      </c>
      <c r="AA9" s="43">
        <f ca="1">IF(AB9="","",IF(INDEX(Data!$BR:$BR,MATCH(AB9,Data!$A:$A,0),1)=0,"",INDEX(Data!$BR:$BR,MATCH(AB9,Data!$A:$A,0),1)))</f>
        <v>1</v>
      </c>
      <c r="AB9" s="43" t="str" cm="1">
        <f t="array" aca="1" ref="AB9" ca="1">IFERROR(_xlfn.SINGLE(INDEX(Data!$A$1:AC$1009,_xlfn.AGGREGATE(15,6,(OFFSET(Data!$A$1,0,MATCH(AB$6,Data!$1:$1,0)-1,1000,1)=IF(AB$7="","Yes",AB$7))/(OFFSET(Data!$A$1,0,MATCH(AB$6,Data!$1:$1,0)-1,1000,1)=IF(AB$7="","Yes",AB$7))*ROW(Data!$C$1:$C$1009),ROW(AB9)-ROW(AB$7)),1)),"")</f>
        <v>A&amp;E</v>
      </c>
      <c r="AC9" s="43">
        <f ca="1">IF(AD9="","",IF(INDEX(Data!$BR:$BR,MATCH(AD9,Data!$A:$A,0),1)=0,"",INDEX(Data!$BR:$BR,MATCH(AD9,Data!$A:$A,0),1)))</f>
        <v>1</v>
      </c>
      <c r="AD9" s="43" t="str" cm="1">
        <f t="array" aca="1" ref="AD9" ca="1">IFERROR(_xlfn.SINGLE(INDEX(Data!$A$1:AE$1009,_xlfn.AGGREGATE(15,6,(OFFSET(Data!$A$1,0,MATCH(AD$6,Data!$1:$1,0)-1,1000,1)=IF(AD$7="","Yes",AD$7))/(OFFSET(Data!$A$1,0,MATCH(AD$6,Data!$1:$1,0)-1,1000,1)=IF(AD$7="","Yes",AD$7))*ROW(Data!$C$1:$C$1009),ROW(AD9)-ROW(AD$7)),1)),"")</f>
        <v>A&amp;E</v>
      </c>
      <c r="AE9" s="43" t="str">
        <f ca="1">IF(AF9="","",IF(INDEX(Data!$BR:$BR,MATCH(AF9,Data!$A:$A,0),1)=0,"",INDEX(Data!$BR:$BR,MATCH(AF9,Data!$A:$A,0),1)))</f>
        <v/>
      </c>
      <c r="AF9" s="43" t="str" cm="1">
        <f t="array" aca="1" ref="AF9" ca="1">IFERROR(_xlfn.SINGLE(INDEX(Data!$A$1:AM$1009,_xlfn.AGGREGATE(15,6,(OFFSET(Data!$A$1,0,MATCH(AF$6,Data!$1:$1,0)-1,1000,1)=IF(AF$7="","Yes",AF$7))/(OFFSET(Data!$A$1,0,MATCH(AF$6,Data!$1:$1,0)-1,1000,1)=IF(AF$7="","Yes",AF$7))*ROW(Data!$C$1:$C$1009),ROW(AF9)-ROW(AF$7)),1)),"")</f>
        <v>InfoWars</v>
      </c>
      <c r="AG9" s="43" t="str">
        <f ca="1">IF(AH9="","",IF(INDEX(Data!$BR:$BR,MATCH(AH9,Data!$A:$A,0),1)=0,"",INDEX(Data!$BR:$BR,MATCH(AH9,Data!$A:$A,0),1)))</f>
        <v/>
      </c>
      <c r="AH9" s="43" t="str" cm="1">
        <f t="array" aca="1" ref="AH9" ca="1">IFERROR(_xlfn.SINGLE(INDEX(Data!$A$1:AO$1009,_xlfn.AGGREGATE(15,6,(OFFSET(Data!$A$1,0,MATCH(AH$6,Data!$1:$1,0)-1,1000,1)=IF(AH$7="","Yes",AH$7))/(OFFSET(Data!$A$1,0,MATCH(AH$6,Data!$1:$1,0)-1,1000,1)=IF(AH$7="","Yes",AH$7))*ROW(Data!$C$1:$C$1009),ROW(AH9)-ROW(AH$7)),1)),"")</f>
        <v>Curiosity Stream</v>
      </c>
      <c r="AI9" s="43">
        <f ca="1">IF(AJ9="","",IF(INDEX(Data!$BR:$BR,MATCH(AJ9,Data!$A:$A,0),1)=0,"",INDEX(Data!$BR:$BR,MATCH(AJ9,Data!$A:$A,0),1)))</f>
        <v>1</v>
      </c>
      <c r="AJ9" s="43" t="str" cm="1">
        <f t="array" aca="1" ref="AJ9" ca="1">IFERROR(_xlfn.SINGLE(INDEX(Data!$A$1:AQ$1009,_xlfn.AGGREGATE(15,6,(OFFSET(Data!$A$1,0,MATCH(AJ$6,Data!$1:$1,0)-1,1000,1)=IF(AJ$7="","Yes",AJ$7))/(OFFSET(Data!$A$1,0,MATCH(AJ$6,Data!$1:$1,0)-1,1000,1)=IF(AJ$7="","Yes",AJ$7))*ROW(Data!$C$1:$C$1009),ROW(AJ9)-ROW(AJ$7)),1)),"")</f>
        <v>ABC</v>
      </c>
      <c r="AK9" s="43" t="str">
        <f ca="1">IF(AL9="","",IF(INDEX(Data!$BR:$BR,MATCH(AL9,Data!$A:$A,0),1)=0,"",INDEX(Data!$BR:$BR,MATCH(AL9,Data!$A:$A,0),1)))</f>
        <v/>
      </c>
      <c r="AL9" s="43" t="str" cm="1">
        <f t="array" aca="1" ref="AL9" ca="1">IFERROR(_xlfn.SINGLE(INDEX(Data!$A$1:AS$1009,_xlfn.AGGREGATE(15,6,(OFFSET(Data!$A$1,0,MATCH(AL$6,Data!$1:$1,0)-1,1000,1)=IF(AL$7="","Yes",AL$7))/(OFFSET(Data!$A$1,0,MATCH(AL$6,Data!$1:$1,0)-1,1000,1)=IF(AL$7="","Yes",AL$7))*ROW(Data!$C$1:$C$1009),ROW(AL9)-ROW(AL$7)),1)),"")</f>
        <v>BabyTV Español</v>
      </c>
      <c r="AM9" s="43" t="str">
        <f ca="1">IF(AN9="","",IF(INDEX(Data!$BR:$BR,MATCH(AN9,Data!$A:$A,0),1)=0,"",INDEX(Data!$BR:$BR,MATCH(AN9,Data!$A:$A,0),1)))</f>
        <v/>
      </c>
      <c r="AN9" s="43" t="str" cm="1">
        <f t="array" aca="1" ref="AN9" ca="1">IFERROR(_xlfn.SINGLE(INDEX(Data!$A$1:AU$1009,_xlfn.AGGREGATE(15,6,(OFFSET(Data!$A$1,0,MATCH(AN$6,Data!$1:$1,0)-1,1000,1)=IF(AN$7="","Yes",AN$7))/(OFFSET(Data!$A$1,0,MATCH(AN$6,Data!$1:$1,0)-1,1000,1)=IF(AN$7="","Yes",AN$7))*ROW(Data!$C$1:$C$1009),ROW(AN9)-ROW(AN$7)),1)),"")</f>
        <v>AMC</v>
      </c>
    </row>
    <row r="10" spans="1:40" ht="24" x14ac:dyDescent="0.4">
      <c r="A10" s="43" t="str">
        <f ca="1">IF(B10="","",IF(INDEX(Data!$BR:$BR,MATCH(B10,Data!$A:$A,0),1)=0,"",INDEX(Data!$BR:$BR,MATCH(B10,Data!$A:$A,0),1)))</f>
        <v/>
      </c>
      <c r="B10" s="43" t="str" cm="1">
        <f t="array" aca="1" ref="B10" ca="1">IFERROR(_xlfn.SINGLE(INDEX(Data!A$1:$A$1007,_xlfn.AGGREGATE(15,6,(OFFSET(Data!$A$1,0,MATCH(B$6,Data!$1:$1,0)-1,1000,1)=IF(B$7="","Yes",B$7))/(OFFSET(Data!$A$1,0,MATCH(B$6,Data!$1:$1,0)-1,1000,1)=IF(B$7="","Yes",B$7))*ROW(Data!$C$1:$C$1007),ROW(B10)-ROW(B$7)),1)),"")</f>
        <v>AMC</v>
      </c>
      <c r="C10" s="43" t="str">
        <f ca="1">IF(D10="","",IF(INDEX(Data!$BR:$BR,MATCH(D10,Data!$A:$A,0),1)=0,"",INDEX(Data!$BR:$BR,MATCH(D10,Data!$A:$A,0),1)))</f>
        <v/>
      </c>
      <c r="D10" s="43" t="str" cm="1">
        <f t="array" aca="1" ref="D10" ca="1">IFERROR(_xlfn.SINGLE(INDEX(Data!$A$1:C$1007,_xlfn.AGGREGATE(15,6,(OFFSET(Data!$A$1,0,MATCH(D$6,Data!$1:$1,0)-1,1000,1)=IF(D$7="","Yes",D$7))/(OFFSET(Data!$A$1,0,MATCH(D$6,Data!$1:$1,0)-1,1000,1)=IF(D$7="","Yes",D$7))*ROW(Data!$C$1:$C$1007),ROW(D10)-ROW(D$7)),1)),"")</f>
        <v>AMC</v>
      </c>
      <c r="E10" s="43" t="str">
        <f ca="1">IF(F10="","",IF(INDEX(Data!$BR:$BR,MATCH(F10,Data!$A:$A,0),1)=0,"",INDEX(Data!$BR:$BR,MATCH(F10,Data!$A:$A,0),1)))</f>
        <v/>
      </c>
      <c r="F10" s="43" t="str" cm="1">
        <f t="array" aca="1" ref="F10" ca="1">IFERROR(_xlfn.SINGLE(INDEX(Data!$A$1:E$1009,_xlfn.AGGREGATE(15,6,(OFFSET(Data!$A$1,0,MATCH(F$6,Data!$1:$1,0)-1,1000,1)=IF(F$7="","Yes",F$7))/(OFFSET(Data!$A$1,0,MATCH(F$6,Data!$1:$1,0)-1,1000,1)=IF(F$7="","Yes",F$7))*ROW(Data!$C$1:$C$1009),ROW(F10)-ROW(F$7)),1)),"")</f>
        <v>AMC</v>
      </c>
      <c r="G10" s="43" t="str">
        <f ca="1">IF(H10="","",IF(INDEX(Data!$BR:$BR,MATCH(H10,Data!$A:$A,0),1)=0,"",INDEX(Data!$BR:$BR,MATCH(H10,Data!$A:$A,0),1)))</f>
        <v/>
      </c>
      <c r="H10" s="43" t="str" cm="1">
        <f t="array" aca="1" ref="H10" ca="1">IFERROR(_xlfn.SINGLE(INDEX(Data!$A$1:G$1009,_xlfn.AGGREGATE(15,6,(OFFSET(Data!$A$1,0,MATCH(H$6,Data!$1:$1,0)-1,1000,1)=IF(H$7="","Yes",H$7))/(OFFSET(Data!$A$1,0,MATCH(H$6,Data!$1:$1,0)-1,1000,1)=IF(H$7="","Yes",H$7))*ROW(Data!$C$1:$C$1009),ROW(H10)-ROW(H$7)),1)),"")</f>
        <v>AMC</v>
      </c>
      <c r="I10" s="43" t="str">
        <f ca="1">IF(J10="","",IF(INDEX(Data!$BR:$BR,MATCH(J10,Data!$A:$A,0),1)=0,"",INDEX(Data!$BR:$BR,MATCH(J10,Data!$A:$A,0),1)))</f>
        <v/>
      </c>
      <c r="J10" s="43" t="str" cm="1">
        <f t="array" aca="1" ref="J10" ca="1">IFERROR(_xlfn.SINGLE(INDEX(Data!$A$1:J$1009,_xlfn.AGGREGATE(15,6,(OFFSET(Data!$A$1,0,MATCH(J$6,Data!$1:$1,0)-1,1000,1)=IF(J$7="","Yes",J$7))/(OFFSET(Data!$A$1,0,MATCH(J$6,Data!$1:$1,0)-1,1000,1)=IF(J$7="","Yes",J$7))*ROW(Data!$C$1:$C$1009),ROW(J10)-ROW(J$7)),1)),"")</f>
        <v>AccuWeather</v>
      </c>
      <c r="K10" s="43" t="str">
        <f ca="1">IF(L10="","",IF(INDEX(Data!$BR:$BR,MATCH(L10,Data!$A:$A,0),1)=0,"",INDEX(Data!$BR:$BR,MATCH(L10,Data!$A:$A,0),1)))</f>
        <v/>
      </c>
      <c r="L10" s="43" t="str" cm="1">
        <f t="array" aca="1" ref="L10" ca="1">IFERROR(_xlfn.SINGLE(INDEX(Data!$A$1:L$1009,_xlfn.AGGREGATE(15,6,(OFFSET(Data!$A$1,0,MATCH(L$6,Data!$1:$1,0)-1,1000,1)=IF(L$7="","Yes",L$7))/(OFFSET(Data!$A$1,0,MATCH(L$6,Data!$1:$1,0)-1,1000,1)=IF(L$7="","Yes",L$7))*ROW(Data!$C$1:$C$1009),ROW(L10)-ROW(L$7)),1)),"")</f>
        <v>AccuWeather</v>
      </c>
      <c r="M10" s="43">
        <f ca="1">IF(N10="","",IF(INDEX(Data!$BR:$BR,MATCH(N10,Data!$A:$A,0),1)=0,"",INDEX(Data!$BR:$BR,MATCH(N10,Data!$A:$A,0),1)))</f>
        <v>1</v>
      </c>
      <c r="N10" s="43" t="str" cm="1">
        <f t="array" aca="1" ref="N10" ca="1">IFERROR(_xlfn.SINGLE(INDEX(Data!$A$1:N$1009,_xlfn.AGGREGATE(15,6,(OFFSET(Data!$A$1,0,MATCH(N$6,Data!$1:$1,0)-1,1000,1)=IF(N$7="","Yes",N$7))/(OFFSET(Data!$A$1,0,MATCH(N$6,Data!$1:$1,0)-1,1000,1)=IF(N$7="","Yes",N$7))*ROW(Data!$C$1:$C$1009),ROW(N10)-ROW(N$7)),1)),"")</f>
        <v>ABC</v>
      </c>
      <c r="O10" s="43">
        <f ca="1">IF(P10="","",IF(INDEX(Data!$BR:$BR,MATCH(P10,Data!$A:$A,0),1)=0,"",INDEX(Data!$BR:$BR,MATCH(P10,Data!$A:$A,0),1)))</f>
        <v>1</v>
      </c>
      <c r="P10" s="43" t="str" cm="1">
        <f t="array" aca="1" ref="P10" ca="1">IFERROR(_xlfn.SINGLE(INDEX(Data!$A$1:Q$1009,_xlfn.AGGREGATE(15,6,(OFFSET(Data!$A$1,0,MATCH(P$6,Data!$1:$1,0)-1,1000,1)=IF(P$7="","Yes",P$7))/(OFFSET(Data!$A$1,0,MATCH(P$6,Data!$1:$1,0)-1,1000,1)=IF(P$7="","Yes",P$7))*ROW(Data!$C$1:$C$1009),ROW(P10)-ROW(P$7)),1)),"")</f>
        <v>A&amp;E</v>
      </c>
      <c r="Q10" s="43">
        <f ca="1">IF(R10="","",IF(INDEX(Data!$BR:$BR,MATCH(R10,Data!$A:$A,0),1)=0,"",INDEX(Data!$BR:$BR,MATCH(R10,Data!$A:$A,0),1)))</f>
        <v>1</v>
      </c>
      <c r="R10" s="43" t="str" cm="1">
        <f t="array" aca="1" ref="R10" ca="1">IFERROR(_xlfn.SINGLE(INDEX(Data!$A$1:R$1009,_xlfn.AGGREGATE(15,6,(OFFSET(Data!$A$1,0,MATCH(R$6,Data!$1:$1,0)-1,1000,1)=IF(R$7="","Yes",R$7))/(OFFSET(Data!$A$1,0,MATCH(R$6,Data!$1:$1,0)-1,1000,1)=IF(R$7="","Yes",R$7))*ROW(Data!$C$1:$C$1009),ROW(R10)-ROW(R$7)),1)),"")</f>
        <v>A&amp;E</v>
      </c>
      <c r="S10" s="43">
        <f ca="1">IF(T10="","",IF(INDEX(Data!$BR:$BR,MATCH(T10,Data!$A:$A,0),1)=0,"",INDEX(Data!$BR:$BR,MATCH(T10,Data!$A:$A,0),1)))</f>
        <v>1</v>
      </c>
      <c r="T10" s="43" t="str" cm="1">
        <f t="array" aca="1" ref="T10" ca="1">IFERROR(_xlfn.SINGLE(INDEX(Data!$A$1:S$1009,_xlfn.AGGREGATE(15,6,(OFFSET(Data!$A$1,0,MATCH(T$6,Data!$1:$1,0)-1,1000,1)=IF(T$7="","Yes",T$7))/(OFFSET(Data!$A$1,0,MATCH(T$6,Data!$1:$1,0)-1,1000,1)=IF(T$7="","Yes",T$7))*ROW(Data!$C$1:$C$1009),ROW(T10)-ROW(T$7)),1)),"")</f>
        <v>A&amp;E</v>
      </c>
      <c r="U10" s="43">
        <f ca="1">IF(V10="","",IF(INDEX(Data!$BR:$BR,MATCH(V10,Data!$A:$A,0),1)=0,"",INDEX(Data!$BR:$BR,MATCH(V10,Data!$A:$A,0),1)))</f>
        <v>1</v>
      </c>
      <c r="V10" s="43" t="str" cm="1">
        <f t="array" aca="1" ref="V10" ca="1">IFERROR(_xlfn.SINGLE(INDEX(Data!$A$1:T$1009,_xlfn.AGGREGATE(15,6,(OFFSET(Data!$A$1,0,MATCH(V$6,Data!$1:$1,0)-1,1000,1)=IF(V$7="","Yes",V$7))/(OFFSET(Data!$A$1,0,MATCH(V$6,Data!$1:$1,0)-1,1000,1)=IF(V$7="","Yes",V$7))*ROW(Data!$C$1:$C$1009),ROW(V10)-ROW(V$7)),1)),"")</f>
        <v>A&amp;E</v>
      </c>
      <c r="W10" s="43">
        <f ca="1">IF(X10="","",IF(INDEX(Data!$BR:$BR,MATCH(X10,Data!$A:$A,0),1)=0,"",INDEX(Data!$BR:$BR,MATCH(X10,Data!$A:$A,0),1)))</f>
        <v>1</v>
      </c>
      <c r="X10" s="43" t="str" cm="1">
        <f t="array" aca="1" ref="X10" ca="1">IFERROR(_xlfn.SINGLE(INDEX(Data!$A$1:Y$1009,_xlfn.AGGREGATE(15,6,(OFFSET(Data!$A$1,0,MATCH(X$6,Data!$1:$1,0)-1,1000,1)=IF(X$7="","Yes",X$7))/(OFFSET(Data!$A$1,0,MATCH(X$6,Data!$1:$1,0)-1,1000,1)=IF(X$7="","Yes",X$7))*ROW(Data!$C$1:$C$1009),ROW(X10)-ROW(X$7)),1)),"")</f>
        <v>A&amp;E</v>
      </c>
      <c r="Y10" s="43" t="str">
        <f ca="1">IF(Z10="","",IF(INDEX(Data!$BR:$BR,MATCH(Z10,Data!$A:$A,0),1)=0,"",INDEX(Data!$BR:$BR,MATCH(Z10,Data!$A:$A,0),1)))</f>
        <v/>
      </c>
      <c r="Z10" s="43" t="str" cm="1">
        <f t="array" aca="1" ref="Z10" ca="1">IFERROR(_xlfn.SINGLE(INDEX(Data!$A$1:AA$1009,_xlfn.AGGREGATE(15,6,(OFFSET(Data!$A$1,0,MATCH(Z$6,Data!$1:$1,0)-1,1000,1)=IF(Z$7="","Yes",Z$7))/(OFFSET(Data!$A$1,0,MATCH(Z$6,Data!$1:$1,0)-1,1000,1)=IF(Z$7="","Yes",Z$7))*ROW(Data!$C$1:$C$1009),ROW(Z10)-ROW(Z$7)),1)),"")</f>
        <v>ABC News</v>
      </c>
      <c r="AA10" s="43">
        <f ca="1">IF(AB10="","",IF(INDEX(Data!$BR:$BR,MATCH(AB10,Data!$A:$A,0),1)=0,"",INDEX(Data!$BR:$BR,MATCH(AB10,Data!$A:$A,0),1)))</f>
        <v>1</v>
      </c>
      <c r="AB10" s="43" t="str" cm="1">
        <f t="array" aca="1" ref="AB10" ca="1">IFERROR(_xlfn.SINGLE(INDEX(Data!$A$1:AC$1009,_xlfn.AGGREGATE(15,6,(OFFSET(Data!$A$1,0,MATCH(AB$6,Data!$1:$1,0)-1,1000,1)=IF(AB$7="","Yes",AB$7))/(OFFSET(Data!$A$1,0,MATCH(AB$6,Data!$1:$1,0)-1,1000,1)=IF(AB$7="","Yes",AB$7))*ROW(Data!$C$1:$C$1009),ROW(AB10)-ROW(AB$7)),1)),"")</f>
        <v>ABC</v>
      </c>
      <c r="AC10" s="43" t="str">
        <f ca="1">IF(AD10="","",IF(INDEX(Data!$BR:$BR,MATCH(AD10,Data!$A:$A,0),1)=0,"",INDEX(Data!$BR:$BR,MATCH(AD10,Data!$A:$A,0),1)))</f>
        <v/>
      </c>
      <c r="AD10" s="43" t="str" cm="1">
        <f t="array" aca="1" ref="AD10" ca="1">IFERROR(_xlfn.SINGLE(INDEX(Data!$A$1:AE$1009,_xlfn.AGGREGATE(15,6,(OFFSET(Data!$A$1,0,MATCH(AD$6,Data!$1:$1,0)-1,1000,1)=IF(AD$7="","Yes",AD$7))/(OFFSET(Data!$A$1,0,MATCH(AD$6,Data!$1:$1,0)-1,1000,1)=IF(AD$7="","Yes",AD$7))*ROW(Data!$C$1:$C$1009),ROW(AD10)-ROW(AD$7)),1)),"")</f>
        <v>ABC News Live</v>
      </c>
      <c r="AE10" s="43" t="str">
        <f ca="1">IF(AF10="","",IF(INDEX(Data!$BR:$BR,MATCH(AF10,Data!$A:$A,0),1)=0,"",INDEX(Data!$BR:$BR,MATCH(AF10,Data!$A:$A,0),1)))</f>
        <v/>
      </c>
      <c r="AF10" s="43" t="str" cm="1">
        <f t="array" aca="1" ref="AF10" ca="1">IFERROR(_xlfn.SINGLE(INDEX(Data!$A$1:AM$1009,_xlfn.AGGREGATE(15,6,(OFFSET(Data!$A$1,0,MATCH(AF$6,Data!$1:$1,0)-1,1000,1)=IF(AF$7="","Yes",AF$7))/(OFFSET(Data!$A$1,0,MATCH(AF$6,Data!$1:$1,0)-1,1000,1)=IF(AF$7="","Yes",AF$7))*ROW(Data!$C$1:$C$1009),ROW(AF10)-ROW(AF$7)),1)),"")</f>
        <v>OAN Encore</v>
      </c>
      <c r="AG10" s="43" t="str">
        <f ca="1">IF(AH10="","",IF(INDEX(Data!$BR:$BR,MATCH(AH10,Data!$A:$A,0),1)=0,"",INDEX(Data!$BR:$BR,MATCH(AH10,Data!$A:$A,0),1)))</f>
        <v/>
      </c>
      <c r="AH10" s="43" t="str" cm="1">
        <f t="array" aca="1" ref="AH10" ca="1">IFERROR(_xlfn.SINGLE(INDEX(Data!$A$1:AO$1009,_xlfn.AGGREGATE(15,6,(OFFSET(Data!$A$1,0,MATCH(AH$6,Data!$1:$1,0)-1,1000,1)=IF(AH$7="","Yes",AH$7))/(OFFSET(Data!$A$1,0,MATCH(AH$6,Data!$1:$1,0)-1,1000,1)=IF(AH$7="","Yes",AH$7))*ROW(Data!$C$1:$C$1009),ROW(AH10)-ROW(AH$7)),1)),"")</f>
        <v>Game Show Network</v>
      </c>
      <c r="AI10" s="43" t="str">
        <f ca="1">IF(AJ10="","",IF(INDEX(Data!$BR:$BR,MATCH(AJ10,Data!$A:$A,0),1)=0,"",INDEX(Data!$BR:$BR,MATCH(AJ10,Data!$A:$A,0),1)))</f>
        <v/>
      </c>
      <c r="AJ10" s="43" t="str" cm="1">
        <f t="array" aca="1" ref="AJ10" ca="1">IFERROR(_xlfn.SINGLE(INDEX(Data!$A$1:AQ$1009,_xlfn.AGGREGATE(15,6,(OFFSET(Data!$A$1,0,MATCH(AJ$6,Data!$1:$1,0)-1,1000,1)=IF(AJ$7="","Yes",AJ$7))/(OFFSET(Data!$A$1,0,MATCH(AJ$6,Data!$1:$1,0)-1,1000,1)=IF(AJ$7="","Yes",AJ$7))*ROW(Data!$C$1:$C$1009),ROW(AJ10)-ROW(AJ$7)),1)),"")</f>
        <v>ABC News</v>
      </c>
      <c r="AK10" s="43" t="str">
        <f ca="1">IF(AL10="","",IF(INDEX(Data!$BR:$BR,MATCH(AL10,Data!$A:$A,0),1)=0,"",INDEX(Data!$BR:$BR,MATCH(AL10,Data!$A:$A,0),1)))</f>
        <v/>
      </c>
      <c r="AL10" s="43" t="str" cm="1">
        <f t="array" aca="1" ref="AL10" ca="1">IFERROR(_xlfn.SINGLE(INDEX(Data!$A$1:AS$1009,_xlfn.AGGREGATE(15,6,(OFFSET(Data!$A$1,0,MATCH(AL$6,Data!$1:$1,0)-1,1000,1)=IF(AL$7="","Yes",AL$7))/(OFFSET(Data!$A$1,0,MATCH(AL$6,Data!$1:$1,0)-1,1000,1)=IF(AL$7="","Yes",AL$7))*ROW(Data!$C$1:$C$1009),ROW(AL10)-ROW(AL$7)),1)),"")</f>
        <v>Bein Sports Espanol</v>
      </c>
      <c r="AM10" s="43" t="str">
        <f ca="1">IF(AN10="","",IF(INDEX(Data!$BR:$BR,MATCH(AN10,Data!$A:$A,0),1)=0,"",INDEX(Data!$BR:$BR,MATCH(AN10,Data!$A:$A,0),1)))</f>
        <v/>
      </c>
      <c r="AN10" s="43" t="str" cm="1">
        <f t="array" aca="1" ref="AN10" ca="1">IFERROR(_xlfn.SINGLE(INDEX(Data!$A$1:AU$1009,_xlfn.AGGREGATE(15,6,(OFFSET(Data!$A$1,0,MATCH(AN$6,Data!$1:$1,0)-1,1000,1)=IF(AN$7="","Yes",AN$7))/(OFFSET(Data!$A$1,0,MATCH(AN$6,Data!$1:$1,0)-1,1000,1)=IF(AN$7="","Yes",AN$7))*ROW(Data!$C$1:$C$1009),ROW(AN10)-ROW(AN$7)),1)),"")</f>
        <v>American Heroes</v>
      </c>
    </row>
    <row r="11" spans="1:40" x14ac:dyDescent="0.4">
      <c r="A11" s="43" t="str">
        <f ca="1">IF(B11="","",IF(INDEX(Data!$BR:$BR,MATCH(B11,Data!$A:$A,0),1)=0,"",INDEX(Data!$BR:$BR,MATCH(B11,Data!$A:$A,0),1)))</f>
        <v/>
      </c>
      <c r="B11" s="43" t="str" cm="1">
        <f t="array" aca="1" ref="B11" ca="1">IFERROR(_xlfn.SINGLE(INDEX(Data!A$1:$A$1007,_xlfn.AGGREGATE(15,6,(OFFSET(Data!$A$1,0,MATCH(B$6,Data!$1:$1,0)-1,1000,1)=IF(B$7="","Yes",B$7))/(OFFSET(Data!$A$1,0,MATCH(B$6,Data!$1:$1,0)-1,1000,1)=IF(B$7="","Yes",B$7))*ROW(Data!$C$1:$C$1007),ROW(B11)-ROW(B$7)),1)),"")</f>
        <v>American Heroes</v>
      </c>
      <c r="C11" s="43" t="str">
        <f ca="1">IF(D11="","",IF(INDEX(Data!$BR:$BR,MATCH(D11,Data!$A:$A,0),1)=0,"",INDEX(Data!$BR:$BR,MATCH(D11,Data!$A:$A,0),1)))</f>
        <v/>
      </c>
      <c r="D11" s="43" t="str" cm="1">
        <f t="array" aca="1" ref="D11" ca="1">IFERROR(_xlfn.SINGLE(INDEX(Data!$A$1:C$1007,_xlfn.AGGREGATE(15,6,(OFFSET(Data!$A$1,0,MATCH(D$6,Data!$1:$1,0)-1,1000,1)=IF(D$7="","Yes",D$7))/(OFFSET(Data!$A$1,0,MATCH(D$6,Data!$1:$1,0)-1,1000,1)=IF(D$7="","Yes",D$7))*ROW(Data!$C$1:$C$1007),ROW(D11)-ROW(D$7)),1)),"")</f>
        <v>AXS TV</v>
      </c>
      <c r="E11" s="43" t="str">
        <f ca="1">IF(F11="","",IF(INDEX(Data!$BR:$BR,MATCH(F11,Data!$A:$A,0),1)=0,"",INDEX(Data!$BR:$BR,MATCH(F11,Data!$A:$A,0),1)))</f>
        <v/>
      </c>
      <c r="F11" s="43" t="str" cm="1">
        <f t="array" aca="1" ref="F11" ca="1">IFERROR(_xlfn.SINGLE(INDEX(Data!$A$1:E$1009,_xlfn.AGGREGATE(15,6,(OFFSET(Data!$A$1,0,MATCH(F$6,Data!$1:$1,0)-1,1000,1)=IF(F$7="","Yes",F$7))/(OFFSET(Data!$A$1,0,MATCH(F$6,Data!$1:$1,0)-1,1000,1)=IF(F$7="","Yes",F$7))*ROW(Data!$C$1:$C$1009),ROW(F11)-ROW(F$7)),1)),"")</f>
        <v>AXS TV</v>
      </c>
      <c r="G11" s="43" t="str">
        <f ca="1">IF(H11="","",IF(INDEX(Data!$BR:$BR,MATCH(H11,Data!$A:$A,0),1)=0,"",INDEX(Data!$BR:$BR,MATCH(H11,Data!$A:$A,0),1)))</f>
        <v/>
      </c>
      <c r="H11" s="43" t="str" cm="1">
        <f t="array" aca="1" ref="H11" ca="1">IFERROR(_xlfn.SINGLE(INDEX(Data!$A$1:G$1009,_xlfn.AGGREGATE(15,6,(OFFSET(Data!$A$1,0,MATCH(H$6,Data!$1:$1,0)-1,1000,1)=IF(H$7="","Yes",H$7))/(OFFSET(Data!$A$1,0,MATCH(H$6,Data!$1:$1,0)-1,1000,1)=IF(H$7="","Yes",H$7))*ROW(Data!$C$1:$C$1009),ROW(H11)-ROW(H$7)),1)),"")</f>
        <v>AXS TV</v>
      </c>
      <c r="I11" s="43" t="str">
        <f ca="1">IF(J11="","",IF(INDEX(Data!$BR:$BR,MATCH(J11,Data!$A:$A,0),1)=0,"",INDEX(Data!$BR:$BR,MATCH(J11,Data!$A:$A,0),1)))</f>
        <v/>
      </c>
      <c r="J11" s="43" t="str" cm="1">
        <f t="array" aca="1" ref="J11" ca="1">IFERROR(_xlfn.SINGLE(INDEX(Data!$A$1:J$1009,_xlfn.AGGREGATE(15,6,(OFFSET(Data!$A$1,0,MATCH(J$6,Data!$1:$1,0)-1,1000,1)=IF(J$7="","Yes",J$7))/(OFFSET(Data!$A$1,0,MATCH(J$6,Data!$1:$1,0)-1,1000,1)=IF(J$7="","Yes",J$7))*ROW(Data!$C$1:$C$1009),ROW(J11)-ROW(J$7)),1)),"")</f>
        <v>BET</v>
      </c>
      <c r="K11" s="43" t="str">
        <f ca="1">IF(L11="","",IF(INDEX(Data!$BR:$BR,MATCH(L11,Data!$A:$A,0),1)=0,"",INDEX(Data!$BR:$BR,MATCH(L11,Data!$A:$A,0),1)))</f>
        <v/>
      </c>
      <c r="L11" s="43" t="str" cm="1">
        <f t="array" aca="1" ref="L11" ca="1">IFERROR(_xlfn.SINGLE(INDEX(Data!$A$1:L$1009,_xlfn.AGGREGATE(15,6,(OFFSET(Data!$A$1,0,MATCH(L$6,Data!$1:$1,0)-1,1000,1)=IF(L$7="","Yes",L$7))/(OFFSET(Data!$A$1,0,MATCH(L$6,Data!$1:$1,0)-1,1000,1)=IF(L$7="","Yes",L$7))*ROW(Data!$C$1:$C$1009),ROW(L11)-ROW(L$7)),1)),"")</f>
        <v>BET</v>
      </c>
      <c r="M11" s="43" t="str">
        <f ca="1">IF(N11="","",IF(INDEX(Data!$BR:$BR,MATCH(N11,Data!$A:$A,0),1)=0,"",INDEX(Data!$BR:$BR,MATCH(N11,Data!$A:$A,0),1)))</f>
        <v/>
      </c>
      <c r="N11" s="43" t="str" cm="1">
        <f t="array" aca="1" ref="N11" ca="1">IFERROR(_xlfn.SINGLE(INDEX(Data!$A$1:N$1009,_xlfn.AGGREGATE(15,6,(OFFSET(Data!$A$1,0,MATCH(N$6,Data!$1:$1,0)-1,1000,1)=IF(N$7="","Yes",N$7))/(OFFSET(Data!$A$1,0,MATCH(N$6,Data!$1:$1,0)-1,1000,1)=IF(N$7="","Yes",N$7))*ROW(Data!$C$1:$C$1009),ROW(N11)-ROW(N$7)),1)),"")</f>
        <v>AccuWeather</v>
      </c>
      <c r="O11" s="43">
        <f ca="1">IF(P11="","",IF(INDEX(Data!$BR:$BR,MATCH(P11,Data!$A:$A,0),1)=0,"",INDEX(Data!$BR:$BR,MATCH(P11,Data!$A:$A,0),1)))</f>
        <v>1</v>
      </c>
      <c r="P11" s="43" t="str" cm="1">
        <f t="array" aca="1" ref="P11" ca="1">IFERROR(_xlfn.SINGLE(INDEX(Data!$A$1:Q$1009,_xlfn.AGGREGATE(15,6,(OFFSET(Data!$A$1,0,MATCH(P$6,Data!$1:$1,0)-1,1000,1)=IF(P$7="","Yes",P$7))/(OFFSET(Data!$A$1,0,MATCH(P$6,Data!$1:$1,0)-1,1000,1)=IF(P$7="","Yes",P$7))*ROW(Data!$C$1:$C$1009),ROW(P11)-ROW(P$7)),1)),"")</f>
        <v>ABC</v>
      </c>
      <c r="Q11" s="43">
        <f ca="1">IF(R11="","",IF(INDEX(Data!$BR:$BR,MATCH(R11,Data!$A:$A,0),1)=0,"",INDEX(Data!$BR:$BR,MATCH(R11,Data!$A:$A,0),1)))</f>
        <v>1</v>
      </c>
      <c r="R11" s="43" t="str" cm="1">
        <f t="array" aca="1" ref="R11" ca="1">IFERROR(_xlfn.SINGLE(INDEX(Data!$A$1:R$1009,_xlfn.AGGREGATE(15,6,(OFFSET(Data!$A$1,0,MATCH(R$6,Data!$1:$1,0)-1,1000,1)=IF(R$7="","Yes",R$7))/(OFFSET(Data!$A$1,0,MATCH(R$6,Data!$1:$1,0)-1,1000,1)=IF(R$7="","Yes",R$7))*ROW(Data!$C$1:$C$1009),ROW(R11)-ROW(R$7)),1)),"")</f>
        <v>ABC</v>
      </c>
      <c r="S11" s="43">
        <f ca="1">IF(T11="","",IF(INDEX(Data!$BR:$BR,MATCH(T11,Data!$A:$A,0),1)=0,"",INDEX(Data!$BR:$BR,MATCH(T11,Data!$A:$A,0),1)))</f>
        <v>1</v>
      </c>
      <c r="T11" s="43" t="str" cm="1">
        <f t="array" aca="1" ref="T11" ca="1">IFERROR(_xlfn.SINGLE(INDEX(Data!$A$1:S$1009,_xlfn.AGGREGATE(15,6,(OFFSET(Data!$A$1,0,MATCH(T$6,Data!$1:$1,0)-1,1000,1)=IF(T$7="","Yes",T$7))/(OFFSET(Data!$A$1,0,MATCH(T$6,Data!$1:$1,0)-1,1000,1)=IF(T$7="","Yes",T$7))*ROW(Data!$C$1:$C$1009),ROW(T11)-ROW(T$7)),1)),"")</f>
        <v>ABC</v>
      </c>
      <c r="U11" s="43">
        <f ca="1">IF(V11="","",IF(INDEX(Data!$BR:$BR,MATCH(V11,Data!$A:$A,0),1)=0,"",INDEX(Data!$BR:$BR,MATCH(V11,Data!$A:$A,0),1)))</f>
        <v>1</v>
      </c>
      <c r="V11" s="43" t="str" cm="1">
        <f t="array" aca="1" ref="V11" ca="1">IFERROR(_xlfn.SINGLE(INDEX(Data!$A$1:T$1009,_xlfn.AGGREGATE(15,6,(OFFSET(Data!$A$1,0,MATCH(V$6,Data!$1:$1,0)-1,1000,1)=IF(V$7="","Yes",V$7))/(OFFSET(Data!$A$1,0,MATCH(V$6,Data!$1:$1,0)-1,1000,1)=IF(V$7="","Yes",V$7))*ROW(Data!$C$1:$C$1009),ROW(V11)-ROW(V$7)),1)),"")</f>
        <v>ABC</v>
      </c>
      <c r="W11" s="43">
        <f ca="1">IF(X11="","",IF(INDEX(Data!$BR:$BR,MATCH(X11,Data!$A:$A,0),1)=0,"",INDEX(Data!$BR:$BR,MATCH(X11,Data!$A:$A,0),1)))</f>
        <v>1</v>
      </c>
      <c r="X11" s="43" t="str" cm="1">
        <f t="array" aca="1" ref="X11" ca="1">IFERROR(_xlfn.SINGLE(INDEX(Data!$A$1:Y$1009,_xlfn.AGGREGATE(15,6,(OFFSET(Data!$A$1,0,MATCH(X$6,Data!$1:$1,0)-1,1000,1)=IF(X$7="","Yes",X$7))/(OFFSET(Data!$A$1,0,MATCH(X$6,Data!$1:$1,0)-1,1000,1)=IF(X$7="","Yes",X$7))*ROW(Data!$C$1:$C$1009),ROW(X11)-ROW(X$7)),1)),"")</f>
        <v>ABC</v>
      </c>
      <c r="Y11" s="43" t="str">
        <f ca="1">IF(Z11="","",IF(INDEX(Data!$BR:$BR,MATCH(Z11,Data!$A:$A,0),1)=0,"",INDEX(Data!$BR:$BR,MATCH(Z11,Data!$A:$A,0),1)))</f>
        <v/>
      </c>
      <c r="Z11" s="43" t="str" cm="1">
        <f t="array" aca="1" ref="Z11" ca="1">IFERROR(_xlfn.SINGLE(INDEX(Data!$A$1:AA$1009,_xlfn.AGGREGATE(15,6,(OFFSET(Data!$A$1,0,MATCH(Z$6,Data!$1:$1,0)-1,1000,1)=IF(Z$7="","Yes",Z$7))/(OFFSET(Data!$A$1,0,MATCH(Z$6,Data!$1:$1,0)-1,1000,1)=IF(Z$7="","Yes",Z$7))*ROW(Data!$C$1:$C$1009),ROW(Z11)-ROW(Z$7)),1)),"")</f>
        <v>ABC News Live</v>
      </c>
      <c r="AA11" s="43" t="str">
        <f ca="1">IF(AB11="","",IF(INDEX(Data!$BR:$BR,MATCH(AB11,Data!$A:$A,0),1)=0,"",INDEX(Data!$BR:$BR,MATCH(AB11,Data!$A:$A,0),1)))</f>
        <v/>
      </c>
      <c r="AB11" s="43" t="str" cm="1">
        <f t="array" aca="1" ref="AB11" ca="1">IFERROR(_xlfn.SINGLE(INDEX(Data!$A$1:AC$1009,_xlfn.AGGREGATE(15,6,(OFFSET(Data!$A$1,0,MATCH(AB$6,Data!$1:$1,0)-1,1000,1)=IF(AB$7="","Yes",AB$7))/(OFFSET(Data!$A$1,0,MATCH(AB$6,Data!$1:$1,0)-1,1000,1)=IF(AB$7="","Yes",AB$7))*ROW(Data!$C$1:$C$1009),ROW(AB11)-ROW(AB$7)),1)),"")</f>
        <v>ABC News Live</v>
      </c>
      <c r="AC11" s="43" t="str">
        <f ca="1">IF(AD11="","",IF(INDEX(Data!$BR:$BR,MATCH(AD11,Data!$A:$A,0),1)=0,"",INDEX(Data!$BR:$BR,MATCH(AD11,Data!$A:$A,0),1)))</f>
        <v/>
      </c>
      <c r="AD11" s="43" t="str" cm="1">
        <f t="array" aca="1" ref="AD11" ca="1">IFERROR(_xlfn.SINGLE(INDEX(Data!$A$1:AE$1009,_xlfn.AGGREGATE(15,6,(OFFSET(Data!$A$1,0,MATCH(AD$6,Data!$1:$1,0)-1,1000,1)=IF(AD$7="","Yes",AD$7))/(OFFSET(Data!$A$1,0,MATCH(AD$6,Data!$1:$1,0)-1,1000,1)=IF(AD$7="","Yes",AD$7))*ROW(Data!$C$1:$C$1009),ROW(AD11)-ROW(AD$7)),1)),"")</f>
        <v>ACC Network</v>
      </c>
      <c r="AE11" s="43" t="str">
        <f ca="1">IF(AF11="","",IF(INDEX(Data!$BR:$BR,MATCH(AF11,Data!$A:$A,0),1)=0,"",INDEX(Data!$BR:$BR,MATCH(AF11,Data!$A:$A,0),1)))</f>
        <v/>
      </c>
      <c r="AF11" s="43" t="str" cm="1">
        <f t="array" aca="1" ref="AF11" ca="1">IFERROR(_xlfn.SINGLE(INDEX(Data!$A$1:AM$1009,_xlfn.AGGREGATE(15,6,(OFFSET(Data!$A$1,0,MATCH(AF$6,Data!$1:$1,0)-1,1000,1)=IF(AF$7="","Yes",AF$7))/(OFFSET(Data!$A$1,0,MATCH(AF$6,Data!$1:$1,0)-1,1000,1)=IF(AF$7="","Yes",AF$7))*ROW(Data!$C$1:$C$1009),ROW(AF11)-ROW(AF$7)),1)),"")</f>
        <v>OAN Events</v>
      </c>
      <c r="AG11" s="43" t="str">
        <f ca="1">IF(AH11="","",IF(INDEX(Data!$BR:$BR,MATCH(AH11,Data!$A:$A,0),1)=0,"",INDEX(Data!$BR:$BR,MATCH(AH11,Data!$A:$A,0),1)))</f>
        <v/>
      </c>
      <c r="AH11" s="43" t="str" cm="1">
        <f t="array" aca="1" ref="AH11" ca="1">IFERROR(_xlfn.SINGLE(INDEX(Data!$A$1:AO$1009,_xlfn.AGGREGATE(15,6,(OFFSET(Data!$A$1,0,MATCH(AH$6,Data!$1:$1,0)-1,1000,1)=IF(AH$7="","Yes",AH$7))/(OFFSET(Data!$A$1,0,MATCH(AH$6,Data!$1:$1,0)-1,1000,1)=IF(AH$7="","Yes",AH$7))*ROW(Data!$C$1:$C$1009),ROW(AH11)-ROW(AH$7)),1)),"")</f>
        <v>Hallmark</v>
      </c>
      <c r="AI11" s="43" t="str">
        <f ca="1">IF(AJ11="","",IF(INDEX(Data!$BR:$BR,MATCH(AJ11,Data!$A:$A,0),1)=0,"",INDEX(Data!$BR:$BR,MATCH(AJ11,Data!$A:$A,0),1)))</f>
        <v/>
      </c>
      <c r="AJ11" s="43" t="str" cm="1">
        <f t="array" aca="1" ref="AJ11" ca="1">IFERROR(_xlfn.SINGLE(INDEX(Data!$A$1:AQ$1009,_xlfn.AGGREGATE(15,6,(OFFSET(Data!$A$1,0,MATCH(AJ$6,Data!$1:$1,0)-1,1000,1)=IF(AJ$7="","Yes",AJ$7))/(OFFSET(Data!$A$1,0,MATCH(AJ$6,Data!$1:$1,0)-1,1000,1)=IF(AJ$7="","Yes",AJ$7))*ROW(Data!$C$1:$C$1009),ROW(AJ11)-ROW(AJ$7)),1)),"")</f>
        <v>ACC Network</v>
      </c>
      <c r="AK11" s="43" t="str">
        <f ca="1">IF(AL11="","",IF(INDEX(Data!$BR:$BR,MATCH(AL11,Data!$A:$A,0),1)=0,"",INDEX(Data!$BR:$BR,MATCH(AL11,Data!$A:$A,0),1)))</f>
        <v/>
      </c>
      <c r="AL11" s="43" t="str" cm="1">
        <f t="array" aca="1" ref="AL11" ca="1">IFERROR(_xlfn.SINGLE(INDEX(Data!$A$1:AS$1009,_xlfn.AGGREGATE(15,6,(OFFSET(Data!$A$1,0,MATCH(AL$6,Data!$1:$1,0)-1,1000,1)=IF(AL$7="","Yes",AL$7))/(OFFSET(Data!$A$1,0,MATCH(AL$6,Data!$1:$1,0)-1,1000,1)=IF(AL$7="","Yes",AL$7))*ROW(Data!$C$1:$C$1009),ROW(AL11)-ROW(AL$7)),1)),"")</f>
        <v>Cine Sony</v>
      </c>
      <c r="AM11" s="43" t="str">
        <f ca="1">IF(AN11="","",IF(INDEX(Data!$BR:$BR,MATCH(AN11,Data!$A:$A,0),1)=0,"",INDEX(Data!$BR:$BR,MATCH(AN11,Data!$A:$A,0),1)))</f>
        <v/>
      </c>
      <c r="AN11" s="43" t="str" cm="1">
        <f t="array" aca="1" ref="AN11" ca="1">IFERROR(_xlfn.SINGLE(INDEX(Data!$A$1:AU$1009,_xlfn.AGGREGATE(15,6,(OFFSET(Data!$A$1,0,MATCH(AN$6,Data!$1:$1,0)-1,1000,1)=IF(AN$7="","Yes",AN$7))/(OFFSET(Data!$A$1,0,MATCH(AN$6,Data!$1:$1,0)-1,1000,1)=IF(AN$7="","Yes",AN$7))*ROW(Data!$C$1:$C$1009),ROW(AN11)-ROW(AN$7)),1)),"")</f>
        <v>Animal Planet</v>
      </c>
    </row>
    <row r="12" spans="1:40" ht="24" x14ac:dyDescent="0.4">
      <c r="A12" s="43" t="str">
        <f ca="1">IF(B12="","",IF(INDEX(Data!$BR:$BR,MATCH(B12,Data!$A:$A,0),1)=0,"",INDEX(Data!$BR:$BR,MATCH(B12,Data!$A:$A,0),1)))</f>
        <v/>
      </c>
      <c r="B12" s="43" t="str" cm="1">
        <f t="array" aca="1" ref="B12" ca="1">IFERROR(_xlfn.SINGLE(INDEX(Data!A$1:$A$1007,_xlfn.AGGREGATE(15,6,(OFFSET(Data!$A$1,0,MATCH(B$6,Data!$1:$1,0)-1,1000,1)=IF(B$7="","Yes",B$7))/(OFFSET(Data!$A$1,0,MATCH(B$6,Data!$1:$1,0)-1,1000,1)=IF(B$7="","Yes",B$7))*ROW(Data!$C$1:$C$1007),ROW(B12)-ROW(B$7)),1)),"")</f>
        <v>Animal Planet</v>
      </c>
      <c r="C12" s="43" t="str">
        <f ca="1">IF(D12="","",IF(INDEX(Data!$BR:$BR,MATCH(D12,Data!$A:$A,0),1)=0,"",INDEX(Data!$BR:$BR,MATCH(D12,Data!$A:$A,0),1)))</f>
        <v/>
      </c>
      <c r="D12" s="43" t="str" cm="1">
        <f t="array" aca="1" ref="D12" ca="1">IFERROR(_xlfn.SINGLE(INDEX(Data!$A$1:C$1007,_xlfn.AGGREGATE(15,6,(OFFSET(Data!$A$1,0,MATCH(D$6,Data!$1:$1,0)-1,1000,1)=IF(D$7="","Yes",D$7))/(OFFSET(Data!$A$1,0,MATCH(D$6,Data!$1:$1,0)-1,1000,1)=IF(D$7="","Yes",D$7))*ROW(Data!$C$1:$C$1007),ROW(D12)-ROW(D$7)),1)),"")</f>
        <v>BBC America</v>
      </c>
      <c r="E12" s="43" t="str">
        <f ca="1">IF(F12="","",IF(INDEX(Data!$BR:$BR,MATCH(F12,Data!$A:$A,0),1)=0,"",INDEX(Data!$BR:$BR,MATCH(F12,Data!$A:$A,0),1)))</f>
        <v/>
      </c>
      <c r="F12" s="43" t="str" cm="1">
        <f t="array" aca="1" ref="F12" ca="1">IFERROR(_xlfn.SINGLE(INDEX(Data!$A$1:E$1009,_xlfn.AGGREGATE(15,6,(OFFSET(Data!$A$1,0,MATCH(F$6,Data!$1:$1,0)-1,1000,1)=IF(F$7="","Yes",F$7))/(OFFSET(Data!$A$1,0,MATCH(F$6,Data!$1:$1,0)-1,1000,1)=IF(F$7="","Yes",F$7))*ROW(Data!$C$1:$C$1009),ROW(F12)-ROW(F$7)),1)),"")</f>
        <v>BBC America</v>
      </c>
      <c r="G12" s="43" t="str">
        <f ca="1">IF(H12="","",IF(INDEX(Data!$BR:$BR,MATCH(H12,Data!$A:$A,0),1)=0,"",INDEX(Data!$BR:$BR,MATCH(H12,Data!$A:$A,0),1)))</f>
        <v/>
      </c>
      <c r="H12" s="43" t="str" cm="1">
        <f t="array" aca="1" ref="H12" ca="1">IFERROR(_xlfn.SINGLE(INDEX(Data!$A$1:G$1009,_xlfn.AGGREGATE(15,6,(OFFSET(Data!$A$1,0,MATCH(H$6,Data!$1:$1,0)-1,1000,1)=IF(H$7="","Yes",H$7))/(OFFSET(Data!$A$1,0,MATCH(H$6,Data!$1:$1,0)-1,1000,1)=IF(H$7="","Yes",H$7))*ROW(Data!$C$1:$C$1009),ROW(H12)-ROW(H$7)),1)),"")</f>
        <v>BBC America</v>
      </c>
      <c r="I12" s="43">
        <f ca="1">IF(J12="","",IF(INDEX(Data!$BR:$BR,MATCH(J12,Data!$A:$A,0),1)=0,"",INDEX(Data!$BR:$BR,MATCH(J12,Data!$A:$A,0),1)))</f>
        <v>3</v>
      </c>
      <c r="J12" s="43" t="str" cm="1">
        <f t="array" aca="1" ref="J12" ca="1">IFERROR(_xlfn.SINGLE(INDEX(Data!$A$1:J$1009,_xlfn.AGGREGATE(15,6,(OFFSET(Data!$A$1,0,MATCH(J$6,Data!$1:$1,0)-1,1000,1)=IF(J$7="","Yes",J$7))/(OFFSET(Data!$A$1,0,MATCH(J$6,Data!$1:$1,0)-1,1000,1)=IF(J$7="","Yes",J$7))*ROW(Data!$C$1:$C$1009),ROW(J12)-ROW(J$7)),1)),"")</f>
        <v>Boomerang</v>
      </c>
      <c r="K12" s="43" t="str">
        <f ca="1">IF(L12="","",IF(INDEX(Data!$BR:$BR,MATCH(L12,Data!$A:$A,0),1)=0,"",INDEX(Data!$BR:$BR,MATCH(L12,Data!$A:$A,0),1)))</f>
        <v/>
      </c>
      <c r="L12" s="43" t="str" cm="1">
        <f t="array" aca="1" ref="L12" ca="1">IFERROR(_xlfn.SINGLE(INDEX(Data!$A$1:L$1009,_xlfn.AGGREGATE(15,6,(OFFSET(Data!$A$1,0,MATCH(L$6,Data!$1:$1,0)-1,1000,1)=IF(L$7="","Yes",L$7))/(OFFSET(Data!$A$1,0,MATCH(L$6,Data!$1:$1,0)-1,1000,1)=IF(L$7="","Yes",L$7))*ROW(Data!$C$1:$C$1009),ROW(L12)-ROW(L$7)),1)),"")</f>
        <v>Big Ten Network</v>
      </c>
      <c r="M12" s="43" t="str">
        <f ca="1">IF(N12="","",IF(INDEX(Data!$BR:$BR,MATCH(N12,Data!$A:$A,0),1)=0,"",INDEX(Data!$BR:$BR,MATCH(N12,Data!$A:$A,0),1)))</f>
        <v/>
      </c>
      <c r="N12" s="43" t="str" cm="1">
        <f t="array" aca="1" ref="N12" ca="1">IFERROR(_xlfn.SINGLE(INDEX(Data!$A$1:N$1009,_xlfn.AGGREGATE(15,6,(OFFSET(Data!$A$1,0,MATCH(N$6,Data!$1:$1,0)-1,1000,1)=IF(N$7="","Yes",N$7))/(OFFSET(Data!$A$1,0,MATCH(N$6,Data!$1:$1,0)-1,1000,1)=IF(N$7="","Yes",N$7))*ROW(Data!$C$1:$C$1009),ROW(N12)-ROW(N$7)),1)),"")</f>
        <v>AMC</v>
      </c>
      <c r="O12" s="43" t="str">
        <f ca="1">IF(P12="","",IF(INDEX(Data!$BR:$BR,MATCH(P12,Data!$A:$A,0),1)=0,"",INDEX(Data!$BR:$BR,MATCH(P12,Data!$A:$A,0),1)))</f>
        <v/>
      </c>
      <c r="P12" s="43" t="str" cm="1">
        <f t="array" aca="1" ref="P12" ca="1">IFERROR(_xlfn.SINGLE(INDEX(Data!$A$1:Q$1009,_xlfn.AGGREGATE(15,6,(OFFSET(Data!$A$1,0,MATCH(P$6,Data!$1:$1,0)-1,1000,1)=IF(P$7="","Yes",P$7))/(OFFSET(Data!$A$1,0,MATCH(P$6,Data!$1:$1,0)-1,1000,1)=IF(P$7="","Yes",P$7))*ROW(Data!$C$1:$C$1009),ROW(P12)-ROW(P$7)),1)),"")</f>
        <v>AccuWeather</v>
      </c>
      <c r="Q12" s="43" t="str">
        <f ca="1">IF(R12="","",IF(INDEX(Data!$BR:$BR,MATCH(R12,Data!$A:$A,0),1)=0,"",INDEX(Data!$BR:$BR,MATCH(R12,Data!$A:$A,0),1)))</f>
        <v/>
      </c>
      <c r="R12" s="43" t="str" cm="1">
        <f t="array" aca="1" ref="R12" ca="1">IFERROR(_xlfn.SINGLE(INDEX(Data!$A$1:R$1009,_xlfn.AGGREGATE(15,6,(OFFSET(Data!$A$1,0,MATCH(R$6,Data!$1:$1,0)-1,1000,1)=IF(R$7="","Yes",R$7))/(OFFSET(Data!$A$1,0,MATCH(R$6,Data!$1:$1,0)-1,1000,1)=IF(R$7="","Yes",R$7))*ROW(Data!$C$1:$C$1009),ROW(R12)-ROW(R$7)),1)),"")</f>
        <v>AccuWeather</v>
      </c>
      <c r="S12" s="43" t="str">
        <f ca="1">IF(T12="","",IF(INDEX(Data!$BR:$BR,MATCH(T12,Data!$A:$A,0),1)=0,"",INDEX(Data!$BR:$BR,MATCH(T12,Data!$A:$A,0),1)))</f>
        <v/>
      </c>
      <c r="T12" s="43" t="str" cm="1">
        <f t="array" aca="1" ref="T12" ca="1">IFERROR(_xlfn.SINGLE(INDEX(Data!$A$1:S$1009,_xlfn.AGGREGATE(15,6,(OFFSET(Data!$A$1,0,MATCH(T$6,Data!$1:$1,0)-1,1000,1)=IF(T$7="","Yes",T$7))/(OFFSET(Data!$A$1,0,MATCH(T$6,Data!$1:$1,0)-1,1000,1)=IF(T$7="","Yes",T$7))*ROW(Data!$C$1:$C$1009),ROW(T12)-ROW(T$7)),1)),"")</f>
        <v>AccuWeather</v>
      </c>
      <c r="U12" s="43" t="str">
        <f ca="1">IF(V12="","",IF(INDEX(Data!$BR:$BR,MATCH(V12,Data!$A:$A,0),1)=0,"",INDEX(Data!$BR:$BR,MATCH(V12,Data!$A:$A,0),1)))</f>
        <v/>
      </c>
      <c r="V12" s="43" t="str" cm="1">
        <f t="array" aca="1" ref="V12" ca="1">IFERROR(_xlfn.SINGLE(INDEX(Data!$A$1:T$1009,_xlfn.AGGREGATE(15,6,(OFFSET(Data!$A$1,0,MATCH(V$6,Data!$1:$1,0)-1,1000,1)=IF(V$7="","Yes",V$7))/(OFFSET(Data!$A$1,0,MATCH(V$6,Data!$1:$1,0)-1,1000,1)=IF(V$7="","Yes",V$7))*ROW(Data!$C$1:$C$1009),ROW(V12)-ROW(V$7)),1)),"")</f>
        <v>ACC Network</v>
      </c>
      <c r="W12" s="43" t="str">
        <f ca="1">IF(X12="","",IF(INDEX(Data!$BR:$BR,MATCH(X12,Data!$A:$A,0),1)=0,"",INDEX(Data!$BR:$BR,MATCH(X12,Data!$A:$A,0),1)))</f>
        <v/>
      </c>
      <c r="X12" s="43" t="str" cm="1">
        <f t="array" aca="1" ref="X12" ca="1">IFERROR(_xlfn.SINGLE(INDEX(Data!$A$1:Y$1009,_xlfn.AGGREGATE(15,6,(OFFSET(Data!$A$1,0,MATCH(X$6,Data!$1:$1,0)-1,1000,1)=IF(X$7="","Yes",X$7))/(OFFSET(Data!$A$1,0,MATCH(X$6,Data!$1:$1,0)-1,1000,1)=IF(X$7="","Yes",X$7))*ROW(Data!$C$1:$C$1009),ROW(X12)-ROW(X$7)),1)),"")</f>
        <v>AccuWeather</v>
      </c>
      <c r="Y12" s="43" t="str">
        <f ca="1">IF(Z12="","",IF(INDEX(Data!$BR:$BR,MATCH(Z12,Data!$A:$A,0),1)=0,"",INDEX(Data!$BR:$BR,MATCH(Z12,Data!$A:$A,0),1)))</f>
        <v/>
      </c>
      <c r="Z12" s="43" t="str" cm="1">
        <f t="array" aca="1" ref="Z12" ca="1">IFERROR(_xlfn.SINGLE(INDEX(Data!$A$1:AA$1009,_xlfn.AGGREGATE(15,6,(OFFSET(Data!$A$1,0,MATCH(Z$6,Data!$1:$1,0)-1,1000,1)=IF(Z$7="","Yes",Z$7))/(OFFSET(Data!$A$1,0,MATCH(Z$6,Data!$1:$1,0)-1,1000,1)=IF(Z$7="","Yes",Z$7))*ROW(Data!$C$1:$C$1009),ROW(Z12)-ROW(Z$7)),1)),"")</f>
        <v>ACC Network</v>
      </c>
      <c r="AA12" s="43" t="str">
        <f ca="1">IF(AB12="","",IF(INDEX(Data!$BR:$BR,MATCH(AB12,Data!$A:$A,0),1)=0,"",INDEX(Data!$BR:$BR,MATCH(AB12,Data!$A:$A,0),1)))</f>
        <v/>
      </c>
      <c r="AB12" s="43" t="str" cm="1">
        <f t="array" aca="1" ref="AB12" ca="1">IFERROR(_xlfn.SINGLE(INDEX(Data!$A$1:AC$1009,_xlfn.AGGREGATE(15,6,(OFFSET(Data!$A$1,0,MATCH(AB$6,Data!$1:$1,0)-1,1000,1)=IF(AB$7="","Yes",AB$7))/(OFFSET(Data!$A$1,0,MATCH(AB$6,Data!$1:$1,0)-1,1000,1)=IF(AB$7="","Yes",AB$7))*ROW(Data!$C$1:$C$1009),ROW(AB12)-ROW(AB$7)),1)),"")</f>
        <v>ACC Network</v>
      </c>
      <c r="AC12" s="43" t="str">
        <f ca="1">IF(AD12="","",IF(INDEX(Data!$BR:$BR,MATCH(AD12,Data!$A:$A,0),1)=0,"",INDEX(Data!$BR:$BR,MATCH(AD12,Data!$A:$A,0),1)))</f>
        <v/>
      </c>
      <c r="AD12" s="43" t="str" cm="1">
        <f t="array" aca="1" ref="AD12" ca="1">IFERROR(_xlfn.SINGLE(INDEX(Data!$A$1:AE$1009,_xlfn.AGGREGATE(15,6,(OFFSET(Data!$A$1,0,MATCH(AD$6,Data!$1:$1,0)-1,1000,1)=IF(AD$7="","Yes",AD$7))/(OFFSET(Data!$A$1,0,MATCH(AD$6,Data!$1:$1,0)-1,1000,1)=IF(AD$7="","Yes",AD$7))*ROW(Data!$C$1:$C$1009),ROW(AD12)-ROW(AD$7)),1)),"")</f>
        <v>AMC</v>
      </c>
      <c r="AE12" s="43" t="str">
        <f ca="1">IF(AF12="","",IF(INDEX(Data!$BR:$BR,MATCH(AF12,Data!$A:$A,0),1)=0,"",INDEX(Data!$BR:$BR,MATCH(AF12,Data!$A:$A,0),1)))</f>
        <v/>
      </c>
      <c r="AF12" s="43" t="str" cm="1">
        <f t="array" aca="1" ref="AF12" ca="1">IFERROR(_xlfn.SINGLE(INDEX(Data!$A$1:AM$1009,_xlfn.AGGREGATE(15,6,(OFFSET(Data!$A$1,0,MATCH(AF$6,Data!$1:$1,0)-1,1000,1)=IF(AF$7="","Yes",AF$7))/(OFFSET(Data!$A$1,0,MATCH(AF$6,Data!$1:$1,0)-1,1000,1)=IF(AF$7="","Yes",AF$7))*ROW(Data!$C$1:$C$1009),ROW(AF12)-ROW(AF$7)),1)),"")</f>
        <v>One American News</v>
      </c>
      <c r="AG12" s="43" t="str">
        <f ca="1">IF(AH12="","",IF(INDEX(Data!$BR:$BR,MATCH(AH12,Data!$A:$A,0),1)=0,"",INDEX(Data!$BR:$BR,MATCH(AH12,Data!$A:$A,0),1)))</f>
        <v/>
      </c>
      <c r="AH12" s="43" t="str" cm="1">
        <f t="array" aca="1" ref="AH12" ca="1">IFERROR(_xlfn.SINGLE(INDEX(Data!$A$1:AO$1009,_xlfn.AGGREGATE(15,6,(OFFSET(Data!$A$1,0,MATCH(AH$6,Data!$1:$1,0)-1,1000,1)=IF(AH$7="","Yes",AH$7))/(OFFSET(Data!$A$1,0,MATCH(AH$6,Data!$1:$1,0)-1,1000,1)=IF(AH$7="","Yes",AH$7))*ROW(Data!$C$1:$C$1009),ROW(AH12)-ROW(AH$7)),1)),"")</f>
        <v>Hallmark Drama</v>
      </c>
      <c r="AI12" s="43" t="str">
        <f ca="1">IF(AJ12="","",IF(INDEX(Data!$BR:$BR,MATCH(AJ12,Data!$A:$A,0),1)=0,"",INDEX(Data!$BR:$BR,MATCH(AJ12,Data!$A:$A,0),1)))</f>
        <v/>
      </c>
      <c r="AJ12" s="43" t="str" cm="1">
        <f t="array" aca="1" ref="AJ12" ca="1">IFERROR(_xlfn.SINGLE(INDEX(Data!$A$1:AQ$1009,_xlfn.AGGREGATE(15,6,(OFFSET(Data!$A$1,0,MATCH(AJ$6,Data!$1:$1,0)-1,1000,1)=IF(AJ$7="","Yes",AJ$7))/(OFFSET(Data!$A$1,0,MATCH(AJ$6,Data!$1:$1,0)-1,1000,1)=IF(AJ$7="","Yes",AJ$7))*ROW(Data!$C$1:$C$1009),ROW(AJ12)-ROW(AJ$7)),1)),"")</f>
        <v>Animal Planet</v>
      </c>
      <c r="AK12" s="43" t="str">
        <f ca="1">IF(AL12="","",IF(INDEX(Data!$BR:$BR,MATCH(AL12,Data!$A:$A,0),1)=0,"",INDEX(Data!$BR:$BR,MATCH(AL12,Data!$A:$A,0),1)))</f>
        <v/>
      </c>
      <c r="AL12" s="43" t="str" cm="1">
        <f t="array" aca="1" ref="AL12" ca="1">IFERROR(_xlfn.SINGLE(INDEX(Data!$A$1:AS$1009,_xlfn.AGGREGATE(15,6,(OFFSET(Data!$A$1,0,MATCH(AL$6,Data!$1:$1,0)-1,1000,1)=IF(AL$7="","Yes",AL$7))/(OFFSET(Data!$A$1,0,MATCH(AL$6,Data!$1:$1,0)-1,1000,1)=IF(AL$7="","Yes",AL$7))*ROW(Data!$C$1:$C$1009),ROW(AL12)-ROW(AL$7)),1)),"")</f>
        <v>Discovery En Espanol</v>
      </c>
      <c r="AM12" s="43" t="str">
        <f ca="1">IF(AN12="","",IF(INDEX(Data!$BR:$BR,MATCH(AN12,Data!$A:$A,0),1)=0,"",INDEX(Data!$BR:$BR,MATCH(AN12,Data!$A:$A,0),1)))</f>
        <v/>
      </c>
      <c r="AN12" s="43" t="str" cm="1">
        <f t="array" aca="1" ref="AN12" ca="1">IFERROR(_xlfn.SINGLE(INDEX(Data!$A$1:AU$1009,_xlfn.AGGREGATE(15,6,(OFFSET(Data!$A$1,0,MATCH(AN$6,Data!$1:$1,0)-1,1000,1)=IF(AN$7="","Yes",AN$7))/(OFFSET(Data!$A$1,0,MATCH(AN$6,Data!$1:$1,0)-1,1000,1)=IF(AN$7="","Yes",AN$7))*ROW(Data!$C$1:$C$1009),ROW(AN12)-ROW(AN$7)),1)),"")</f>
        <v>AXS TV</v>
      </c>
    </row>
    <row r="13" spans="1:40" ht="24" x14ac:dyDescent="0.4">
      <c r="A13" s="43">
        <f ca="1">IF(B13="","",IF(INDEX(Data!$BR:$BR,MATCH(B13,Data!$A:$A,0),1)=0,"",INDEX(Data!$BR:$BR,MATCH(B13,Data!$A:$A,0),1)))</f>
        <v>2</v>
      </c>
      <c r="B13" s="43" t="str" cm="1">
        <f t="array" aca="1" ref="B13" ca="1">IFERROR(_xlfn.SINGLE(INDEX(Data!A$1:$A$1007,_xlfn.AGGREGATE(15,6,(OFFSET(Data!$A$1,0,MATCH(B$6,Data!$1:$1,0)-1,1000,1)=IF(B$7="","Yes",B$7))/(OFFSET(Data!$A$1,0,MATCH(B$6,Data!$1:$1,0)-1,1000,1)=IF(B$7="","Yes",B$7))*ROW(Data!$C$1:$C$1007),ROW(B13)-ROW(B$7)),1)),"")</f>
        <v>Aspire</v>
      </c>
      <c r="C13" s="43" t="str">
        <f ca="1">IF(D13="","",IF(INDEX(Data!$BR:$BR,MATCH(D13,Data!$A:$A,0),1)=0,"",INDEX(Data!$BR:$BR,MATCH(D13,Data!$A:$A,0),1)))</f>
        <v/>
      </c>
      <c r="D13" s="43" t="str" cm="1">
        <f t="array" aca="1" ref="D13" ca="1">IFERROR(_xlfn.SINGLE(INDEX(Data!$A$1:C$1007,_xlfn.AGGREGATE(15,6,(OFFSET(Data!$A$1,0,MATCH(D$6,Data!$1:$1,0)-1,1000,1)=IF(D$7="","Yes",D$7))/(OFFSET(Data!$A$1,0,MATCH(D$6,Data!$1:$1,0)-1,1000,1)=IF(D$7="","Yes",D$7))*ROW(Data!$C$1:$C$1007),ROW(D13)-ROW(D$7)),1)),"")</f>
        <v>Bloomberg TV</v>
      </c>
      <c r="E13" s="43" t="str">
        <f ca="1">IF(F13="","",IF(INDEX(Data!$BR:$BR,MATCH(F13,Data!$A:$A,0),1)=0,"",INDEX(Data!$BR:$BR,MATCH(F13,Data!$A:$A,0),1)))</f>
        <v/>
      </c>
      <c r="F13" s="43" t="str" cm="1">
        <f t="array" aca="1" ref="F13" ca="1">IFERROR(_xlfn.SINGLE(INDEX(Data!$A$1:E$1009,_xlfn.AGGREGATE(15,6,(OFFSET(Data!$A$1,0,MATCH(F$6,Data!$1:$1,0)-1,1000,1)=IF(F$7="","Yes",F$7))/(OFFSET(Data!$A$1,0,MATCH(F$6,Data!$1:$1,0)-1,1000,1)=IF(F$7="","Yes",F$7))*ROW(Data!$C$1:$C$1009),ROW(F13)-ROW(F$7)),1)),"")</f>
        <v>BET</v>
      </c>
      <c r="G13" s="43" t="str">
        <f ca="1">IF(H13="","",IF(INDEX(Data!$BR:$BR,MATCH(H13,Data!$A:$A,0),1)=0,"",INDEX(Data!$BR:$BR,MATCH(H13,Data!$A:$A,0),1)))</f>
        <v/>
      </c>
      <c r="H13" s="43" t="str" cm="1">
        <f t="array" aca="1" ref="H13" ca="1">IFERROR(_xlfn.SINGLE(INDEX(Data!$A$1:G$1009,_xlfn.AGGREGATE(15,6,(OFFSET(Data!$A$1,0,MATCH(H$6,Data!$1:$1,0)-1,1000,1)=IF(H$7="","Yes",H$7))/(OFFSET(Data!$A$1,0,MATCH(H$6,Data!$1:$1,0)-1,1000,1)=IF(H$7="","Yes",H$7))*ROW(Data!$C$1:$C$1009),ROW(H13)-ROW(H$7)),1)),"")</f>
        <v>BET</v>
      </c>
      <c r="I13" s="43" t="str">
        <f ca="1">IF(J13="","",IF(INDEX(Data!$BR:$BR,MATCH(J13,Data!$A:$A,0),1)=0,"",INDEX(Data!$BR:$BR,MATCH(J13,Data!$A:$A,0),1)))</f>
        <v/>
      </c>
      <c r="J13" s="43" t="str" cm="1">
        <f t="array" aca="1" ref="J13" ca="1">IFERROR(_xlfn.SINGLE(INDEX(Data!$A$1:J$1009,_xlfn.AGGREGATE(15,6,(OFFSET(Data!$A$1,0,MATCH(J$6,Data!$1:$1,0)-1,1000,1)=IF(J$7="","Yes",J$7))/(OFFSET(Data!$A$1,0,MATCH(J$6,Data!$1:$1,0)-1,1000,1)=IF(J$7="","Yes",J$7))*ROW(Data!$C$1:$C$1009),ROW(J13)-ROW(J$7)),1)),"")</f>
        <v>Bravo</v>
      </c>
      <c r="K13" s="43">
        <f ca="1">IF(L13="","",IF(INDEX(Data!$BR:$BR,MATCH(L13,Data!$A:$A,0),1)=0,"",INDEX(Data!$BR:$BR,MATCH(L13,Data!$A:$A,0),1)))</f>
        <v>3</v>
      </c>
      <c r="L13" s="43" t="str" cm="1">
        <f t="array" aca="1" ref="L13" ca="1">IFERROR(_xlfn.SINGLE(INDEX(Data!$A$1:L$1009,_xlfn.AGGREGATE(15,6,(OFFSET(Data!$A$1,0,MATCH(L$6,Data!$1:$1,0)-1,1000,1)=IF(L$7="","Yes",L$7))/(OFFSET(Data!$A$1,0,MATCH(L$6,Data!$1:$1,0)-1,1000,1)=IF(L$7="","Yes",L$7))*ROW(Data!$C$1:$C$1009),ROW(L13)-ROW(L$7)),1)),"")</f>
        <v>Boomerang</v>
      </c>
      <c r="M13" s="43" t="str">
        <f ca="1">IF(N13="","",IF(INDEX(Data!$BR:$BR,MATCH(N13,Data!$A:$A,0),1)=0,"",INDEX(Data!$BR:$BR,MATCH(N13,Data!$A:$A,0),1)))</f>
        <v/>
      </c>
      <c r="N13" s="43" t="str" cm="1">
        <f t="array" aca="1" ref="N13" ca="1">IFERROR(_xlfn.SINGLE(INDEX(Data!$A$1:N$1009,_xlfn.AGGREGATE(15,6,(OFFSET(Data!$A$1,0,MATCH(N$6,Data!$1:$1,0)-1,1000,1)=IF(N$7="","Yes",N$7))/(OFFSET(Data!$A$1,0,MATCH(N$6,Data!$1:$1,0)-1,1000,1)=IF(N$7="","Yes",N$7))*ROW(Data!$C$1:$C$1009),ROW(N13)-ROW(N$7)),1)),"")</f>
        <v>Animal Planet</v>
      </c>
      <c r="O13" s="43" t="str">
        <f ca="1">IF(P13="","",IF(INDEX(Data!$BR:$BR,MATCH(P13,Data!$A:$A,0),1)=0,"",INDEX(Data!$BR:$BR,MATCH(P13,Data!$A:$A,0),1)))</f>
        <v/>
      </c>
      <c r="P13" s="43" t="str" cm="1">
        <f t="array" aca="1" ref="P13" ca="1">IFERROR(_xlfn.SINGLE(INDEX(Data!$A$1:Q$1009,_xlfn.AGGREGATE(15,6,(OFFSET(Data!$A$1,0,MATCH(P$6,Data!$1:$1,0)-1,1000,1)=IF(P$7="","Yes",P$7))/(OFFSET(Data!$A$1,0,MATCH(P$6,Data!$1:$1,0)-1,1000,1)=IF(P$7="","Yes",P$7))*ROW(Data!$C$1:$C$1009),ROW(P13)-ROW(P$7)),1)),"")</f>
        <v>AMC</v>
      </c>
      <c r="Q13" s="43" t="str">
        <f ca="1">IF(R13="","",IF(INDEX(Data!$BR:$BR,MATCH(R13,Data!$A:$A,0),1)=0,"",INDEX(Data!$BR:$BR,MATCH(R13,Data!$A:$A,0),1)))</f>
        <v/>
      </c>
      <c r="R13" s="43" t="str" cm="1">
        <f t="array" aca="1" ref="R13" ca="1">IFERROR(_xlfn.SINGLE(INDEX(Data!$A$1:R$1009,_xlfn.AGGREGATE(15,6,(OFFSET(Data!$A$1,0,MATCH(R$6,Data!$1:$1,0)-1,1000,1)=IF(R$7="","Yes",R$7))/(OFFSET(Data!$A$1,0,MATCH(R$6,Data!$1:$1,0)-1,1000,1)=IF(R$7="","Yes",R$7))*ROW(Data!$C$1:$C$1009),ROW(R13)-ROW(R$7)),1)),"")</f>
        <v>AMC</v>
      </c>
      <c r="S13" s="43" t="str">
        <f ca="1">IF(T13="","",IF(INDEX(Data!$BR:$BR,MATCH(T13,Data!$A:$A,0),1)=0,"",INDEX(Data!$BR:$BR,MATCH(T13,Data!$A:$A,0),1)))</f>
        <v/>
      </c>
      <c r="T13" s="43" t="str" cm="1">
        <f t="array" aca="1" ref="T13" ca="1">IFERROR(_xlfn.SINGLE(INDEX(Data!$A$1:S$1009,_xlfn.AGGREGATE(15,6,(OFFSET(Data!$A$1,0,MATCH(T$6,Data!$1:$1,0)-1,1000,1)=IF(T$7="","Yes",T$7))/(OFFSET(Data!$A$1,0,MATCH(T$6,Data!$1:$1,0)-1,1000,1)=IF(T$7="","Yes",T$7))*ROW(Data!$C$1:$C$1009),ROW(T13)-ROW(T$7)),1)),"")</f>
        <v>AMC</v>
      </c>
      <c r="U13" s="43" t="str">
        <f ca="1">IF(V13="","",IF(INDEX(Data!$BR:$BR,MATCH(V13,Data!$A:$A,0),1)=0,"",INDEX(Data!$BR:$BR,MATCH(V13,Data!$A:$A,0),1)))</f>
        <v/>
      </c>
      <c r="V13" s="43" t="str" cm="1">
        <f t="array" aca="1" ref="V13" ca="1">IFERROR(_xlfn.SINGLE(INDEX(Data!$A$1:T$1009,_xlfn.AGGREGATE(15,6,(OFFSET(Data!$A$1,0,MATCH(V$6,Data!$1:$1,0)-1,1000,1)=IF(V$7="","Yes",V$7))/(OFFSET(Data!$A$1,0,MATCH(V$6,Data!$1:$1,0)-1,1000,1)=IF(V$7="","Yes",V$7))*ROW(Data!$C$1:$C$1009),ROW(V13)-ROW(V$7)),1)),"")</f>
        <v>AccuWeather</v>
      </c>
      <c r="W13" s="43" t="str">
        <f ca="1">IF(X13="","",IF(INDEX(Data!$BR:$BR,MATCH(X13,Data!$A:$A,0),1)=0,"",INDEX(Data!$BR:$BR,MATCH(X13,Data!$A:$A,0),1)))</f>
        <v/>
      </c>
      <c r="X13" s="43" t="str" cm="1">
        <f t="array" aca="1" ref="X13" ca="1">IFERROR(_xlfn.SINGLE(INDEX(Data!$A$1:Y$1009,_xlfn.AGGREGATE(15,6,(OFFSET(Data!$A$1,0,MATCH(X$6,Data!$1:$1,0)-1,1000,1)=IF(X$7="","Yes",X$7))/(OFFSET(Data!$A$1,0,MATCH(X$6,Data!$1:$1,0)-1,1000,1)=IF(X$7="","Yes",X$7))*ROW(Data!$C$1:$C$1009),ROW(X13)-ROW(X$7)),1)),"")</f>
        <v>AMC</v>
      </c>
      <c r="Y13" s="43" t="str">
        <f ca="1">IF(Z13="","",IF(INDEX(Data!$BR:$BR,MATCH(Z13,Data!$A:$A,0),1)=0,"",INDEX(Data!$BR:$BR,MATCH(Z13,Data!$A:$A,0),1)))</f>
        <v/>
      </c>
      <c r="Z13" s="43" t="str" cm="1">
        <f t="array" aca="1" ref="Z13" ca="1">IFERROR(_xlfn.SINGLE(INDEX(Data!$A$1:AA$1009,_xlfn.AGGREGATE(15,6,(OFFSET(Data!$A$1,0,MATCH(Z$6,Data!$1:$1,0)-1,1000,1)=IF(Z$7="","Yes",Z$7))/(OFFSET(Data!$A$1,0,MATCH(Z$6,Data!$1:$1,0)-1,1000,1)=IF(Z$7="","Yes",Z$7))*ROW(Data!$C$1:$C$1009),ROW(Z13)-ROW(Z$7)),1)),"")</f>
        <v>AMC</v>
      </c>
      <c r="AA13" s="43" t="str">
        <f ca="1">IF(AB13="","",IF(INDEX(Data!$BR:$BR,MATCH(AB13,Data!$A:$A,0),1)=0,"",INDEX(Data!$BR:$BR,MATCH(AB13,Data!$A:$A,0),1)))</f>
        <v/>
      </c>
      <c r="AB13" s="43" t="str" cm="1">
        <f t="array" aca="1" ref="AB13" ca="1">IFERROR(_xlfn.SINGLE(INDEX(Data!$A$1:AC$1009,_xlfn.AGGREGATE(15,6,(OFFSET(Data!$A$1,0,MATCH(AB$6,Data!$1:$1,0)-1,1000,1)=IF(AB$7="","Yes",AB$7))/(OFFSET(Data!$A$1,0,MATCH(AB$6,Data!$1:$1,0)-1,1000,1)=IF(AB$7="","Yes",AB$7))*ROW(Data!$C$1:$C$1009),ROW(AB13)-ROW(AB$7)),1)),"")</f>
        <v>Animal Planet</v>
      </c>
      <c r="AC13" s="43" t="str">
        <f ca="1">IF(AD13="","",IF(INDEX(Data!$BR:$BR,MATCH(AD13,Data!$A:$A,0),1)=0,"",INDEX(Data!$BR:$BR,MATCH(AD13,Data!$A:$A,0),1)))</f>
        <v/>
      </c>
      <c r="AD13" s="43" t="str" cm="1">
        <f t="array" aca="1" ref="AD13" ca="1">IFERROR(_xlfn.SINGLE(INDEX(Data!$A$1:AE$1009,_xlfn.AGGREGATE(15,6,(OFFSET(Data!$A$1,0,MATCH(AD$6,Data!$1:$1,0)-1,1000,1)=IF(AD$7="","Yes",AD$7))/(OFFSET(Data!$A$1,0,MATCH(AD$6,Data!$1:$1,0)-1,1000,1)=IF(AD$7="","Yes",AD$7))*ROW(Data!$C$1:$C$1009),ROW(AD13)-ROW(AD$7)),1)),"")</f>
        <v>Animal Planet</v>
      </c>
      <c r="AE13" s="43" t="str">
        <f ca="1">IF(AF13="","",IF(INDEX(Data!$BR:$BR,MATCH(AF13,Data!$A:$A,0),1)=0,"",INDEX(Data!$BR:$BR,MATCH(AF13,Data!$A:$A,0),1)))</f>
        <v/>
      </c>
      <c r="AF13" s="43" t="str" cm="1">
        <f t="array" aca="1" ref="AF13" ca="1">IFERROR(_xlfn.SINGLE(INDEX(Data!$A$1:AM$1009,_xlfn.AGGREGATE(15,6,(OFFSET(Data!$A$1,0,MATCH(AF$6,Data!$1:$1,0)-1,1000,1)=IF(AF$7="","Yes",AF$7))/(OFFSET(Data!$A$1,0,MATCH(AF$6,Data!$1:$1,0)-1,1000,1)=IF(AF$7="","Yes",AF$7))*ROW(Data!$C$1:$C$1009),ROW(AF13)-ROW(AF$7)),1)),"")</f>
        <v>RT America</v>
      </c>
      <c r="AG13" s="43" t="str">
        <f ca="1">IF(AH13="","",IF(INDEX(Data!$BR:$BR,MATCH(AH13,Data!$A:$A,0),1)=0,"",INDEX(Data!$BR:$BR,MATCH(AH13,Data!$A:$A,0),1)))</f>
        <v/>
      </c>
      <c r="AH13" s="43" t="str" cm="1">
        <f t="array" aca="1" ref="AH13" ca="1">IFERROR(_xlfn.SINGLE(INDEX(Data!$A$1:AO$1009,_xlfn.AGGREGATE(15,6,(OFFSET(Data!$A$1,0,MATCH(AH$6,Data!$1:$1,0)-1,1000,1)=IF(AH$7="","Yes",AH$7))/(OFFSET(Data!$A$1,0,MATCH(AH$6,Data!$1:$1,0)-1,1000,1)=IF(AH$7="","Yes",AH$7))*ROW(Data!$C$1:$C$1009),ROW(AH13)-ROW(AH$7)),1)),"")</f>
        <v>Hallmark Movies &amp; Mysteries</v>
      </c>
      <c r="AI13" s="43">
        <f ca="1">IF(AJ13="","",IF(INDEX(Data!$BR:$BR,MATCH(AJ13,Data!$A:$A,0),1)=0,"",INDEX(Data!$BR:$BR,MATCH(AJ13,Data!$A:$A,0),1)))</f>
        <v>2</v>
      </c>
      <c r="AJ13" s="43" t="str" cm="1">
        <f t="array" aca="1" ref="AJ13" ca="1">IFERROR(_xlfn.SINGLE(INDEX(Data!$A$1:AQ$1009,_xlfn.AGGREGATE(15,6,(OFFSET(Data!$A$1,0,MATCH(AJ$6,Data!$1:$1,0)-1,1000,1)=IF(AJ$7="","Yes",AJ$7))/(OFFSET(Data!$A$1,0,MATCH(AJ$6,Data!$1:$1,0)-1,1000,1)=IF(AJ$7="","Yes",AJ$7))*ROW(Data!$C$1:$C$1009),ROW(AJ13)-ROW(AJ$7)),1)),"")</f>
        <v>Aspire</v>
      </c>
      <c r="AK13" s="43" t="str">
        <f ca="1">IF(AL13="","",IF(INDEX(Data!$BR:$BR,MATCH(AL13,Data!$A:$A,0),1)=0,"",INDEX(Data!$BR:$BR,MATCH(AL13,Data!$A:$A,0),1)))</f>
        <v/>
      </c>
      <c r="AL13" s="43" t="str" cm="1">
        <f t="array" aca="1" ref="AL13" ca="1">IFERROR(_xlfn.SINGLE(INDEX(Data!$A$1:AS$1009,_xlfn.AGGREGATE(15,6,(OFFSET(Data!$A$1,0,MATCH(AL$6,Data!$1:$1,0)-1,1000,1)=IF(AL$7="","Yes",AL$7))/(OFFSET(Data!$A$1,0,MATCH(AL$6,Data!$1:$1,0)-1,1000,1)=IF(AL$7="","Yes",AL$7))*ROW(Data!$C$1:$C$1009),ROW(AL13)-ROW(AL$7)),1)),"")</f>
        <v>Discovery Familia</v>
      </c>
      <c r="AM13" s="43" t="str">
        <f ca="1">IF(AN13="","",IF(INDEX(Data!$BR:$BR,MATCH(AN13,Data!$A:$A,0),1)=0,"",INDEX(Data!$BR:$BR,MATCH(AN13,Data!$A:$A,0),1)))</f>
        <v/>
      </c>
      <c r="AN13" s="43" t="str" cm="1">
        <f t="array" aca="1" ref="AN13" ca="1">IFERROR(_xlfn.SINGLE(INDEX(Data!$A$1:AU$1009,_xlfn.AGGREGATE(15,6,(OFFSET(Data!$A$1,0,MATCH(AN$6,Data!$1:$1,0)-1,1000,1)=IF(AN$7="","Yes",AN$7))/(OFFSET(Data!$A$1,0,MATCH(AN$6,Data!$1:$1,0)-1,1000,1)=IF(AN$7="","Yes",AN$7))*ROW(Data!$C$1:$C$1009),ROW(AN13)-ROW(AN$7)),1)),"")</f>
        <v>BBC America</v>
      </c>
    </row>
    <row r="14" spans="1:40" x14ac:dyDescent="0.4">
      <c r="A14" s="43" t="str">
        <f ca="1">IF(B14="","",IF(INDEX(Data!$BR:$BR,MATCH(B14,Data!$A:$A,0),1)=0,"",INDEX(Data!$BR:$BR,MATCH(B14,Data!$A:$A,0),1)))</f>
        <v/>
      </c>
      <c r="B14" s="43" t="str" cm="1">
        <f t="array" aca="1" ref="B14" ca="1">IFERROR(_xlfn.SINGLE(INDEX(Data!A$1:$A$1007,_xlfn.AGGREGATE(15,6,(OFFSET(Data!$A$1,0,MATCH(B$6,Data!$1:$1,0)-1,1000,1)=IF(B$7="","Yes",B$7))/(OFFSET(Data!$A$1,0,MATCH(B$6,Data!$1:$1,0)-1,1000,1)=IF(B$7="","Yes",B$7))*ROW(Data!$C$1:$C$1007),ROW(B14)-ROW(B$7)),1)),"")</f>
        <v>AXS TV</v>
      </c>
      <c r="C14" s="43" t="str">
        <f ca="1">IF(D14="","",IF(INDEX(Data!$BR:$BR,MATCH(D14,Data!$A:$A,0),1)=0,"",INDEX(Data!$BR:$BR,MATCH(D14,Data!$A:$A,0),1)))</f>
        <v/>
      </c>
      <c r="D14" s="43" t="str" cm="1">
        <f t="array" aca="1" ref="D14" ca="1">IFERROR(_xlfn.SINGLE(INDEX(Data!$A$1:C$1007,_xlfn.AGGREGATE(15,6,(OFFSET(Data!$A$1,0,MATCH(D$6,Data!$1:$1,0)-1,1000,1)=IF(D$7="","Yes",D$7))/(OFFSET(Data!$A$1,0,MATCH(D$6,Data!$1:$1,0)-1,1000,1)=IF(D$7="","Yes",D$7))*ROW(Data!$C$1:$C$1007),ROW(D14)-ROW(D$7)),1)),"")</f>
        <v>Cartoon Network</v>
      </c>
      <c r="E14" s="43" t="str">
        <f ca="1">IF(F14="","",IF(INDEX(Data!$BR:$BR,MATCH(F14,Data!$A:$A,0),1)=0,"",INDEX(Data!$BR:$BR,MATCH(F14,Data!$A:$A,0),1)))</f>
        <v/>
      </c>
      <c r="F14" s="43" t="str" cm="1">
        <f t="array" aca="1" ref="F14" ca="1">IFERROR(_xlfn.SINGLE(INDEX(Data!$A$1:E$1009,_xlfn.AGGREGATE(15,6,(OFFSET(Data!$A$1,0,MATCH(F$6,Data!$1:$1,0)-1,1000,1)=IF(F$7="","Yes",F$7))/(OFFSET(Data!$A$1,0,MATCH(F$6,Data!$1:$1,0)-1,1000,1)=IF(F$7="","Yes",F$7))*ROW(Data!$C$1:$C$1009),ROW(F14)-ROW(F$7)),1)),"")</f>
        <v>Bloomberg TV</v>
      </c>
      <c r="G14" s="43" t="str">
        <f ca="1">IF(H14="","",IF(INDEX(Data!$BR:$BR,MATCH(H14,Data!$A:$A,0),1)=0,"",INDEX(Data!$BR:$BR,MATCH(H14,Data!$A:$A,0),1)))</f>
        <v/>
      </c>
      <c r="H14" s="43" t="str" cm="1">
        <f t="array" aca="1" ref="H14" ca="1">IFERROR(_xlfn.SINGLE(INDEX(Data!$A$1:G$1009,_xlfn.AGGREGATE(15,6,(OFFSET(Data!$A$1,0,MATCH(H$6,Data!$1:$1,0)-1,1000,1)=IF(H$7="","Yes",H$7))/(OFFSET(Data!$A$1,0,MATCH(H$6,Data!$1:$1,0)-1,1000,1)=IF(H$7="","Yes",H$7))*ROW(Data!$C$1:$C$1009),ROW(H14)-ROW(H$7)),1)),"")</f>
        <v>Bloomberg TV</v>
      </c>
      <c r="I14" s="43" t="str">
        <f ca="1">IF(J14="","",IF(INDEX(Data!$BR:$BR,MATCH(J14,Data!$A:$A,0),1)=0,"",INDEX(Data!$BR:$BR,MATCH(J14,Data!$A:$A,0),1)))</f>
        <v/>
      </c>
      <c r="J14" s="43" t="str" cm="1">
        <f t="array" aca="1" ref="J14" ca="1">IFERROR(_xlfn.SINGLE(INDEX(Data!$A$1:J$1009,_xlfn.AGGREGATE(15,6,(OFFSET(Data!$A$1,0,MATCH(J$6,Data!$1:$1,0)-1,1000,1)=IF(J$7="","Yes",J$7))/(OFFSET(Data!$A$1,0,MATCH(J$6,Data!$1:$1,0)-1,1000,1)=IF(J$7="","Yes",J$7))*ROW(Data!$C$1:$C$1009),ROW(J14)-ROW(J$7)),1)),"")</f>
        <v>Cartoon Network</v>
      </c>
      <c r="K14" s="43" t="str">
        <f ca="1">IF(L14="","",IF(INDEX(Data!$BR:$BR,MATCH(L14,Data!$A:$A,0),1)=0,"",INDEX(Data!$BR:$BR,MATCH(L14,Data!$A:$A,0),1)))</f>
        <v/>
      </c>
      <c r="L14" s="43" t="str" cm="1">
        <f t="array" aca="1" ref="L14" ca="1">IFERROR(_xlfn.SINGLE(INDEX(Data!$A$1:L$1009,_xlfn.AGGREGATE(15,6,(OFFSET(Data!$A$1,0,MATCH(L$6,Data!$1:$1,0)-1,1000,1)=IF(L$7="","Yes",L$7))/(OFFSET(Data!$A$1,0,MATCH(L$6,Data!$1:$1,0)-1,1000,1)=IF(L$7="","Yes",L$7))*ROW(Data!$C$1:$C$1009),ROW(L14)-ROW(L$7)),1)),"")</f>
        <v>Bravo</v>
      </c>
      <c r="M14" s="43" t="str">
        <f ca="1">IF(N14="","",IF(INDEX(Data!$BR:$BR,MATCH(N14,Data!$A:$A,0),1)=0,"",INDEX(Data!$BR:$BR,MATCH(N14,Data!$A:$A,0),1)))</f>
        <v/>
      </c>
      <c r="N14" s="43" t="str" cm="1">
        <f t="array" aca="1" ref="N14" ca="1">IFERROR(_xlfn.SINGLE(INDEX(Data!$A$1:N$1009,_xlfn.AGGREGATE(15,6,(OFFSET(Data!$A$1,0,MATCH(N$6,Data!$1:$1,0)-1,1000,1)=IF(N$7="","Yes",N$7))/(OFFSET(Data!$A$1,0,MATCH(N$6,Data!$1:$1,0)-1,1000,1)=IF(N$7="","Yes",N$7))*ROW(Data!$C$1:$C$1009),ROW(N14)-ROW(N$7)),1)),"")</f>
        <v>AXS TV</v>
      </c>
      <c r="O14" s="43" t="str">
        <f ca="1">IF(P14="","",IF(INDEX(Data!$BR:$BR,MATCH(P14,Data!$A:$A,0),1)=0,"",INDEX(Data!$BR:$BR,MATCH(P14,Data!$A:$A,0),1)))</f>
        <v/>
      </c>
      <c r="P14" s="43" t="str" cm="1">
        <f t="array" aca="1" ref="P14" ca="1">IFERROR(_xlfn.SINGLE(INDEX(Data!$A$1:Q$1009,_xlfn.AGGREGATE(15,6,(OFFSET(Data!$A$1,0,MATCH(P$6,Data!$1:$1,0)-1,1000,1)=IF(P$7="","Yes",P$7))/(OFFSET(Data!$A$1,0,MATCH(P$6,Data!$1:$1,0)-1,1000,1)=IF(P$7="","Yes",P$7))*ROW(Data!$C$1:$C$1009),ROW(P14)-ROW(P$7)),1)),"")</f>
        <v>Animal Planet</v>
      </c>
      <c r="Q14" s="43" t="str">
        <f ca="1">IF(R14="","",IF(INDEX(Data!$BR:$BR,MATCH(R14,Data!$A:$A,0),1)=0,"",INDEX(Data!$BR:$BR,MATCH(R14,Data!$A:$A,0),1)))</f>
        <v/>
      </c>
      <c r="R14" s="43" t="str" cm="1">
        <f t="array" aca="1" ref="R14" ca="1">IFERROR(_xlfn.SINGLE(INDEX(Data!$A$1:R$1009,_xlfn.AGGREGATE(15,6,(OFFSET(Data!$A$1,0,MATCH(R$6,Data!$1:$1,0)-1,1000,1)=IF(R$7="","Yes",R$7))/(OFFSET(Data!$A$1,0,MATCH(R$6,Data!$1:$1,0)-1,1000,1)=IF(R$7="","Yes",R$7))*ROW(Data!$C$1:$C$1009),ROW(R14)-ROW(R$7)),1)),"")</f>
        <v>American Heroes</v>
      </c>
      <c r="S14" s="43" t="str">
        <f ca="1">IF(T14="","",IF(INDEX(Data!$BR:$BR,MATCH(T14,Data!$A:$A,0),1)=0,"",INDEX(Data!$BR:$BR,MATCH(T14,Data!$A:$A,0),1)))</f>
        <v/>
      </c>
      <c r="T14" s="43" t="str" cm="1">
        <f t="array" aca="1" ref="T14" ca="1">IFERROR(_xlfn.SINGLE(INDEX(Data!$A$1:S$1009,_xlfn.AGGREGATE(15,6,(OFFSET(Data!$A$1,0,MATCH(T$6,Data!$1:$1,0)-1,1000,1)=IF(T$7="","Yes",T$7))/(OFFSET(Data!$A$1,0,MATCH(T$6,Data!$1:$1,0)-1,1000,1)=IF(T$7="","Yes",T$7))*ROW(Data!$C$1:$C$1009),ROW(T14)-ROW(T$7)),1)),"")</f>
        <v>American Heroes</v>
      </c>
      <c r="U14" s="43" t="str">
        <f ca="1">IF(V14="","",IF(INDEX(Data!$BR:$BR,MATCH(V14,Data!$A:$A,0),1)=0,"",INDEX(Data!$BR:$BR,MATCH(V14,Data!$A:$A,0),1)))</f>
        <v/>
      </c>
      <c r="V14" s="43" t="str" cm="1">
        <f t="array" aca="1" ref="V14" ca="1">IFERROR(_xlfn.SINGLE(INDEX(Data!$A$1:T$1009,_xlfn.AGGREGATE(15,6,(OFFSET(Data!$A$1,0,MATCH(V$6,Data!$1:$1,0)-1,1000,1)=IF(V$7="","Yes",V$7))/(OFFSET(Data!$A$1,0,MATCH(V$6,Data!$1:$1,0)-1,1000,1)=IF(V$7="","Yes",V$7))*ROW(Data!$C$1:$C$1009),ROW(V14)-ROW(V$7)),1)),"")</f>
        <v>AMC</v>
      </c>
      <c r="W14" s="43" t="str">
        <f ca="1">IF(X14="","",IF(INDEX(Data!$BR:$BR,MATCH(X14,Data!$A:$A,0),1)=0,"",INDEX(Data!$BR:$BR,MATCH(X14,Data!$A:$A,0),1)))</f>
        <v/>
      </c>
      <c r="X14" s="43" t="str" cm="1">
        <f t="array" aca="1" ref="X14" ca="1">IFERROR(_xlfn.SINGLE(INDEX(Data!$A$1:Y$1009,_xlfn.AGGREGATE(15,6,(OFFSET(Data!$A$1,0,MATCH(X$6,Data!$1:$1,0)-1,1000,1)=IF(X$7="","Yes",X$7))/(OFFSET(Data!$A$1,0,MATCH(X$6,Data!$1:$1,0)-1,1000,1)=IF(X$7="","Yes",X$7))*ROW(Data!$C$1:$C$1009),ROW(X14)-ROW(X$7)),1)),"")</f>
        <v>Animal Planet</v>
      </c>
      <c r="Y14" s="43" t="str">
        <f ca="1">IF(Z14="","",IF(INDEX(Data!$BR:$BR,MATCH(Z14,Data!$A:$A,0),1)=0,"",INDEX(Data!$BR:$BR,MATCH(Z14,Data!$A:$A,0),1)))</f>
        <v/>
      </c>
      <c r="Z14" s="43" t="str" cm="1">
        <f t="array" aca="1" ref="Z14" ca="1">IFERROR(_xlfn.SINGLE(INDEX(Data!$A$1:AA$1009,_xlfn.AGGREGATE(15,6,(OFFSET(Data!$A$1,0,MATCH(Z$6,Data!$1:$1,0)-1,1000,1)=IF(Z$7="","Yes",Z$7))/(OFFSET(Data!$A$1,0,MATCH(Z$6,Data!$1:$1,0)-1,1000,1)=IF(Z$7="","Yes",Z$7))*ROW(Data!$C$1:$C$1009),ROW(Z14)-ROW(Z$7)),1)),"")</f>
        <v>Animal Planet</v>
      </c>
      <c r="AA14" s="43" t="str">
        <f ca="1">IF(AB14="","",IF(INDEX(Data!$BR:$BR,MATCH(AB14,Data!$A:$A,0),1)=0,"",INDEX(Data!$BR:$BR,MATCH(AB14,Data!$A:$A,0),1)))</f>
        <v/>
      </c>
      <c r="AB14" s="43" t="str" cm="1">
        <f t="array" aca="1" ref="AB14" ca="1">IFERROR(_xlfn.SINGLE(INDEX(Data!$A$1:AC$1009,_xlfn.AGGREGATE(15,6,(OFFSET(Data!$A$1,0,MATCH(AB$6,Data!$1:$1,0)-1,1000,1)=IF(AB$7="","Yes",AB$7))/(OFFSET(Data!$A$1,0,MATCH(AB$6,Data!$1:$1,0)-1,1000,1)=IF(AB$7="","Yes",AB$7))*ROW(Data!$C$1:$C$1009),ROW(AB14)-ROW(AB$7)),1)),"")</f>
        <v>Big Ten Network</v>
      </c>
      <c r="AC14" s="43" t="str">
        <f ca="1">IF(AD14="","",IF(INDEX(Data!$BR:$BR,MATCH(AD14,Data!$A:$A,0),1)=0,"",INDEX(Data!$BR:$BR,MATCH(AD14,Data!$A:$A,0),1)))</f>
        <v/>
      </c>
      <c r="AD14" s="43" t="str" cm="1">
        <f t="array" aca="1" ref="AD14" ca="1">IFERROR(_xlfn.SINGLE(INDEX(Data!$A$1:AE$1009,_xlfn.AGGREGATE(15,6,(OFFSET(Data!$A$1,0,MATCH(AD$6,Data!$1:$1,0)-1,1000,1)=IF(AD$7="","Yes",AD$7))/(OFFSET(Data!$A$1,0,MATCH(AD$6,Data!$1:$1,0)-1,1000,1)=IF(AD$7="","Yes",AD$7))*ROW(Data!$C$1:$C$1009),ROW(AD14)-ROW(AD$7)),1)),"")</f>
        <v>BBC America</v>
      </c>
      <c r="AE14" s="43" t="str">
        <f ca="1">IF(AF14="","",IF(INDEX(Data!$BR:$BR,MATCH(AF14,Data!$A:$A,0),1)=0,"",INDEX(Data!$BR:$BR,MATCH(AF14,Data!$A:$A,0),1)))</f>
        <v/>
      </c>
      <c r="AF14" s="43" t="str" cm="1">
        <f t="array" aca="1" ref="AF14" ca="1">IFERROR(_xlfn.SINGLE(INDEX(Data!$A$1:AM$1009,_xlfn.AGGREGATE(15,6,(OFFSET(Data!$A$1,0,MATCH(AF$6,Data!$1:$1,0)-1,1000,1)=IF(AF$7="","Yes",AF$7))/(OFFSET(Data!$A$1,0,MATCH(AF$6,Data!$1:$1,0)-1,1000,1)=IF(AF$7="","Yes",AF$7))*ROW(Data!$C$1:$C$1009),ROW(AF14)-ROW(AF$7)),1)),"")</f>
        <v>RT Documentary</v>
      </c>
      <c r="AG14" s="43" t="str">
        <f ca="1">IF(AH14="","",IF(INDEX(Data!$BR:$BR,MATCH(AH14,Data!$A:$A,0),1)=0,"",INDEX(Data!$BR:$BR,MATCH(AH14,Data!$A:$A,0),1)))</f>
        <v/>
      </c>
      <c r="AH14" s="43" t="str" cm="1">
        <f t="array" aca="1" ref="AH14" ca="1">IFERROR(_xlfn.SINGLE(INDEX(Data!$A$1:AO$1009,_xlfn.AGGREGATE(15,6,(OFFSET(Data!$A$1,0,MATCH(AH$6,Data!$1:$1,0)-1,1000,1)=IF(AH$7="","Yes",AH$7))/(OFFSET(Data!$A$1,0,MATCH(AH$6,Data!$1:$1,0)-1,1000,1)=IF(AH$7="","Yes",AH$7))*ROW(Data!$C$1:$C$1009),ROW(AH14)-ROW(AH$7)),1)),"")</f>
        <v>Insp</v>
      </c>
      <c r="AI14" s="43" t="str">
        <f ca="1">IF(AJ14="","",IF(INDEX(Data!$BR:$BR,MATCH(AJ14,Data!$A:$A,0),1)=0,"",INDEX(Data!$BR:$BR,MATCH(AJ14,Data!$A:$A,0),1)))</f>
        <v/>
      </c>
      <c r="AJ14" s="43" t="str" cm="1">
        <f t="array" aca="1" ref="AJ14" ca="1">IFERROR(_xlfn.SINGLE(INDEX(Data!$A$1:AQ$1009,_xlfn.AGGREGATE(15,6,(OFFSET(Data!$A$1,0,MATCH(AJ$6,Data!$1:$1,0)-1,1000,1)=IF(AJ$7="","Yes",AJ$7))/(OFFSET(Data!$A$1,0,MATCH(AJ$6,Data!$1:$1,0)-1,1000,1)=IF(AJ$7="","Yes",AJ$7))*ROW(Data!$C$1:$C$1009),ROW(AJ14)-ROW(AJ$7)),1)),"")</f>
        <v>Bein Laliga</v>
      </c>
      <c r="AK14" s="43" t="str">
        <f ca="1">IF(AL14="","",IF(INDEX(Data!$BR:$BR,MATCH(AL14,Data!$A:$A,0),1)=0,"",INDEX(Data!$BR:$BR,MATCH(AL14,Data!$A:$A,0),1)))</f>
        <v/>
      </c>
      <c r="AL14" s="43" t="str" cm="1">
        <f t="array" aca="1" ref="AL14" ca="1">IFERROR(_xlfn.SINGLE(INDEX(Data!$A$1:AS$1009,_xlfn.AGGREGATE(15,6,(OFFSET(Data!$A$1,0,MATCH(AL$6,Data!$1:$1,0)-1,1000,1)=IF(AL$7="","Yes",AL$7))/(OFFSET(Data!$A$1,0,MATCH(AL$6,Data!$1:$1,0)-1,1000,1)=IF(AL$7="","Yes",AL$7))*ROW(Data!$C$1:$C$1009),ROW(AL14)-ROW(AL$7)),1)),"")</f>
        <v>ESPN Deportes</v>
      </c>
      <c r="AM14" s="43" t="str">
        <f ca="1">IF(AN14="","",IF(INDEX(Data!$BR:$BR,MATCH(AN14,Data!$A:$A,0),1)=0,"",INDEX(Data!$BR:$BR,MATCH(AN14,Data!$A:$A,0),1)))</f>
        <v/>
      </c>
      <c r="AN14" s="43" t="str" cm="1">
        <f t="array" aca="1" ref="AN14" ca="1">IFERROR(_xlfn.SINGLE(INDEX(Data!$A$1:AU$1009,_xlfn.AGGREGATE(15,6,(OFFSET(Data!$A$1,0,MATCH(AN$6,Data!$1:$1,0)-1,1000,1)=IF(AN$7="","Yes",AN$7))/(OFFSET(Data!$A$1,0,MATCH(AN$6,Data!$1:$1,0)-1,1000,1)=IF(AN$7="","Yes",AN$7))*ROW(Data!$C$1:$C$1009),ROW(AN14)-ROW(AN$7)),1)),"")</f>
        <v>BBC World News</v>
      </c>
    </row>
    <row r="15" spans="1:40" x14ac:dyDescent="0.4">
      <c r="A15" s="43" t="str">
        <f ca="1">IF(B15="","",IF(INDEX(Data!$BR:$BR,MATCH(B15,Data!$A:$A,0),1)=0,"",INDEX(Data!$BR:$BR,MATCH(B15,Data!$A:$A,0),1)))</f>
        <v/>
      </c>
      <c r="B15" s="43" t="str" cm="1">
        <f t="array" aca="1" ref="B15" ca="1">IFERROR(_xlfn.SINGLE(INDEX(Data!A$1:$A$1007,_xlfn.AGGREGATE(15,6,(OFFSET(Data!$A$1,0,MATCH(B$6,Data!$1:$1,0)-1,1000,1)=IF(B$7="","Yes",B$7))/(OFFSET(Data!$A$1,0,MATCH(B$6,Data!$1:$1,0)-1,1000,1)=IF(B$7="","Yes",B$7))*ROW(Data!$C$1:$C$1007),ROW(B15)-ROW(B$7)),1)),"")</f>
        <v>BBC America</v>
      </c>
      <c r="C15" s="43" t="str">
        <f ca="1">IF(D15="","",IF(INDEX(Data!$BR:$BR,MATCH(D15,Data!$A:$A,0),1)=0,"",INDEX(Data!$BR:$BR,MATCH(D15,Data!$A:$A,0),1)))</f>
        <v/>
      </c>
      <c r="D15" s="43" t="str" cm="1">
        <f t="array" aca="1" ref="D15" ca="1">IFERROR(_xlfn.SINGLE(INDEX(Data!$A$1:C$1007,_xlfn.AGGREGATE(15,6,(OFFSET(Data!$A$1,0,MATCH(D$6,Data!$1:$1,0)-1,1000,1)=IF(D$7="","Yes",D$7))/(OFFSET(Data!$A$1,0,MATCH(D$6,Data!$1:$1,0)-1,1000,1)=IF(D$7="","Yes",D$7))*ROW(Data!$C$1:$C$1007),ROW(D15)-ROW(D$7)),1)),"")</f>
        <v>Cheddar</v>
      </c>
      <c r="E15" s="43" t="str">
        <f ca="1">IF(F15="","",IF(INDEX(Data!$BR:$BR,MATCH(F15,Data!$A:$A,0),1)=0,"",INDEX(Data!$BR:$BR,MATCH(F15,Data!$A:$A,0),1)))</f>
        <v/>
      </c>
      <c r="F15" s="43" t="str" cm="1">
        <f t="array" aca="1" ref="F15" ca="1">IFERROR(_xlfn.SINGLE(INDEX(Data!$A$1:E$1009,_xlfn.AGGREGATE(15,6,(OFFSET(Data!$A$1,0,MATCH(F$6,Data!$1:$1,0)-1,1000,1)=IF(F$7="","Yes",F$7))/(OFFSET(Data!$A$1,0,MATCH(F$6,Data!$1:$1,0)-1,1000,1)=IF(F$7="","Yes",F$7))*ROW(Data!$C$1:$C$1009),ROW(F15)-ROW(F$7)),1)),"")</f>
        <v>Bravo</v>
      </c>
      <c r="G15" s="43" t="str">
        <f ca="1">IF(H15="","",IF(INDEX(Data!$BR:$BR,MATCH(H15,Data!$A:$A,0),1)=0,"",INDEX(Data!$BR:$BR,MATCH(H15,Data!$A:$A,0),1)))</f>
        <v/>
      </c>
      <c r="H15" s="43" t="str" cm="1">
        <f t="array" aca="1" ref="H15" ca="1">IFERROR(_xlfn.SINGLE(INDEX(Data!$A$1:G$1009,_xlfn.AGGREGATE(15,6,(OFFSET(Data!$A$1,0,MATCH(H$6,Data!$1:$1,0)-1,1000,1)=IF(H$7="","Yes",H$7))/(OFFSET(Data!$A$1,0,MATCH(H$6,Data!$1:$1,0)-1,1000,1)=IF(H$7="","Yes",H$7))*ROW(Data!$C$1:$C$1009),ROW(H15)-ROW(H$7)),1)),"")</f>
        <v>Bravo</v>
      </c>
      <c r="I15" s="43">
        <f ca="1">IF(J15="","",IF(INDEX(Data!$BR:$BR,MATCH(J15,Data!$A:$A,0),1)=0,"",INDEX(Data!$BR:$BR,MATCH(J15,Data!$A:$A,0),1)))</f>
        <v>1</v>
      </c>
      <c r="J15" s="43" t="str" cm="1">
        <f t="array" aca="1" ref="J15" ca="1">IFERROR(_xlfn.SINGLE(INDEX(Data!$A$1:J$1009,_xlfn.AGGREGATE(15,6,(OFFSET(Data!$A$1,0,MATCH(J$6,Data!$1:$1,0)-1,1000,1)=IF(J$7="","Yes",J$7))/(OFFSET(Data!$A$1,0,MATCH(J$6,Data!$1:$1,0)-1,1000,1)=IF(J$7="","Yes",J$7))*ROW(Data!$C$1:$C$1009),ROW(J15)-ROW(J$7)),1)),"")</f>
        <v>CBS</v>
      </c>
      <c r="K15" s="43" t="str">
        <f ca="1">IF(L15="","",IF(INDEX(Data!$BR:$BR,MATCH(L15,Data!$A:$A,0),1)=0,"",INDEX(Data!$BR:$BR,MATCH(L15,Data!$A:$A,0),1)))</f>
        <v/>
      </c>
      <c r="L15" s="43" t="str" cm="1">
        <f t="array" aca="1" ref="L15" ca="1">IFERROR(_xlfn.SINGLE(INDEX(Data!$A$1:L$1009,_xlfn.AGGREGATE(15,6,(OFFSET(Data!$A$1,0,MATCH(L$6,Data!$1:$1,0)-1,1000,1)=IF(L$7="","Yes",L$7))/(OFFSET(Data!$A$1,0,MATCH(L$6,Data!$1:$1,0)-1,1000,1)=IF(L$7="","Yes",L$7))*ROW(Data!$C$1:$C$1009),ROW(L15)-ROW(L$7)),1)),"")</f>
        <v>Cartoon Network</v>
      </c>
      <c r="M15" s="43" t="str">
        <f ca="1">IF(N15="","",IF(INDEX(Data!$BR:$BR,MATCH(N15,Data!$A:$A,0),1)=0,"",INDEX(Data!$BR:$BR,MATCH(N15,Data!$A:$A,0),1)))</f>
        <v/>
      </c>
      <c r="N15" s="43" t="str" cm="1">
        <f t="array" aca="1" ref="N15" ca="1">IFERROR(_xlfn.SINGLE(INDEX(Data!$A$1:N$1009,_xlfn.AGGREGATE(15,6,(OFFSET(Data!$A$1,0,MATCH(N$6,Data!$1:$1,0)-1,1000,1)=IF(N$7="","Yes",N$7))/(OFFSET(Data!$A$1,0,MATCH(N$6,Data!$1:$1,0)-1,1000,1)=IF(N$7="","Yes",N$7))*ROW(Data!$C$1:$C$1009),ROW(N15)-ROW(N$7)),1)),"")</f>
        <v>Baby First</v>
      </c>
      <c r="O15" s="43" t="str">
        <f ca="1">IF(P15="","",IF(INDEX(Data!$BR:$BR,MATCH(P15,Data!$A:$A,0),1)=0,"",INDEX(Data!$BR:$BR,MATCH(P15,Data!$A:$A,0),1)))</f>
        <v/>
      </c>
      <c r="P15" s="43" t="str" cm="1">
        <f t="array" aca="1" ref="P15" ca="1">IFERROR(_xlfn.SINGLE(INDEX(Data!$A$1:Q$1009,_xlfn.AGGREGATE(15,6,(OFFSET(Data!$A$1,0,MATCH(P$6,Data!$1:$1,0)-1,1000,1)=IF(P$7="","Yes",P$7))/(OFFSET(Data!$A$1,0,MATCH(P$6,Data!$1:$1,0)-1,1000,1)=IF(P$7="","Yes",P$7))*ROW(Data!$C$1:$C$1009),ROW(P15)-ROW(P$7)),1)),"")</f>
        <v>AXS TV</v>
      </c>
      <c r="Q15" s="43" t="str">
        <f ca="1">IF(R15="","",IF(INDEX(Data!$BR:$BR,MATCH(R15,Data!$A:$A,0),1)=0,"",INDEX(Data!$BR:$BR,MATCH(R15,Data!$A:$A,0),1)))</f>
        <v/>
      </c>
      <c r="R15" s="43" t="str" cm="1">
        <f t="array" aca="1" ref="R15" ca="1">IFERROR(_xlfn.SINGLE(INDEX(Data!$A$1:R$1009,_xlfn.AGGREGATE(15,6,(OFFSET(Data!$A$1,0,MATCH(R$6,Data!$1:$1,0)-1,1000,1)=IF(R$7="","Yes",R$7))/(OFFSET(Data!$A$1,0,MATCH(R$6,Data!$1:$1,0)-1,1000,1)=IF(R$7="","Yes",R$7))*ROW(Data!$C$1:$C$1009),ROW(R15)-ROW(R$7)),1)),"")</f>
        <v>Animal Planet</v>
      </c>
      <c r="S15" s="43" t="str">
        <f ca="1">IF(T15="","",IF(INDEX(Data!$BR:$BR,MATCH(T15,Data!$A:$A,0),1)=0,"",INDEX(Data!$BR:$BR,MATCH(T15,Data!$A:$A,0),1)))</f>
        <v/>
      </c>
      <c r="T15" s="43" t="str" cm="1">
        <f t="array" aca="1" ref="T15" ca="1">IFERROR(_xlfn.SINGLE(INDEX(Data!$A$1:S$1009,_xlfn.AGGREGATE(15,6,(OFFSET(Data!$A$1,0,MATCH(T$6,Data!$1:$1,0)-1,1000,1)=IF(T$7="","Yes",T$7))/(OFFSET(Data!$A$1,0,MATCH(T$6,Data!$1:$1,0)-1,1000,1)=IF(T$7="","Yes",T$7))*ROW(Data!$C$1:$C$1009),ROW(T15)-ROW(T$7)),1)),"")</f>
        <v>Animal Planet</v>
      </c>
      <c r="U15" s="43" t="str">
        <f ca="1">IF(V15="","",IF(INDEX(Data!$BR:$BR,MATCH(V15,Data!$A:$A,0),1)=0,"",INDEX(Data!$BR:$BR,MATCH(V15,Data!$A:$A,0),1)))</f>
        <v/>
      </c>
      <c r="V15" s="43" t="str" cm="1">
        <f t="array" aca="1" ref="V15" ca="1">IFERROR(_xlfn.SINGLE(INDEX(Data!$A$1:T$1009,_xlfn.AGGREGATE(15,6,(OFFSET(Data!$A$1,0,MATCH(V$6,Data!$1:$1,0)-1,1000,1)=IF(V$7="","Yes",V$7))/(OFFSET(Data!$A$1,0,MATCH(V$6,Data!$1:$1,0)-1,1000,1)=IF(V$7="","Yes",V$7))*ROW(Data!$C$1:$C$1009),ROW(V15)-ROW(V$7)),1)),"")</f>
        <v>American Heroes</v>
      </c>
      <c r="W15" s="43" t="str">
        <f ca="1">IF(X15="","",IF(INDEX(Data!$BR:$BR,MATCH(X15,Data!$A:$A,0),1)=0,"",INDEX(Data!$BR:$BR,MATCH(X15,Data!$A:$A,0),1)))</f>
        <v/>
      </c>
      <c r="X15" s="43" t="str" cm="1">
        <f t="array" aca="1" ref="X15" ca="1">IFERROR(_xlfn.SINGLE(INDEX(Data!$A$1:Y$1009,_xlfn.AGGREGATE(15,6,(OFFSET(Data!$A$1,0,MATCH(X$6,Data!$1:$1,0)-1,1000,1)=IF(X$7="","Yes",X$7))/(OFFSET(Data!$A$1,0,MATCH(X$6,Data!$1:$1,0)-1,1000,1)=IF(X$7="","Yes",X$7))*ROW(Data!$C$1:$C$1009),ROW(X15)-ROW(X$7)),1)),"")</f>
        <v>Antena 3</v>
      </c>
      <c r="Y15" s="43" t="str">
        <f ca="1">IF(Z15="","",IF(INDEX(Data!$BR:$BR,MATCH(Z15,Data!$A:$A,0),1)=0,"",INDEX(Data!$BR:$BR,MATCH(Z15,Data!$A:$A,0),1)))</f>
        <v/>
      </c>
      <c r="Z15" s="43" t="str" cm="1">
        <f t="array" aca="1" ref="Z15" ca="1">IFERROR(_xlfn.SINGLE(INDEX(Data!$A$1:AA$1009,_xlfn.AGGREGATE(15,6,(OFFSET(Data!$A$1,0,MATCH(Z$6,Data!$1:$1,0)-1,1000,1)=IF(Z$7="","Yes",Z$7))/(OFFSET(Data!$A$1,0,MATCH(Z$6,Data!$1:$1,0)-1,1000,1)=IF(Z$7="","Yes",Z$7))*ROW(Data!$C$1:$C$1009),ROW(Z15)-ROW(Z$7)),1)),"")</f>
        <v>BBC America</v>
      </c>
      <c r="AA15" s="43" t="str">
        <f ca="1">IF(AB15="","",IF(INDEX(Data!$BR:$BR,MATCH(AB15,Data!$A:$A,0),1)=0,"",INDEX(Data!$BR:$BR,MATCH(AB15,Data!$A:$A,0),1)))</f>
        <v/>
      </c>
      <c r="AB15" s="43" t="str" cm="1">
        <f t="array" aca="1" ref="AB15" ca="1">IFERROR(_xlfn.SINGLE(INDEX(Data!$A$1:AC$1009,_xlfn.AGGREGATE(15,6,(OFFSET(Data!$A$1,0,MATCH(AB$6,Data!$1:$1,0)-1,1000,1)=IF(AB$7="","Yes",AB$7))/(OFFSET(Data!$A$1,0,MATCH(AB$6,Data!$1:$1,0)-1,1000,1)=IF(AB$7="","Yes",AB$7))*ROW(Data!$C$1:$C$1009),ROW(AB15)-ROW(AB$7)),1)),"")</f>
        <v>Bloomberg TV</v>
      </c>
      <c r="AC15" s="43" t="str">
        <f ca="1">IF(AD15="","",IF(INDEX(Data!$BR:$BR,MATCH(AD15,Data!$A:$A,0),1)=0,"",INDEX(Data!$BR:$BR,MATCH(AD15,Data!$A:$A,0),1)))</f>
        <v/>
      </c>
      <c r="AD15" s="43" t="str" cm="1">
        <f t="array" aca="1" ref="AD15" ca="1">IFERROR(_xlfn.SINGLE(INDEX(Data!$A$1:AE$1009,_xlfn.AGGREGATE(15,6,(OFFSET(Data!$A$1,0,MATCH(AD$6,Data!$1:$1,0)-1,1000,1)=IF(AD$7="","Yes",AD$7))/(OFFSET(Data!$A$1,0,MATCH(AD$6,Data!$1:$1,0)-1,1000,1)=IF(AD$7="","Yes",AD$7))*ROW(Data!$C$1:$C$1009),ROW(AD15)-ROW(AD$7)),1)),"")</f>
        <v>Bein Connect 4</v>
      </c>
      <c r="AE15" s="43" t="str">
        <f ca="1">IF(AF15="","",IF(INDEX(Data!$BR:$BR,MATCH(AF15,Data!$A:$A,0),1)=0,"",INDEX(Data!$BR:$BR,MATCH(AF15,Data!$A:$A,0),1)))</f>
        <v/>
      </c>
      <c r="AF15" s="43" t="str" cm="1">
        <f t="array" aca="1" ref="AF15" ca="1">IFERROR(_xlfn.SINGLE(INDEX(Data!$A$1:AM$1009,_xlfn.AGGREGATE(15,6,(OFFSET(Data!$A$1,0,MATCH(AF$6,Data!$1:$1,0)-1,1000,1)=IF(AF$7="","Yes",AF$7))/(OFFSET(Data!$A$1,0,MATCH(AF$6,Data!$1:$1,0)-1,1000,1)=IF(AF$7="","Yes",AF$7))*ROW(Data!$C$1:$C$1009),ROW(AF15)-ROW(AF$7)),1)),"")</f>
        <v>RT Espanol</v>
      </c>
      <c r="AG15" s="43" t="str">
        <f ca="1">IF(AH15="","",IF(INDEX(Data!$BR:$BR,MATCH(AH15,Data!$A:$A,0),1)=0,"",INDEX(Data!$BR:$BR,MATCH(AH15,Data!$A:$A,0),1)))</f>
        <v/>
      </c>
      <c r="AH15" s="43" t="str" cm="1">
        <f t="array" aca="1" ref="AH15" ca="1">IFERROR(_xlfn.SINGLE(INDEX(Data!$A$1:AO$1009,_xlfn.AGGREGATE(15,6,(OFFSET(Data!$A$1,0,MATCH(AH$6,Data!$1:$1,0)-1,1000,1)=IF(AH$7="","Yes",AH$7))/(OFFSET(Data!$A$1,0,MATCH(AH$6,Data!$1:$1,0)-1,1000,1)=IF(AH$7="","Yes",AH$7))*ROW(Data!$C$1:$C$1009),ROW(AH15)-ROW(AH$7)),1)),"")</f>
        <v>Light TV</v>
      </c>
      <c r="AI15" s="43" t="str">
        <f ca="1">IF(AJ15="","",IF(INDEX(Data!$BR:$BR,MATCH(AJ15,Data!$A:$A,0),1)=0,"",INDEX(Data!$BR:$BR,MATCH(AJ15,Data!$A:$A,0),1)))</f>
        <v/>
      </c>
      <c r="AJ15" s="43" t="str" cm="1">
        <f t="array" aca="1" ref="AJ15" ca="1">IFERROR(_xlfn.SINGLE(INDEX(Data!$A$1:AQ$1009,_xlfn.AGGREGATE(15,6,(OFFSET(Data!$A$1,0,MATCH(AJ$6,Data!$1:$1,0)-1,1000,1)=IF(AJ$7="","Yes",AJ$7))/(OFFSET(Data!$A$1,0,MATCH(AJ$6,Data!$1:$1,0)-1,1000,1)=IF(AJ$7="","Yes",AJ$7))*ROW(Data!$C$1:$C$1009),ROW(AJ15)-ROW(AJ$7)),1)),"")</f>
        <v>BET</v>
      </c>
      <c r="AK15" s="43" t="str">
        <f ca="1">IF(AL15="","",IF(INDEX(Data!$BR:$BR,MATCH(AL15,Data!$A:$A,0),1)=0,"",INDEX(Data!$BR:$BR,MATCH(AL15,Data!$A:$A,0),1)))</f>
        <v/>
      </c>
      <c r="AL15" s="43" t="str" cm="1">
        <f t="array" aca="1" ref="AL15" ca="1">IFERROR(_xlfn.SINGLE(INDEX(Data!$A$1:AS$1009,_xlfn.AGGREGATE(15,6,(OFFSET(Data!$A$1,0,MATCH(AL$6,Data!$1:$1,0)-1,1000,1)=IF(AL$7="","Yes",AL$7))/(OFFSET(Data!$A$1,0,MATCH(AL$6,Data!$1:$1,0)-1,1000,1)=IF(AL$7="","Yes",AL$7))*ROW(Data!$C$1:$C$1009),ROW(AL15)-ROW(AL$7)),1)),"")</f>
        <v>Fox Deportes</v>
      </c>
      <c r="AM15" s="43" t="str">
        <f ca="1">IF(AN15="","",IF(INDEX(Data!$BR:$BR,MATCH(AN15,Data!$A:$A,0),1)=0,"",INDEX(Data!$BR:$BR,MATCH(AN15,Data!$A:$A,0),1)))</f>
        <v/>
      </c>
      <c r="AN15" s="43" t="str" cm="1">
        <f t="array" aca="1" ref="AN15" ca="1">IFERROR(_xlfn.SINGLE(INDEX(Data!$A$1:AU$1009,_xlfn.AGGREGATE(15,6,(OFFSET(Data!$A$1,0,MATCH(AN$6,Data!$1:$1,0)-1,1000,1)=IF(AN$7="","Yes",AN$7))/(OFFSET(Data!$A$1,0,MATCH(AN$6,Data!$1:$1,0)-1,1000,1)=IF(AN$7="","Yes",AN$7))*ROW(Data!$C$1:$C$1009),ROW(AN15)-ROW(AN$7)),1)),"")</f>
        <v>BET</v>
      </c>
    </row>
    <row r="16" spans="1:40" x14ac:dyDescent="0.4">
      <c r="A16" s="43" t="str">
        <f ca="1">IF(B16="","",IF(INDEX(Data!$BR:$BR,MATCH(B16,Data!$A:$A,0),1)=0,"",INDEX(Data!$BR:$BR,MATCH(B16,Data!$A:$A,0),1)))</f>
        <v/>
      </c>
      <c r="B16" s="43" t="str" cm="1">
        <f t="array" aca="1" ref="B16" ca="1">IFERROR(_xlfn.SINGLE(INDEX(Data!A$1:$A$1007,_xlfn.AGGREGATE(15,6,(OFFSET(Data!$A$1,0,MATCH(B$6,Data!$1:$1,0)-1,1000,1)=IF(B$7="","Yes",B$7))/(OFFSET(Data!$A$1,0,MATCH(B$6,Data!$1:$1,0)-1,1000,1)=IF(B$7="","Yes",B$7))*ROW(Data!$C$1:$C$1007),ROW(B16)-ROW(B$7)),1)),"")</f>
        <v>BBC World News</v>
      </c>
      <c r="C16" s="43" t="str">
        <f ca="1">IF(D16="","",IF(INDEX(Data!$BR:$BR,MATCH(D16,Data!$A:$A,0),1)=0,"",INDEX(Data!$BR:$BR,MATCH(D16,Data!$A:$A,0),1)))</f>
        <v/>
      </c>
      <c r="D16" s="43" t="str" cm="1">
        <f t="array" aca="1" ref="D16" ca="1">IFERROR(_xlfn.SINGLE(INDEX(Data!$A$1:C$1007,_xlfn.AGGREGATE(15,6,(OFFSET(Data!$A$1,0,MATCH(D$6,Data!$1:$1,0)-1,1000,1)=IF(D$7="","Yes",D$7))/(OFFSET(Data!$A$1,0,MATCH(D$6,Data!$1:$1,0)-1,1000,1)=IF(D$7="","Yes",D$7))*ROW(Data!$C$1:$C$1007),ROW(D16)-ROW(D$7)),1)),"")</f>
        <v>CNN</v>
      </c>
      <c r="E16" s="43" t="str">
        <f ca="1">IF(F16="","",IF(INDEX(Data!$BR:$BR,MATCH(F16,Data!$A:$A,0),1)=0,"",INDEX(Data!$BR:$BR,MATCH(F16,Data!$A:$A,0),1)))</f>
        <v/>
      </c>
      <c r="F16" s="43" t="str" cm="1">
        <f t="array" aca="1" ref="F16" ca="1">IFERROR(_xlfn.SINGLE(INDEX(Data!$A$1:E$1009,_xlfn.AGGREGATE(15,6,(OFFSET(Data!$A$1,0,MATCH(F$6,Data!$1:$1,0)-1,1000,1)=IF(F$7="","Yes",F$7))/(OFFSET(Data!$A$1,0,MATCH(F$6,Data!$1:$1,0)-1,1000,1)=IF(F$7="","Yes",F$7))*ROW(Data!$C$1:$C$1009),ROW(F16)-ROW(F$7)),1)),"")</f>
        <v>Cartoon Network</v>
      </c>
      <c r="G16" s="43" t="str">
        <f ca="1">IF(H16="","",IF(INDEX(Data!$BR:$BR,MATCH(H16,Data!$A:$A,0),1)=0,"",INDEX(Data!$BR:$BR,MATCH(H16,Data!$A:$A,0),1)))</f>
        <v/>
      </c>
      <c r="H16" s="43" t="str" cm="1">
        <f t="array" aca="1" ref="H16" ca="1">IFERROR(_xlfn.SINGLE(INDEX(Data!$A$1:G$1009,_xlfn.AGGREGATE(15,6,(OFFSET(Data!$A$1,0,MATCH(H$6,Data!$1:$1,0)-1,1000,1)=IF(H$7="","Yes",H$7))/(OFFSET(Data!$A$1,0,MATCH(H$6,Data!$1:$1,0)-1,1000,1)=IF(H$7="","Yes",H$7))*ROW(Data!$C$1:$C$1009),ROW(H16)-ROW(H$7)),1)),"")</f>
        <v>Cartoon Network</v>
      </c>
      <c r="I16" s="43" t="str">
        <f ca="1">IF(J16="","",IF(INDEX(Data!$BR:$BR,MATCH(J16,Data!$A:$A,0),1)=0,"",INDEX(Data!$BR:$BR,MATCH(J16,Data!$A:$A,0),1)))</f>
        <v/>
      </c>
      <c r="J16" s="43" t="str" cm="1">
        <f t="array" aca="1" ref="J16" ca="1">IFERROR(_xlfn.SINGLE(INDEX(Data!$A$1:J$1009,_xlfn.AGGREGATE(15,6,(OFFSET(Data!$A$1,0,MATCH(J$6,Data!$1:$1,0)-1,1000,1)=IF(J$7="","Yes",J$7))/(OFFSET(Data!$A$1,0,MATCH(J$6,Data!$1:$1,0)-1,1000,1)=IF(J$7="","Yes",J$7))*ROW(Data!$C$1:$C$1009),ROW(J16)-ROW(J$7)),1)),"")</f>
        <v>Cheddar</v>
      </c>
      <c r="K16" s="43">
        <f ca="1">IF(L16="","",IF(INDEX(Data!$BR:$BR,MATCH(L16,Data!$A:$A,0),1)=0,"",INDEX(Data!$BR:$BR,MATCH(L16,Data!$A:$A,0),1)))</f>
        <v>1</v>
      </c>
      <c r="L16" s="43" t="str" cm="1">
        <f t="array" aca="1" ref="L16" ca="1">IFERROR(_xlfn.SINGLE(INDEX(Data!$A$1:L$1009,_xlfn.AGGREGATE(15,6,(OFFSET(Data!$A$1,0,MATCH(L$6,Data!$1:$1,0)-1,1000,1)=IF(L$7="","Yes",L$7))/(OFFSET(Data!$A$1,0,MATCH(L$6,Data!$1:$1,0)-1,1000,1)=IF(L$7="","Yes",L$7))*ROW(Data!$C$1:$C$1009),ROW(L16)-ROW(L$7)),1)),"")</f>
        <v>CBS</v>
      </c>
      <c r="M16" s="43" t="str">
        <f ca="1">IF(N16="","",IF(INDEX(Data!$BR:$BR,MATCH(N16,Data!$A:$A,0),1)=0,"",INDEX(Data!$BR:$BR,MATCH(N16,Data!$A:$A,0),1)))</f>
        <v/>
      </c>
      <c r="N16" s="43" t="str" cm="1">
        <f t="array" aca="1" ref="N16" ca="1">IFERROR(_xlfn.SINGLE(INDEX(Data!$A$1:N$1009,_xlfn.AGGREGATE(15,6,(OFFSET(Data!$A$1,0,MATCH(N$6,Data!$1:$1,0)-1,1000,1)=IF(N$7="","Yes",N$7))/(OFFSET(Data!$A$1,0,MATCH(N$6,Data!$1:$1,0)-1,1000,1)=IF(N$7="","Yes",N$7))*ROW(Data!$C$1:$C$1009),ROW(N16)-ROW(N$7)),1)),"")</f>
        <v>BBC America</v>
      </c>
      <c r="O16" s="43" t="str">
        <f ca="1">IF(P16="","",IF(INDEX(Data!$BR:$BR,MATCH(P16,Data!$A:$A,0),1)=0,"",INDEX(Data!$BR:$BR,MATCH(P16,Data!$A:$A,0),1)))</f>
        <v/>
      </c>
      <c r="P16" s="43" t="str" cm="1">
        <f t="array" aca="1" ref="P16" ca="1">IFERROR(_xlfn.SINGLE(INDEX(Data!$A$1:Q$1009,_xlfn.AGGREGATE(15,6,(OFFSET(Data!$A$1,0,MATCH(P$6,Data!$1:$1,0)-1,1000,1)=IF(P$7="","Yes",P$7))/(OFFSET(Data!$A$1,0,MATCH(P$6,Data!$1:$1,0)-1,1000,1)=IF(P$7="","Yes",P$7))*ROW(Data!$C$1:$C$1009),ROW(P16)-ROW(P$7)),1)),"")</f>
        <v>Baby First</v>
      </c>
      <c r="Q16" s="43">
        <f ca="1">IF(R16="","",IF(INDEX(Data!$BR:$BR,MATCH(R16,Data!$A:$A,0),1)=0,"",INDEX(Data!$BR:$BR,MATCH(R16,Data!$A:$A,0),1)))</f>
        <v>2</v>
      </c>
      <c r="R16" s="43" t="str" cm="1">
        <f t="array" aca="1" ref="R16" ca="1">IFERROR(_xlfn.SINGLE(INDEX(Data!$A$1:R$1009,_xlfn.AGGREGATE(15,6,(OFFSET(Data!$A$1,0,MATCH(R$6,Data!$1:$1,0)-1,1000,1)=IF(R$7="","Yes",R$7))/(OFFSET(Data!$A$1,0,MATCH(R$6,Data!$1:$1,0)-1,1000,1)=IF(R$7="","Yes",R$7))*ROW(Data!$C$1:$C$1009),ROW(R16)-ROW(R$7)),1)),"")</f>
        <v>Aspire</v>
      </c>
      <c r="S16" s="43">
        <f ca="1">IF(T16="","",IF(INDEX(Data!$BR:$BR,MATCH(T16,Data!$A:$A,0),1)=0,"",INDEX(Data!$BR:$BR,MATCH(T16,Data!$A:$A,0),1)))</f>
        <v>2</v>
      </c>
      <c r="T16" s="43" t="str" cm="1">
        <f t="array" aca="1" ref="T16" ca="1">IFERROR(_xlfn.SINGLE(INDEX(Data!$A$1:S$1009,_xlfn.AGGREGATE(15,6,(OFFSET(Data!$A$1,0,MATCH(T$6,Data!$1:$1,0)-1,1000,1)=IF(T$7="","Yes",T$7))/(OFFSET(Data!$A$1,0,MATCH(T$6,Data!$1:$1,0)-1,1000,1)=IF(T$7="","Yes",T$7))*ROW(Data!$C$1:$C$1009),ROW(T16)-ROW(T$7)),1)),"")</f>
        <v>Aspire</v>
      </c>
      <c r="U16" s="43" t="str">
        <f ca="1">IF(V16="","",IF(INDEX(Data!$BR:$BR,MATCH(V16,Data!$A:$A,0),1)=0,"",INDEX(Data!$BR:$BR,MATCH(V16,Data!$A:$A,0),1)))</f>
        <v/>
      </c>
      <c r="V16" s="43" t="str" cm="1">
        <f t="array" aca="1" ref="V16" ca="1">IFERROR(_xlfn.SINGLE(INDEX(Data!$A$1:T$1009,_xlfn.AGGREGATE(15,6,(OFFSET(Data!$A$1,0,MATCH(V$6,Data!$1:$1,0)-1,1000,1)=IF(V$7="","Yes",V$7))/(OFFSET(Data!$A$1,0,MATCH(V$6,Data!$1:$1,0)-1,1000,1)=IF(V$7="","Yes",V$7))*ROW(Data!$C$1:$C$1009),ROW(V16)-ROW(V$7)),1)),"")</f>
        <v>Animal Planet</v>
      </c>
      <c r="W16" s="43" t="str">
        <f ca="1">IF(X16="","",IF(INDEX(Data!$BR:$BR,MATCH(X16,Data!$A:$A,0),1)=0,"",INDEX(Data!$BR:$BR,MATCH(X16,Data!$A:$A,0),1)))</f>
        <v/>
      </c>
      <c r="X16" s="43" t="str" cm="1">
        <f t="array" aca="1" ref="X16" ca="1">IFERROR(_xlfn.SINGLE(INDEX(Data!$A$1:Y$1009,_xlfn.AGGREGATE(15,6,(OFFSET(Data!$A$1,0,MATCH(X$6,Data!$1:$1,0)-1,1000,1)=IF(X$7="","Yes",X$7))/(OFFSET(Data!$A$1,0,MATCH(X$6,Data!$1:$1,0)-1,1000,1)=IF(X$7="","Yes",X$7))*ROW(Data!$C$1:$C$1009),ROW(X16)-ROW(X$7)),1)),"")</f>
        <v>Atres Series</v>
      </c>
      <c r="Y16" s="43" t="str">
        <f ca="1">IF(Z16="","",IF(INDEX(Data!$BR:$BR,MATCH(Z16,Data!$A:$A,0),1)=0,"",INDEX(Data!$BR:$BR,MATCH(Z16,Data!$A:$A,0),1)))</f>
        <v/>
      </c>
      <c r="Z16" s="43" t="str" cm="1">
        <f t="array" aca="1" ref="Z16" ca="1">IFERROR(_xlfn.SINGLE(INDEX(Data!$A$1:AA$1009,_xlfn.AGGREGATE(15,6,(OFFSET(Data!$A$1,0,MATCH(Z$6,Data!$1:$1,0)-1,1000,1)=IF(Z$7="","Yes",Z$7))/(OFFSET(Data!$A$1,0,MATCH(Z$6,Data!$1:$1,0)-1,1000,1)=IF(Z$7="","Yes",Z$7))*ROW(Data!$C$1:$C$1009),ROW(Z16)-ROW(Z$7)),1)),"")</f>
        <v>BBC World News</v>
      </c>
      <c r="AA16" s="43">
        <f ca="1">IF(AB16="","",IF(INDEX(Data!$BR:$BR,MATCH(AB16,Data!$A:$A,0),1)=0,"",INDEX(Data!$BR:$BR,MATCH(AB16,Data!$A:$A,0),1)))</f>
        <v>3</v>
      </c>
      <c r="AB16" s="43" t="str" cm="1">
        <f t="array" aca="1" ref="AB16" ca="1">IFERROR(_xlfn.SINGLE(INDEX(Data!$A$1:AC$1009,_xlfn.AGGREGATE(15,6,(OFFSET(Data!$A$1,0,MATCH(AB$6,Data!$1:$1,0)-1,1000,1)=IF(AB$7="","Yes",AB$7))/(OFFSET(Data!$A$1,0,MATCH(AB$6,Data!$1:$1,0)-1,1000,1)=IF(AB$7="","Yes",AB$7))*ROW(Data!$C$1:$C$1009),ROW(AB16)-ROW(AB$7)),1)),"")</f>
        <v>Boomerang</v>
      </c>
      <c r="AC16" s="43" t="str">
        <f ca="1">IF(AD16="","",IF(INDEX(Data!$BR:$BR,MATCH(AD16,Data!$A:$A,0),1)=0,"",INDEX(Data!$BR:$BR,MATCH(AD16,Data!$A:$A,0),1)))</f>
        <v/>
      </c>
      <c r="AD16" s="43" t="str" cm="1">
        <f t="array" aca="1" ref="AD16" ca="1">IFERROR(_xlfn.SINGLE(INDEX(Data!$A$1:AE$1009,_xlfn.AGGREGATE(15,6,(OFFSET(Data!$A$1,0,MATCH(AD$6,Data!$1:$1,0)-1,1000,1)=IF(AD$7="","Yes",AD$7))/(OFFSET(Data!$A$1,0,MATCH(AD$6,Data!$1:$1,0)-1,1000,1)=IF(AD$7="","Yes",AD$7))*ROW(Data!$C$1:$C$1009),ROW(AD16)-ROW(AD$7)),1)),"")</f>
        <v>Bein Connect 5</v>
      </c>
      <c r="AE16" s="43" t="str">
        <f ca="1">IF(AF16="","",IF(INDEX(Data!$BR:$BR,MATCH(AF16,Data!$A:$A,0),1)=0,"",INDEX(Data!$BR:$BR,MATCH(AF16,Data!$A:$A,0),1)))</f>
        <v/>
      </c>
      <c r="AF16" s="43" t="str" cm="1">
        <f t="array" aca="1" ref="AF16" ca="1">IFERROR(_xlfn.SINGLE(INDEX(Data!$A$1:AM$1009,_xlfn.AGGREGATE(15,6,(OFFSET(Data!$A$1,0,MATCH(AF$6,Data!$1:$1,0)-1,1000,1)=IF(AF$7="","Yes",AF$7))/(OFFSET(Data!$A$1,0,MATCH(AF$6,Data!$1:$1,0)-1,1000,1)=IF(AF$7="","Yes",AF$7))*ROW(Data!$C$1:$C$1009),ROW(AF16)-ROW(AF$7)),1)),"")</f>
        <v/>
      </c>
      <c r="AG16" s="43" t="str">
        <f ca="1">IF(AH16="","",IF(INDEX(Data!$BR:$BR,MATCH(AH16,Data!$A:$A,0),1)=0,"",INDEX(Data!$BR:$BR,MATCH(AH16,Data!$A:$A,0),1)))</f>
        <v/>
      </c>
      <c r="AH16" s="43" t="str" cm="1">
        <f t="array" aca="1" ref="AH16" ca="1">IFERROR(_xlfn.SINGLE(INDEX(Data!$A$1:AO$1009,_xlfn.AGGREGATE(15,6,(OFFSET(Data!$A$1,0,MATCH(AH$6,Data!$1:$1,0)-1,1000,1)=IF(AH$7="","Yes",AH$7))/(OFFSET(Data!$A$1,0,MATCH(AH$6,Data!$1:$1,0)-1,1000,1)=IF(AH$7="","Yes",AH$7))*ROW(Data!$C$1:$C$1009),ROW(AH16)-ROW(AH$7)),1)),"")</f>
        <v>Outdoor Channel</v>
      </c>
      <c r="AI16" s="43" t="str">
        <f ca="1">IF(AJ16="","",IF(INDEX(Data!$BR:$BR,MATCH(AJ16,Data!$A:$A,0),1)=0,"",INDEX(Data!$BR:$BR,MATCH(AJ16,Data!$A:$A,0),1)))</f>
        <v/>
      </c>
      <c r="AJ16" s="43" t="str" cm="1">
        <f t="array" aca="1" ref="AJ16" ca="1">IFERROR(_xlfn.SINGLE(INDEX(Data!$A$1:AQ$1009,_xlfn.AGGREGATE(15,6,(OFFSET(Data!$A$1,0,MATCH(AJ$6,Data!$1:$1,0)-1,1000,1)=IF(AJ$7="","Yes",AJ$7))/(OFFSET(Data!$A$1,0,MATCH(AJ$6,Data!$1:$1,0)-1,1000,1)=IF(AJ$7="","Yes",AJ$7))*ROW(Data!$C$1:$C$1009),ROW(AJ16)-ROW(AJ$7)),1)),"")</f>
        <v>Big Ten Network</v>
      </c>
      <c r="AK16" s="43" t="str">
        <f ca="1">IF(AL16="","",IF(INDEX(Data!$BR:$BR,MATCH(AL16,Data!$A:$A,0),1)=0,"",INDEX(Data!$BR:$BR,MATCH(AL16,Data!$A:$A,0),1)))</f>
        <v/>
      </c>
      <c r="AL16" s="43" t="str" cm="1">
        <f t="array" aca="1" ref="AL16" ca="1">IFERROR(_xlfn.SINGLE(INDEX(Data!$A$1:AS$1009,_xlfn.AGGREGATE(15,6,(OFFSET(Data!$A$1,0,MATCH(AL$6,Data!$1:$1,0)-1,1000,1)=IF(AL$7="","Yes",AL$7))/(OFFSET(Data!$A$1,0,MATCH(AL$6,Data!$1:$1,0)-1,1000,1)=IF(AL$7="","Yes",AL$7))*ROW(Data!$C$1:$C$1009),ROW(AL16)-ROW(AL$7)),1)),"")</f>
        <v>Foxlife</v>
      </c>
      <c r="AM16" s="43" t="str">
        <f ca="1">IF(AN16="","",IF(INDEX(Data!$BR:$BR,MATCH(AN16,Data!$A:$A,0),1)=0,"",INDEX(Data!$BR:$BR,MATCH(AN16,Data!$A:$A,0),1)))</f>
        <v/>
      </c>
      <c r="AN16" s="43" t="str" cm="1">
        <f t="array" aca="1" ref="AN16" ca="1">IFERROR(_xlfn.SINGLE(INDEX(Data!$A$1:AU$1009,_xlfn.AGGREGATE(15,6,(OFFSET(Data!$A$1,0,MATCH(AN$6,Data!$1:$1,0)-1,1000,1)=IF(AN$7="","Yes",AN$7))/(OFFSET(Data!$A$1,0,MATCH(AN$6,Data!$1:$1,0)-1,1000,1)=IF(AN$7="","Yes",AN$7))*ROW(Data!$C$1:$C$1009),ROW(AN16)-ROW(AN$7)),1)),"")</f>
        <v>BET Her</v>
      </c>
    </row>
    <row r="17" spans="1:40" ht="24" x14ac:dyDescent="0.4">
      <c r="A17" s="43" t="str">
        <f ca="1">IF(B17="","",IF(INDEX(Data!$BR:$BR,MATCH(B17,Data!$A:$A,0),1)=0,"",INDEX(Data!$BR:$BR,MATCH(B17,Data!$A:$A,0),1)))</f>
        <v/>
      </c>
      <c r="B17" s="43" t="str" cm="1">
        <f t="array" aca="1" ref="B17" ca="1">IFERROR(_xlfn.SINGLE(INDEX(Data!A$1:$A$1007,_xlfn.AGGREGATE(15,6,(OFFSET(Data!$A$1,0,MATCH(B$6,Data!$1:$1,0)-1,1000,1)=IF(B$7="","Yes",B$7))/(OFFSET(Data!$A$1,0,MATCH(B$6,Data!$1:$1,0)-1,1000,1)=IF(B$7="","Yes",B$7))*ROW(Data!$C$1:$C$1007),ROW(B17)-ROW(B$7)),1)),"")</f>
        <v>BET</v>
      </c>
      <c r="C17" s="43" t="str">
        <f ca="1">IF(D17="","",IF(INDEX(Data!$BR:$BR,MATCH(D17,Data!$A:$A,0),1)=0,"",INDEX(Data!$BR:$BR,MATCH(D17,Data!$A:$A,0),1)))</f>
        <v/>
      </c>
      <c r="D17" s="43" t="str" cm="1">
        <f t="array" aca="1" ref="D17" ca="1">IFERROR(_xlfn.SINGLE(INDEX(Data!$A$1:C$1007,_xlfn.AGGREGATE(15,6,(OFFSET(Data!$A$1,0,MATCH(D$6,Data!$1:$1,0)-1,1000,1)=IF(D$7="","Yes",D$7))/(OFFSET(Data!$A$1,0,MATCH(D$6,Data!$1:$1,0)-1,1000,1)=IF(D$7="","Yes",D$7))*ROW(Data!$C$1:$C$1007),ROW(D17)-ROW(D$7)),1)),"")</f>
        <v>Comedy Central</v>
      </c>
      <c r="E17" s="43" t="str">
        <f ca="1">IF(F17="","",IF(INDEX(Data!$BR:$BR,MATCH(F17,Data!$A:$A,0),1)=0,"",INDEX(Data!$BR:$BR,MATCH(F17,Data!$A:$A,0),1)))</f>
        <v/>
      </c>
      <c r="F17" s="43" t="str" cm="1">
        <f t="array" aca="1" ref="F17" ca="1">IFERROR(_xlfn.SINGLE(INDEX(Data!$A$1:E$1009,_xlfn.AGGREGATE(15,6,(OFFSET(Data!$A$1,0,MATCH(F$6,Data!$1:$1,0)-1,1000,1)=IF(F$7="","Yes",F$7))/(OFFSET(Data!$A$1,0,MATCH(F$6,Data!$1:$1,0)-1,1000,1)=IF(F$7="","Yes",F$7))*ROW(Data!$C$1:$C$1009),ROW(F17)-ROW(F$7)),1)),"")</f>
        <v>Cheddar</v>
      </c>
      <c r="G17" s="43" t="str">
        <f ca="1">IF(H17="","",IF(INDEX(Data!$BR:$BR,MATCH(H17,Data!$A:$A,0),1)=0,"",INDEX(Data!$BR:$BR,MATCH(H17,Data!$A:$A,0),1)))</f>
        <v/>
      </c>
      <c r="H17" s="43" t="str" cm="1">
        <f t="array" aca="1" ref="H17" ca="1">IFERROR(_xlfn.SINGLE(INDEX(Data!$A$1:G$1009,_xlfn.AGGREGATE(15,6,(OFFSET(Data!$A$1,0,MATCH(H$6,Data!$1:$1,0)-1,1000,1)=IF(H$7="","Yes",H$7))/(OFFSET(Data!$A$1,0,MATCH(H$6,Data!$1:$1,0)-1,1000,1)=IF(H$7="","Yes",H$7))*ROW(Data!$C$1:$C$1009),ROW(H17)-ROW(H$7)),1)),"")</f>
        <v>Cheddar</v>
      </c>
      <c r="I17" s="43" t="str">
        <f ca="1">IF(J17="","",IF(INDEX(Data!$BR:$BR,MATCH(J17,Data!$A:$A,0),1)=0,"",INDEX(Data!$BR:$BR,MATCH(J17,Data!$A:$A,0),1)))</f>
        <v/>
      </c>
      <c r="J17" s="43" t="str" cm="1">
        <f t="array" aca="1" ref="J17" ca="1">IFERROR(_xlfn.SINGLE(INDEX(Data!$A$1:J$1009,_xlfn.AGGREGATE(15,6,(OFFSET(Data!$A$1,0,MATCH(J$6,Data!$1:$1,0)-1,1000,1)=IF(J$7="","Yes",J$7))/(OFFSET(Data!$A$1,0,MATCH(J$6,Data!$1:$1,0)-1,1000,1)=IF(J$7="","Yes",J$7))*ROW(Data!$C$1:$C$1009),ROW(J17)-ROW(J$7)),1)),"")</f>
        <v>CNBC</v>
      </c>
      <c r="K17" s="43" t="str">
        <f ca="1">IF(L17="","",IF(INDEX(Data!$BR:$BR,MATCH(L17,Data!$A:$A,0),1)=0,"",INDEX(Data!$BR:$BR,MATCH(L17,Data!$A:$A,0),1)))</f>
        <v/>
      </c>
      <c r="L17" s="43" t="str" cm="1">
        <f t="array" aca="1" ref="L17" ca="1">IFERROR(_xlfn.SINGLE(INDEX(Data!$A$1:L$1009,_xlfn.AGGREGATE(15,6,(OFFSET(Data!$A$1,0,MATCH(L$6,Data!$1:$1,0)-1,1000,1)=IF(L$7="","Yes",L$7))/(OFFSET(Data!$A$1,0,MATCH(L$6,Data!$1:$1,0)-1,1000,1)=IF(L$7="","Yes",L$7))*ROW(Data!$C$1:$C$1009),ROW(L17)-ROW(L$7)),1)),"")</f>
        <v>CBS Sports Network</v>
      </c>
      <c r="M17" s="43" t="str">
        <f ca="1">IF(N17="","",IF(INDEX(Data!$BR:$BR,MATCH(N17,Data!$A:$A,0),1)=0,"",INDEX(Data!$BR:$BR,MATCH(N17,Data!$A:$A,0),1)))</f>
        <v/>
      </c>
      <c r="N17" s="43" t="str" cm="1">
        <f t="array" aca="1" ref="N17" ca="1">IFERROR(_xlfn.SINGLE(INDEX(Data!$A$1:N$1009,_xlfn.AGGREGATE(15,6,(OFFSET(Data!$A$1,0,MATCH(N$6,Data!$1:$1,0)-1,1000,1)=IF(N$7="","Yes",N$7))/(OFFSET(Data!$A$1,0,MATCH(N$6,Data!$1:$1,0)-1,1000,1)=IF(N$7="","Yes",N$7))*ROW(Data!$C$1:$C$1009),ROW(N17)-ROW(N$7)),1)),"")</f>
        <v>BET</v>
      </c>
      <c r="O17" s="43" t="str">
        <f ca="1">IF(P17="","",IF(INDEX(Data!$BR:$BR,MATCH(P17,Data!$A:$A,0),1)=0,"",INDEX(Data!$BR:$BR,MATCH(P17,Data!$A:$A,0),1)))</f>
        <v/>
      </c>
      <c r="P17" s="43" t="str" cm="1">
        <f t="array" aca="1" ref="P17" ca="1">IFERROR(_xlfn.SINGLE(INDEX(Data!$A$1:Q$1009,_xlfn.AGGREGATE(15,6,(OFFSET(Data!$A$1,0,MATCH(P$6,Data!$1:$1,0)-1,1000,1)=IF(P$7="","Yes",P$7))/(OFFSET(Data!$A$1,0,MATCH(P$6,Data!$1:$1,0)-1,1000,1)=IF(P$7="","Yes",P$7))*ROW(Data!$C$1:$C$1009),ROW(P17)-ROW(P$7)),1)),"")</f>
        <v>BBC America</v>
      </c>
      <c r="Q17" s="43" t="str">
        <f ca="1">IF(R17="","",IF(INDEX(Data!$BR:$BR,MATCH(R17,Data!$A:$A,0),1)=0,"",INDEX(Data!$BR:$BR,MATCH(R17,Data!$A:$A,0),1)))</f>
        <v/>
      </c>
      <c r="R17" s="43" t="str" cm="1">
        <f t="array" aca="1" ref="R17" ca="1">IFERROR(_xlfn.SINGLE(INDEX(Data!$A$1:R$1009,_xlfn.AGGREGATE(15,6,(OFFSET(Data!$A$1,0,MATCH(R$6,Data!$1:$1,0)-1,1000,1)=IF(R$7="","Yes",R$7))/(OFFSET(Data!$A$1,0,MATCH(R$6,Data!$1:$1,0)-1,1000,1)=IF(R$7="","Yes",R$7))*ROW(Data!$C$1:$C$1009),ROW(R17)-ROW(R$7)),1)),"")</f>
        <v>AXS TV</v>
      </c>
      <c r="S17" s="43" t="str">
        <f ca="1">IF(T17="","",IF(INDEX(Data!$BR:$BR,MATCH(T17,Data!$A:$A,0),1)=0,"",INDEX(Data!$BR:$BR,MATCH(T17,Data!$A:$A,0),1)))</f>
        <v/>
      </c>
      <c r="T17" s="43" t="str" cm="1">
        <f t="array" aca="1" ref="T17" ca="1">IFERROR(_xlfn.SINGLE(INDEX(Data!$A$1:S$1009,_xlfn.AGGREGATE(15,6,(OFFSET(Data!$A$1,0,MATCH(T$6,Data!$1:$1,0)-1,1000,1)=IF(T$7="","Yes",T$7))/(OFFSET(Data!$A$1,0,MATCH(T$6,Data!$1:$1,0)-1,1000,1)=IF(T$7="","Yes",T$7))*ROW(Data!$C$1:$C$1009),ROW(T17)-ROW(T$7)),1)),"")</f>
        <v>AXS TV</v>
      </c>
      <c r="U17" s="43">
        <f ca="1">IF(V17="","",IF(INDEX(Data!$BR:$BR,MATCH(V17,Data!$A:$A,0),1)=0,"",INDEX(Data!$BR:$BR,MATCH(V17,Data!$A:$A,0),1)))</f>
        <v>2</v>
      </c>
      <c r="V17" s="43" t="str" cm="1">
        <f t="array" aca="1" ref="V17" ca="1">IFERROR(_xlfn.SINGLE(INDEX(Data!$A$1:T$1009,_xlfn.AGGREGATE(15,6,(OFFSET(Data!$A$1,0,MATCH(V$6,Data!$1:$1,0)-1,1000,1)=IF(V$7="","Yes",V$7))/(OFFSET(Data!$A$1,0,MATCH(V$6,Data!$1:$1,0)-1,1000,1)=IF(V$7="","Yes",V$7))*ROW(Data!$C$1:$C$1009),ROW(V17)-ROW(V$7)),1)),"")</f>
        <v>Aspire</v>
      </c>
      <c r="W17" s="43" t="str">
        <f ca="1">IF(X17="","",IF(INDEX(Data!$BR:$BR,MATCH(X17,Data!$A:$A,0),1)=0,"",INDEX(Data!$BR:$BR,MATCH(X17,Data!$A:$A,0),1)))</f>
        <v/>
      </c>
      <c r="X17" s="43" t="str" cm="1">
        <f t="array" aca="1" ref="X17" ca="1">IFERROR(_xlfn.SINGLE(INDEX(Data!$A$1:Y$1009,_xlfn.AGGREGATE(15,6,(OFFSET(Data!$A$1,0,MATCH(X$6,Data!$1:$1,0)-1,1000,1)=IF(X$7="","Yes",X$7))/(OFFSET(Data!$A$1,0,MATCH(X$6,Data!$1:$1,0)-1,1000,1)=IF(X$7="","Yes",X$7))*ROW(Data!$C$1:$C$1009),ROW(X17)-ROW(X$7)),1)),"")</f>
        <v>AXS TV</v>
      </c>
      <c r="Y17" s="43" t="str">
        <f ca="1">IF(Z17="","",IF(INDEX(Data!$BR:$BR,MATCH(Z17,Data!$A:$A,0),1)=0,"",INDEX(Data!$BR:$BR,MATCH(Z17,Data!$A:$A,0),1)))</f>
        <v/>
      </c>
      <c r="Z17" s="43" t="str" cm="1">
        <f t="array" aca="1" ref="Z17" ca="1">IFERROR(_xlfn.SINGLE(INDEX(Data!$A$1:AA$1009,_xlfn.AGGREGATE(15,6,(OFFSET(Data!$A$1,0,MATCH(Z$6,Data!$1:$1,0)-1,1000,1)=IF(Z$7="","Yes",Z$7))/(OFFSET(Data!$A$1,0,MATCH(Z$6,Data!$1:$1,0)-1,1000,1)=IF(Z$7="","Yes",Z$7))*ROW(Data!$C$1:$C$1009),ROW(Z17)-ROW(Z$7)),1)),"")</f>
        <v>BET</v>
      </c>
      <c r="AA17" s="43" t="str">
        <f ca="1">IF(AB17="","",IF(INDEX(Data!$BR:$BR,MATCH(AB17,Data!$A:$A,0),1)=0,"",INDEX(Data!$BR:$BR,MATCH(AB17,Data!$A:$A,0),1)))</f>
        <v/>
      </c>
      <c r="AB17" s="43" t="str" cm="1">
        <f t="array" aca="1" ref="AB17" ca="1">IFERROR(_xlfn.SINGLE(INDEX(Data!$A$1:AC$1009,_xlfn.AGGREGATE(15,6,(OFFSET(Data!$A$1,0,MATCH(AB$6,Data!$1:$1,0)-1,1000,1)=IF(AB$7="","Yes",AB$7))/(OFFSET(Data!$A$1,0,MATCH(AB$6,Data!$1:$1,0)-1,1000,1)=IF(AB$7="","Yes",AB$7))*ROW(Data!$C$1:$C$1009),ROW(AB17)-ROW(AB$7)),1)),"")</f>
        <v>Bravo</v>
      </c>
      <c r="AC17" s="43" t="str">
        <f ca="1">IF(AD17="","",IF(INDEX(Data!$BR:$BR,MATCH(AD17,Data!$A:$A,0),1)=0,"",INDEX(Data!$BR:$BR,MATCH(AD17,Data!$A:$A,0),1)))</f>
        <v/>
      </c>
      <c r="AD17" s="43" t="str" cm="1">
        <f t="array" aca="1" ref="AD17" ca="1">IFERROR(_xlfn.SINGLE(INDEX(Data!$A$1:AE$1009,_xlfn.AGGREGATE(15,6,(OFFSET(Data!$A$1,0,MATCH(AD$6,Data!$1:$1,0)-1,1000,1)=IF(AD$7="","Yes",AD$7))/(OFFSET(Data!$A$1,0,MATCH(AD$6,Data!$1:$1,0)-1,1000,1)=IF(AD$7="","Yes",AD$7))*ROW(Data!$C$1:$C$1009),ROW(AD17)-ROW(AD$7)),1)),"")</f>
        <v>Bein Connect 6</v>
      </c>
      <c r="AE17" s="43" t="str">
        <f ca="1">IF(AF17="","",IF(INDEX(Data!$BR:$BR,MATCH(AF17,Data!$A:$A,0),1)=0,"",INDEX(Data!$BR:$BR,MATCH(AF17,Data!$A:$A,0),1)))</f>
        <v/>
      </c>
      <c r="AF17" s="43" t="str" cm="1">
        <f t="array" aca="1" ref="AF17" ca="1">IFERROR(_xlfn.SINGLE(INDEX(Data!$A$1:AM$1009,_xlfn.AGGREGATE(15,6,(OFFSET(Data!$A$1,0,MATCH(AF$6,Data!$1:$1,0)-1,1000,1)=IF(AF$7="","Yes",AF$7))/(OFFSET(Data!$A$1,0,MATCH(AF$6,Data!$1:$1,0)-1,1000,1)=IF(AF$7="","Yes",AF$7))*ROW(Data!$C$1:$C$1009),ROW(AF17)-ROW(AF$7)),1)),"")</f>
        <v/>
      </c>
      <c r="AG17" s="43" t="str">
        <f ca="1">IF(AH17="","",IF(INDEX(Data!$BR:$BR,MATCH(AH17,Data!$A:$A,0),1)=0,"",INDEX(Data!$BR:$BR,MATCH(AH17,Data!$A:$A,0),1)))</f>
        <v/>
      </c>
      <c r="AH17" s="43" t="str" cm="1">
        <f t="array" aca="1" ref="AH17" ca="1">IFERROR(_xlfn.SINGLE(INDEX(Data!$A$1:AO$1009,_xlfn.AGGREGATE(15,6,(OFFSET(Data!$A$1,0,MATCH(AH$6,Data!$1:$1,0)-1,1000,1)=IF(AH$7="","Yes",AH$7))/(OFFSET(Data!$A$1,0,MATCH(AH$6,Data!$1:$1,0)-1,1000,1)=IF(AH$7="","Yes",AH$7))*ROW(Data!$C$1:$C$1009),ROW(AH17)-ROW(AH$7)),1)),"")</f>
        <v>PixL</v>
      </c>
      <c r="AI17" s="43" t="str">
        <f ca="1">IF(AJ17="","",IF(INDEX(Data!$BR:$BR,MATCH(AJ17,Data!$A:$A,0),1)=0,"",INDEX(Data!$BR:$BR,MATCH(AJ17,Data!$A:$A,0),1)))</f>
        <v/>
      </c>
      <c r="AJ17" s="43" t="str" cm="1">
        <f t="array" aca="1" ref="AJ17" ca="1">IFERROR(_xlfn.SINGLE(INDEX(Data!$A$1:AQ$1009,_xlfn.AGGREGATE(15,6,(OFFSET(Data!$A$1,0,MATCH(AJ$6,Data!$1:$1,0)-1,1000,1)=IF(AJ$7="","Yes",AJ$7))/(OFFSET(Data!$A$1,0,MATCH(AJ$6,Data!$1:$1,0)-1,1000,1)=IF(AJ$7="","Yes",AJ$7))*ROW(Data!$C$1:$C$1009),ROW(AJ17)-ROW(AJ$7)),1)),"")</f>
        <v>Cheddar</v>
      </c>
      <c r="AK17" s="43" t="str">
        <f ca="1">IF(AL17="","",IF(INDEX(Data!$BR:$BR,MATCH(AL17,Data!$A:$A,0),1)=0,"",INDEX(Data!$BR:$BR,MATCH(AL17,Data!$A:$A,0),1)))</f>
        <v/>
      </c>
      <c r="AL17" s="43" t="str" cm="1">
        <f t="array" aca="1" ref="AL17" ca="1">IFERROR(_xlfn.SINGLE(INDEX(Data!$A$1:AS$1009,_xlfn.AGGREGATE(15,6,(OFFSET(Data!$A$1,0,MATCH(AL$6,Data!$1:$1,0)-1,1000,1)=IF(AL$7="","Yes",AL$7))/(OFFSET(Data!$A$1,0,MATCH(AL$6,Data!$1:$1,0)-1,1000,1)=IF(AL$7="","Yes",AL$7))*ROW(Data!$C$1:$C$1009),ROW(AL17)-ROW(AL$7)),1)),"")</f>
        <v>History En Español</v>
      </c>
      <c r="AM17" s="43" t="str">
        <f ca="1">IF(AN17="","",IF(INDEX(Data!$BR:$BR,MATCH(AN17,Data!$A:$A,0),1)=0,"",INDEX(Data!$BR:$BR,MATCH(AN17,Data!$A:$A,0),1)))</f>
        <v/>
      </c>
      <c r="AN17" s="43" t="str" cm="1">
        <f t="array" aca="1" ref="AN17" ca="1">IFERROR(_xlfn.SINGLE(INDEX(Data!$A$1:AU$1009,_xlfn.AGGREGATE(15,6,(OFFSET(Data!$A$1,0,MATCH(AN$6,Data!$1:$1,0)-1,1000,1)=IF(AN$7="","Yes",AN$7))/(OFFSET(Data!$A$1,0,MATCH(AN$6,Data!$1:$1,0)-1,1000,1)=IF(AN$7="","Yes",AN$7))*ROW(Data!$C$1:$C$1009),ROW(AN17)-ROW(AN$7)),1)),"")</f>
        <v>BET Jams</v>
      </c>
    </row>
    <row r="18" spans="1:40" x14ac:dyDescent="0.4">
      <c r="A18" s="43" t="str">
        <f ca="1">IF(B18="","",IF(INDEX(Data!$BR:$BR,MATCH(B18,Data!$A:$A,0),1)=0,"",INDEX(Data!$BR:$BR,MATCH(B18,Data!$A:$A,0),1)))</f>
        <v/>
      </c>
      <c r="B18" s="43" t="str" cm="1">
        <f t="array" aca="1" ref="B18" ca="1">IFERROR(_xlfn.SINGLE(INDEX(Data!A$1:$A$1007,_xlfn.AGGREGATE(15,6,(OFFSET(Data!$A$1,0,MATCH(B$6,Data!$1:$1,0)-1,1000,1)=IF(B$7="","Yes",B$7))/(OFFSET(Data!$A$1,0,MATCH(B$6,Data!$1:$1,0)-1,1000,1)=IF(B$7="","Yes",B$7))*ROW(Data!$C$1:$C$1007),ROW(B18)-ROW(B$7)),1)),"")</f>
        <v>BET Her</v>
      </c>
      <c r="C18" s="43" t="str">
        <f ca="1">IF(D18="","",IF(INDEX(Data!$BR:$BR,MATCH(D18,Data!$A:$A,0),1)=0,"",INDEX(Data!$BR:$BR,MATCH(D18,Data!$A:$A,0),1)))</f>
        <v/>
      </c>
      <c r="D18" s="43" t="str" cm="1">
        <f t="array" aca="1" ref="D18" ca="1">IFERROR(_xlfn.SINGLE(INDEX(Data!$A$1:C$1007,_xlfn.AGGREGATE(15,6,(OFFSET(Data!$A$1,0,MATCH(D$6,Data!$1:$1,0)-1,1000,1)=IF(D$7="","Yes",D$7))/(OFFSET(Data!$A$1,0,MATCH(D$6,Data!$1:$1,0)-1,1000,1)=IF(D$7="","Yes",D$7))*ROW(Data!$C$1:$C$1007),ROW(D18)-ROW(D$7)),1)),"")</f>
        <v>Comet TV</v>
      </c>
      <c r="E18" s="43" t="str">
        <f ca="1">IF(F18="","",IF(INDEX(Data!$BR:$BR,MATCH(F18,Data!$A:$A,0),1)=0,"",INDEX(Data!$BR:$BR,MATCH(F18,Data!$A:$A,0),1)))</f>
        <v/>
      </c>
      <c r="F18" s="43" t="str" cm="1">
        <f t="array" aca="1" ref="F18" ca="1">IFERROR(_xlfn.SINGLE(INDEX(Data!$A$1:E$1009,_xlfn.AGGREGATE(15,6,(OFFSET(Data!$A$1,0,MATCH(F$6,Data!$1:$1,0)-1,1000,1)=IF(F$7="","Yes",F$7))/(OFFSET(Data!$A$1,0,MATCH(F$6,Data!$1:$1,0)-1,1000,1)=IF(F$7="","Yes",F$7))*ROW(Data!$C$1:$C$1009),ROW(F18)-ROW(F$7)),1)),"")</f>
        <v>CNN</v>
      </c>
      <c r="G18" s="43" t="str">
        <f ca="1">IF(H18="","",IF(INDEX(Data!$BR:$BR,MATCH(H18,Data!$A:$A,0),1)=0,"",INDEX(Data!$BR:$BR,MATCH(H18,Data!$A:$A,0),1)))</f>
        <v/>
      </c>
      <c r="H18" s="43" t="str" cm="1">
        <f t="array" aca="1" ref="H18" ca="1">IFERROR(_xlfn.SINGLE(INDEX(Data!$A$1:G$1009,_xlfn.AGGREGATE(15,6,(OFFSET(Data!$A$1,0,MATCH(H$6,Data!$1:$1,0)-1,1000,1)=IF(H$7="","Yes",H$7))/(OFFSET(Data!$A$1,0,MATCH(H$6,Data!$1:$1,0)-1,1000,1)=IF(H$7="","Yes",H$7))*ROW(Data!$C$1:$C$1009),ROW(H18)-ROW(H$7)),1)),"")</f>
        <v>CNN</v>
      </c>
      <c r="I18" s="43" t="str">
        <f ca="1">IF(J18="","",IF(INDEX(Data!$BR:$BR,MATCH(J18,Data!$A:$A,0),1)=0,"",INDEX(Data!$BR:$BR,MATCH(J18,Data!$A:$A,0),1)))</f>
        <v/>
      </c>
      <c r="J18" s="43" t="str" cm="1">
        <f t="array" aca="1" ref="J18" ca="1">IFERROR(_xlfn.SINGLE(INDEX(Data!$A$1:J$1009,_xlfn.AGGREGATE(15,6,(OFFSET(Data!$A$1,0,MATCH(J$6,Data!$1:$1,0)-1,1000,1)=IF(J$7="","Yes",J$7))/(OFFSET(Data!$A$1,0,MATCH(J$6,Data!$1:$1,0)-1,1000,1)=IF(J$7="","Yes",J$7))*ROW(Data!$C$1:$C$1009),ROW(J18)-ROW(J$7)),1)),"")</f>
        <v>CNBC World</v>
      </c>
      <c r="K18" s="43" t="str">
        <f ca="1">IF(L18="","",IF(INDEX(Data!$BR:$BR,MATCH(L18,Data!$A:$A,0),1)=0,"",INDEX(Data!$BR:$BR,MATCH(L18,Data!$A:$A,0),1)))</f>
        <v/>
      </c>
      <c r="L18" s="43" t="str" cm="1">
        <f t="array" aca="1" ref="L18" ca="1">IFERROR(_xlfn.SINGLE(INDEX(Data!$A$1:L$1009,_xlfn.AGGREGATE(15,6,(OFFSET(Data!$A$1,0,MATCH(L$6,Data!$1:$1,0)-1,1000,1)=IF(L$7="","Yes",L$7))/(OFFSET(Data!$A$1,0,MATCH(L$6,Data!$1:$1,0)-1,1000,1)=IF(L$7="","Yes",L$7))*ROW(Data!$C$1:$C$1009),ROW(L18)-ROW(L$7)),1)),"")</f>
        <v>Cheddar</v>
      </c>
      <c r="M18" s="43" t="str">
        <f ca="1">IF(N18="","",IF(INDEX(Data!$BR:$BR,MATCH(N18,Data!$A:$A,0),1)=0,"",INDEX(Data!$BR:$BR,MATCH(N18,Data!$A:$A,0),1)))</f>
        <v/>
      </c>
      <c r="N18" s="43" t="str" cm="1">
        <f t="array" aca="1" ref="N18" ca="1">IFERROR(_xlfn.SINGLE(INDEX(Data!$A$1:N$1009,_xlfn.AGGREGATE(15,6,(OFFSET(Data!$A$1,0,MATCH(N$6,Data!$1:$1,0)-1,1000,1)=IF(N$7="","Yes",N$7))/(OFFSET(Data!$A$1,0,MATCH(N$6,Data!$1:$1,0)-1,1000,1)=IF(N$7="","Yes",N$7))*ROW(Data!$C$1:$C$1009),ROW(N18)-ROW(N$7)),1)),"")</f>
        <v>Bloomberg TV</v>
      </c>
      <c r="O18" s="43" t="str">
        <f ca="1">IF(P18="","",IF(INDEX(Data!$BR:$BR,MATCH(P18,Data!$A:$A,0),1)=0,"",INDEX(Data!$BR:$BR,MATCH(P18,Data!$A:$A,0),1)))</f>
        <v/>
      </c>
      <c r="P18" s="43" t="str" cm="1">
        <f t="array" aca="1" ref="P18" ca="1">IFERROR(_xlfn.SINGLE(INDEX(Data!$A$1:Q$1009,_xlfn.AGGREGATE(15,6,(OFFSET(Data!$A$1,0,MATCH(P$6,Data!$1:$1,0)-1,1000,1)=IF(P$7="","Yes",P$7))/(OFFSET(Data!$A$1,0,MATCH(P$6,Data!$1:$1,0)-1,1000,1)=IF(P$7="","Yes",P$7))*ROW(Data!$C$1:$C$1009),ROW(P18)-ROW(P$7)),1)),"")</f>
        <v>BET</v>
      </c>
      <c r="Q18" s="43" t="str">
        <f ca="1">IF(R18="","",IF(INDEX(Data!$BR:$BR,MATCH(R18,Data!$A:$A,0),1)=0,"",INDEX(Data!$BR:$BR,MATCH(R18,Data!$A:$A,0),1)))</f>
        <v/>
      </c>
      <c r="R18" s="43" t="str" cm="1">
        <f t="array" aca="1" ref="R18" ca="1">IFERROR(_xlfn.SINGLE(INDEX(Data!$A$1:R$1009,_xlfn.AGGREGATE(15,6,(OFFSET(Data!$A$1,0,MATCH(R$6,Data!$1:$1,0)-1,1000,1)=IF(R$7="","Yes",R$7))/(OFFSET(Data!$A$1,0,MATCH(R$6,Data!$1:$1,0)-1,1000,1)=IF(R$7="","Yes",R$7))*ROW(Data!$C$1:$C$1009),ROW(R18)-ROW(R$7)),1)),"")</f>
        <v>Baby First</v>
      </c>
      <c r="S18" s="43" t="str">
        <f ca="1">IF(T18="","",IF(INDEX(Data!$BR:$BR,MATCH(T18,Data!$A:$A,0),1)=0,"",INDEX(Data!$BR:$BR,MATCH(T18,Data!$A:$A,0),1)))</f>
        <v/>
      </c>
      <c r="T18" s="43" t="str" cm="1">
        <f t="array" aca="1" ref="T18" ca="1">IFERROR(_xlfn.SINGLE(INDEX(Data!$A$1:S$1009,_xlfn.AGGREGATE(15,6,(OFFSET(Data!$A$1,0,MATCH(T$6,Data!$1:$1,0)-1,1000,1)=IF(T$7="","Yes",T$7))/(OFFSET(Data!$A$1,0,MATCH(T$6,Data!$1:$1,0)-1,1000,1)=IF(T$7="","Yes",T$7))*ROW(Data!$C$1:$C$1009),ROW(T18)-ROW(T$7)),1)),"")</f>
        <v>Baby First</v>
      </c>
      <c r="U18" s="43" t="str">
        <f ca="1">IF(V18="","",IF(INDEX(Data!$BR:$BR,MATCH(V18,Data!$A:$A,0),1)=0,"",INDEX(Data!$BR:$BR,MATCH(V18,Data!$A:$A,0),1)))</f>
        <v/>
      </c>
      <c r="V18" s="43" t="str" cm="1">
        <f t="array" aca="1" ref="V18" ca="1">IFERROR(_xlfn.SINGLE(INDEX(Data!$A$1:T$1009,_xlfn.AGGREGATE(15,6,(OFFSET(Data!$A$1,0,MATCH(V$6,Data!$1:$1,0)-1,1000,1)=IF(V$7="","Yes",V$7))/(OFFSET(Data!$A$1,0,MATCH(V$6,Data!$1:$1,0)-1,1000,1)=IF(V$7="","Yes",V$7))*ROW(Data!$C$1:$C$1009),ROW(V18)-ROW(V$7)),1)),"")</f>
        <v>AXS TV</v>
      </c>
      <c r="W18" s="43" t="str">
        <f ca="1">IF(X18="","",IF(INDEX(Data!$BR:$BR,MATCH(X18,Data!$A:$A,0),1)=0,"",INDEX(Data!$BR:$BR,MATCH(X18,Data!$A:$A,0),1)))</f>
        <v/>
      </c>
      <c r="X18" s="43" t="str" cm="1">
        <f t="array" aca="1" ref="X18" ca="1">IFERROR(_xlfn.SINGLE(INDEX(Data!$A$1:Y$1009,_xlfn.AGGREGATE(15,6,(OFFSET(Data!$A$1,0,MATCH(X$6,Data!$1:$1,0)-1,1000,1)=IF(X$7="","Yes",X$7))/(OFFSET(Data!$A$1,0,MATCH(X$6,Data!$1:$1,0)-1,1000,1)=IF(X$7="","Yes",X$7))*ROW(Data!$C$1:$C$1009),ROW(X18)-ROW(X$7)),1)),"")</f>
        <v>Azteca</v>
      </c>
      <c r="Y18" s="43" t="str">
        <f ca="1">IF(Z18="","",IF(INDEX(Data!$BR:$BR,MATCH(Z18,Data!$A:$A,0),1)=0,"",INDEX(Data!$BR:$BR,MATCH(Z18,Data!$A:$A,0),1)))</f>
        <v/>
      </c>
      <c r="Z18" s="43" t="str" cm="1">
        <f t="array" aca="1" ref="Z18" ca="1">IFERROR(_xlfn.SINGLE(INDEX(Data!$A$1:AA$1009,_xlfn.AGGREGATE(15,6,(OFFSET(Data!$A$1,0,MATCH(Z$6,Data!$1:$1,0)-1,1000,1)=IF(Z$7="","Yes",Z$7))/(OFFSET(Data!$A$1,0,MATCH(Z$6,Data!$1:$1,0)-1,1000,1)=IF(Z$7="","Yes",Z$7))*ROW(Data!$C$1:$C$1009),ROW(Z18)-ROW(Z$7)),1)),"")</f>
        <v>Big Ten Network</v>
      </c>
      <c r="AA18" s="43" t="str">
        <f ca="1">IF(AB18="","",IF(INDEX(Data!$BR:$BR,MATCH(AB18,Data!$A:$A,0),1)=0,"",INDEX(Data!$BR:$BR,MATCH(AB18,Data!$A:$A,0),1)))</f>
        <v/>
      </c>
      <c r="AB18" s="43" t="str" cm="1">
        <f t="array" aca="1" ref="AB18" ca="1">IFERROR(_xlfn.SINGLE(INDEX(Data!$A$1:AC$1009,_xlfn.AGGREGATE(15,6,(OFFSET(Data!$A$1,0,MATCH(AB$6,Data!$1:$1,0)-1,1000,1)=IF(AB$7="","Yes",AB$7))/(OFFSET(Data!$A$1,0,MATCH(AB$6,Data!$1:$1,0)-1,1000,1)=IF(AB$7="","Yes",AB$7))*ROW(Data!$C$1:$C$1009),ROW(AB18)-ROW(AB$7)),1)),"")</f>
        <v>Cartoon Network</v>
      </c>
      <c r="AC18" s="43" t="str">
        <f ca="1">IF(AD18="","",IF(INDEX(Data!$BR:$BR,MATCH(AD18,Data!$A:$A,0),1)=0,"",INDEX(Data!$BR:$BR,MATCH(AD18,Data!$A:$A,0),1)))</f>
        <v/>
      </c>
      <c r="AD18" s="43" t="str" cm="1">
        <f t="array" aca="1" ref="AD18" ca="1">IFERROR(_xlfn.SINGLE(INDEX(Data!$A$1:AE$1009,_xlfn.AGGREGATE(15,6,(OFFSET(Data!$A$1,0,MATCH(AD$6,Data!$1:$1,0)-1,1000,1)=IF(AD$7="","Yes",AD$7))/(OFFSET(Data!$A$1,0,MATCH(AD$6,Data!$1:$1,0)-1,1000,1)=IF(AD$7="","Yes",AD$7))*ROW(Data!$C$1:$C$1009),ROW(AD18)-ROW(AD$7)),1)),"")</f>
        <v>Bein Connect 7</v>
      </c>
      <c r="AE18" s="43" t="str">
        <f ca="1">IF(AF18="","",IF(INDEX(Data!$BR:$BR,MATCH(AF18,Data!$A:$A,0),1)=0,"",INDEX(Data!$BR:$BR,MATCH(AF18,Data!$A:$A,0),1)))</f>
        <v/>
      </c>
      <c r="AF18" s="43" t="str" cm="1">
        <f t="array" aca="1" ref="AF18" ca="1">IFERROR(_xlfn.SINGLE(INDEX(Data!$A$1:AM$1009,_xlfn.AGGREGATE(15,6,(OFFSET(Data!$A$1,0,MATCH(AF$6,Data!$1:$1,0)-1,1000,1)=IF(AF$7="","Yes",AF$7))/(OFFSET(Data!$A$1,0,MATCH(AF$6,Data!$1:$1,0)-1,1000,1)=IF(AF$7="","Yes",AF$7))*ROW(Data!$C$1:$C$1009),ROW(AF18)-ROW(AF$7)),1)),"")</f>
        <v/>
      </c>
      <c r="AG18" s="43" t="str">
        <f ca="1">IF(AH18="","",IF(INDEX(Data!$BR:$BR,MATCH(AH18,Data!$A:$A,0),1)=0,"",INDEX(Data!$BR:$BR,MATCH(AH18,Data!$A:$A,0),1)))</f>
        <v/>
      </c>
      <c r="AH18" s="43" t="str" cm="1">
        <f t="array" aca="1" ref="AH18" ca="1">IFERROR(_xlfn.SINGLE(INDEX(Data!$A$1:AO$1009,_xlfn.AGGREGATE(15,6,(OFFSET(Data!$A$1,0,MATCH(AH$6,Data!$1:$1,0)-1,1000,1)=IF(AH$7="","Yes",AH$7))/(OFFSET(Data!$A$1,0,MATCH(AH$6,Data!$1:$1,0)-1,1000,1)=IF(AH$7="","Yes",AH$7))*ROW(Data!$C$1:$C$1009),ROW(AH18)-ROW(AH$7)),1)),"")</f>
        <v>QVC</v>
      </c>
      <c r="AI18" s="43" t="str">
        <f ca="1">IF(AJ18="","",IF(INDEX(Data!$BR:$BR,MATCH(AJ18,Data!$A:$A,0),1)=0,"",INDEX(Data!$BR:$BR,MATCH(AJ18,Data!$A:$A,0),1)))</f>
        <v/>
      </c>
      <c r="AJ18" s="43" t="str" cm="1">
        <f t="array" aca="1" ref="AJ18" ca="1">IFERROR(_xlfn.SINGLE(INDEX(Data!$A$1:AQ$1009,_xlfn.AGGREGATE(15,6,(OFFSET(Data!$A$1,0,MATCH(AJ$6,Data!$1:$1,0)-1,1000,1)=IF(AJ$7="","Yes",AJ$7))/(OFFSET(Data!$A$1,0,MATCH(AJ$6,Data!$1:$1,0)-1,1000,1)=IF(AJ$7="","Yes",AJ$7))*ROW(Data!$C$1:$C$1009),ROW(AJ18)-ROW(AJ$7)),1)),"")</f>
        <v>CMT</v>
      </c>
      <c r="AK18" s="43" t="str">
        <f ca="1">IF(AL18="","",IF(INDEX(Data!$BR:$BR,MATCH(AL18,Data!$A:$A,0),1)=0,"",INDEX(Data!$BR:$BR,MATCH(AL18,Data!$A:$A,0),1)))</f>
        <v/>
      </c>
      <c r="AL18" s="43" t="str" cm="1">
        <f t="array" aca="1" ref="AL18" ca="1">IFERROR(_xlfn.SINGLE(INDEX(Data!$A$1:AS$1009,_xlfn.AGGREGATE(15,6,(OFFSET(Data!$A$1,0,MATCH(AL$6,Data!$1:$1,0)-1,1000,1)=IF(AL$7="","Yes",AL$7))/(OFFSET(Data!$A$1,0,MATCH(AL$6,Data!$1:$1,0)-1,1000,1)=IF(AL$7="","Yes",AL$7))*ROW(Data!$C$1:$C$1009),ROW(AL18)-ROW(AL$7)),1)),"")</f>
        <v>Nat Geo Mundo</v>
      </c>
      <c r="AM18" s="43" t="str">
        <f ca="1">IF(AN18="","",IF(INDEX(Data!$BR:$BR,MATCH(AN18,Data!$A:$A,0),1)=0,"",INDEX(Data!$BR:$BR,MATCH(AN18,Data!$A:$A,0),1)))</f>
        <v/>
      </c>
      <c r="AN18" s="43" t="str" cm="1">
        <f t="array" aca="1" ref="AN18" ca="1">IFERROR(_xlfn.SINGLE(INDEX(Data!$A$1:AU$1009,_xlfn.AGGREGATE(15,6,(OFFSET(Data!$A$1,0,MATCH(AN$6,Data!$1:$1,0)-1,1000,1)=IF(AN$7="","Yes",AN$7))/(OFFSET(Data!$A$1,0,MATCH(AN$6,Data!$1:$1,0)-1,1000,1)=IF(AN$7="","Yes",AN$7))*ROW(Data!$C$1:$C$1009),ROW(AN18)-ROW(AN$7)),1)),"")</f>
        <v>BET Soul</v>
      </c>
    </row>
    <row r="19" spans="1:40" x14ac:dyDescent="0.4">
      <c r="A19" s="43" t="str">
        <f ca="1">IF(B19="","",IF(INDEX(Data!$BR:$BR,MATCH(B19,Data!$A:$A,0),1)=0,"",INDEX(Data!$BR:$BR,MATCH(B19,Data!$A:$A,0),1)))</f>
        <v/>
      </c>
      <c r="B19" s="43" t="str" cm="1">
        <f t="array" aca="1" ref="B19" ca="1">IFERROR(_xlfn.SINGLE(INDEX(Data!A$1:$A$1007,_xlfn.AGGREGATE(15,6,(OFFSET(Data!$A$1,0,MATCH(B$6,Data!$1:$1,0)-1,1000,1)=IF(B$7="","Yes",B$7))/(OFFSET(Data!$A$1,0,MATCH(B$6,Data!$1:$1,0)-1,1000,1)=IF(B$7="","Yes",B$7))*ROW(Data!$C$1:$C$1007),ROW(B19)-ROW(B$7)),1)),"")</f>
        <v>Cheddar</v>
      </c>
      <c r="C19" s="43" t="str">
        <f ca="1">IF(D19="","",IF(INDEX(Data!$BR:$BR,MATCH(D19,Data!$A:$A,0),1)=0,"",INDEX(Data!$BR:$BR,MATCH(D19,Data!$A:$A,0),1)))</f>
        <v/>
      </c>
      <c r="D19" s="43" t="str" cm="1">
        <f t="array" aca="1" ref="D19" ca="1">IFERROR(_xlfn.SINGLE(INDEX(Data!$A$1:C$1007,_xlfn.AGGREGATE(15,6,(OFFSET(Data!$A$1,0,MATCH(D$6,Data!$1:$1,0)-1,1000,1)=IF(D$7="","Yes",D$7))/(OFFSET(Data!$A$1,0,MATCH(D$6,Data!$1:$1,0)-1,1000,1)=IF(D$7="","Yes",D$7))*ROW(Data!$C$1:$C$1007),ROW(D19)-ROW(D$7)),1)),"")</f>
        <v>Disney Channel</v>
      </c>
      <c r="E19" s="43" t="str">
        <f ca="1">IF(F19="","",IF(INDEX(Data!$BR:$BR,MATCH(F19,Data!$A:$A,0),1)=0,"",INDEX(Data!$BR:$BR,MATCH(F19,Data!$A:$A,0),1)))</f>
        <v/>
      </c>
      <c r="F19" s="43" t="str" cm="1">
        <f t="array" aca="1" ref="F19" ca="1">IFERROR(_xlfn.SINGLE(INDEX(Data!$A$1:E$1009,_xlfn.AGGREGATE(15,6,(OFFSET(Data!$A$1,0,MATCH(F$6,Data!$1:$1,0)-1,1000,1)=IF(F$7="","Yes",F$7))/(OFFSET(Data!$A$1,0,MATCH(F$6,Data!$1:$1,0)-1,1000,1)=IF(F$7="","Yes",F$7))*ROW(Data!$C$1:$C$1009),ROW(F19)-ROW(F$7)),1)),"")</f>
        <v>Comedy Central</v>
      </c>
      <c r="G19" s="43" t="str">
        <f ca="1">IF(H19="","",IF(INDEX(Data!$BR:$BR,MATCH(H19,Data!$A:$A,0),1)=0,"",INDEX(Data!$BR:$BR,MATCH(H19,Data!$A:$A,0),1)))</f>
        <v/>
      </c>
      <c r="H19" s="43" t="str" cm="1">
        <f t="array" aca="1" ref="H19" ca="1">IFERROR(_xlfn.SINGLE(INDEX(Data!$A$1:G$1009,_xlfn.AGGREGATE(15,6,(OFFSET(Data!$A$1,0,MATCH(H$6,Data!$1:$1,0)-1,1000,1)=IF(H$7="","Yes",H$7))/(OFFSET(Data!$A$1,0,MATCH(H$6,Data!$1:$1,0)-1,1000,1)=IF(H$7="","Yes",H$7))*ROW(Data!$C$1:$C$1009),ROW(H19)-ROW(H$7)),1)),"")</f>
        <v>Comedy Central</v>
      </c>
      <c r="I19" s="43" t="str">
        <f ca="1">IF(J19="","",IF(INDEX(Data!$BR:$BR,MATCH(J19,Data!$A:$A,0),1)=0,"",INDEX(Data!$BR:$BR,MATCH(J19,Data!$A:$A,0),1)))</f>
        <v/>
      </c>
      <c r="J19" s="43" t="str" cm="1">
        <f t="array" aca="1" ref="J19" ca="1">IFERROR(_xlfn.SINGLE(INDEX(Data!$A$1:J$1009,_xlfn.AGGREGATE(15,6,(OFFSET(Data!$A$1,0,MATCH(J$6,Data!$1:$1,0)-1,1000,1)=IF(J$7="","Yes",J$7))/(OFFSET(Data!$A$1,0,MATCH(J$6,Data!$1:$1,0)-1,1000,1)=IF(J$7="","Yes",J$7))*ROW(Data!$C$1:$C$1009),ROW(J19)-ROW(J$7)),1)),"")</f>
        <v>CNN</v>
      </c>
      <c r="K19" s="43" t="str">
        <f ca="1">IF(L19="","",IF(INDEX(Data!$BR:$BR,MATCH(L19,Data!$A:$A,0),1)=0,"",INDEX(Data!$BR:$BR,MATCH(L19,Data!$A:$A,0),1)))</f>
        <v/>
      </c>
      <c r="L19" s="43" t="str" cm="1">
        <f t="array" aca="1" ref="L19" ca="1">IFERROR(_xlfn.SINGLE(INDEX(Data!$A$1:L$1009,_xlfn.AGGREGATE(15,6,(OFFSET(Data!$A$1,0,MATCH(L$6,Data!$1:$1,0)-1,1000,1)=IF(L$7="","Yes",L$7))/(OFFSET(Data!$A$1,0,MATCH(L$6,Data!$1:$1,0)-1,1000,1)=IF(L$7="","Yes",L$7))*ROW(Data!$C$1:$C$1009),ROW(L19)-ROW(L$7)),1)),"")</f>
        <v>Cinemax</v>
      </c>
      <c r="M19" s="43" t="str">
        <f ca="1">IF(N19="","",IF(INDEX(Data!$BR:$BR,MATCH(N19,Data!$A:$A,0),1)=0,"",INDEX(Data!$BR:$BR,MATCH(N19,Data!$A:$A,0),1)))</f>
        <v/>
      </c>
      <c r="N19" s="43" t="str" cm="1">
        <f t="array" aca="1" ref="N19" ca="1">IFERROR(_xlfn.SINGLE(INDEX(Data!$A$1:N$1009,_xlfn.AGGREGATE(15,6,(OFFSET(Data!$A$1,0,MATCH(N$6,Data!$1:$1,0)-1,1000,1)=IF(N$7="","Yes",N$7))/(OFFSET(Data!$A$1,0,MATCH(N$6,Data!$1:$1,0)-1,1000,1)=IF(N$7="","Yes",N$7))*ROW(Data!$C$1:$C$1009),ROW(N19)-ROW(N$7)),1)),"")</f>
        <v>Bravo</v>
      </c>
      <c r="O19" s="43" t="str">
        <f ca="1">IF(P19="","",IF(INDEX(Data!$BR:$BR,MATCH(P19,Data!$A:$A,0),1)=0,"",INDEX(Data!$BR:$BR,MATCH(P19,Data!$A:$A,0),1)))</f>
        <v/>
      </c>
      <c r="P19" s="43" t="str" cm="1">
        <f t="array" aca="1" ref="P19" ca="1">IFERROR(_xlfn.SINGLE(INDEX(Data!$A$1:Q$1009,_xlfn.AGGREGATE(15,6,(OFFSET(Data!$A$1,0,MATCH(P$6,Data!$1:$1,0)-1,1000,1)=IF(P$7="","Yes",P$7))/(OFFSET(Data!$A$1,0,MATCH(P$6,Data!$1:$1,0)-1,1000,1)=IF(P$7="","Yes",P$7))*ROW(Data!$C$1:$C$1009),ROW(P19)-ROW(P$7)),1)),"")</f>
        <v>Big Ten Network</v>
      </c>
      <c r="Q19" s="43" t="str">
        <f ca="1">IF(R19="","",IF(INDEX(Data!$BR:$BR,MATCH(R19,Data!$A:$A,0),1)=0,"",INDEX(Data!$BR:$BR,MATCH(R19,Data!$A:$A,0),1)))</f>
        <v/>
      </c>
      <c r="R19" s="43" t="str" cm="1">
        <f t="array" aca="1" ref="R19" ca="1">IFERROR(_xlfn.SINGLE(INDEX(Data!$A$1:R$1009,_xlfn.AGGREGATE(15,6,(OFFSET(Data!$A$1,0,MATCH(R$6,Data!$1:$1,0)-1,1000,1)=IF(R$7="","Yes",R$7))/(OFFSET(Data!$A$1,0,MATCH(R$6,Data!$1:$1,0)-1,1000,1)=IF(R$7="","Yes",R$7))*ROW(Data!$C$1:$C$1009),ROW(R19)-ROW(R$7)),1)),"")</f>
        <v>BBC America</v>
      </c>
      <c r="S19" s="43" t="str">
        <f ca="1">IF(T19="","",IF(INDEX(Data!$BR:$BR,MATCH(T19,Data!$A:$A,0),1)=0,"",INDEX(Data!$BR:$BR,MATCH(T19,Data!$A:$A,0),1)))</f>
        <v/>
      </c>
      <c r="T19" s="43" t="str" cm="1">
        <f t="array" aca="1" ref="T19" ca="1">IFERROR(_xlfn.SINGLE(INDEX(Data!$A$1:S$1009,_xlfn.AGGREGATE(15,6,(OFFSET(Data!$A$1,0,MATCH(T$6,Data!$1:$1,0)-1,1000,1)=IF(T$7="","Yes",T$7))/(OFFSET(Data!$A$1,0,MATCH(T$6,Data!$1:$1,0)-1,1000,1)=IF(T$7="","Yes",T$7))*ROW(Data!$C$1:$C$1009),ROW(T19)-ROW(T$7)),1)),"")</f>
        <v>BBC America</v>
      </c>
      <c r="U19" s="43" t="str">
        <f ca="1">IF(V19="","",IF(INDEX(Data!$BR:$BR,MATCH(V19,Data!$A:$A,0),1)=0,"",INDEX(Data!$BR:$BR,MATCH(V19,Data!$A:$A,0),1)))</f>
        <v/>
      </c>
      <c r="V19" s="43" t="str" cm="1">
        <f t="array" aca="1" ref="V19" ca="1">IFERROR(_xlfn.SINGLE(INDEX(Data!$A$1:T$1009,_xlfn.AGGREGATE(15,6,(OFFSET(Data!$A$1,0,MATCH(V$6,Data!$1:$1,0)-1,1000,1)=IF(V$7="","Yes",V$7))/(OFFSET(Data!$A$1,0,MATCH(V$6,Data!$1:$1,0)-1,1000,1)=IF(V$7="","Yes",V$7))*ROW(Data!$C$1:$C$1009),ROW(V19)-ROW(V$7)),1)),"")</f>
        <v>Baby First</v>
      </c>
      <c r="W19" s="43" t="str">
        <f ca="1">IF(X19="","",IF(INDEX(Data!$BR:$BR,MATCH(X19,Data!$A:$A,0),1)=0,"",INDEX(Data!$BR:$BR,MATCH(X19,Data!$A:$A,0),1)))</f>
        <v/>
      </c>
      <c r="X19" s="43" t="str" cm="1">
        <f t="array" aca="1" ref="X19" ca="1">IFERROR(_xlfn.SINGLE(INDEX(Data!$A$1:Y$1009,_xlfn.AGGREGATE(15,6,(OFFSET(Data!$A$1,0,MATCH(X$6,Data!$1:$1,0)-1,1000,1)=IF(X$7="","Yes",X$7))/(OFFSET(Data!$A$1,0,MATCH(X$6,Data!$1:$1,0)-1,1000,1)=IF(X$7="","Yes",X$7))*ROW(Data!$C$1:$C$1009),ROW(X19)-ROW(X$7)),1)),"")</f>
        <v>Baby First</v>
      </c>
      <c r="Y19" s="43" t="str">
        <f ca="1">IF(Z19="","",IF(INDEX(Data!$BR:$BR,MATCH(Z19,Data!$A:$A,0),1)=0,"",INDEX(Data!$BR:$BR,MATCH(Z19,Data!$A:$A,0),1)))</f>
        <v/>
      </c>
      <c r="Z19" s="43" t="str" cm="1">
        <f t="array" aca="1" ref="Z19" ca="1">IFERROR(_xlfn.SINGLE(INDEX(Data!$A$1:AA$1009,_xlfn.AGGREGATE(15,6,(OFFSET(Data!$A$1,0,MATCH(Z$6,Data!$1:$1,0)-1,1000,1)=IF(Z$7="","Yes",Z$7))/(OFFSET(Data!$A$1,0,MATCH(Z$6,Data!$1:$1,0)-1,1000,1)=IF(Z$7="","Yes",Z$7))*ROW(Data!$C$1:$C$1009),ROW(Z19)-ROW(Z$7)),1)),"")</f>
        <v>Bravo</v>
      </c>
      <c r="AA19" s="43">
        <f ca="1">IF(AB19="","",IF(INDEX(Data!$BR:$BR,MATCH(AB19,Data!$A:$A,0),1)=0,"",INDEX(Data!$BR:$BR,MATCH(AB19,Data!$A:$A,0),1)))</f>
        <v>1</v>
      </c>
      <c r="AB19" s="43" t="str" cm="1">
        <f t="array" aca="1" ref="AB19" ca="1">IFERROR(_xlfn.SINGLE(INDEX(Data!$A$1:AC$1009,_xlfn.AGGREGATE(15,6,(OFFSET(Data!$A$1,0,MATCH(AB$6,Data!$1:$1,0)-1,1000,1)=IF(AB$7="","Yes",AB$7))/(OFFSET(Data!$A$1,0,MATCH(AB$6,Data!$1:$1,0)-1,1000,1)=IF(AB$7="","Yes",AB$7))*ROW(Data!$C$1:$C$1009),ROW(AB19)-ROW(AB$7)),1)),"")</f>
        <v>CBS</v>
      </c>
      <c r="AC19" s="43" t="str">
        <f ca="1">IF(AD19="","",IF(INDEX(Data!$BR:$BR,MATCH(AD19,Data!$A:$A,0),1)=0,"",INDEX(Data!$BR:$BR,MATCH(AD19,Data!$A:$A,0),1)))</f>
        <v/>
      </c>
      <c r="AD19" s="43" t="str" cm="1">
        <f t="array" aca="1" ref="AD19" ca="1">IFERROR(_xlfn.SINGLE(INDEX(Data!$A$1:AE$1009,_xlfn.AGGREGATE(15,6,(OFFSET(Data!$A$1,0,MATCH(AD$6,Data!$1:$1,0)-1,1000,1)=IF(AD$7="","Yes",AD$7))/(OFFSET(Data!$A$1,0,MATCH(AD$6,Data!$1:$1,0)-1,1000,1)=IF(AD$7="","Yes",AD$7))*ROW(Data!$C$1:$C$1009),ROW(AD19)-ROW(AD$7)),1)),"")</f>
        <v>Bein Connect 8</v>
      </c>
      <c r="AE19" s="43" t="str">
        <f ca="1">IF(AF19="","",IF(INDEX(Data!$BR:$BR,MATCH(AF19,Data!$A:$A,0),1)=0,"",INDEX(Data!$BR:$BR,MATCH(AF19,Data!$A:$A,0),1)))</f>
        <v/>
      </c>
      <c r="AF19" s="43" t="str" cm="1">
        <f t="array" aca="1" ref="AF19" ca="1">IFERROR(_xlfn.SINGLE(INDEX(Data!$A$1:AM$1009,_xlfn.AGGREGATE(15,6,(OFFSET(Data!$A$1,0,MATCH(AF$6,Data!$1:$1,0)-1,1000,1)=IF(AF$7="","Yes",AF$7))/(OFFSET(Data!$A$1,0,MATCH(AF$6,Data!$1:$1,0)-1,1000,1)=IF(AF$7="","Yes",AF$7))*ROW(Data!$C$1:$C$1009),ROW(AF19)-ROW(AF$7)),1)),"")</f>
        <v/>
      </c>
      <c r="AG19" s="43" t="str">
        <f ca="1">IF(AH19="","",IF(INDEX(Data!$BR:$BR,MATCH(AH19,Data!$A:$A,0),1)=0,"",INDEX(Data!$BR:$BR,MATCH(AH19,Data!$A:$A,0),1)))</f>
        <v/>
      </c>
      <c r="AH19" s="43" t="str" cm="1">
        <f t="array" aca="1" ref="AH19" ca="1">IFERROR(_xlfn.SINGLE(INDEX(Data!$A$1:AO$1009,_xlfn.AGGREGATE(15,6,(OFFSET(Data!$A$1,0,MATCH(AH$6,Data!$1:$1,0)-1,1000,1)=IF(AH$7="","Yes",AH$7))/(OFFSET(Data!$A$1,0,MATCH(AH$6,Data!$1:$1,0)-1,1000,1)=IF(AH$7="","Yes",AH$7))*ROW(Data!$C$1:$C$1009),ROW(AH19)-ROW(AH$7)),1)),"")</f>
        <v>Sportsman Channel</v>
      </c>
      <c r="AI19" s="43" t="str">
        <f ca="1">IF(AJ19="","",IF(INDEX(Data!$BR:$BR,MATCH(AJ19,Data!$A:$A,0),1)=0,"",INDEX(Data!$BR:$BR,MATCH(AJ19,Data!$A:$A,0),1)))</f>
        <v/>
      </c>
      <c r="AJ19" s="43" t="str" cm="1">
        <f t="array" aca="1" ref="AJ19" ca="1">IFERROR(_xlfn.SINGLE(INDEX(Data!$A$1:AQ$1009,_xlfn.AGGREGATE(15,6,(OFFSET(Data!$A$1,0,MATCH(AJ$6,Data!$1:$1,0)-1,1000,1)=IF(AJ$7="","Yes",AJ$7))/(OFFSET(Data!$A$1,0,MATCH(AJ$6,Data!$1:$1,0)-1,1000,1)=IF(AJ$7="","Yes",AJ$7))*ROW(Data!$C$1:$C$1009),ROW(AJ19)-ROW(AJ$7)),1)),"")</f>
        <v>Comedy Central</v>
      </c>
      <c r="AK19" s="43" t="str">
        <f ca="1">IF(AL19="","",IF(INDEX(Data!$BR:$BR,MATCH(AL19,Data!$A:$A,0),1)=0,"",INDEX(Data!$BR:$BR,MATCH(AL19,Data!$A:$A,0),1)))</f>
        <v/>
      </c>
      <c r="AL19" s="43" t="str" cm="1">
        <f t="array" aca="1" ref="AL19" ca="1">IFERROR(_xlfn.SINGLE(INDEX(Data!$A$1:AS$1009,_xlfn.AGGREGATE(15,6,(OFFSET(Data!$A$1,0,MATCH(AL$6,Data!$1:$1,0)-1,1000,1)=IF(AL$7="","Yes",AL$7))/(OFFSET(Data!$A$1,0,MATCH(AL$6,Data!$1:$1,0)-1,1000,1)=IF(AL$7="","Yes",AL$7))*ROW(Data!$C$1:$C$1009),ROW(AL19)-ROW(AL$7)),1)),"")</f>
        <v>Telefe</v>
      </c>
      <c r="AM19" s="43" t="str">
        <f ca="1">IF(AN19="","",IF(INDEX(Data!$BR:$BR,MATCH(AN19,Data!$A:$A,0),1)=0,"",INDEX(Data!$BR:$BR,MATCH(AN19,Data!$A:$A,0),1)))</f>
        <v/>
      </c>
      <c r="AN19" s="43" t="str" cm="1">
        <f t="array" aca="1" ref="AN19" ca="1">IFERROR(_xlfn.SINGLE(INDEX(Data!$A$1:AU$1009,_xlfn.AGGREGATE(15,6,(OFFSET(Data!$A$1,0,MATCH(AN$6,Data!$1:$1,0)-1,1000,1)=IF(AN$7="","Yes",AN$7))/(OFFSET(Data!$A$1,0,MATCH(AN$6,Data!$1:$1,0)-1,1000,1)=IF(AN$7="","Yes",AN$7))*ROW(Data!$C$1:$C$1009),ROW(AN19)-ROW(AN$7)),1)),"")</f>
        <v>Bloomberg TV</v>
      </c>
    </row>
    <row r="20" spans="1:40" ht="24" x14ac:dyDescent="0.4">
      <c r="A20" s="43" t="str">
        <f ca="1">IF(B20="","",IF(INDEX(Data!$BR:$BR,MATCH(B20,Data!$A:$A,0),1)=0,"",INDEX(Data!$BR:$BR,MATCH(B20,Data!$A:$A,0),1)))</f>
        <v/>
      </c>
      <c r="B20" s="43" t="str" cm="1">
        <f t="array" aca="1" ref="B20" ca="1">IFERROR(_xlfn.SINGLE(INDEX(Data!A$1:$A$1007,_xlfn.AGGREGATE(15,6,(OFFSET(Data!$A$1,0,MATCH(B$6,Data!$1:$1,0)-1,1000,1)=IF(B$7="","Yes",B$7))/(OFFSET(Data!$A$1,0,MATCH(B$6,Data!$1:$1,0)-1,1000,1)=IF(B$7="","Yes",B$7))*ROW(Data!$C$1:$C$1007),ROW(B20)-ROW(B$7)),1)),"")</f>
        <v>Cleo TV</v>
      </c>
      <c r="C20" s="43" t="str">
        <f ca="1">IF(D20="","",IF(INDEX(Data!$BR:$BR,MATCH(D20,Data!$A:$A,0),1)=0,"",INDEX(Data!$BR:$BR,MATCH(D20,Data!$A:$A,0),1)))</f>
        <v/>
      </c>
      <c r="D20" s="43" t="str" cm="1">
        <f t="array" aca="1" ref="D20" ca="1">IFERROR(_xlfn.SINGLE(INDEX(Data!$A$1:C$1007,_xlfn.AGGREGATE(15,6,(OFFSET(Data!$A$1,0,MATCH(D$6,Data!$1:$1,0)-1,1000,1)=IF(D$7="","Yes",D$7))/(OFFSET(Data!$A$1,0,MATCH(D$6,Data!$1:$1,0)-1,1000,1)=IF(D$7="","Yes",D$7))*ROW(Data!$C$1:$C$1007),ROW(D20)-ROW(D$7)),1)),"")</f>
        <v>Epix Drive-In</v>
      </c>
      <c r="E20" s="43" t="str">
        <f ca="1">IF(F20="","",IF(INDEX(Data!$BR:$BR,MATCH(F20,Data!$A:$A,0),1)=0,"",INDEX(Data!$BR:$BR,MATCH(F20,Data!$A:$A,0),1)))</f>
        <v/>
      </c>
      <c r="F20" s="43" t="str" cm="1">
        <f t="array" aca="1" ref="F20" ca="1">IFERROR(_xlfn.SINGLE(INDEX(Data!$A$1:E$1009,_xlfn.AGGREGATE(15,6,(OFFSET(Data!$A$1,0,MATCH(F$6,Data!$1:$1,0)-1,1000,1)=IF(F$7="","Yes",F$7))/(OFFSET(Data!$A$1,0,MATCH(F$6,Data!$1:$1,0)-1,1000,1)=IF(F$7="","Yes",F$7))*ROW(Data!$C$1:$C$1009),ROW(F20)-ROW(F$7)),1)),"")</f>
        <v>Comet TV</v>
      </c>
      <c r="G20" s="43" t="str">
        <f ca="1">IF(H20="","",IF(INDEX(Data!$BR:$BR,MATCH(H20,Data!$A:$A,0),1)=0,"",INDEX(Data!$BR:$BR,MATCH(H20,Data!$A:$A,0),1)))</f>
        <v/>
      </c>
      <c r="H20" s="43" t="str" cm="1">
        <f t="array" aca="1" ref="H20" ca="1">IFERROR(_xlfn.SINGLE(INDEX(Data!$A$1:G$1009,_xlfn.AGGREGATE(15,6,(OFFSET(Data!$A$1,0,MATCH(H$6,Data!$1:$1,0)-1,1000,1)=IF(H$7="","Yes",H$7))/(OFFSET(Data!$A$1,0,MATCH(H$6,Data!$1:$1,0)-1,1000,1)=IF(H$7="","Yes",H$7))*ROW(Data!$C$1:$C$1009),ROW(H20)-ROW(H$7)),1)),"")</f>
        <v>Comet TV</v>
      </c>
      <c r="I20" s="43" t="str">
        <f ca="1">IF(J20="","",IF(INDEX(Data!$BR:$BR,MATCH(J20,Data!$A:$A,0),1)=0,"",INDEX(Data!$BR:$BR,MATCH(J20,Data!$A:$A,0),1)))</f>
        <v/>
      </c>
      <c r="J20" s="43" t="str" cm="1">
        <f t="array" aca="1" ref="J20" ca="1">IFERROR(_xlfn.SINGLE(INDEX(Data!$A$1:J$1009,_xlfn.AGGREGATE(15,6,(OFFSET(Data!$A$1,0,MATCH(J$6,Data!$1:$1,0)-1,1000,1)=IF(J$7="","Yes",J$7))/(OFFSET(Data!$A$1,0,MATCH(J$6,Data!$1:$1,0)-1,1000,1)=IF(J$7="","Yes",J$7))*ROW(Data!$C$1:$C$1009),ROW(J20)-ROW(J$7)),1)),"")</f>
        <v>Comedy Central</v>
      </c>
      <c r="K20" s="43" t="str">
        <f ca="1">IF(L20="","",IF(INDEX(Data!$BR:$BR,MATCH(L20,Data!$A:$A,0),1)=0,"",INDEX(Data!$BR:$BR,MATCH(L20,Data!$A:$A,0),1)))</f>
        <v/>
      </c>
      <c r="L20" s="43" t="str" cm="1">
        <f t="array" aca="1" ref="L20" ca="1">IFERROR(_xlfn.SINGLE(INDEX(Data!$A$1:L$1009,_xlfn.AGGREGATE(15,6,(OFFSET(Data!$A$1,0,MATCH(L$6,Data!$1:$1,0)-1,1000,1)=IF(L$7="","Yes",L$7))/(OFFSET(Data!$A$1,0,MATCH(L$6,Data!$1:$1,0)-1,1000,1)=IF(L$7="","Yes",L$7))*ROW(Data!$C$1:$C$1009),ROW(L20)-ROW(L$7)),1)),"")</f>
        <v>Cinemax Actionmax</v>
      </c>
      <c r="M20" s="43" t="str">
        <f ca="1">IF(N20="","",IF(INDEX(Data!$BR:$BR,MATCH(N20,Data!$A:$A,0),1)=0,"",INDEX(Data!$BR:$BR,MATCH(N20,Data!$A:$A,0),1)))</f>
        <v/>
      </c>
      <c r="N20" s="43" t="str" cm="1">
        <f t="array" aca="1" ref="N20" ca="1">IFERROR(_xlfn.SINGLE(INDEX(Data!$A$1:N$1009,_xlfn.AGGREGATE(15,6,(OFFSET(Data!$A$1,0,MATCH(N$6,Data!$1:$1,0)-1,1000,1)=IF(N$7="","Yes",N$7))/(OFFSET(Data!$A$1,0,MATCH(N$6,Data!$1:$1,0)-1,1000,1)=IF(N$7="","Yes",N$7))*ROW(Data!$C$1:$C$1009),ROW(N20)-ROW(N$7)),1)),"")</f>
        <v>Cartoon Network</v>
      </c>
      <c r="O20" s="43" t="str">
        <f ca="1">IF(P20="","",IF(INDEX(Data!$BR:$BR,MATCH(P20,Data!$A:$A,0),1)=0,"",INDEX(Data!$BR:$BR,MATCH(P20,Data!$A:$A,0),1)))</f>
        <v/>
      </c>
      <c r="P20" s="43" t="str" cm="1">
        <f t="array" aca="1" ref="P20" ca="1">IFERROR(_xlfn.SINGLE(INDEX(Data!$A$1:Q$1009,_xlfn.AGGREGATE(15,6,(OFFSET(Data!$A$1,0,MATCH(P$6,Data!$1:$1,0)-1,1000,1)=IF(P$7="","Yes",P$7))/(OFFSET(Data!$A$1,0,MATCH(P$6,Data!$1:$1,0)-1,1000,1)=IF(P$7="","Yes",P$7))*ROW(Data!$C$1:$C$1009),ROW(P20)-ROW(P$7)),1)),"")</f>
        <v>Bloomberg TV</v>
      </c>
      <c r="Q20" s="43" t="str">
        <f ca="1">IF(R20="","",IF(INDEX(Data!$BR:$BR,MATCH(R20,Data!$A:$A,0),1)=0,"",INDEX(Data!$BR:$BR,MATCH(R20,Data!$A:$A,0),1)))</f>
        <v/>
      </c>
      <c r="R20" s="43" t="str" cm="1">
        <f t="array" aca="1" ref="R20" ca="1">IFERROR(_xlfn.SINGLE(INDEX(Data!$A$1:R$1009,_xlfn.AGGREGATE(15,6,(OFFSET(Data!$A$1,0,MATCH(R$6,Data!$1:$1,0)-1,1000,1)=IF(R$7="","Yes",R$7))/(OFFSET(Data!$A$1,0,MATCH(R$6,Data!$1:$1,0)-1,1000,1)=IF(R$7="","Yes",R$7))*ROW(Data!$C$1:$C$1009),ROW(R20)-ROW(R$7)),1)),"")</f>
        <v>BBC World News</v>
      </c>
      <c r="S20" s="43" t="str">
        <f ca="1">IF(T20="","",IF(INDEX(Data!$BR:$BR,MATCH(T20,Data!$A:$A,0),1)=0,"",INDEX(Data!$BR:$BR,MATCH(T20,Data!$A:$A,0),1)))</f>
        <v/>
      </c>
      <c r="T20" s="43" t="str" cm="1">
        <f t="array" aca="1" ref="T20" ca="1">IFERROR(_xlfn.SINGLE(INDEX(Data!$A$1:S$1009,_xlfn.AGGREGATE(15,6,(OFFSET(Data!$A$1,0,MATCH(T$6,Data!$1:$1,0)-1,1000,1)=IF(T$7="","Yes",T$7))/(OFFSET(Data!$A$1,0,MATCH(T$6,Data!$1:$1,0)-1,1000,1)=IF(T$7="","Yes",T$7))*ROW(Data!$C$1:$C$1009),ROW(T20)-ROW(T$7)),1)),"")</f>
        <v>BBC World News</v>
      </c>
      <c r="U20" s="43" t="str">
        <f ca="1">IF(V20="","",IF(INDEX(Data!$BR:$BR,MATCH(V20,Data!$A:$A,0),1)=0,"",INDEX(Data!$BR:$BR,MATCH(V20,Data!$A:$A,0),1)))</f>
        <v/>
      </c>
      <c r="V20" s="43" t="str" cm="1">
        <f t="array" aca="1" ref="V20" ca="1">IFERROR(_xlfn.SINGLE(INDEX(Data!$A$1:T$1009,_xlfn.AGGREGATE(15,6,(OFFSET(Data!$A$1,0,MATCH(V$6,Data!$1:$1,0)-1,1000,1)=IF(V$7="","Yes",V$7))/(OFFSET(Data!$A$1,0,MATCH(V$6,Data!$1:$1,0)-1,1000,1)=IF(V$7="","Yes",V$7))*ROW(Data!$C$1:$C$1009),ROW(V20)-ROW(V$7)),1)),"")</f>
        <v>BBC America</v>
      </c>
      <c r="W20" s="43" t="str">
        <f ca="1">IF(X20="","",IF(INDEX(Data!$BR:$BR,MATCH(X20,Data!$A:$A,0),1)=0,"",INDEX(Data!$BR:$BR,MATCH(X20,Data!$A:$A,0),1)))</f>
        <v/>
      </c>
      <c r="X20" s="43" t="str" cm="1">
        <f t="array" aca="1" ref="X20" ca="1">IFERROR(_xlfn.SINGLE(INDEX(Data!$A$1:Y$1009,_xlfn.AGGREGATE(15,6,(OFFSET(Data!$A$1,0,MATCH(X$6,Data!$1:$1,0)-1,1000,1)=IF(X$7="","Yes",X$7))/(OFFSET(Data!$A$1,0,MATCH(X$6,Data!$1:$1,0)-1,1000,1)=IF(X$7="","Yes",X$7))*ROW(Data!$C$1:$C$1009),ROW(X20)-ROW(X$7)),1)),"")</f>
        <v>BabyTV</v>
      </c>
      <c r="Y20" s="43" t="str">
        <f ca="1">IF(Z20="","",IF(INDEX(Data!$BR:$BR,MATCH(Z20,Data!$A:$A,0),1)=0,"",INDEX(Data!$BR:$BR,MATCH(Z20,Data!$A:$A,0),1)))</f>
        <v/>
      </c>
      <c r="Z20" s="43" t="str" cm="1">
        <f t="array" aca="1" ref="Z20" ca="1">IFERROR(_xlfn.SINGLE(INDEX(Data!$A$1:AA$1009,_xlfn.AGGREGATE(15,6,(OFFSET(Data!$A$1,0,MATCH(Z$6,Data!$1:$1,0)-1,1000,1)=IF(Z$7="","Yes",Z$7))/(OFFSET(Data!$A$1,0,MATCH(Z$6,Data!$1:$1,0)-1,1000,1)=IF(Z$7="","Yes",Z$7))*ROW(Data!$C$1:$C$1009),ROW(Z20)-ROW(Z$7)),1)),"")</f>
        <v>Cartoon Network</v>
      </c>
      <c r="AA20" s="43" t="str">
        <f ca="1">IF(AB20="","",IF(INDEX(Data!$BR:$BR,MATCH(AB20,Data!$A:$A,0),1)=0,"",INDEX(Data!$BR:$BR,MATCH(AB20,Data!$A:$A,0),1)))</f>
        <v/>
      </c>
      <c r="AB20" s="43" t="str" cm="1">
        <f t="array" aca="1" ref="AB20" ca="1">IFERROR(_xlfn.SINGLE(INDEX(Data!$A$1:AC$1009,_xlfn.AGGREGATE(15,6,(OFFSET(Data!$A$1,0,MATCH(AB$6,Data!$1:$1,0)-1,1000,1)=IF(AB$7="","Yes",AB$7))/(OFFSET(Data!$A$1,0,MATCH(AB$6,Data!$1:$1,0)-1,1000,1)=IF(AB$7="","Yes",AB$7))*ROW(Data!$C$1:$C$1009),ROW(AB20)-ROW(AB$7)),1)),"")</f>
        <v>CBS News Live</v>
      </c>
      <c r="AC20" s="43" t="str">
        <f ca="1">IF(AD20="","",IF(INDEX(Data!$BR:$BR,MATCH(AD20,Data!$A:$A,0),1)=0,"",INDEX(Data!$BR:$BR,MATCH(AD20,Data!$A:$A,0),1)))</f>
        <v/>
      </c>
      <c r="AD20" s="43" t="str" cm="1">
        <f t="array" aca="1" ref="AD20" ca="1">IFERROR(_xlfn.SINGLE(INDEX(Data!$A$1:AE$1009,_xlfn.AGGREGATE(15,6,(OFFSET(Data!$A$1,0,MATCH(AD$6,Data!$1:$1,0)-1,1000,1)=IF(AD$7="","Yes",AD$7))/(OFFSET(Data!$A$1,0,MATCH(AD$6,Data!$1:$1,0)-1,1000,1)=IF(AD$7="","Yes",AD$7))*ROW(Data!$C$1:$C$1009),ROW(AD20)-ROW(AD$7)),1)),"")</f>
        <v>Bein Laliga</v>
      </c>
      <c r="AE20" s="43" t="str">
        <f ca="1">IF(AF20="","",IF(INDEX(Data!$BR:$BR,MATCH(AF20,Data!$A:$A,0),1)=0,"",INDEX(Data!$BR:$BR,MATCH(AF20,Data!$A:$A,0),1)))</f>
        <v/>
      </c>
      <c r="AF20" s="43" t="str" cm="1">
        <f t="array" aca="1" ref="AF20" ca="1">IFERROR(_xlfn.SINGLE(INDEX(Data!$A$1:AM$1009,_xlfn.AGGREGATE(15,6,(OFFSET(Data!$A$1,0,MATCH(AF$6,Data!$1:$1,0)-1,1000,1)=IF(AF$7="","Yes",AF$7))/(OFFSET(Data!$A$1,0,MATCH(AF$6,Data!$1:$1,0)-1,1000,1)=IF(AF$7="","Yes",AF$7))*ROW(Data!$C$1:$C$1009),ROW(AF20)-ROW(AF$7)),1)),"")</f>
        <v/>
      </c>
      <c r="AG20" s="43" t="str">
        <f ca="1">IF(AH20="","",IF(INDEX(Data!$BR:$BR,MATCH(AH20,Data!$A:$A,0),1)=0,"",INDEX(Data!$BR:$BR,MATCH(AH20,Data!$A:$A,0),1)))</f>
        <v/>
      </c>
      <c r="AH20" s="43" t="str" cm="1">
        <f t="array" aca="1" ref="AH20" ca="1">IFERROR(_xlfn.SINGLE(INDEX(Data!$A$1:AO$1009,_xlfn.AGGREGATE(15,6,(OFFSET(Data!$A$1,0,MATCH(AH$6,Data!$1:$1,0)-1,1000,1)=IF(AH$7="","Yes",AH$7))/(OFFSET(Data!$A$1,0,MATCH(AH$6,Data!$1:$1,0)-1,1000,1)=IF(AH$7="","Yes",AH$7))*ROW(Data!$C$1:$C$1009),ROW(AH20)-ROW(AH$7)),1)),"")</f>
        <v>Up</v>
      </c>
      <c r="AI20" s="43" t="str">
        <f ca="1">IF(AJ20="","",IF(INDEX(Data!$BR:$BR,MATCH(AJ20,Data!$A:$A,0),1)=0,"",INDEX(Data!$BR:$BR,MATCH(AJ20,Data!$A:$A,0),1)))</f>
        <v/>
      </c>
      <c r="AJ20" s="43" t="str" cm="1">
        <f t="array" aca="1" ref="AJ20" ca="1">IFERROR(_xlfn.SINGLE(INDEX(Data!$A$1:AQ$1009,_xlfn.AGGREGATE(15,6,(OFFSET(Data!$A$1,0,MATCH(AJ$6,Data!$1:$1,0)-1,1000,1)=IF(AJ$7="","Yes",AJ$7))/(OFFSET(Data!$A$1,0,MATCH(AJ$6,Data!$1:$1,0)-1,1000,1)=IF(AJ$7="","Yes",AJ$7))*ROW(Data!$C$1:$C$1009),ROW(AJ20)-ROW(AJ$7)),1)),"")</f>
        <v>Curiosity Stream</v>
      </c>
      <c r="AK20" s="43" t="str">
        <f ca="1">IF(AL20="","",IF(INDEX(Data!$BR:$BR,MATCH(AL20,Data!$A:$A,0),1)=0,"",INDEX(Data!$BR:$BR,MATCH(AL20,Data!$A:$A,0),1)))</f>
        <v/>
      </c>
      <c r="AL20" s="43" t="str" cm="1">
        <f t="array" aca="1" ref="AL20" ca="1">IFERROR(_xlfn.SINGLE(INDEX(Data!$A$1:AS$1009,_xlfn.AGGREGATE(15,6,(OFFSET(Data!$A$1,0,MATCH(AL$6,Data!$1:$1,0)-1,1000,1)=IF(AL$7="","Yes",AL$7))/(OFFSET(Data!$A$1,0,MATCH(AL$6,Data!$1:$1,0)-1,1000,1)=IF(AL$7="","Yes",AL$7))*ROW(Data!$C$1:$C$1009),ROW(AL20)-ROW(AL$7)),1)),"")</f>
        <v>Ty C TV</v>
      </c>
      <c r="AM20" s="43" t="str">
        <f ca="1">IF(AN20="","",IF(INDEX(Data!$BR:$BR,MATCH(AN20,Data!$A:$A,0),1)=0,"",INDEX(Data!$BR:$BR,MATCH(AN20,Data!$A:$A,0),1)))</f>
        <v/>
      </c>
      <c r="AN20" s="43" t="str" cm="1">
        <f t="array" aca="1" ref="AN20" ca="1">IFERROR(_xlfn.SINGLE(INDEX(Data!$A$1:AU$1009,_xlfn.AGGREGATE(15,6,(OFFSET(Data!$A$1,0,MATCH(AN$6,Data!$1:$1,0)-1,1000,1)=IF(AN$7="","Yes",AN$7))/(OFFSET(Data!$A$1,0,MATCH(AN$6,Data!$1:$1,0)-1,1000,1)=IF(AN$7="","Yes",AN$7))*ROW(Data!$C$1:$C$1009),ROW(AN20)-ROW(AN$7)),1)),"")</f>
        <v>Cheddar</v>
      </c>
    </row>
    <row r="21" spans="1:40" ht="24" x14ac:dyDescent="0.4">
      <c r="A21" s="43" t="str">
        <f ca="1">IF(B21="","",IF(INDEX(Data!$BR:$BR,MATCH(B21,Data!$A:$A,0),1)=0,"",INDEX(Data!$BR:$BR,MATCH(B21,Data!$A:$A,0),1)))</f>
        <v/>
      </c>
      <c r="B21" s="43" t="str" cm="1">
        <f t="array" aca="1" ref="B21" ca="1">IFERROR(_xlfn.SINGLE(INDEX(Data!A$1:$A$1007,_xlfn.AGGREGATE(15,6,(OFFSET(Data!$A$1,0,MATCH(B$6,Data!$1:$1,0)-1,1000,1)=IF(B$7="","Yes",B$7))/(OFFSET(Data!$A$1,0,MATCH(B$6,Data!$1:$1,0)-1,1000,1)=IF(B$7="","Yes",B$7))*ROW(Data!$C$1:$C$1007),ROW(B21)-ROW(B$7)),1)),"")</f>
        <v>CMT</v>
      </c>
      <c r="C21" s="43" t="str">
        <f ca="1">IF(D21="","",IF(INDEX(Data!$BR:$BR,MATCH(D21,Data!$A:$A,0),1)=0,"",INDEX(Data!$BR:$BR,MATCH(D21,Data!$A:$A,0),1)))</f>
        <v/>
      </c>
      <c r="D21" s="43" t="str" cm="1">
        <f t="array" aca="1" ref="D21" ca="1">IFERROR(_xlfn.SINGLE(INDEX(Data!$A$1:C$1007,_xlfn.AGGREGATE(15,6,(OFFSET(Data!$A$1,0,MATCH(D$6,Data!$1:$1,0)-1,1000,1)=IF(D$7="","Yes",D$7))/(OFFSET(Data!$A$1,0,MATCH(D$6,Data!$1:$1,0)-1,1000,1)=IF(D$7="","Yes",D$7))*ROW(Data!$C$1:$C$1007),ROW(D21)-ROW(D$7)),1)),"")</f>
        <v>ESPN</v>
      </c>
      <c r="E21" s="43" t="str">
        <f ca="1">IF(F21="","",IF(INDEX(Data!$BR:$BR,MATCH(F21,Data!$A:$A,0),1)=0,"",INDEX(Data!$BR:$BR,MATCH(F21,Data!$A:$A,0),1)))</f>
        <v/>
      </c>
      <c r="F21" s="43" t="str" cm="1">
        <f t="array" aca="1" ref="F21" ca="1">IFERROR(_xlfn.SINGLE(INDEX(Data!$A$1:E$1009,_xlfn.AGGREGATE(15,6,(OFFSET(Data!$A$1,0,MATCH(F$6,Data!$1:$1,0)-1,1000,1)=IF(F$7="","Yes",F$7))/(OFFSET(Data!$A$1,0,MATCH(F$6,Data!$1:$1,0)-1,1000,1)=IF(F$7="","Yes",F$7))*ROW(Data!$C$1:$C$1009),ROW(F21)-ROW(F$7)),1)),"")</f>
        <v>Discovery Channel</v>
      </c>
      <c r="G21" s="43" t="str">
        <f ca="1">IF(H21="","",IF(INDEX(Data!$BR:$BR,MATCH(H21,Data!$A:$A,0),1)=0,"",INDEX(Data!$BR:$BR,MATCH(H21,Data!$A:$A,0),1)))</f>
        <v/>
      </c>
      <c r="H21" s="43" t="str" cm="1">
        <f t="array" aca="1" ref="H21" ca="1">IFERROR(_xlfn.SINGLE(INDEX(Data!$A$1:G$1009,_xlfn.AGGREGATE(15,6,(OFFSET(Data!$A$1,0,MATCH(H$6,Data!$1:$1,0)-1,1000,1)=IF(H$7="","Yes",H$7))/(OFFSET(Data!$A$1,0,MATCH(H$6,Data!$1:$1,0)-1,1000,1)=IF(H$7="","Yes",H$7))*ROW(Data!$C$1:$C$1009),ROW(H21)-ROW(H$7)),1)),"")</f>
        <v>Discovery Channel</v>
      </c>
      <c r="I21" s="43" t="str">
        <f ca="1">IF(J21="","",IF(INDEX(Data!$BR:$BR,MATCH(J21,Data!$A:$A,0),1)=0,"",INDEX(Data!$BR:$BR,MATCH(J21,Data!$A:$A,0),1)))</f>
        <v/>
      </c>
      <c r="J21" s="43" t="str" cm="1">
        <f t="array" aca="1" ref="J21" ca="1">IFERROR(_xlfn.SINGLE(INDEX(Data!$A$1:J$1009,_xlfn.AGGREGATE(15,6,(OFFSET(Data!$A$1,0,MATCH(J$6,Data!$1:$1,0)-1,1000,1)=IF(J$7="","Yes",J$7))/(OFFSET(Data!$A$1,0,MATCH(J$6,Data!$1:$1,0)-1,1000,1)=IF(J$7="","Yes",J$7))*ROW(Data!$C$1:$C$1009),ROW(J21)-ROW(J$7)),1)),"")</f>
        <v>CW</v>
      </c>
      <c r="K21" s="43" t="str">
        <f ca="1">IF(L21="","",IF(INDEX(Data!$BR:$BR,MATCH(L21,Data!$A:$A,0),1)=0,"",INDEX(Data!$BR:$BR,MATCH(L21,Data!$A:$A,0),1)))</f>
        <v/>
      </c>
      <c r="L21" s="43" t="str" cm="1">
        <f t="array" aca="1" ref="L21" ca="1">IFERROR(_xlfn.SINGLE(INDEX(Data!$A$1:L$1009,_xlfn.AGGREGATE(15,6,(OFFSET(Data!$A$1,0,MATCH(L$6,Data!$1:$1,0)-1,1000,1)=IF(L$7="","Yes",L$7))/(OFFSET(Data!$A$1,0,MATCH(L$6,Data!$1:$1,0)-1,1000,1)=IF(L$7="","Yes",L$7))*ROW(Data!$C$1:$C$1009),ROW(L21)-ROW(L$7)),1)),"")</f>
        <v>CMT</v>
      </c>
      <c r="M21" s="43">
        <f ca="1">IF(N21="","",IF(INDEX(Data!$BR:$BR,MATCH(N21,Data!$A:$A,0),1)=0,"",INDEX(Data!$BR:$BR,MATCH(N21,Data!$A:$A,0),1)))</f>
        <v>1</v>
      </c>
      <c r="N21" s="43" t="str" cm="1">
        <f t="array" aca="1" ref="N21" ca="1">IFERROR(_xlfn.SINGLE(INDEX(Data!$A$1:N$1009,_xlfn.AGGREGATE(15,6,(OFFSET(Data!$A$1,0,MATCH(N$6,Data!$1:$1,0)-1,1000,1)=IF(N$7="","Yes",N$7))/(OFFSET(Data!$A$1,0,MATCH(N$6,Data!$1:$1,0)-1,1000,1)=IF(N$7="","Yes",N$7))*ROW(Data!$C$1:$C$1009),ROW(N21)-ROW(N$7)),1)),"")</f>
        <v>CBS</v>
      </c>
      <c r="O21" s="43" t="str">
        <f ca="1">IF(P21="","",IF(INDEX(Data!$BR:$BR,MATCH(P21,Data!$A:$A,0),1)=0,"",INDEX(Data!$BR:$BR,MATCH(P21,Data!$A:$A,0),1)))</f>
        <v/>
      </c>
      <c r="P21" s="43" t="str" cm="1">
        <f t="array" aca="1" ref="P21" ca="1">IFERROR(_xlfn.SINGLE(INDEX(Data!$A$1:Q$1009,_xlfn.AGGREGATE(15,6,(OFFSET(Data!$A$1,0,MATCH(P$6,Data!$1:$1,0)-1,1000,1)=IF(P$7="","Yes",P$7))/(OFFSET(Data!$A$1,0,MATCH(P$6,Data!$1:$1,0)-1,1000,1)=IF(P$7="","Yes",P$7))*ROW(Data!$C$1:$C$1009),ROW(P21)-ROW(P$7)),1)),"")</f>
        <v>Bravo</v>
      </c>
      <c r="Q21" s="43" t="str">
        <f ca="1">IF(R21="","",IF(INDEX(Data!$BR:$BR,MATCH(R21,Data!$A:$A,0),1)=0,"",INDEX(Data!$BR:$BR,MATCH(R21,Data!$A:$A,0),1)))</f>
        <v/>
      </c>
      <c r="R21" s="43" t="str" cm="1">
        <f t="array" aca="1" ref="R21" ca="1">IFERROR(_xlfn.SINGLE(INDEX(Data!$A$1:R$1009,_xlfn.AGGREGATE(15,6,(OFFSET(Data!$A$1,0,MATCH(R$6,Data!$1:$1,0)-1,1000,1)=IF(R$7="","Yes",R$7))/(OFFSET(Data!$A$1,0,MATCH(R$6,Data!$1:$1,0)-1,1000,1)=IF(R$7="","Yes",R$7))*ROW(Data!$C$1:$C$1009),ROW(R21)-ROW(R$7)),1)),"")</f>
        <v>BET</v>
      </c>
      <c r="S21" s="43" t="str">
        <f ca="1">IF(T21="","",IF(INDEX(Data!$BR:$BR,MATCH(T21,Data!$A:$A,0),1)=0,"",INDEX(Data!$BR:$BR,MATCH(T21,Data!$A:$A,0),1)))</f>
        <v/>
      </c>
      <c r="T21" s="43" t="str" cm="1">
        <f t="array" aca="1" ref="T21" ca="1">IFERROR(_xlfn.SINGLE(INDEX(Data!$A$1:S$1009,_xlfn.AGGREGATE(15,6,(OFFSET(Data!$A$1,0,MATCH(T$6,Data!$1:$1,0)-1,1000,1)=IF(T$7="","Yes",T$7))/(OFFSET(Data!$A$1,0,MATCH(T$6,Data!$1:$1,0)-1,1000,1)=IF(T$7="","Yes",T$7))*ROW(Data!$C$1:$C$1009),ROW(T21)-ROW(T$7)),1)),"")</f>
        <v>BET</v>
      </c>
      <c r="U21" s="43" t="str">
        <f ca="1">IF(V21="","",IF(INDEX(Data!$BR:$BR,MATCH(V21,Data!$A:$A,0),1)=0,"",INDEX(Data!$BR:$BR,MATCH(V21,Data!$A:$A,0),1)))</f>
        <v/>
      </c>
      <c r="V21" s="43" t="str" cm="1">
        <f t="array" aca="1" ref="V21" ca="1">IFERROR(_xlfn.SINGLE(INDEX(Data!$A$1:T$1009,_xlfn.AGGREGATE(15,6,(OFFSET(Data!$A$1,0,MATCH(V$6,Data!$1:$1,0)-1,1000,1)=IF(V$7="","Yes",V$7))/(OFFSET(Data!$A$1,0,MATCH(V$6,Data!$1:$1,0)-1,1000,1)=IF(V$7="","Yes",V$7))*ROW(Data!$C$1:$C$1009),ROW(V21)-ROW(V$7)),1)),"")</f>
        <v>BBC World News</v>
      </c>
      <c r="W21" s="43" t="str">
        <f ca="1">IF(X21="","",IF(INDEX(Data!$BR:$BR,MATCH(X21,Data!$A:$A,0),1)=0,"",INDEX(Data!$BR:$BR,MATCH(X21,Data!$A:$A,0),1)))</f>
        <v/>
      </c>
      <c r="X21" s="43" t="str" cm="1">
        <f t="array" aca="1" ref="X21" ca="1">IFERROR(_xlfn.SINGLE(INDEX(Data!$A$1:Y$1009,_xlfn.AGGREGATE(15,6,(OFFSET(Data!$A$1,0,MATCH(X$6,Data!$1:$1,0)-1,1000,1)=IF(X$7="","Yes",X$7))/(OFFSET(Data!$A$1,0,MATCH(X$6,Data!$1:$1,0)-1,1000,1)=IF(X$7="","Yes",X$7))*ROW(Data!$C$1:$C$1009),ROW(X21)-ROW(X$7)),1)),"")</f>
        <v>BabyTV Español</v>
      </c>
      <c r="Y21" s="43">
        <f ca="1">IF(Z21="","",IF(INDEX(Data!$BR:$BR,MATCH(Z21,Data!$A:$A,0),1)=0,"",INDEX(Data!$BR:$BR,MATCH(Z21,Data!$A:$A,0),1)))</f>
        <v>1</v>
      </c>
      <c r="Z21" s="43" t="str" cm="1">
        <f t="array" aca="1" ref="Z21" ca="1">IFERROR(_xlfn.SINGLE(INDEX(Data!$A$1:AA$1009,_xlfn.AGGREGATE(15,6,(OFFSET(Data!$A$1,0,MATCH(Z$6,Data!$1:$1,0)-1,1000,1)=IF(Z$7="","Yes",Z$7))/(OFFSET(Data!$A$1,0,MATCH(Z$6,Data!$1:$1,0)-1,1000,1)=IF(Z$7="","Yes",Z$7))*ROW(Data!$C$1:$C$1009),ROW(Z21)-ROW(Z$7)),1)),"")</f>
        <v>CBS</v>
      </c>
      <c r="AA21" s="43" t="str">
        <f ca="1">IF(AB21="","",IF(INDEX(Data!$BR:$BR,MATCH(AB21,Data!$A:$A,0),1)=0,"",INDEX(Data!$BR:$BR,MATCH(AB21,Data!$A:$A,0),1)))</f>
        <v/>
      </c>
      <c r="AB21" s="43" t="str" cm="1">
        <f t="array" aca="1" ref="AB21" ca="1">IFERROR(_xlfn.SINGLE(INDEX(Data!$A$1:AC$1009,_xlfn.AGGREGATE(15,6,(OFFSET(Data!$A$1,0,MATCH(AB$6,Data!$1:$1,0)-1,1000,1)=IF(AB$7="","Yes",AB$7))/(OFFSET(Data!$A$1,0,MATCH(AB$6,Data!$1:$1,0)-1,1000,1)=IF(AB$7="","Yes",AB$7))*ROW(Data!$C$1:$C$1009),ROW(AB21)-ROW(AB$7)),1)),"")</f>
        <v>CBS Sports Network</v>
      </c>
      <c r="AC21" s="43" t="str">
        <f ca="1">IF(AD21="","",IF(INDEX(Data!$BR:$BR,MATCH(AD21,Data!$A:$A,0),1)=0,"",INDEX(Data!$BR:$BR,MATCH(AD21,Data!$A:$A,0),1)))</f>
        <v/>
      </c>
      <c r="AD21" s="43" t="str" cm="1">
        <f t="array" aca="1" ref="AD21" ca="1">IFERROR(_xlfn.SINGLE(INDEX(Data!$A$1:AE$1009,_xlfn.AGGREGATE(15,6,(OFFSET(Data!$A$1,0,MATCH(AD$6,Data!$1:$1,0)-1,1000,1)=IF(AD$7="","Yes",AD$7))/(OFFSET(Data!$A$1,0,MATCH(AD$6,Data!$1:$1,0)-1,1000,1)=IF(AD$7="","Yes",AD$7))*ROW(Data!$C$1:$C$1009),ROW(AD21)-ROW(AD$7)),1)),"")</f>
        <v>Bein Sports</v>
      </c>
      <c r="AE21" s="43" t="str">
        <f ca="1">IF(AF21="","",IF(INDEX(Data!$BR:$BR,MATCH(AF21,Data!$A:$A,0),1)=0,"",INDEX(Data!$BR:$BR,MATCH(AF21,Data!$A:$A,0),1)))</f>
        <v/>
      </c>
      <c r="AF21" s="43" t="str" cm="1">
        <f t="array" aca="1" ref="AF21" ca="1">IFERROR(_xlfn.SINGLE(INDEX(Data!$A$1:AM$1009,_xlfn.AGGREGATE(15,6,(OFFSET(Data!$A$1,0,MATCH(AF$6,Data!$1:$1,0)-1,1000,1)=IF(AF$7="","Yes",AF$7))/(OFFSET(Data!$A$1,0,MATCH(AF$6,Data!$1:$1,0)-1,1000,1)=IF(AF$7="","Yes",AF$7))*ROW(Data!$C$1:$C$1009),ROW(AF21)-ROW(AF$7)),1)),"")</f>
        <v/>
      </c>
      <c r="AG21" s="43" t="str">
        <f ca="1">IF(AH21="","",IF(INDEX(Data!$BR:$BR,MATCH(AH21,Data!$A:$A,0),1)=0,"",INDEX(Data!$BR:$BR,MATCH(AH21,Data!$A:$A,0),1)))</f>
        <v/>
      </c>
      <c r="AH21" s="43" t="str" cm="1">
        <f t="array" aca="1" ref="AH21" ca="1">IFERROR(_xlfn.SINGLE(INDEX(Data!$A$1:AO$1009,_xlfn.AGGREGATE(15,6,(OFFSET(Data!$A$1,0,MATCH(AH$6,Data!$1:$1,0)-1,1000,1)=IF(AH$7="","Yes",AH$7))/(OFFSET(Data!$A$1,0,MATCH(AH$6,Data!$1:$1,0)-1,1000,1)=IF(AH$7="","Yes",AH$7))*ROW(Data!$C$1:$C$1009),ROW(AH21)-ROW(AH$7)),1)),"")</f>
        <v>Weather Channel</v>
      </c>
      <c r="AI21" s="43" t="str">
        <f ca="1">IF(AJ21="","",IF(INDEX(Data!$BR:$BR,MATCH(AJ21,Data!$A:$A,0),1)=0,"",INDEX(Data!$BR:$BR,MATCH(AJ21,Data!$A:$A,0),1)))</f>
        <v/>
      </c>
      <c r="AJ21" s="43" t="str" cm="1">
        <f t="array" aca="1" ref="AJ21" ca="1">IFERROR(_xlfn.SINGLE(INDEX(Data!$A$1:AQ$1009,_xlfn.AGGREGATE(15,6,(OFFSET(Data!$A$1,0,MATCH(AJ$6,Data!$1:$1,0)-1,1000,1)=IF(AJ$7="","Yes",AJ$7))/(OFFSET(Data!$A$1,0,MATCH(AJ$6,Data!$1:$1,0)-1,1000,1)=IF(AJ$7="","Yes",AJ$7))*ROW(Data!$C$1:$C$1009),ROW(AJ21)-ROW(AJ$7)),1)),"")</f>
        <v>Discovery Channel</v>
      </c>
      <c r="AK21" s="43" t="str">
        <f ca="1">IF(AL21="","",IF(INDEX(Data!$BR:$BR,MATCH(AL21,Data!$A:$A,0),1)=0,"",INDEX(Data!$BR:$BR,MATCH(AL21,Data!$A:$A,0),1)))</f>
        <v/>
      </c>
      <c r="AL21" s="43" t="str" cm="1">
        <f t="array" aca="1" ref="AL21" ca="1">IFERROR(_xlfn.SINGLE(INDEX(Data!$A$1:AS$1009,_xlfn.AGGREGATE(15,6,(OFFSET(Data!$A$1,0,MATCH(AL$6,Data!$1:$1,0)-1,1000,1)=IF(AL$7="","Yes",AL$7))/(OFFSET(Data!$A$1,0,MATCH(AL$6,Data!$1:$1,0)-1,1000,1)=IF(AL$7="","Yes",AL$7))*ROW(Data!$C$1:$C$1009),ROW(AL21)-ROW(AL$7)),1)),"")</f>
        <v/>
      </c>
      <c r="AM21" s="43" t="str">
        <f ca="1">IF(AN21="","",IF(INDEX(Data!$BR:$BR,MATCH(AN21,Data!$A:$A,0),1)=0,"",INDEX(Data!$BR:$BR,MATCH(AN21,Data!$A:$A,0),1)))</f>
        <v/>
      </c>
      <c r="AN21" s="43" t="str" cm="1">
        <f t="array" aca="1" ref="AN21" ca="1">IFERROR(_xlfn.SINGLE(INDEX(Data!$A$1:AU$1009,_xlfn.AGGREGATE(15,6,(OFFSET(Data!$A$1,0,MATCH(AN$6,Data!$1:$1,0)-1,1000,1)=IF(AN$7="","Yes",AN$7))/(OFFSET(Data!$A$1,0,MATCH(AN$6,Data!$1:$1,0)-1,1000,1)=IF(AN$7="","Yes",AN$7))*ROW(Data!$C$1:$C$1009),ROW(AN21)-ROW(AN$7)),1)),"")</f>
        <v>Cleo TV</v>
      </c>
    </row>
    <row r="22" spans="1:40" ht="24" x14ac:dyDescent="0.4">
      <c r="A22" s="43" t="str">
        <f ca="1">IF(B22="","",IF(INDEX(Data!$BR:$BR,MATCH(B22,Data!$A:$A,0),1)=0,"",INDEX(Data!$BR:$BR,MATCH(B22,Data!$A:$A,0),1)))</f>
        <v/>
      </c>
      <c r="B22" s="43" t="str" cm="1">
        <f t="array" aca="1" ref="B22" ca="1">IFERROR(_xlfn.SINGLE(INDEX(Data!A$1:$A$1007,_xlfn.AGGREGATE(15,6,(OFFSET(Data!$A$1,0,MATCH(B$6,Data!$1:$1,0)-1,1000,1)=IF(B$7="","Yes",B$7))/(OFFSET(Data!$A$1,0,MATCH(B$6,Data!$1:$1,0)-1,1000,1)=IF(B$7="","Yes",B$7))*ROW(Data!$C$1:$C$1007),ROW(B22)-ROW(B$7)),1)),"")</f>
        <v>Comedy Central</v>
      </c>
      <c r="C22" s="43" t="str">
        <f ca="1">IF(D22="","",IF(INDEX(Data!$BR:$BR,MATCH(D22,Data!$A:$A,0),1)=0,"",INDEX(Data!$BR:$BR,MATCH(D22,Data!$A:$A,0),1)))</f>
        <v/>
      </c>
      <c r="D22" s="43" t="str" cm="1">
        <f t="array" aca="1" ref="D22" ca="1">IFERROR(_xlfn.SINGLE(INDEX(Data!$A$1:C$1007,_xlfn.AGGREGATE(15,6,(OFFSET(Data!$A$1,0,MATCH(D$6,Data!$1:$1,0)-1,1000,1)=IF(D$7="","Yes",D$7))/(OFFSET(Data!$A$1,0,MATCH(D$6,Data!$1:$1,0)-1,1000,1)=IF(D$7="","Yes",D$7))*ROW(Data!$C$1:$C$1007),ROW(D22)-ROW(D$7)),1)),"")</f>
        <v>ESPN 2</v>
      </c>
      <c r="E22" s="43" t="str">
        <f ca="1">IF(F22="","",IF(INDEX(Data!$BR:$BR,MATCH(F22,Data!$A:$A,0),1)=0,"",INDEX(Data!$BR:$BR,MATCH(F22,Data!$A:$A,0),1)))</f>
        <v/>
      </c>
      <c r="F22" s="43" t="str" cm="1">
        <f t="array" aca="1" ref="F22" ca="1">IFERROR(_xlfn.SINGLE(INDEX(Data!$A$1:E$1009,_xlfn.AGGREGATE(15,6,(OFFSET(Data!$A$1,0,MATCH(F$6,Data!$1:$1,0)-1,1000,1)=IF(F$7="","Yes",F$7))/(OFFSET(Data!$A$1,0,MATCH(F$6,Data!$1:$1,0)-1,1000,1)=IF(F$7="","Yes",F$7))*ROW(Data!$C$1:$C$1009),ROW(F22)-ROW(F$7)),1)),"")</f>
        <v>E!</v>
      </c>
      <c r="G22" s="43" t="str">
        <f ca="1">IF(H22="","",IF(INDEX(Data!$BR:$BR,MATCH(H22,Data!$A:$A,0),1)=0,"",INDEX(Data!$BR:$BR,MATCH(H22,Data!$A:$A,0),1)))</f>
        <v/>
      </c>
      <c r="H22" s="43" t="str" cm="1">
        <f t="array" aca="1" ref="H22" ca="1">IFERROR(_xlfn.SINGLE(INDEX(Data!$A$1:G$1009,_xlfn.AGGREGATE(15,6,(OFFSET(Data!$A$1,0,MATCH(H$6,Data!$1:$1,0)-1,1000,1)=IF(H$7="","Yes",H$7))/(OFFSET(Data!$A$1,0,MATCH(H$6,Data!$1:$1,0)-1,1000,1)=IF(H$7="","Yes",H$7))*ROW(Data!$C$1:$C$1009),ROW(H22)-ROW(H$7)),1)),"")</f>
        <v>Disney Channel</v>
      </c>
      <c r="I22" s="43" t="str">
        <f ca="1">IF(J22="","",IF(INDEX(Data!$BR:$BR,MATCH(J22,Data!$A:$A,0),1)=0,"",INDEX(Data!$BR:$BR,MATCH(J22,Data!$A:$A,0),1)))</f>
        <v/>
      </c>
      <c r="J22" s="43" t="str" cm="1">
        <f t="array" aca="1" ref="J22" ca="1">IFERROR(_xlfn.SINGLE(INDEX(Data!$A$1:J$1009,_xlfn.AGGREGATE(15,6,(OFFSET(Data!$A$1,0,MATCH(J$6,Data!$1:$1,0)-1,1000,1)=IF(J$7="","Yes",J$7))/(OFFSET(Data!$A$1,0,MATCH(J$6,Data!$1:$1,0)-1,1000,1)=IF(J$7="","Yes",J$7))*ROW(Data!$C$1:$C$1009),ROW(J22)-ROW(J$7)),1)),"")</f>
        <v>Disney Channel</v>
      </c>
      <c r="K22" s="43" t="str">
        <f ca="1">IF(L22="","",IF(INDEX(Data!$BR:$BR,MATCH(L22,Data!$A:$A,0),1)=0,"",INDEX(Data!$BR:$BR,MATCH(L22,Data!$A:$A,0),1)))</f>
        <v/>
      </c>
      <c r="L22" s="43" t="str" cm="1">
        <f t="array" aca="1" ref="L22" ca="1">IFERROR(_xlfn.SINGLE(INDEX(Data!$A$1:L$1009,_xlfn.AGGREGATE(15,6,(OFFSET(Data!$A$1,0,MATCH(L$6,Data!$1:$1,0)-1,1000,1)=IF(L$7="","Yes",L$7))/(OFFSET(Data!$A$1,0,MATCH(L$6,Data!$1:$1,0)-1,1000,1)=IF(L$7="","Yes",L$7))*ROW(Data!$C$1:$C$1009),ROW(L22)-ROW(L$7)),1)),"")</f>
        <v>CNBC</v>
      </c>
      <c r="M22" s="43" t="str">
        <f ca="1">IF(N22="","",IF(INDEX(Data!$BR:$BR,MATCH(N22,Data!$A:$A,0),1)=0,"",INDEX(Data!$BR:$BR,MATCH(N22,Data!$A:$A,0),1)))</f>
        <v/>
      </c>
      <c r="N22" s="43" t="str" cm="1">
        <f t="array" aca="1" ref="N22" ca="1">IFERROR(_xlfn.SINGLE(INDEX(Data!$A$1:N$1009,_xlfn.AGGREGATE(15,6,(OFFSET(Data!$A$1,0,MATCH(N$6,Data!$1:$1,0)-1,1000,1)=IF(N$7="","Yes",N$7))/(OFFSET(Data!$A$1,0,MATCH(N$6,Data!$1:$1,0)-1,1000,1)=IF(N$7="","Yes",N$7))*ROW(Data!$C$1:$C$1009),ROW(N22)-ROW(N$7)),1)),"")</f>
        <v>CMT</v>
      </c>
      <c r="O22" s="43" t="str">
        <f ca="1">IF(P22="","",IF(INDEX(Data!$BR:$BR,MATCH(P22,Data!$A:$A,0),1)=0,"",INDEX(Data!$BR:$BR,MATCH(P22,Data!$A:$A,0),1)))</f>
        <v/>
      </c>
      <c r="P22" s="43" t="str" cm="1">
        <f t="array" aca="1" ref="P22" ca="1">IFERROR(_xlfn.SINGLE(INDEX(Data!$A$1:Q$1009,_xlfn.AGGREGATE(15,6,(OFFSET(Data!$A$1,0,MATCH(P$6,Data!$1:$1,0)-1,1000,1)=IF(P$7="","Yes",P$7))/(OFFSET(Data!$A$1,0,MATCH(P$6,Data!$1:$1,0)-1,1000,1)=IF(P$7="","Yes",P$7))*ROW(Data!$C$1:$C$1009),ROW(P22)-ROW(P$7)),1)),"")</f>
        <v>Cartoon Network</v>
      </c>
      <c r="Q22" s="43" t="str">
        <f ca="1">IF(R22="","",IF(INDEX(Data!$BR:$BR,MATCH(R22,Data!$A:$A,0),1)=0,"",INDEX(Data!$BR:$BR,MATCH(R22,Data!$A:$A,0),1)))</f>
        <v/>
      </c>
      <c r="R22" s="43" t="str" cm="1">
        <f t="array" aca="1" ref="R22" ca="1">IFERROR(_xlfn.SINGLE(INDEX(Data!$A$1:R$1009,_xlfn.AGGREGATE(15,6,(OFFSET(Data!$A$1,0,MATCH(R$6,Data!$1:$1,0)-1,1000,1)=IF(R$7="","Yes",R$7))/(OFFSET(Data!$A$1,0,MATCH(R$6,Data!$1:$1,0)-1,1000,1)=IF(R$7="","Yes",R$7))*ROW(Data!$C$1:$C$1009),ROW(R22)-ROW(R$7)),1)),"")</f>
        <v>BET Her</v>
      </c>
      <c r="S22" s="43" t="str">
        <f ca="1">IF(T22="","",IF(INDEX(Data!$BR:$BR,MATCH(T22,Data!$A:$A,0),1)=0,"",INDEX(Data!$BR:$BR,MATCH(T22,Data!$A:$A,0),1)))</f>
        <v/>
      </c>
      <c r="T22" s="43" t="str" cm="1">
        <f t="array" aca="1" ref="T22" ca="1">IFERROR(_xlfn.SINGLE(INDEX(Data!$A$1:S$1009,_xlfn.AGGREGATE(15,6,(OFFSET(Data!$A$1,0,MATCH(T$6,Data!$1:$1,0)-1,1000,1)=IF(T$7="","Yes",T$7))/(OFFSET(Data!$A$1,0,MATCH(T$6,Data!$1:$1,0)-1,1000,1)=IF(T$7="","Yes",T$7))*ROW(Data!$C$1:$C$1009),ROW(T22)-ROW(T$7)),1)),"")</f>
        <v>BET Her</v>
      </c>
      <c r="U22" s="43" t="str">
        <f ca="1">IF(V22="","",IF(INDEX(Data!$BR:$BR,MATCH(V22,Data!$A:$A,0),1)=0,"",INDEX(Data!$BR:$BR,MATCH(V22,Data!$A:$A,0),1)))</f>
        <v/>
      </c>
      <c r="V22" s="43" t="str" cm="1">
        <f t="array" aca="1" ref="V22" ca="1">IFERROR(_xlfn.SINGLE(INDEX(Data!$A$1:T$1009,_xlfn.AGGREGATE(15,6,(OFFSET(Data!$A$1,0,MATCH(V$6,Data!$1:$1,0)-1,1000,1)=IF(V$7="","Yes",V$7))/(OFFSET(Data!$A$1,0,MATCH(V$6,Data!$1:$1,0)-1,1000,1)=IF(V$7="","Yes",V$7))*ROW(Data!$C$1:$C$1009),ROW(V22)-ROW(V$7)),1)),"")</f>
        <v>BET</v>
      </c>
      <c r="W22" s="43" t="str">
        <f ca="1">IF(X22="","",IF(INDEX(Data!$BR:$BR,MATCH(X22,Data!$A:$A,0),1)=0,"",INDEX(Data!$BR:$BR,MATCH(X22,Data!$A:$A,0),1)))</f>
        <v/>
      </c>
      <c r="X22" s="43" t="str" cm="1">
        <f t="array" aca="1" ref="X22" ca="1">IFERROR(_xlfn.SINGLE(INDEX(Data!$A$1:Y$1009,_xlfn.AGGREGATE(15,6,(OFFSET(Data!$A$1,0,MATCH(X$6,Data!$1:$1,0)-1,1000,1)=IF(X$7="","Yes",X$7))/(OFFSET(Data!$A$1,0,MATCH(X$6,Data!$1:$1,0)-1,1000,1)=IF(X$7="","Yes",X$7))*ROW(Data!$C$1:$C$1009),ROW(X22)-ROW(X$7)),1)),"")</f>
        <v>Bandamax</v>
      </c>
      <c r="Y22" s="43" t="str">
        <f ca="1">IF(Z22="","",IF(INDEX(Data!$BR:$BR,MATCH(Z22,Data!$A:$A,0),1)=0,"",INDEX(Data!$BR:$BR,MATCH(Z22,Data!$A:$A,0),1)))</f>
        <v/>
      </c>
      <c r="Z22" s="43" t="str" cm="1">
        <f t="array" aca="1" ref="Z22" ca="1">IFERROR(_xlfn.SINGLE(INDEX(Data!$A$1:AA$1009,_xlfn.AGGREGATE(15,6,(OFFSET(Data!$A$1,0,MATCH(Z$6,Data!$1:$1,0)-1,1000,1)=IF(Z$7="","Yes",Z$7))/(OFFSET(Data!$A$1,0,MATCH(Z$6,Data!$1:$1,0)-1,1000,1)=IF(Z$7="","Yes",Z$7))*ROW(Data!$C$1:$C$1009),ROW(Z22)-ROW(Z$7)),1)),"")</f>
        <v>CBS Sports Network</v>
      </c>
      <c r="AA22" s="43" t="str">
        <f ca="1">IF(AB22="","",IF(INDEX(Data!$BR:$BR,MATCH(AB22,Data!$A:$A,0),1)=0,"",INDEX(Data!$BR:$BR,MATCH(AB22,Data!$A:$A,0),1)))</f>
        <v/>
      </c>
      <c r="AB22" s="43" t="str" cm="1">
        <f t="array" aca="1" ref="AB22" ca="1">IFERROR(_xlfn.SINGLE(INDEX(Data!$A$1:AC$1009,_xlfn.AGGREGATE(15,6,(OFFSET(Data!$A$1,0,MATCH(AB$6,Data!$1:$1,0)-1,1000,1)=IF(AB$7="","Yes",AB$7))/(OFFSET(Data!$A$1,0,MATCH(AB$6,Data!$1:$1,0)-1,1000,1)=IF(AB$7="","Yes",AB$7))*ROW(Data!$C$1:$C$1009),ROW(AB22)-ROW(AB$7)),1)),"")</f>
        <v>Cheddar</v>
      </c>
      <c r="AC22" s="43" t="str">
        <f ca="1">IF(AD22="","",IF(INDEX(Data!$BR:$BR,MATCH(AD22,Data!$A:$A,0),1)=0,"",INDEX(Data!$BR:$BR,MATCH(AD22,Data!$A:$A,0),1)))</f>
        <v/>
      </c>
      <c r="AD22" s="43" t="str" cm="1">
        <f t="array" aca="1" ref="AD22" ca="1">IFERROR(_xlfn.SINGLE(INDEX(Data!$A$1:AE$1009,_xlfn.AGGREGATE(15,6,(OFFSET(Data!$A$1,0,MATCH(AD$6,Data!$1:$1,0)-1,1000,1)=IF(AD$7="","Yes",AD$7))/(OFFSET(Data!$A$1,0,MATCH(AD$6,Data!$1:$1,0)-1,1000,1)=IF(AD$7="","Yes",AD$7))*ROW(Data!$C$1:$C$1009),ROW(AD22)-ROW(AD$7)),1)),"")</f>
        <v>Bein Sports Espanol</v>
      </c>
      <c r="AE22" s="43" t="str">
        <f ca="1">IF(AF22="","",IF(INDEX(Data!$BR:$BR,MATCH(AF22,Data!$A:$A,0),1)=0,"",INDEX(Data!$BR:$BR,MATCH(AF22,Data!$A:$A,0),1)))</f>
        <v/>
      </c>
      <c r="AF22" s="43" t="str" cm="1">
        <f t="array" aca="1" ref="AF22" ca="1">IFERROR(_xlfn.SINGLE(INDEX(Data!$A$1:AM$1009,_xlfn.AGGREGATE(15,6,(OFFSET(Data!$A$1,0,MATCH(AF$6,Data!$1:$1,0)-1,1000,1)=IF(AF$7="","Yes",AF$7))/(OFFSET(Data!$A$1,0,MATCH(AF$6,Data!$1:$1,0)-1,1000,1)=IF(AF$7="","Yes",AF$7))*ROW(Data!$C$1:$C$1009),ROW(AF22)-ROW(AF$7)),1)),"")</f>
        <v/>
      </c>
      <c r="AG22" s="43" t="str">
        <f ca="1">IF(AH22="","",IF(INDEX(Data!$BR:$BR,MATCH(AH22,Data!$A:$A,0),1)=0,"",INDEX(Data!$BR:$BR,MATCH(AH22,Data!$A:$A,0),1)))</f>
        <v/>
      </c>
      <c r="AH22" s="43" t="str" cm="1">
        <f t="array" aca="1" ref="AH22" ca="1">IFERROR(_xlfn.SINGLE(INDEX(Data!$A$1:AO$1009,_xlfn.AGGREGATE(15,6,(OFFSET(Data!$A$1,0,MATCH(AH$6,Data!$1:$1,0)-1,1000,1)=IF(AH$7="","Yes",AH$7))/(OFFSET(Data!$A$1,0,MATCH(AH$6,Data!$1:$1,0)-1,1000,1)=IF(AH$7="","Yes",AH$7))*ROW(Data!$C$1:$C$1009),ROW(AH22)-ROW(AH$7)),1)),"")</f>
        <v>World Fishing Network</v>
      </c>
      <c r="AI22" s="43" t="str">
        <f ca="1">IF(AJ22="","",IF(INDEX(Data!$BR:$BR,MATCH(AJ22,Data!$A:$A,0),1)=0,"",INDEX(Data!$BR:$BR,MATCH(AJ22,Data!$A:$A,0),1)))</f>
        <v/>
      </c>
      <c r="AJ22" s="43" t="str" cm="1">
        <f t="array" aca="1" ref="AJ22" ca="1">IFERROR(_xlfn.SINGLE(INDEX(Data!$A$1:AQ$1009,_xlfn.AGGREGATE(15,6,(OFFSET(Data!$A$1,0,MATCH(AJ$6,Data!$1:$1,0)-1,1000,1)=IF(AJ$7="","Yes",AJ$7))/(OFFSET(Data!$A$1,0,MATCH(AJ$6,Data!$1:$1,0)-1,1000,1)=IF(AJ$7="","Yes",AJ$7))*ROW(Data!$C$1:$C$1009),ROW(AJ22)-ROW(AJ$7)),1)),"")</f>
        <v>Disney Channel</v>
      </c>
      <c r="AK22" s="43" t="str">
        <f ca="1">IF(AL22="","",IF(INDEX(Data!$BR:$BR,MATCH(AL22,Data!$A:$A,0),1)=0,"",INDEX(Data!$BR:$BR,MATCH(AL22,Data!$A:$A,0),1)))</f>
        <v/>
      </c>
      <c r="AL22" s="43" t="str" cm="1">
        <f t="array" aca="1" ref="AL22" ca="1">IFERROR(_xlfn.SINGLE(INDEX(Data!$A$1:AS$1009,_xlfn.AGGREGATE(15,6,(OFFSET(Data!$A$1,0,MATCH(AL$6,Data!$1:$1,0)-1,1000,1)=IF(AL$7="","Yes",AL$7))/(OFFSET(Data!$A$1,0,MATCH(AL$6,Data!$1:$1,0)-1,1000,1)=IF(AL$7="","Yes",AL$7))*ROW(Data!$C$1:$C$1009),ROW(AL22)-ROW(AL$7)),1)),"")</f>
        <v/>
      </c>
      <c r="AM22" s="43" t="str">
        <f ca="1">IF(AN22="","",IF(INDEX(Data!$BR:$BR,MATCH(AN22,Data!$A:$A,0),1)=0,"",INDEX(Data!$BR:$BR,MATCH(AN22,Data!$A:$A,0),1)))</f>
        <v/>
      </c>
      <c r="AN22" s="43" t="str" cm="1">
        <f t="array" aca="1" ref="AN22" ca="1">IFERROR(_xlfn.SINGLE(INDEX(Data!$A$1:AU$1009,_xlfn.AGGREGATE(15,6,(OFFSET(Data!$A$1,0,MATCH(AN$6,Data!$1:$1,0)-1,1000,1)=IF(AN$7="","Yes",AN$7))/(OFFSET(Data!$A$1,0,MATCH(AN$6,Data!$1:$1,0)-1,1000,1)=IF(AN$7="","Yes",AN$7))*ROW(Data!$C$1:$C$1009),ROW(AN22)-ROW(AN$7)),1)),"")</f>
        <v>CMT</v>
      </c>
    </row>
    <row r="23" spans="1:40" x14ac:dyDescent="0.4">
      <c r="A23" s="43" t="str">
        <f ca="1">IF(B23="","",IF(INDEX(Data!$BR:$BR,MATCH(B23,Data!$A:$A,0),1)=0,"",INDEX(Data!$BR:$BR,MATCH(B23,Data!$A:$A,0),1)))</f>
        <v/>
      </c>
      <c r="B23" s="43" t="str" cm="1">
        <f t="array" aca="1" ref="B23" ca="1">IFERROR(_xlfn.SINGLE(INDEX(Data!A$1:$A$1007,_xlfn.AGGREGATE(15,6,(OFFSET(Data!$A$1,0,MATCH(B$6,Data!$1:$1,0)-1,1000,1)=IF(B$7="","Yes",B$7))/(OFFSET(Data!$A$1,0,MATCH(B$6,Data!$1:$1,0)-1,1000,1)=IF(B$7="","Yes",B$7))*ROW(Data!$C$1:$C$1007),ROW(B23)-ROW(B$7)),1)),"")</f>
        <v>Cooking Channel</v>
      </c>
      <c r="C23" s="43" t="str">
        <f ca="1">IF(D23="","",IF(INDEX(Data!$BR:$BR,MATCH(D23,Data!$A:$A,0),1)=0,"",INDEX(Data!$BR:$BR,MATCH(D23,Data!$A:$A,0),1)))</f>
        <v/>
      </c>
      <c r="D23" s="43" t="str" cm="1">
        <f t="array" aca="1" ref="D23" ca="1">IFERROR(_xlfn.SINGLE(INDEX(Data!$A$1:C$1007,_xlfn.AGGREGATE(15,6,(OFFSET(Data!$A$1,0,MATCH(D$6,Data!$1:$1,0)-1,1000,1)=IF(D$7="","Yes",D$7))/(OFFSET(Data!$A$1,0,MATCH(D$6,Data!$1:$1,0)-1,1000,1)=IF(D$7="","Yes",D$7))*ROW(Data!$C$1:$C$1007),ROW(D23)-ROW(D$7)),1)),"")</f>
        <v>ESPN 3</v>
      </c>
      <c r="E23" s="43" t="str">
        <f ca="1">IF(F23="","",IF(INDEX(Data!$BR:$BR,MATCH(F23,Data!$A:$A,0),1)=0,"",INDEX(Data!$BR:$BR,MATCH(F23,Data!$A:$A,0),1)))</f>
        <v/>
      </c>
      <c r="F23" s="43" t="str" cm="1">
        <f t="array" aca="1" ref="F23" ca="1">IFERROR(_xlfn.SINGLE(INDEX(Data!$A$1:E$1009,_xlfn.AGGREGATE(15,6,(OFFSET(Data!$A$1,0,MATCH(F$6,Data!$1:$1,0)-1,1000,1)=IF(F$7="","Yes",F$7))/(OFFSET(Data!$A$1,0,MATCH(F$6,Data!$1:$1,0)-1,1000,1)=IF(F$7="","Yes",F$7))*ROW(Data!$C$1:$C$1009),ROW(F23)-ROW(F$7)),1)),"")</f>
        <v>Epix Drive-In</v>
      </c>
      <c r="G23" s="43" t="str">
        <f ca="1">IF(H23="","",IF(INDEX(Data!$BR:$BR,MATCH(H23,Data!$A:$A,0),1)=0,"",INDEX(Data!$BR:$BR,MATCH(H23,Data!$A:$A,0),1)))</f>
        <v/>
      </c>
      <c r="H23" s="43" t="str" cm="1">
        <f t="array" aca="1" ref="H23" ca="1">IFERROR(_xlfn.SINGLE(INDEX(Data!$A$1:G$1009,_xlfn.AGGREGATE(15,6,(OFFSET(Data!$A$1,0,MATCH(H$6,Data!$1:$1,0)-1,1000,1)=IF(H$7="","Yes",H$7))/(OFFSET(Data!$A$1,0,MATCH(H$6,Data!$1:$1,0)-1,1000,1)=IF(H$7="","Yes",H$7))*ROW(Data!$C$1:$C$1009),ROW(H23)-ROW(H$7)),1)),"")</f>
        <v>E!</v>
      </c>
      <c r="I23" s="43" t="str">
        <f ca="1">IF(J23="","",IF(INDEX(Data!$BR:$BR,MATCH(J23,Data!$A:$A,0),1)=0,"",INDEX(Data!$BR:$BR,MATCH(J23,Data!$A:$A,0),1)))</f>
        <v/>
      </c>
      <c r="J23" s="43" t="str" cm="1">
        <f t="array" aca="1" ref="J23" ca="1">IFERROR(_xlfn.SINGLE(INDEX(Data!$A$1:J$1009,_xlfn.AGGREGATE(15,6,(OFFSET(Data!$A$1,0,MATCH(J$6,Data!$1:$1,0)-1,1000,1)=IF(J$7="","Yes",J$7))/(OFFSET(Data!$A$1,0,MATCH(J$6,Data!$1:$1,0)-1,1000,1)=IF(J$7="","Yes",J$7))*ROW(Data!$C$1:$C$1009),ROW(J23)-ROW(J$7)),1)),"")</f>
        <v>Disney Junior</v>
      </c>
      <c r="K23" s="43" t="str">
        <f ca="1">IF(L23="","",IF(INDEX(Data!$BR:$BR,MATCH(L23,Data!$A:$A,0),1)=0,"",INDEX(Data!$BR:$BR,MATCH(L23,Data!$A:$A,0),1)))</f>
        <v/>
      </c>
      <c r="L23" s="43" t="str" cm="1">
        <f t="array" aca="1" ref="L23" ca="1">IFERROR(_xlfn.SINGLE(INDEX(Data!$A$1:L$1009,_xlfn.AGGREGATE(15,6,(OFFSET(Data!$A$1,0,MATCH(L$6,Data!$1:$1,0)-1,1000,1)=IF(L$7="","Yes",L$7))/(OFFSET(Data!$A$1,0,MATCH(L$6,Data!$1:$1,0)-1,1000,1)=IF(L$7="","Yes",L$7))*ROW(Data!$C$1:$C$1009),ROW(L23)-ROW(L$7)),1)),"")</f>
        <v>CNBC World</v>
      </c>
      <c r="M23" s="43" t="str">
        <f ca="1">IF(N23="","",IF(INDEX(Data!$BR:$BR,MATCH(N23,Data!$A:$A,0),1)=0,"",INDEX(Data!$BR:$BR,MATCH(N23,Data!$A:$A,0),1)))</f>
        <v/>
      </c>
      <c r="N23" s="43" t="str" cm="1">
        <f t="array" aca="1" ref="N23" ca="1">IFERROR(_xlfn.SINGLE(INDEX(Data!$A$1:N$1009,_xlfn.AGGREGATE(15,6,(OFFSET(Data!$A$1,0,MATCH(N$6,Data!$1:$1,0)-1,1000,1)=IF(N$7="","Yes",N$7))/(OFFSET(Data!$A$1,0,MATCH(N$6,Data!$1:$1,0)-1,1000,1)=IF(N$7="","Yes",N$7))*ROW(Data!$C$1:$C$1009),ROW(N23)-ROW(N$7)),1)),"")</f>
        <v>CNBC</v>
      </c>
      <c r="O23" s="43">
        <f ca="1">IF(P23="","",IF(INDEX(Data!$BR:$BR,MATCH(P23,Data!$A:$A,0),1)=0,"",INDEX(Data!$BR:$BR,MATCH(P23,Data!$A:$A,0),1)))</f>
        <v>1</v>
      </c>
      <c r="P23" s="43" t="str" cm="1">
        <f t="array" aca="1" ref="P23" ca="1">IFERROR(_xlfn.SINGLE(INDEX(Data!$A$1:Q$1009,_xlfn.AGGREGATE(15,6,(OFFSET(Data!$A$1,0,MATCH(P$6,Data!$1:$1,0)-1,1000,1)=IF(P$7="","Yes",P$7))/(OFFSET(Data!$A$1,0,MATCH(P$6,Data!$1:$1,0)-1,1000,1)=IF(P$7="","Yes",P$7))*ROW(Data!$C$1:$C$1009),ROW(P23)-ROW(P$7)),1)),"")</f>
        <v>CBS</v>
      </c>
      <c r="Q23" s="43" t="str">
        <f ca="1">IF(R23="","",IF(INDEX(Data!$BR:$BR,MATCH(R23,Data!$A:$A,0),1)=0,"",INDEX(Data!$BR:$BR,MATCH(R23,Data!$A:$A,0),1)))</f>
        <v/>
      </c>
      <c r="R23" s="43" t="str" cm="1">
        <f t="array" aca="1" ref="R23" ca="1">IFERROR(_xlfn.SINGLE(INDEX(Data!$A$1:R$1009,_xlfn.AGGREGATE(15,6,(OFFSET(Data!$A$1,0,MATCH(R$6,Data!$1:$1,0)-1,1000,1)=IF(R$7="","Yes",R$7))/(OFFSET(Data!$A$1,0,MATCH(R$6,Data!$1:$1,0)-1,1000,1)=IF(R$7="","Yes",R$7))*ROW(Data!$C$1:$C$1009),ROW(R23)-ROW(R$7)),1)),"")</f>
        <v>Big Ten Network</v>
      </c>
      <c r="S23" s="43" t="str">
        <f ca="1">IF(T23="","",IF(INDEX(Data!$BR:$BR,MATCH(T23,Data!$A:$A,0),1)=0,"",INDEX(Data!$BR:$BR,MATCH(T23,Data!$A:$A,0),1)))</f>
        <v/>
      </c>
      <c r="T23" s="43" t="str" cm="1">
        <f t="array" aca="1" ref="T23" ca="1">IFERROR(_xlfn.SINGLE(INDEX(Data!$A$1:S$1009,_xlfn.AGGREGATE(15,6,(OFFSET(Data!$A$1,0,MATCH(T$6,Data!$1:$1,0)-1,1000,1)=IF(T$7="","Yes",T$7))/(OFFSET(Data!$A$1,0,MATCH(T$6,Data!$1:$1,0)-1,1000,1)=IF(T$7="","Yes",T$7))*ROW(Data!$C$1:$C$1009),ROW(T23)-ROW(T$7)),1)),"")</f>
        <v>Big Ten Network</v>
      </c>
      <c r="U23" s="43" t="str">
        <f ca="1">IF(V23="","",IF(INDEX(Data!$BR:$BR,MATCH(V23,Data!$A:$A,0),1)=0,"",INDEX(Data!$BR:$BR,MATCH(V23,Data!$A:$A,0),1)))</f>
        <v/>
      </c>
      <c r="V23" s="43" t="str" cm="1">
        <f t="array" aca="1" ref="V23" ca="1">IFERROR(_xlfn.SINGLE(INDEX(Data!$A$1:T$1009,_xlfn.AGGREGATE(15,6,(OFFSET(Data!$A$1,0,MATCH(V$6,Data!$1:$1,0)-1,1000,1)=IF(V$7="","Yes",V$7))/(OFFSET(Data!$A$1,0,MATCH(V$6,Data!$1:$1,0)-1,1000,1)=IF(V$7="","Yes",V$7))*ROW(Data!$C$1:$C$1009),ROW(V23)-ROW(V$7)),1)),"")</f>
        <v>BET Her</v>
      </c>
      <c r="W23" s="43">
        <f ca="1">IF(X23="","",IF(INDEX(Data!$BR:$BR,MATCH(X23,Data!$A:$A,0),1)=0,"",INDEX(Data!$BR:$BR,MATCH(X23,Data!$A:$A,0),1)))</f>
        <v>3</v>
      </c>
      <c r="X23" s="43" t="str" cm="1">
        <f t="array" aca="1" ref="X23" ca="1">IFERROR(_xlfn.SINGLE(INDEX(Data!$A$1:Y$1009,_xlfn.AGGREGATE(15,6,(OFFSET(Data!$A$1,0,MATCH(X$6,Data!$1:$1,0)-1,1000,1)=IF(X$7="","Yes",X$7))/(OFFSET(Data!$A$1,0,MATCH(X$6,Data!$1:$1,0)-1,1000,1)=IF(X$7="","Yes",X$7))*ROW(Data!$C$1:$C$1009),ROW(X23)-ROW(X$7)),1)),"")</f>
        <v>Boomerang</v>
      </c>
      <c r="Y23" s="43" t="str">
        <f ca="1">IF(Z23="","",IF(INDEX(Data!$BR:$BR,MATCH(Z23,Data!$A:$A,0),1)=0,"",INDEX(Data!$BR:$BR,MATCH(Z23,Data!$A:$A,0),1)))</f>
        <v/>
      </c>
      <c r="Z23" s="43" t="str" cm="1">
        <f t="array" aca="1" ref="Z23" ca="1">IFERROR(_xlfn.SINGLE(INDEX(Data!$A$1:AA$1009,_xlfn.AGGREGATE(15,6,(OFFSET(Data!$A$1,0,MATCH(Z$6,Data!$1:$1,0)-1,1000,1)=IF(Z$7="","Yes",Z$7))/(OFFSET(Data!$A$1,0,MATCH(Z$6,Data!$1:$1,0)-1,1000,1)=IF(Z$7="","Yes",Z$7))*ROW(Data!$C$1:$C$1009),ROW(Z23)-ROW(Z$7)),1)),"")</f>
        <v>Cheddar</v>
      </c>
      <c r="AA23" s="43" t="str">
        <f ca="1">IF(AB23="","",IF(INDEX(Data!$BR:$BR,MATCH(AB23,Data!$A:$A,0),1)=0,"",INDEX(Data!$BR:$BR,MATCH(AB23,Data!$A:$A,0),1)))</f>
        <v/>
      </c>
      <c r="AB23" s="43" t="str" cm="1">
        <f t="array" aca="1" ref="AB23" ca="1">IFERROR(_xlfn.SINGLE(INDEX(Data!$A$1:AC$1009,_xlfn.AGGREGATE(15,6,(OFFSET(Data!$A$1,0,MATCH(AB$6,Data!$1:$1,0)-1,1000,1)=IF(AB$7="","Yes",AB$7))/(OFFSET(Data!$A$1,0,MATCH(AB$6,Data!$1:$1,0)-1,1000,1)=IF(AB$7="","Yes",AB$7))*ROW(Data!$C$1:$C$1009),ROW(AB23)-ROW(AB$7)),1)),"")</f>
        <v>CNBC</v>
      </c>
      <c r="AC23" s="43" t="str">
        <f ca="1">IF(AD23="","",IF(INDEX(Data!$BR:$BR,MATCH(AD23,Data!$A:$A,0),1)=0,"",INDEX(Data!$BR:$BR,MATCH(AD23,Data!$A:$A,0),1)))</f>
        <v/>
      </c>
      <c r="AD23" s="43" t="str" cm="1">
        <f t="array" aca="1" ref="AD23" ca="1">IFERROR(_xlfn.SINGLE(INDEX(Data!$A$1:AE$1009,_xlfn.AGGREGATE(15,6,(OFFSET(Data!$A$1,0,MATCH(AD$6,Data!$1:$1,0)-1,1000,1)=IF(AD$7="","Yes",AD$7))/(OFFSET(Data!$A$1,0,MATCH(AD$6,Data!$1:$1,0)-1,1000,1)=IF(AD$7="","Yes",AD$7))*ROW(Data!$C$1:$C$1009),ROW(AD23)-ROW(AD$7)),1)),"")</f>
        <v>BET</v>
      </c>
      <c r="AE23" s="43" t="str">
        <f ca="1">IF(AF23="","",IF(INDEX(Data!$BR:$BR,MATCH(AF23,Data!$A:$A,0),1)=0,"",INDEX(Data!$BR:$BR,MATCH(AF23,Data!$A:$A,0),1)))</f>
        <v/>
      </c>
      <c r="AF23" s="43" t="str" cm="1">
        <f t="array" aca="1" ref="AF23" ca="1">IFERROR(_xlfn.SINGLE(INDEX(Data!$A$1:AM$1009,_xlfn.AGGREGATE(15,6,(OFFSET(Data!$A$1,0,MATCH(AF$6,Data!$1:$1,0)-1,1000,1)=IF(AF$7="","Yes",AF$7))/(OFFSET(Data!$A$1,0,MATCH(AF$6,Data!$1:$1,0)-1,1000,1)=IF(AF$7="","Yes",AF$7))*ROW(Data!$C$1:$C$1009),ROW(AF23)-ROW(AF$7)),1)),"")</f>
        <v/>
      </c>
      <c r="AG23" s="43" t="str">
        <f ca="1">IF(AH23="","",IF(INDEX(Data!$BR:$BR,MATCH(AH23,Data!$A:$A,0),1)=0,"",INDEX(Data!$BR:$BR,MATCH(AH23,Data!$A:$A,0),1)))</f>
        <v/>
      </c>
      <c r="AH23" s="43" t="str" cm="1">
        <f t="array" aca="1" ref="AH23" ca="1">IFERROR(_xlfn.SINGLE(INDEX(Data!$A$1:AO$1009,_xlfn.AGGREGATE(15,6,(OFFSET(Data!$A$1,0,MATCH(AH$6,Data!$1:$1,0)-1,1000,1)=IF(AH$7="","Yes",AH$7))/(OFFSET(Data!$A$1,0,MATCH(AH$6,Data!$1:$1,0)-1,1000,1)=IF(AH$7="","Yes",AH$7))*ROW(Data!$C$1:$C$1009),ROW(AH23)-ROW(AH$7)),1)),"")</f>
        <v/>
      </c>
      <c r="AI23" s="43" t="str">
        <f ca="1">IF(AJ23="","",IF(INDEX(Data!$BR:$BR,MATCH(AJ23,Data!$A:$A,0),1)=0,"",INDEX(Data!$BR:$BR,MATCH(AJ23,Data!$A:$A,0),1)))</f>
        <v/>
      </c>
      <c r="AJ23" s="43" t="str" cm="1">
        <f t="array" aca="1" ref="AJ23" ca="1">IFERROR(_xlfn.SINGLE(INDEX(Data!$A$1:AQ$1009,_xlfn.AGGREGATE(15,6,(OFFSET(Data!$A$1,0,MATCH(AJ$6,Data!$1:$1,0)-1,1000,1)=IF(AJ$7="","Yes",AJ$7))/(OFFSET(Data!$A$1,0,MATCH(AJ$6,Data!$1:$1,0)-1,1000,1)=IF(AJ$7="","Yes",AJ$7))*ROW(Data!$C$1:$C$1009),ROW(AJ23)-ROW(AJ$7)),1)),"")</f>
        <v>Disney Junior</v>
      </c>
      <c r="AK23" s="43" t="str">
        <f ca="1">IF(AL23="","",IF(INDEX(Data!$BR:$BR,MATCH(AL23,Data!$A:$A,0),1)=0,"",INDEX(Data!$BR:$BR,MATCH(AL23,Data!$A:$A,0),1)))</f>
        <v/>
      </c>
      <c r="AL23" s="43" t="str" cm="1">
        <f t="array" aca="1" ref="AL23" ca="1">IFERROR(_xlfn.SINGLE(INDEX(Data!$A$1:AS$1009,_xlfn.AGGREGATE(15,6,(OFFSET(Data!$A$1,0,MATCH(AL$6,Data!$1:$1,0)-1,1000,1)=IF(AL$7="","Yes",AL$7))/(OFFSET(Data!$A$1,0,MATCH(AL$6,Data!$1:$1,0)-1,1000,1)=IF(AL$7="","Yes",AL$7))*ROW(Data!$C$1:$C$1009),ROW(AL23)-ROW(AL$7)),1)),"")</f>
        <v/>
      </c>
      <c r="AM23" s="43" t="str">
        <f ca="1">IF(AN23="","",IF(INDEX(Data!$BR:$BR,MATCH(AN23,Data!$A:$A,0),1)=0,"",INDEX(Data!$BR:$BR,MATCH(AN23,Data!$A:$A,0),1)))</f>
        <v/>
      </c>
      <c r="AN23" s="43" t="str" cm="1">
        <f t="array" aca="1" ref="AN23" ca="1">IFERROR(_xlfn.SINGLE(INDEX(Data!$A$1:AU$1009,_xlfn.AGGREGATE(15,6,(OFFSET(Data!$A$1,0,MATCH(AN$6,Data!$1:$1,0)-1,1000,1)=IF(AN$7="","Yes",AN$7))/(OFFSET(Data!$A$1,0,MATCH(AN$6,Data!$1:$1,0)-1,1000,1)=IF(AN$7="","Yes",AN$7))*ROW(Data!$C$1:$C$1009),ROW(AN23)-ROW(AN$7)),1)),"")</f>
        <v>CMT Music</v>
      </c>
    </row>
    <row r="24" spans="1:40" ht="24" x14ac:dyDescent="0.4">
      <c r="A24" s="43" t="str">
        <f ca="1">IF(B24="","",IF(INDEX(Data!$BR:$BR,MATCH(B24,Data!$A:$A,0),1)=0,"",INDEX(Data!$BR:$BR,MATCH(B24,Data!$A:$A,0),1)))</f>
        <v/>
      </c>
      <c r="B24" s="43" t="str" cm="1">
        <f t="array" aca="1" ref="B24" ca="1">IFERROR(_xlfn.SINGLE(INDEX(Data!A$1:$A$1007,_xlfn.AGGREGATE(15,6,(OFFSET(Data!$A$1,0,MATCH(B$6,Data!$1:$1,0)-1,1000,1)=IF(B$7="","Yes",B$7))/(OFFSET(Data!$A$1,0,MATCH(B$6,Data!$1:$1,0)-1,1000,1)=IF(B$7="","Yes",B$7))*ROW(Data!$C$1:$C$1007),ROW(B24)-ROW(B$7)),1)),"")</f>
        <v>Destination America</v>
      </c>
      <c r="C24" s="43" t="str">
        <f ca="1">IF(D24="","",IF(INDEX(Data!$BR:$BR,MATCH(D24,Data!$A:$A,0),1)=0,"",INDEX(Data!$BR:$BR,MATCH(D24,Data!$A:$A,0),1)))</f>
        <v/>
      </c>
      <c r="D24" s="43" t="str" cm="1">
        <f t="array" aca="1" ref="D24" ca="1">IFERROR(_xlfn.SINGLE(INDEX(Data!$A$1:C$1007,_xlfn.AGGREGATE(15,6,(OFFSET(Data!$A$1,0,MATCH(D$6,Data!$1:$1,0)-1,1000,1)=IF(D$7="","Yes",D$7))/(OFFSET(Data!$A$1,0,MATCH(D$6,Data!$1:$1,0)-1,1000,1)=IF(D$7="","Yes",D$7))*ROW(Data!$C$1:$C$1007),ROW(D24)-ROW(D$7)),1)),"")</f>
        <v>Food Network</v>
      </c>
      <c r="E24" s="43" t="str">
        <f ca="1">IF(F24="","",IF(INDEX(Data!$BR:$BR,MATCH(F24,Data!$A:$A,0),1)=0,"",INDEX(Data!$BR:$BR,MATCH(F24,Data!$A:$A,0),1)))</f>
        <v/>
      </c>
      <c r="F24" s="43" t="str" cm="1">
        <f t="array" aca="1" ref="F24" ca="1">IFERROR(_xlfn.SINGLE(INDEX(Data!$A$1:E$1009,_xlfn.AGGREGATE(15,6,(OFFSET(Data!$A$1,0,MATCH(F$6,Data!$1:$1,0)-1,1000,1)=IF(F$7="","Yes",F$7))/(OFFSET(Data!$A$1,0,MATCH(F$6,Data!$1:$1,0)-1,1000,1)=IF(F$7="","Yes",F$7))*ROW(Data!$C$1:$C$1009),ROW(F24)-ROW(F$7)),1)),"")</f>
        <v>Food Network</v>
      </c>
      <c r="G24" s="43" t="str">
        <f ca="1">IF(H24="","",IF(INDEX(Data!$BR:$BR,MATCH(H24,Data!$A:$A,0),1)=0,"",INDEX(Data!$BR:$BR,MATCH(H24,Data!$A:$A,0),1)))</f>
        <v/>
      </c>
      <c r="H24" s="43" t="str" cm="1">
        <f t="array" aca="1" ref="H24" ca="1">IFERROR(_xlfn.SINGLE(INDEX(Data!$A$1:G$1009,_xlfn.AGGREGATE(15,6,(OFFSET(Data!$A$1,0,MATCH(H$6,Data!$1:$1,0)-1,1000,1)=IF(H$7="","Yes",H$7))/(OFFSET(Data!$A$1,0,MATCH(H$6,Data!$1:$1,0)-1,1000,1)=IF(H$7="","Yes",H$7))*ROW(Data!$C$1:$C$1009),ROW(H24)-ROW(H$7)),1)),"")</f>
        <v>Epix Drive-In</v>
      </c>
      <c r="I24" s="43" t="str">
        <f ca="1">IF(J24="","",IF(INDEX(Data!$BR:$BR,MATCH(J24,Data!$A:$A,0),1)=0,"",INDEX(Data!$BR:$BR,MATCH(J24,Data!$A:$A,0),1)))</f>
        <v/>
      </c>
      <c r="J24" s="43" t="str" cm="1">
        <f t="array" aca="1" ref="J24" ca="1">IFERROR(_xlfn.SINGLE(INDEX(Data!$A$1:J$1009,_xlfn.AGGREGATE(15,6,(OFFSET(Data!$A$1,0,MATCH(J$6,Data!$1:$1,0)-1,1000,1)=IF(J$7="","Yes",J$7))/(OFFSET(Data!$A$1,0,MATCH(J$6,Data!$1:$1,0)-1,1000,1)=IF(J$7="","Yes",J$7))*ROW(Data!$C$1:$C$1009),ROW(J24)-ROW(J$7)),1)),"")</f>
        <v>Disney XD</v>
      </c>
      <c r="K24" s="43" t="str">
        <f ca="1">IF(L24="","",IF(INDEX(Data!$BR:$BR,MATCH(L24,Data!$A:$A,0),1)=0,"",INDEX(Data!$BR:$BR,MATCH(L24,Data!$A:$A,0),1)))</f>
        <v/>
      </c>
      <c r="L24" s="43" t="str" cm="1">
        <f t="array" aca="1" ref="L24" ca="1">IFERROR(_xlfn.SINGLE(INDEX(Data!$A$1:L$1009,_xlfn.AGGREGATE(15,6,(OFFSET(Data!$A$1,0,MATCH(L$6,Data!$1:$1,0)-1,1000,1)=IF(L$7="","Yes",L$7))/(OFFSET(Data!$A$1,0,MATCH(L$6,Data!$1:$1,0)-1,1000,1)=IF(L$7="","Yes",L$7))*ROW(Data!$C$1:$C$1009),ROW(L24)-ROW(L$7)),1)),"")</f>
        <v>CNN</v>
      </c>
      <c r="M24" s="43" t="str">
        <f ca="1">IF(N24="","",IF(INDEX(Data!$BR:$BR,MATCH(N24,Data!$A:$A,0),1)=0,"",INDEX(Data!$BR:$BR,MATCH(N24,Data!$A:$A,0),1)))</f>
        <v/>
      </c>
      <c r="N24" s="43" t="str" cm="1">
        <f t="array" aca="1" ref="N24" ca="1">IFERROR(_xlfn.SINGLE(INDEX(Data!$A$1:N$1009,_xlfn.AGGREGATE(15,6,(OFFSET(Data!$A$1,0,MATCH(N$6,Data!$1:$1,0)-1,1000,1)=IF(N$7="","Yes",N$7))/(OFFSET(Data!$A$1,0,MATCH(N$6,Data!$1:$1,0)-1,1000,1)=IF(N$7="","Yes",N$7))*ROW(Data!$C$1:$C$1009),ROW(N24)-ROW(N$7)),1)),"")</f>
        <v>CNN</v>
      </c>
      <c r="O24" s="43" t="str">
        <f ca="1">IF(P24="","",IF(INDEX(Data!$BR:$BR,MATCH(P24,Data!$A:$A,0),1)=0,"",INDEX(Data!$BR:$BR,MATCH(P24,Data!$A:$A,0),1)))</f>
        <v/>
      </c>
      <c r="P24" s="43" t="str" cm="1">
        <f t="array" aca="1" ref="P24" ca="1">IFERROR(_xlfn.SINGLE(INDEX(Data!$A$1:Q$1009,_xlfn.AGGREGATE(15,6,(OFFSET(Data!$A$1,0,MATCH(P$6,Data!$1:$1,0)-1,1000,1)=IF(P$7="","Yes",P$7))/(OFFSET(Data!$A$1,0,MATCH(P$6,Data!$1:$1,0)-1,1000,1)=IF(P$7="","Yes",P$7))*ROW(Data!$C$1:$C$1009),ROW(P24)-ROW(P$7)),1)),"")</f>
        <v>Cheddar</v>
      </c>
      <c r="Q24" s="43" t="str">
        <f ca="1">IF(R24="","",IF(INDEX(Data!$BR:$BR,MATCH(R24,Data!$A:$A,0),1)=0,"",INDEX(Data!$BR:$BR,MATCH(R24,Data!$A:$A,0),1)))</f>
        <v/>
      </c>
      <c r="R24" s="43" t="str" cm="1">
        <f t="array" aca="1" ref="R24" ca="1">IFERROR(_xlfn.SINGLE(INDEX(Data!$A$1:R$1009,_xlfn.AGGREGATE(15,6,(OFFSET(Data!$A$1,0,MATCH(R$6,Data!$1:$1,0)-1,1000,1)=IF(R$7="","Yes",R$7))/(OFFSET(Data!$A$1,0,MATCH(R$6,Data!$1:$1,0)-1,1000,1)=IF(R$7="","Yes",R$7))*ROW(Data!$C$1:$C$1009),ROW(R24)-ROW(R$7)),1)),"")</f>
        <v>Bloomberg TV</v>
      </c>
      <c r="S24" s="43" t="str">
        <f ca="1">IF(T24="","",IF(INDEX(Data!$BR:$BR,MATCH(T24,Data!$A:$A,0),1)=0,"",INDEX(Data!$BR:$BR,MATCH(T24,Data!$A:$A,0),1)))</f>
        <v/>
      </c>
      <c r="T24" s="43" t="str" cm="1">
        <f t="array" aca="1" ref="T24" ca="1">IFERROR(_xlfn.SINGLE(INDEX(Data!$A$1:S$1009,_xlfn.AGGREGATE(15,6,(OFFSET(Data!$A$1,0,MATCH(T$6,Data!$1:$1,0)-1,1000,1)=IF(T$7="","Yes",T$7))/(OFFSET(Data!$A$1,0,MATCH(T$6,Data!$1:$1,0)-1,1000,1)=IF(T$7="","Yes",T$7))*ROW(Data!$C$1:$C$1009),ROW(T24)-ROW(T$7)),1)),"")</f>
        <v>Bloomberg TV</v>
      </c>
      <c r="U24" s="43" t="str">
        <f ca="1">IF(V24="","",IF(INDEX(Data!$BR:$BR,MATCH(V24,Data!$A:$A,0),1)=0,"",INDEX(Data!$BR:$BR,MATCH(V24,Data!$A:$A,0),1)))</f>
        <v/>
      </c>
      <c r="V24" s="43" t="str" cm="1">
        <f t="array" aca="1" ref="V24" ca="1">IFERROR(_xlfn.SINGLE(INDEX(Data!$A$1:T$1009,_xlfn.AGGREGATE(15,6,(OFFSET(Data!$A$1,0,MATCH(V$6,Data!$1:$1,0)-1,1000,1)=IF(V$7="","Yes",V$7))/(OFFSET(Data!$A$1,0,MATCH(V$6,Data!$1:$1,0)-1,1000,1)=IF(V$7="","Yes",V$7))*ROW(Data!$C$1:$C$1009),ROW(V24)-ROW(V$7)),1)),"")</f>
        <v>Big Ten Network</v>
      </c>
      <c r="W24" s="43" t="str">
        <f ca="1">IF(X24="","",IF(INDEX(Data!$BR:$BR,MATCH(X24,Data!$A:$A,0),1)=0,"",INDEX(Data!$BR:$BR,MATCH(X24,Data!$A:$A,0),1)))</f>
        <v/>
      </c>
      <c r="X24" s="43" t="str" cm="1">
        <f t="array" aca="1" ref="X24" ca="1">IFERROR(_xlfn.SINGLE(INDEX(Data!$A$1:Y$1009,_xlfn.AGGREGATE(15,6,(OFFSET(Data!$A$1,0,MATCH(X$6,Data!$1:$1,0)-1,1000,1)=IF(X$7="","Yes",X$7))/(OFFSET(Data!$A$1,0,MATCH(X$6,Data!$1:$1,0)-1,1000,1)=IF(X$7="","Yes",X$7))*ROW(Data!$C$1:$C$1009),ROW(X24)-ROW(X$7)),1)),"")</f>
        <v>Bravo</v>
      </c>
      <c r="Y24" s="43" t="str">
        <f ca="1">IF(Z24="","",IF(INDEX(Data!$BR:$BR,MATCH(Z24,Data!$A:$A,0),1)=0,"",INDEX(Data!$BR:$BR,MATCH(Z24,Data!$A:$A,0),1)))</f>
        <v/>
      </c>
      <c r="Z24" s="43" t="str" cm="1">
        <f t="array" aca="1" ref="Z24" ca="1">IFERROR(_xlfn.SINGLE(INDEX(Data!$A$1:AA$1009,_xlfn.AGGREGATE(15,6,(OFFSET(Data!$A$1,0,MATCH(Z$6,Data!$1:$1,0)-1,1000,1)=IF(Z$7="","Yes",Z$7))/(OFFSET(Data!$A$1,0,MATCH(Z$6,Data!$1:$1,0)-1,1000,1)=IF(Z$7="","Yes",Z$7))*ROW(Data!$C$1:$C$1009),ROW(Z24)-ROW(Z$7)),1)),"")</f>
        <v>CMT</v>
      </c>
      <c r="AA24" s="43" t="str">
        <f ca="1">IF(AB24="","",IF(INDEX(Data!$BR:$BR,MATCH(AB24,Data!$A:$A,0),1)=0,"",INDEX(Data!$BR:$BR,MATCH(AB24,Data!$A:$A,0),1)))</f>
        <v/>
      </c>
      <c r="AB24" s="43" t="str" cm="1">
        <f t="array" aca="1" ref="AB24" ca="1">IFERROR(_xlfn.SINGLE(INDEX(Data!$A$1:AC$1009,_xlfn.AGGREGATE(15,6,(OFFSET(Data!$A$1,0,MATCH(AB$6,Data!$1:$1,0)-1,1000,1)=IF(AB$7="","Yes",AB$7))/(OFFSET(Data!$A$1,0,MATCH(AB$6,Data!$1:$1,0)-1,1000,1)=IF(AB$7="","Yes",AB$7))*ROW(Data!$C$1:$C$1009),ROW(AB24)-ROW(AB$7)),1)),"")</f>
        <v>CNN</v>
      </c>
      <c r="AC24" s="43" t="str">
        <f ca="1">IF(AD24="","",IF(INDEX(Data!$BR:$BR,MATCH(AD24,Data!$A:$A,0),1)=0,"",INDEX(Data!$BR:$BR,MATCH(AD24,Data!$A:$A,0),1)))</f>
        <v/>
      </c>
      <c r="AD24" s="43" t="str" cm="1">
        <f t="array" aca="1" ref="AD24" ca="1">IFERROR(_xlfn.SINGLE(INDEX(Data!$A$1:AE$1009,_xlfn.AGGREGATE(15,6,(OFFSET(Data!$A$1,0,MATCH(AD$6,Data!$1:$1,0)-1,1000,1)=IF(AD$7="","Yes",AD$7))/(OFFSET(Data!$A$1,0,MATCH(AD$6,Data!$1:$1,0)-1,1000,1)=IF(AD$7="","Yes",AD$7))*ROW(Data!$C$1:$C$1009),ROW(AD24)-ROW(AD$7)),1)),"")</f>
        <v>Big Ten Network</v>
      </c>
      <c r="AE24" s="43" t="str">
        <f ca="1">IF(AF24="","",IF(INDEX(Data!$BR:$BR,MATCH(AF24,Data!$A:$A,0),1)=0,"",INDEX(Data!$BR:$BR,MATCH(AF24,Data!$A:$A,0),1)))</f>
        <v/>
      </c>
      <c r="AF24" s="43" t="str" cm="1">
        <f t="array" aca="1" ref="AF24" ca="1">IFERROR(_xlfn.SINGLE(INDEX(Data!$A$1:AM$1009,_xlfn.AGGREGATE(15,6,(OFFSET(Data!$A$1,0,MATCH(AF$6,Data!$1:$1,0)-1,1000,1)=IF(AF$7="","Yes",AF$7))/(OFFSET(Data!$A$1,0,MATCH(AF$6,Data!$1:$1,0)-1,1000,1)=IF(AF$7="","Yes",AF$7))*ROW(Data!$C$1:$C$1009),ROW(AF24)-ROW(AF$7)),1)),"")</f>
        <v/>
      </c>
      <c r="AG24" s="43" t="str">
        <f ca="1">IF(AH24="","",IF(INDEX(Data!$BR:$BR,MATCH(AH24,Data!$A:$A,0),1)=0,"",INDEX(Data!$BR:$BR,MATCH(AH24,Data!$A:$A,0),1)))</f>
        <v/>
      </c>
      <c r="AH24" s="43" t="str" cm="1">
        <f t="array" aca="1" ref="AH24" ca="1">IFERROR(_xlfn.SINGLE(INDEX(Data!$A$1:AO$1009,_xlfn.AGGREGATE(15,6,(OFFSET(Data!$A$1,0,MATCH(AH$6,Data!$1:$1,0)-1,1000,1)=IF(AH$7="","Yes",AH$7))/(OFFSET(Data!$A$1,0,MATCH(AH$6,Data!$1:$1,0)-1,1000,1)=IF(AH$7="","Yes",AH$7))*ROW(Data!$C$1:$C$1009),ROW(AH24)-ROW(AH$7)),1)),"")</f>
        <v/>
      </c>
      <c r="AI24" s="43" t="str">
        <f ca="1">IF(AJ24="","",IF(INDEX(Data!$BR:$BR,MATCH(AJ24,Data!$A:$A,0),1)=0,"",INDEX(Data!$BR:$BR,MATCH(AJ24,Data!$A:$A,0),1)))</f>
        <v/>
      </c>
      <c r="AJ24" s="43" t="str" cm="1">
        <f t="array" aca="1" ref="AJ24" ca="1">IFERROR(_xlfn.SINGLE(INDEX(Data!$A$1:AQ$1009,_xlfn.AGGREGATE(15,6,(OFFSET(Data!$A$1,0,MATCH(AJ$6,Data!$1:$1,0)-1,1000,1)=IF(AJ$7="","Yes",AJ$7))/(OFFSET(Data!$A$1,0,MATCH(AJ$6,Data!$1:$1,0)-1,1000,1)=IF(AJ$7="","Yes",AJ$7))*ROW(Data!$C$1:$C$1009),ROW(AJ24)-ROW(AJ$7)),1)),"")</f>
        <v>Disney XD</v>
      </c>
      <c r="AK24" s="43" t="str">
        <f ca="1">IF(AL24="","",IF(INDEX(Data!$BR:$BR,MATCH(AL24,Data!$A:$A,0),1)=0,"",INDEX(Data!$BR:$BR,MATCH(AL24,Data!$A:$A,0),1)))</f>
        <v/>
      </c>
      <c r="AL24" s="43" t="str" cm="1">
        <f t="array" aca="1" ref="AL24" ca="1">IFERROR(_xlfn.SINGLE(INDEX(Data!$A$1:AS$1009,_xlfn.AGGREGATE(15,6,(OFFSET(Data!$A$1,0,MATCH(AL$6,Data!$1:$1,0)-1,1000,1)=IF(AL$7="","Yes",AL$7))/(OFFSET(Data!$A$1,0,MATCH(AL$6,Data!$1:$1,0)-1,1000,1)=IF(AL$7="","Yes",AL$7))*ROW(Data!$C$1:$C$1009),ROW(AL24)-ROW(AL$7)),1)),"")</f>
        <v/>
      </c>
      <c r="AM24" s="43" t="str">
        <f ca="1">IF(AN24="","",IF(INDEX(Data!$BR:$BR,MATCH(AN24,Data!$A:$A,0),1)=0,"",INDEX(Data!$BR:$BR,MATCH(AN24,Data!$A:$A,0),1)))</f>
        <v/>
      </c>
      <c r="AN24" s="43" t="str" cm="1">
        <f t="array" aca="1" ref="AN24" ca="1">IFERROR(_xlfn.SINGLE(INDEX(Data!$A$1:AU$1009,_xlfn.AGGREGATE(15,6,(OFFSET(Data!$A$1,0,MATCH(AN$6,Data!$1:$1,0)-1,1000,1)=IF(AN$7="","Yes",AN$7))/(OFFSET(Data!$A$1,0,MATCH(AN$6,Data!$1:$1,0)-1,1000,1)=IF(AN$7="","Yes",AN$7))*ROW(Data!$C$1:$C$1009),ROW(AN24)-ROW(AN$7)),1)),"")</f>
        <v>Comedy Central</v>
      </c>
    </row>
    <row r="25" spans="1:40" ht="24" x14ac:dyDescent="0.4">
      <c r="A25" s="43" t="str">
        <f ca="1">IF(B25="","",IF(INDEX(Data!$BR:$BR,MATCH(B25,Data!$A:$A,0),1)=0,"",INDEX(Data!$BR:$BR,MATCH(B25,Data!$A:$A,0),1)))</f>
        <v/>
      </c>
      <c r="B25" s="43" t="str" cm="1">
        <f t="array" aca="1" ref="B25" ca="1">IFERROR(_xlfn.SINGLE(INDEX(Data!A$1:$A$1007,_xlfn.AGGREGATE(15,6,(OFFSET(Data!$A$1,0,MATCH(B$6,Data!$1:$1,0)-1,1000,1)=IF(B$7="","Yes",B$7))/(OFFSET(Data!$A$1,0,MATCH(B$6,Data!$1:$1,0)-1,1000,1)=IF(B$7="","Yes",B$7))*ROW(Data!$C$1:$C$1007),ROW(B25)-ROW(B$7)),1)),"")</f>
        <v>Discovery Channel</v>
      </c>
      <c r="C25" s="43" t="str">
        <f ca="1">IF(D25="","",IF(INDEX(Data!$BR:$BR,MATCH(D25,Data!$A:$A,0),1)=0,"",INDEX(Data!$BR:$BR,MATCH(D25,Data!$A:$A,0),1)))</f>
        <v/>
      </c>
      <c r="D25" s="43" t="str" cm="1">
        <f t="array" aca="1" ref="D25" ca="1">IFERROR(_xlfn.SINGLE(INDEX(Data!$A$1:C$1007,_xlfn.AGGREGATE(15,6,(OFFSET(Data!$A$1,0,MATCH(D$6,Data!$1:$1,0)-1,1000,1)=IF(D$7="","Yes",D$7))/(OFFSET(Data!$A$1,0,MATCH(D$6,Data!$1:$1,0)-1,1000,1)=IF(D$7="","Yes",D$7))*ROW(Data!$C$1:$C$1007),ROW(D25)-ROW(D$7)),1)),"")</f>
        <v>Freeform</v>
      </c>
      <c r="E25" s="43">
        <f ca="1">IF(F25="","",IF(INDEX(Data!$BR:$BR,MATCH(F25,Data!$A:$A,0),1)=0,"",INDEX(Data!$BR:$BR,MATCH(F25,Data!$A:$A,0),1)))</f>
        <v>1</v>
      </c>
      <c r="F25" s="43" t="str" cm="1">
        <f t="array" aca="1" ref="F25" ca="1">IFERROR(_xlfn.SINGLE(INDEX(Data!$A$1:E$1009,_xlfn.AGGREGATE(15,6,(OFFSET(Data!$A$1,0,MATCH(F$6,Data!$1:$1,0)-1,1000,1)=IF(F$7="","Yes",F$7))/(OFFSET(Data!$A$1,0,MATCH(F$6,Data!$1:$1,0)-1,1000,1)=IF(F$7="","Yes",F$7))*ROW(Data!$C$1:$C$1009),ROW(F25)-ROW(F$7)),1)),"")</f>
        <v>FOX</v>
      </c>
      <c r="G25" s="43" t="str">
        <f ca="1">IF(H25="","",IF(INDEX(Data!$BR:$BR,MATCH(H25,Data!$A:$A,0),1)=0,"",INDEX(Data!$BR:$BR,MATCH(H25,Data!$A:$A,0),1)))</f>
        <v/>
      </c>
      <c r="H25" s="43" t="str" cm="1">
        <f t="array" aca="1" ref="H25" ca="1">IFERROR(_xlfn.SINGLE(INDEX(Data!$A$1:G$1009,_xlfn.AGGREGATE(15,6,(OFFSET(Data!$A$1,0,MATCH(H$6,Data!$1:$1,0)-1,1000,1)=IF(H$7="","Yes",H$7))/(OFFSET(Data!$A$1,0,MATCH(H$6,Data!$1:$1,0)-1,1000,1)=IF(H$7="","Yes",H$7))*ROW(Data!$C$1:$C$1009),ROW(H25)-ROW(H$7)),1)),"")</f>
        <v>ESPN</v>
      </c>
      <c r="I25" s="43" t="str">
        <f ca="1">IF(J25="","",IF(INDEX(Data!$BR:$BR,MATCH(J25,Data!$A:$A,0),1)=0,"",INDEX(Data!$BR:$BR,MATCH(J25,Data!$A:$A,0),1)))</f>
        <v/>
      </c>
      <c r="J25" s="43" t="str" cm="1">
        <f t="array" aca="1" ref="J25" ca="1">IFERROR(_xlfn.SINGLE(INDEX(Data!$A$1:J$1009,_xlfn.AGGREGATE(15,6,(OFFSET(Data!$A$1,0,MATCH(J$6,Data!$1:$1,0)-1,1000,1)=IF(J$7="","Yes",J$7))/(OFFSET(Data!$A$1,0,MATCH(J$6,Data!$1:$1,0)-1,1000,1)=IF(J$7="","Yes",J$7))*ROW(Data!$C$1:$C$1009),ROW(J25)-ROW(J$7)),1)),"")</f>
        <v>E!</v>
      </c>
      <c r="K25" s="43" t="str">
        <f ca="1">IF(L25="","",IF(INDEX(Data!$BR:$BR,MATCH(L25,Data!$A:$A,0),1)=0,"",INDEX(Data!$BR:$BR,MATCH(L25,Data!$A:$A,0),1)))</f>
        <v/>
      </c>
      <c r="L25" s="43" t="str" cm="1">
        <f t="array" aca="1" ref="L25" ca="1">IFERROR(_xlfn.SINGLE(INDEX(Data!$A$1:L$1009,_xlfn.AGGREGATE(15,6,(OFFSET(Data!$A$1,0,MATCH(L$6,Data!$1:$1,0)-1,1000,1)=IF(L$7="","Yes",L$7))/(OFFSET(Data!$A$1,0,MATCH(L$6,Data!$1:$1,0)-1,1000,1)=IF(L$7="","Yes",L$7))*ROW(Data!$C$1:$C$1009),ROW(L25)-ROW(L$7)),1)),"")</f>
        <v>Comedy Central</v>
      </c>
      <c r="M25" s="43" t="str">
        <f ca="1">IF(N25="","",IF(INDEX(Data!$BR:$BR,MATCH(N25,Data!$A:$A,0),1)=0,"",INDEX(Data!$BR:$BR,MATCH(N25,Data!$A:$A,0),1)))</f>
        <v/>
      </c>
      <c r="N25" s="43" t="str" cm="1">
        <f t="array" aca="1" ref="N25" ca="1">IFERROR(_xlfn.SINGLE(INDEX(Data!$A$1:N$1009,_xlfn.AGGREGATE(15,6,(OFFSET(Data!$A$1,0,MATCH(N$6,Data!$1:$1,0)-1,1000,1)=IF(N$7="","Yes",N$7))/(OFFSET(Data!$A$1,0,MATCH(N$6,Data!$1:$1,0)-1,1000,1)=IF(N$7="","Yes",N$7))*ROW(Data!$C$1:$C$1009),ROW(N25)-ROW(N$7)),1)),"")</f>
        <v>CNNe</v>
      </c>
      <c r="O25" s="43" t="str">
        <f ca="1">IF(P25="","",IF(INDEX(Data!$BR:$BR,MATCH(P25,Data!$A:$A,0),1)=0,"",INDEX(Data!$BR:$BR,MATCH(P25,Data!$A:$A,0),1)))</f>
        <v/>
      </c>
      <c r="P25" s="43" t="str" cm="1">
        <f t="array" aca="1" ref="P25" ca="1">IFERROR(_xlfn.SINGLE(INDEX(Data!$A$1:Q$1009,_xlfn.AGGREGATE(15,6,(OFFSET(Data!$A$1,0,MATCH(P$6,Data!$1:$1,0)-1,1000,1)=IF(P$7="","Yes",P$7))/(OFFSET(Data!$A$1,0,MATCH(P$6,Data!$1:$1,0)-1,1000,1)=IF(P$7="","Yes",P$7))*ROW(Data!$C$1:$C$1009),ROW(P25)-ROW(P$7)),1)),"")</f>
        <v>CMT</v>
      </c>
      <c r="Q25" s="43" t="str">
        <f ca="1">IF(R25="","",IF(INDEX(Data!$BR:$BR,MATCH(R25,Data!$A:$A,0),1)=0,"",INDEX(Data!$BR:$BR,MATCH(R25,Data!$A:$A,0),1)))</f>
        <v/>
      </c>
      <c r="R25" s="43" t="str" cm="1">
        <f t="array" aca="1" ref="R25" ca="1">IFERROR(_xlfn.SINGLE(INDEX(Data!$A$1:R$1009,_xlfn.AGGREGATE(15,6,(OFFSET(Data!$A$1,0,MATCH(R$6,Data!$1:$1,0)-1,1000,1)=IF(R$7="","Yes",R$7))/(OFFSET(Data!$A$1,0,MATCH(R$6,Data!$1:$1,0)-1,1000,1)=IF(R$7="","Yes",R$7))*ROW(Data!$C$1:$C$1009),ROW(R25)-ROW(R$7)),1)),"")</f>
        <v>Bravo</v>
      </c>
      <c r="S25" s="43">
        <f ca="1">IF(T25="","",IF(INDEX(Data!$BR:$BR,MATCH(T25,Data!$A:$A,0),1)=0,"",INDEX(Data!$BR:$BR,MATCH(T25,Data!$A:$A,0),1)))</f>
        <v>3</v>
      </c>
      <c r="T25" s="43" t="str" cm="1">
        <f t="array" aca="1" ref="T25" ca="1">IFERROR(_xlfn.SINGLE(INDEX(Data!$A$1:S$1009,_xlfn.AGGREGATE(15,6,(OFFSET(Data!$A$1,0,MATCH(T$6,Data!$1:$1,0)-1,1000,1)=IF(T$7="","Yes",T$7))/(OFFSET(Data!$A$1,0,MATCH(T$6,Data!$1:$1,0)-1,1000,1)=IF(T$7="","Yes",T$7))*ROW(Data!$C$1:$C$1009),ROW(T25)-ROW(T$7)),1)),"")</f>
        <v>Boomerang</v>
      </c>
      <c r="U25" s="43" t="str">
        <f ca="1">IF(V25="","",IF(INDEX(Data!$BR:$BR,MATCH(V25,Data!$A:$A,0),1)=0,"",INDEX(Data!$BR:$BR,MATCH(V25,Data!$A:$A,0),1)))</f>
        <v/>
      </c>
      <c r="V25" s="43" t="str" cm="1">
        <f t="array" aca="1" ref="V25" ca="1">IFERROR(_xlfn.SINGLE(INDEX(Data!$A$1:T$1009,_xlfn.AGGREGATE(15,6,(OFFSET(Data!$A$1,0,MATCH(V$6,Data!$1:$1,0)-1,1000,1)=IF(V$7="","Yes",V$7))/(OFFSET(Data!$A$1,0,MATCH(V$6,Data!$1:$1,0)-1,1000,1)=IF(V$7="","Yes",V$7))*ROW(Data!$C$1:$C$1009),ROW(V25)-ROW(V$7)),1)),"")</f>
        <v>Bloomberg TV</v>
      </c>
      <c r="W25" s="43" t="str">
        <f ca="1">IF(X25="","",IF(INDEX(Data!$BR:$BR,MATCH(X25,Data!$A:$A,0),1)=0,"",INDEX(Data!$BR:$BR,MATCH(X25,Data!$A:$A,0),1)))</f>
        <v/>
      </c>
      <c r="X25" s="43" t="str" cm="1">
        <f t="array" aca="1" ref="X25" ca="1">IFERROR(_xlfn.SINGLE(INDEX(Data!$A$1:Y$1009,_xlfn.AGGREGATE(15,6,(OFFSET(Data!$A$1,0,MATCH(X$6,Data!$1:$1,0)-1,1000,1)=IF(X$7="","Yes",X$7))/(OFFSET(Data!$A$1,0,MATCH(X$6,Data!$1:$1,0)-1,1000,1)=IF(X$7="","Yes",X$7))*ROW(Data!$C$1:$C$1009),ROW(X25)-ROW(X$7)),1)),"")</f>
        <v>Canal 22 Internacional</v>
      </c>
      <c r="Y25" s="43" t="str">
        <f ca="1">IF(Z25="","",IF(INDEX(Data!$BR:$BR,MATCH(Z25,Data!$A:$A,0),1)=0,"",INDEX(Data!$BR:$BR,MATCH(Z25,Data!$A:$A,0),1)))</f>
        <v/>
      </c>
      <c r="Z25" s="43" t="str" cm="1">
        <f t="array" aca="1" ref="Z25" ca="1">IFERROR(_xlfn.SINGLE(INDEX(Data!$A$1:AA$1009,_xlfn.AGGREGATE(15,6,(OFFSET(Data!$A$1,0,MATCH(Z$6,Data!$1:$1,0)-1,1000,1)=IF(Z$7="","Yes",Z$7))/(OFFSET(Data!$A$1,0,MATCH(Z$6,Data!$1:$1,0)-1,1000,1)=IF(Z$7="","Yes",Z$7))*ROW(Data!$C$1:$C$1009),ROW(Z25)-ROW(Z$7)),1)),"")</f>
        <v>CNBC</v>
      </c>
      <c r="AA25" s="43" t="str">
        <f ca="1">IF(AB25="","",IF(INDEX(Data!$BR:$BR,MATCH(AB25,Data!$A:$A,0),1)=0,"",INDEX(Data!$BR:$BR,MATCH(AB25,Data!$A:$A,0),1)))</f>
        <v/>
      </c>
      <c r="AB25" s="43" t="str" cm="1">
        <f t="array" aca="1" ref="AB25" ca="1">IFERROR(_xlfn.SINGLE(INDEX(Data!$A$1:AC$1009,_xlfn.AGGREGATE(15,6,(OFFSET(Data!$A$1,0,MATCH(AB$6,Data!$1:$1,0)-1,1000,1)=IF(AB$7="","Yes",AB$7))/(OFFSET(Data!$A$1,0,MATCH(AB$6,Data!$1:$1,0)-1,1000,1)=IF(AB$7="","Yes",AB$7))*ROW(Data!$C$1:$C$1009),ROW(AB25)-ROW(AB$7)),1)),"")</f>
        <v>CNN International</v>
      </c>
      <c r="AC25" s="43" t="str">
        <f ca="1">IF(AD25="","",IF(INDEX(Data!$BR:$BR,MATCH(AD25,Data!$A:$A,0),1)=0,"",INDEX(Data!$BR:$BR,MATCH(AD25,Data!$A:$A,0),1)))</f>
        <v/>
      </c>
      <c r="AD25" s="43" t="str" cm="1">
        <f t="array" aca="1" ref="AD25" ca="1">IFERROR(_xlfn.SINGLE(INDEX(Data!$A$1:AE$1009,_xlfn.AGGREGATE(15,6,(OFFSET(Data!$A$1,0,MATCH(AD$6,Data!$1:$1,0)-1,1000,1)=IF(AD$7="","Yes",AD$7))/(OFFSET(Data!$A$1,0,MATCH(AD$6,Data!$1:$1,0)-1,1000,1)=IF(AD$7="","Yes",AD$7))*ROW(Data!$C$1:$C$1009),ROW(AD25)-ROW(AD$7)),1)),"")</f>
        <v>Bravo</v>
      </c>
      <c r="AE25" s="43" t="str">
        <f ca="1">IF(AF25="","",IF(INDEX(Data!$BR:$BR,MATCH(AF25,Data!$A:$A,0),1)=0,"",INDEX(Data!$BR:$BR,MATCH(AF25,Data!$A:$A,0),1)))</f>
        <v/>
      </c>
      <c r="AF25" s="43" t="str" cm="1">
        <f t="array" aca="1" ref="AF25" ca="1">IFERROR(_xlfn.SINGLE(INDEX(Data!$A$1:AM$1009,_xlfn.AGGREGATE(15,6,(OFFSET(Data!$A$1,0,MATCH(AF$6,Data!$1:$1,0)-1,1000,1)=IF(AF$7="","Yes",AF$7))/(OFFSET(Data!$A$1,0,MATCH(AF$6,Data!$1:$1,0)-1,1000,1)=IF(AF$7="","Yes",AF$7))*ROW(Data!$C$1:$C$1009),ROW(AF25)-ROW(AF$7)),1)),"")</f>
        <v/>
      </c>
      <c r="AG25" s="43" t="str">
        <f ca="1">IF(AH25="","",IF(INDEX(Data!$BR:$BR,MATCH(AH25,Data!$A:$A,0),1)=0,"",INDEX(Data!$BR:$BR,MATCH(AH25,Data!$A:$A,0),1)))</f>
        <v/>
      </c>
      <c r="AH25" s="43" t="str" cm="1">
        <f t="array" aca="1" ref="AH25" ca="1">IFERROR(_xlfn.SINGLE(INDEX(Data!$A$1:AO$1009,_xlfn.AGGREGATE(15,6,(OFFSET(Data!$A$1,0,MATCH(AH$6,Data!$1:$1,0)-1,1000,1)=IF(AH$7="","Yes",AH$7))/(OFFSET(Data!$A$1,0,MATCH(AH$6,Data!$1:$1,0)-1,1000,1)=IF(AH$7="","Yes",AH$7))*ROW(Data!$C$1:$C$1009),ROW(AH25)-ROW(AH$7)),1)),"")</f>
        <v/>
      </c>
      <c r="AI25" s="43" t="str">
        <f ca="1">IF(AJ25="","",IF(INDEX(Data!$BR:$BR,MATCH(AJ25,Data!$A:$A,0),1)=0,"",INDEX(Data!$BR:$BR,MATCH(AJ25,Data!$A:$A,0),1)))</f>
        <v/>
      </c>
      <c r="AJ25" s="43" t="str" cm="1">
        <f t="array" aca="1" ref="AJ25" ca="1">IFERROR(_xlfn.SINGLE(INDEX(Data!$A$1:AQ$1009,_xlfn.AGGREGATE(15,6,(OFFSET(Data!$A$1,0,MATCH(AJ$6,Data!$1:$1,0)-1,1000,1)=IF(AJ$7="","Yes",AJ$7))/(OFFSET(Data!$A$1,0,MATCH(AJ$6,Data!$1:$1,0)-1,1000,1)=IF(AJ$7="","Yes",AJ$7))*ROW(Data!$C$1:$C$1009),ROW(AJ25)-ROW(AJ$7)),1)),"")</f>
        <v>DIY</v>
      </c>
      <c r="AK25" s="43" t="str">
        <f ca="1">IF(AL25="","",IF(INDEX(Data!$BR:$BR,MATCH(AL25,Data!$A:$A,0),1)=0,"",INDEX(Data!$BR:$BR,MATCH(AL25,Data!$A:$A,0),1)))</f>
        <v/>
      </c>
      <c r="AL25" s="43" t="str" cm="1">
        <f t="array" aca="1" ref="AL25" ca="1">IFERROR(_xlfn.SINGLE(INDEX(Data!$A$1:AS$1009,_xlfn.AGGREGATE(15,6,(OFFSET(Data!$A$1,0,MATCH(AL$6,Data!$1:$1,0)-1,1000,1)=IF(AL$7="","Yes",AL$7))/(OFFSET(Data!$A$1,0,MATCH(AL$6,Data!$1:$1,0)-1,1000,1)=IF(AL$7="","Yes",AL$7))*ROW(Data!$C$1:$C$1009),ROW(AL25)-ROW(AL$7)),1)),"")</f>
        <v/>
      </c>
      <c r="AM25" s="43" t="str">
        <f ca="1">IF(AN25="","",IF(INDEX(Data!$BR:$BR,MATCH(AN25,Data!$A:$A,0),1)=0,"",INDEX(Data!$BR:$BR,MATCH(AN25,Data!$A:$A,0),1)))</f>
        <v/>
      </c>
      <c r="AN25" s="43" t="str" cm="1">
        <f t="array" aca="1" ref="AN25" ca="1">IFERROR(_xlfn.SINGLE(INDEX(Data!$A$1:AU$1009,_xlfn.AGGREGATE(15,6,(OFFSET(Data!$A$1,0,MATCH(AN$6,Data!$1:$1,0)-1,1000,1)=IF(AN$7="","Yes",AN$7))/(OFFSET(Data!$A$1,0,MATCH(AN$6,Data!$1:$1,0)-1,1000,1)=IF(AN$7="","Yes",AN$7))*ROW(Data!$C$1:$C$1009),ROW(AN25)-ROW(AN$7)),1)),"")</f>
        <v>Cooking Channel</v>
      </c>
    </row>
    <row r="26" spans="1:40" ht="24" x14ac:dyDescent="0.4">
      <c r="A26" s="43" t="str">
        <f ca="1">IF(B26="","",IF(INDEX(Data!$BR:$BR,MATCH(B26,Data!$A:$A,0),1)=0,"",INDEX(Data!$BR:$BR,MATCH(B26,Data!$A:$A,0),1)))</f>
        <v/>
      </c>
      <c r="B26" s="43" t="str" cm="1">
        <f t="array" aca="1" ref="B26" ca="1">IFERROR(_xlfn.SINGLE(INDEX(Data!A$1:$A$1007,_xlfn.AGGREGATE(15,6,(OFFSET(Data!$A$1,0,MATCH(B$6,Data!$1:$1,0)-1,1000,1)=IF(B$7="","Yes",B$7))/(OFFSET(Data!$A$1,0,MATCH(B$6,Data!$1:$1,0)-1,1000,1)=IF(B$7="","Yes",B$7))*ROW(Data!$C$1:$C$1007),ROW(B26)-ROW(B$7)),1)),"")</f>
        <v>Discovery Family</v>
      </c>
      <c r="C26" s="43" t="str">
        <f ca="1">IF(D26="","",IF(INDEX(Data!$BR:$BR,MATCH(D26,Data!$A:$A,0),1)=0,"",INDEX(Data!$BR:$BR,MATCH(D26,Data!$A:$A,0),1)))</f>
        <v/>
      </c>
      <c r="D26" s="43" t="str" cm="1">
        <f t="array" aca="1" ref="D26" ca="1">IFERROR(_xlfn.SINGLE(INDEX(Data!$A$1:C$1007,_xlfn.AGGREGATE(15,6,(OFFSET(Data!$A$1,0,MATCH(D$6,Data!$1:$1,0)-1,1000,1)=IF(D$7="","Yes",D$7))/(OFFSET(Data!$A$1,0,MATCH(D$6,Data!$1:$1,0)-1,1000,1)=IF(D$7="","Yes",D$7))*ROW(Data!$C$1:$C$1007),ROW(D26)-ROW(D$7)),1)),"")</f>
        <v>Fuse</v>
      </c>
      <c r="E26" s="43" t="str">
        <f ca="1">IF(F26="","",IF(INDEX(Data!$BR:$BR,MATCH(F26,Data!$A:$A,0),1)=0,"",INDEX(Data!$BR:$BR,MATCH(F26,Data!$A:$A,0),1)))</f>
        <v/>
      </c>
      <c r="F26" s="43" t="str" cm="1">
        <f t="array" aca="1" ref="F26" ca="1">IFERROR(_xlfn.SINGLE(INDEX(Data!$A$1:E$1009,_xlfn.AGGREGATE(15,6,(OFFSET(Data!$A$1,0,MATCH(F$6,Data!$1:$1,0)-1,1000,1)=IF(F$7="","Yes",F$7))/(OFFSET(Data!$A$1,0,MATCH(F$6,Data!$1:$1,0)-1,1000,1)=IF(F$7="","Yes",F$7))*ROW(Data!$C$1:$C$1009),ROW(F26)-ROW(F$7)),1)),"")</f>
        <v>Fox News</v>
      </c>
      <c r="G26" s="43" t="str">
        <f ca="1">IF(H26="","",IF(INDEX(Data!$BR:$BR,MATCH(H26,Data!$A:$A,0),1)=0,"",INDEX(Data!$BR:$BR,MATCH(H26,Data!$A:$A,0),1)))</f>
        <v/>
      </c>
      <c r="H26" s="43" t="str" cm="1">
        <f t="array" aca="1" ref="H26" ca="1">IFERROR(_xlfn.SINGLE(INDEX(Data!$A$1:G$1009,_xlfn.AGGREGATE(15,6,(OFFSET(Data!$A$1,0,MATCH(H$6,Data!$1:$1,0)-1,1000,1)=IF(H$7="","Yes",H$7))/(OFFSET(Data!$A$1,0,MATCH(H$6,Data!$1:$1,0)-1,1000,1)=IF(H$7="","Yes",H$7))*ROW(Data!$C$1:$C$1009),ROW(H26)-ROW(H$7)),1)),"")</f>
        <v>ESPN 2</v>
      </c>
      <c r="I26" s="43" t="str">
        <f ca="1">IF(J26="","",IF(INDEX(Data!$BR:$BR,MATCH(J26,Data!$A:$A,0),1)=0,"",INDEX(Data!$BR:$BR,MATCH(J26,Data!$A:$A,0),1)))</f>
        <v/>
      </c>
      <c r="J26" s="43" t="str" cm="1">
        <f t="array" aca="1" ref="J26" ca="1">IFERROR(_xlfn.SINGLE(INDEX(Data!$A$1:J$1009,_xlfn.AGGREGATE(15,6,(OFFSET(Data!$A$1,0,MATCH(J$6,Data!$1:$1,0)-1,1000,1)=IF(J$7="","Yes",J$7))/(OFFSET(Data!$A$1,0,MATCH(J$6,Data!$1:$1,0)-1,1000,1)=IF(J$7="","Yes",J$7))*ROW(Data!$C$1:$C$1009),ROW(J26)-ROW(J$7)),1)),"")</f>
        <v>ESPN</v>
      </c>
      <c r="K26" s="43" t="str">
        <f ca="1">IF(L26="","",IF(INDEX(Data!$BR:$BR,MATCH(L26,Data!$A:$A,0),1)=0,"",INDEX(Data!$BR:$BR,MATCH(L26,Data!$A:$A,0),1)))</f>
        <v/>
      </c>
      <c r="L26" s="43" t="str" cm="1">
        <f t="array" aca="1" ref="L26" ca="1">IFERROR(_xlfn.SINGLE(INDEX(Data!$A$1:L$1009,_xlfn.AGGREGATE(15,6,(OFFSET(Data!$A$1,0,MATCH(L$6,Data!$1:$1,0)-1,1000,1)=IF(L$7="","Yes",L$7))/(OFFSET(Data!$A$1,0,MATCH(L$6,Data!$1:$1,0)-1,1000,1)=IF(L$7="","Yes",L$7))*ROW(Data!$C$1:$C$1009),ROW(L26)-ROW(L$7)),1)),"")</f>
        <v>CW</v>
      </c>
      <c r="M26" s="43" t="str">
        <f ca="1">IF(N26="","",IF(INDEX(Data!$BR:$BR,MATCH(N26,Data!$A:$A,0),1)=0,"",INDEX(Data!$BR:$BR,MATCH(N26,Data!$A:$A,0),1)))</f>
        <v/>
      </c>
      <c r="N26" s="43" t="str" cm="1">
        <f t="array" aca="1" ref="N26" ca="1">IFERROR(_xlfn.SINGLE(INDEX(Data!$A$1:N$1009,_xlfn.AGGREGATE(15,6,(OFFSET(Data!$A$1,0,MATCH(N$6,Data!$1:$1,0)-1,1000,1)=IF(N$7="","Yes",N$7))/(OFFSET(Data!$A$1,0,MATCH(N$6,Data!$1:$1,0)-1,1000,1)=IF(N$7="","Yes",N$7))*ROW(Data!$C$1:$C$1009),ROW(N26)-ROW(N$7)),1)),"")</f>
        <v>Comedy Central</v>
      </c>
      <c r="O26" s="43" t="str">
        <f ca="1">IF(P26="","",IF(INDEX(Data!$BR:$BR,MATCH(P26,Data!$A:$A,0),1)=0,"",INDEX(Data!$BR:$BR,MATCH(P26,Data!$A:$A,0),1)))</f>
        <v/>
      </c>
      <c r="P26" s="43" t="str" cm="1">
        <f t="array" aca="1" ref="P26" ca="1">IFERROR(_xlfn.SINGLE(INDEX(Data!$A$1:Q$1009,_xlfn.AGGREGATE(15,6,(OFFSET(Data!$A$1,0,MATCH(P$6,Data!$1:$1,0)-1,1000,1)=IF(P$7="","Yes",P$7))/(OFFSET(Data!$A$1,0,MATCH(P$6,Data!$1:$1,0)-1,1000,1)=IF(P$7="","Yes",P$7))*ROW(Data!$C$1:$C$1009),ROW(P26)-ROW(P$7)),1)),"")</f>
        <v>CNBC</v>
      </c>
      <c r="Q26" s="43" t="str">
        <f ca="1">IF(R26="","",IF(INDEX(Data!$BR:$BR,MATCH(R26,Data!$A:$A,0),1)=0,"",INDEX(Data!$BR:$BR,MATCH(R26,Data!$A:$A,0),1)))</f>
        <v/>
      </c>
      <c r="R26" s="43" t="str" cm="1">
        <f t="array" aca="1" ref="R26" ca="1">IFERROR(_xlfn.SINGLE(INDEX(Data!$A$1:R$1009,_xlfn.AGGREGATE(15,6,(OFFSET(Data!$A$1,0,MATCH(R$6,Data!$1:$1,0)-1,1000,1)=IF(R$7="","Yes",R$7))/(OFFSET(Data!$A$1,0,MATCH(R$6,Data!$1:$1,0)-1,1000,1)=IF(R$7="","Yes",R$7))*ROW(Data!$C$1:$C$1009),ROW(R26)-ROW(R$7)),1)),"")</f>
        <v>Cartoon Network</v>
      </c>
      <c r="S26" s="43" t="str">
        <f ca="1">IF(T26="","",IF(INDEX(Data!$BR:$BR,MATCH(T26,Data!$A:$A,0),1)=0,"",INDEX(Data!$BR:$BR,MATCH(T26,Data!$A:$A,0),1)))</f>
        <v/>
      </c>
      <c r="T26" s="43" t="str" cm="1">
        <f t="array" aca="1" ref="T26" ca="1">IFERROR(_xlfn.SINGLE(INDEX(Data!$A$1:S$1009,_xlfn.AGGREGATE(15,6,(OFFSET(Data!$A$1,0,MATCH(T$6,Data!$1:$1,0)-1,1000,1)=IF(T$7="","Yes",T$7))/(OFFSET(Data!$A$1,0,MATCH(T$6,Data!$1:$1,0)-1,1000,1)=IF(T$7="","Yes",T$7))*ROW(Data!$C$1:$C$1009),ROW(T26)-ROW(T$7)),1)),"")</f>
        <v>Bravo</v>
      </c>
      <c r="U26" s="43">
        <f ca="1">IF(V26="","",IF(INDEX(Data!$BR:$BR,MATCH(V26,Data!$A:$A,0),1)=0,"",INDEX(Data!$BR:$BR,MATCH(V26,Data!$A:$A,0),1)))</f>
        <v>3</v>
      </c>
      <c r="V26" s="43" t="str" cm="1">
        <f t="array" aca="1" ref="V26" ca="1">IFERROR(_xlfn.SINGLE(INDEX(Data!$A$1:T$1009,_xlfn.AGGREGATE(15,6,(OFFSET(Data!$A$1,0,MATCH(V$6,Data!$1:$1,0)-1,1000,1)=IF(V$7="","Yes",V$7))/(OFFSET(Data!$A$1,0,MATCH(V$6,Data!$1:$1,0)-1,1000,1)=IF(V$7="","Yes",V$7))*ROW(Data!$C$1:$C$1009),ROW(V26)-ROW(V$7)),1)),"")</f>
        <v>Boomerang</v>
      </c>
      <c r="W26" s="43" t="str">
        <f ca="1">IF(X26="","",IF(INDEX(Data!$BR:$BR,MATCH(X26,Data!$A:$A,0),1)=0,"",INDEX(Data!$BR:$BR,MATCH(X26,Data!$A:$A,0),1)))</f>
        <v/>
      </c>
      <c r="X26" s="43" t="str" cm="1">
        <f t="array" aca="1" ref="X26" ca="1">IFERROR(_xlfn.SINGLE(INDEX(Data!$A$1:Y$1009,_xlfn.AGGREGATE(15,6,(OFFSET(Data!$A$1,0,MATCH(X$6,Data!$1:$1,0)-1,1000,1)=IF(X$7="","Yes",X$7))/(OFFSET(Data!$A$1,0,MATCH(X$6,Data!$1:$1,0)-1,1000,1)=IF(X$7="","Yes",X$7))*ROW(Data!$C$1:$C$1009),ROW(X26)-ROW(X$7)),1)),"")</f>
        <v>Canal Once</v>
      </c>
      <c r="Y26" s="43" t="str">
        <f ca="1">IF(Z26="","",IF(INDEX(Data!$BR:$BR,MATCH(Z26,Data!$A:$A,0),1)=0,"",INDEX(Data!$BR:$BR,MATCH(Z26,Data!$A:$A,0),1)))</f>
        <v/>
      </c>
      <c r="Z26" s="43" t="str" cm="1">
        <f t="array" aca="1" ref="Z26" ca="1">IFERROR(_xlfn.SINGLE(INDEX(Data!$A$1:AA$1009,_xlfn.AGGREGATE(15,6,(OFFSET(Data!$A$1,0,MATCH(Z$6,Data!$1:$1,0)-1,1000,1)=IF(Z$7="","Yes",Z$7))/(OFFSET(Data!$A$1,0,MATCH(Z$6,Data!$1:$1,0)-1,1000,1)=IF(Z$7="","Yes",Z$7))*ROW(Data!$C$1:$C$1009),ROW(Z26)-ROW(Z$7)),1)),"")</f>
        <v>CNBC World</v>
      </c>
      <c r="AA26" s="43" t="str">
        <f ca="1">IF(AB26="","",IF(INDEX(Data!$BR:$BR,MATCH(AB26,Data!$A:$A,0),1)=0,"",INDEX(Data!$BR:$BR,MATCH(AB26,Data!$A:$A,0),1)))</f>
        <v/>
      </c>
      <c r="AB26" s="43" t="str" cm="1">
        <f t="array" aca="1" ref="AB26" ca="1">IFERROR(_xlfn.SINGLE(INDEX(Data!$A$1:AC$1009,_xlfn.AGGREGATE(15,6,(OFFSET(Data!$A$1,0,MATCH(AB$6,Data!$1:$1,0)-1,1000,1)=IF(AB$7="","Yes",AB$7))/(OFFSET(Data!$A$1,0,MATCH(AB$6,Data!$1:$1,0)-1,1000,1)=IF(AB$7="","Yes",AB$7))*ROW(Data!$C$1:$C$1009),ROW(AB26)-ROW(AB$7)),1)),"")</f>
        <v>COZI</v>
      </c>
      <c r="AC26" s="43">
        <f ca="1">IF(AD26="","",IF(INDEX(Data!$BR:$BR,MATCH(AD26,Data!$A:$A,0),1)=0,"",INDEX(Data!$BR:$BR,MATCH(AD26,Data!$A:$A,0),1)))</f>
        <v>1</v>
      </c>
      <c r="AD26" s="43" t="str" cm="1">
        <f t="array" aca="1" ref="AD26" ca="1">IFERROR(_xlfn.SINGLE(INDEX(Data!$A$1:AE$1009,_xlfn.AGGREGATE(15,6,(OFFSET(Data!$A$1,0,MATCH(AD$6,Data!$1:$1,0)-1,1000,1)=IF(AD$7="","Yes",AD$7))/(OFFSET(Data!$A$1,0,MATCH(AD$6,Data!$1:$1,0)-1,1000,1)=IF(AD$7="","Yes",AD$7))*ROW(Data!$C$1:$C$1009),ROW(AD26)-ROW(AD$7)),1)),"")</f>
        <v>CBS</v>
      </c>
      <c r="AE26" s="43" t="str">
        <f ca="1">IF(AF26="","",IF(INDEX(Data!$BR:$BR,MATCH(AF26,Data!$A:$A,0),1)=0,"",INDEX(Data!$BR:$BR,MATCH(AF26,Data!$A:$A,0),1)))</f>
        <v/>
      </c>
      <c r="AF26" s="43" t="str" cm="1">
        <f t="array" aca="1" ref="AF26" ca="1">IFERROR(_xlfn.SINGLE(INDEX(Data!$A$1:AM$1009,_xlfn.AGGREGATE(15,6,(OFFSET(Data!$A$1,0,MATCH(AF$6,Data!$1:$1,0)-1,1000,1)=IF(AF$7="","Yes",AF$7))/(OFFSET(Data!$A$1,0,MATCH(AF$6,Data!$1:$1,0)-1,1000,1)=IF(AF$7="","Yes",AF$7))*ROW(Data!$C$1:$C$1009),ROW(AF26)-ROW(AF$7)),1)),"")</f>
        <v/>
      </c>
      <c r="AG26" s="43" t="str">
        <f ca="1">IF(AH26="","",IF(INDEX(Data!$BR:$BR,MATCH(AH26,Data!$A:$A,0),1)=0,"",INDEX(Data!$BR:$BR,MATCH(AH26,Data!$A:$A,0),1)))</f>
        <v/>
      </c>
      <c r="AH26" s="43" t="str" cm="1">
        <f t="array" aca="1" ref="AH26" ca="1">IFERROR(_xlfn.SINGLE(INDEX(Data!$A$1:AO$1009,_xlfn.AGGREGATE(15,6,(OFFSET(Data!$A$1,0,MATCH(AH$6,Data!$1:$1,0)-1,1000,1)=IF(AH$7="","Yes",AH$7))/(OFFSET(Data!$A$1,0,MATCH(AH$6,Data!$1:$1,0)-1,1000,1)=IF(AH$7="","Yes",AH$7))*ROW(Data!$C$1:$C$1009),ROW(AH26)-ROW(AH$7)),1)),"")</f>
        <v/>
      </c>
      <c r="AI26" s="43" t="str">
        <f ca="1">IF(AJ26="","",IF(INDEX(Data!$BR:$BR,MATCH(AJ26,Data!$A:$A,0),1)=0,"",INDEX(Data!$BR:$BR,MATCH(AJ26,Data!$A:$A,0),1)))</f>
        <v/>
      </c>
      <c r="AJ26" s="43" t="str" cm="1">
        <f t="array" aca="1" ref="AJ26" ca="1">IFERROR(_xlfn.SINGLE(INDEX(Data!$A$1:AQ$1009,_xlfn.AGGREGATE(15,6,(OFFSET(Data!$A$1,0,MATCH(AJ$6,Data!$1:$1,0)-1,1000,1)=IF(AJ$7="","Yes",AJ$7))/(OFFSET(Data!$A$1,0,MATCH(AJ$6,Data!$1:$1,0)-1,1000,1)=IF(AJ$7="","Yes",AJ$7))*ROW(Data!$C$1:$C$1009),ROW(AJ26)-ROW(AJ$7)),1)),"")</f>
        <v>ESPN</v>
      </c>
      <c r="AK26" s="43" t="str">
        <f ca="1">IF(AL26="","",IF(INDEX(Data!$BR:$BR,MATCH(AL26,Data!$A:$A,0),1)=0,"",INDEX(Data!$BR:$BR,MATCH(AL26,Data!$A:$A,0),1)))</f>
        <v/>
      </c>
      <c r="AL26" s="43" t="str" cm="1">
        <f t="array" aca="1" ref="AL26" ca="1">IFERROR(_xlfn.SINGLE(INDEX(Data!$A$1:AS$1009,_xlfn.AGGREGATE(15,6,(OFFSET(Data!$A$1,0,MATCH(AL$6,Data!$1:$1,0)-1,1000,1)=IF(AL$7="","Yes",AL$7))/(OFFSET(Data!$A$1,0,MATCH(AL$6,Data!$1:$1,0)-1,1000,1)=IF(AL$7="","Yes",AL$7))*ROW(Data!$C$1:$C$1009),ROW(AL26)-ROW(AL$7)),1)),"")</f>
        <v/>
      </c>
      <c r="AM26" s="43" t="str">
        <f ca="1">IF(AN26="","",IF(INDEX(Data!$BR:$BR,MATCH(AN26,Data!$A:$A,0),1)=0,"",INDEX(Data!$BR:$BR,MATCH(AN26,Data!$A:$A,0),1)))</f>
        <v/>
      </c>
      <c r="AN26" s="43" t="str" cm="1">
        <f t="array" aca="1" ref="AN26" ca="1">IFERROR(_xlfn.SINGLE(INDEX(Data!$A$1:AU$1009,_xlfn.AGGREGATE(15,6,(OFFSET(Data!$A$1,0,MATCH(AN$6,Data!$1:$1,0)-1,1000,1)=IF(AN$7="","Yes",AN$7))/(OFFSET(Data!$A$1,0,MATCH(AN$6,Data!$1:$1,0)-1,1000,1)=IF(AN$7="","Yes",AN$7))*ROW(Data!$C$1:$C$1009),ROW(AN26)-ROW(AN$7)),1)),"")</f>
        <v>Destination America</v>
      </c>
    </row>
    <row r="27" spans="1:40" x14ac:dyDescent="0.4">
      <c r="A27" s="43" t="str">
        <f ca="1">IF(B27="","",IF(INDEX(Data!$BR:$BR,MATCH(B27,Data!$A:$A,0),1)=0,"",INDEX(Data!$BR:$BR,MATCH(B27,Data!$A:$A,0),1)))</f>
        <v/>
      </c>
      <c r="B27" s="43" t="str" cm="1">
        <f t="array" aca="1" ref="B27" ca="1">IFERROR(_xlfn.SINGLE(INDEX(Data!A$1:$A$1007,_xlfn.AGGREGATE(15,6,(OFFSET(Data!$A$1,0,MATCH(B$6,Data!$1:$1,0)-1,1000,1)=IF(B$7="","Yes",B$7))/(OFFSET(Data!$A$1,0,MATCH(B$6,Data!$1:$1,0)-1,1000,1)=IF(B$7="","Yes",B$7))*ROW(Data!$C$1:$C$1007),ROW(B27)-ROW(B$7)),1)),"")</f>
        <v>Discovery Life</v>
      </c>
      <c r="C27" s="43" t="str">
        <f ca="1">IF(D27="","",IF(INDEX(Data!$BR:$BR,MATCH(D27,Data!$A:$A,0),1)=0,"",INDEX(Data!$BR:$BR,MATCH(D27,Data!$A:$A,0),1)))</f>
        <v/>
      </c>
      <c r="D27" s="43" t="str" cm="1">
        <f t="array" aca="1" ref="D27" ca="1">IFERROR(_xlfn.SINGLE(INDEX(Data!$A$1:C$1007,_xlfn.AGGREGATE(15,6,(OFFSET(Data!$A$1,0,MATCH(D$6,Data!$1:$1,0)-1,1000,1)=IF(D$7="","Yes",D$7))/(OFFSET(Data!$A$1,0,MATCH(D$6,Data!$1:$1,0)-1,1000,1)=IF(D$7="","Yes",D$7))*ROW(Data!$C$1:$C$1007),ROW(D27)-ROW(D$7)),1)),"")</f>
        <v>HGTV</v>
      </c>
      <c r="E27" s="43" t="str">
        <f ca="1">IF(F27="","",IF(INDEX(Data!$BR:$BR,MATCH(F27,Data!$A:$A,0),1)=0,"",INDEX(Data!$BR:$BR,MATCH(F27,Data!$A:$A,0),1)))</f>
        <v/>
      </c>
      <c r="F27" s="43" t="str" cm="1">
        <f t="array" aca="1" ref="F27" ca="1">IFERROR(_xlfn.SINGLE(INDEX(Data!$A$1:E$1009,_xlfn.AGGREGATE(15,6,(OFFSET(Data!$A$1,0,MATCH(F$6,Data!$1:$1,0)-1,1000,1)=IF(F$7="","Yes",F$7))/(OFFSET(Data!$A$1,0,MATCH(F$6,Data!$1:$1,0)-1,1000,1)=IF(F$7="","Yes",F$7))*ROW(Data!$C$1:$C$1009),ROW(F27)-ROW(F$7)),1)),"")</f>
        <v>Fox Sports 1</v>
      </c>
      <c r="G27" s="43" t="str">
        <f ca="1">IF(H27="","",IF(INDEX(Data!$BR:$BR,MATCH(H27,Data!$A:$A,0),1)=0,"",INDEX(Data!$BR:$BR,MATCH(H27,Data!$A:$A,0),1)))</f>
        <v/>
      </c>
      <c r="H27" s="43" t="str" cm="1">
        <f t="array" aca="1" ref="H27" ca="1">IFERROR(_xlfn.SINGLE(INDEX(Data!$A$1:G$1009,_xlfn.AGGREGATE(15,6,(OFFSET(Data!$A$1,0,MATCH(H$6,Data!$1:$1,0)-1,1000,1)=IF(H$7="","Yes",H$7))/(OFFSET(Data!$A$1,0,MATCH(H$6,Data!$1:$1,0)-1,1000,1)=IF(H$7="","Yes",H$7))*ROW(Data!$C$1:$C$1009),ROW(H27)-ROW(H$7)),1)),"")</f>
        <v>ESPN 3</v>
      </c>
      <c r="I27" s="43" t="str">
        <f ca="1">IF(J27="","",IF(INDEX(Data!$BR:$BR,MATCH(J27,Data!$A:$A,0),1)=0,"",INDEX(Data!$BR:$BR,MATCH(J27,Data!$A:$A,0),1)))</f>
        <v/>
      </c>
      <c r="J27" s="43" t="str" cm="1">
        <f t="array" aca="1" ref="J27" ca="1">IFERROR(_xlfn.SINGLE(INDEX(Data!$A$1:J$1009,_xlfn.AGGREGATE(15,6,(OFFSET(Data!$A$1,0,MATCH(J$6,Data!$1:$1,0)-1,1000,1)=IF(J$7="","Yes",J$7))/(OFFSET(Data!$A$1,0,MATCH(J$6,Data!$1:$1,0)-1,1000,1)=IF(J$7="","Yes",J$7))*ROW(Data!$C$1:$C$1009),ROW(J27)-ROW(J$7)),1)),"")</f>
        <v>ESPN 2</v>
      </c>
      <c r="K27" s="43" t="str">
        <f ca="1">IF(L27="","",IF(INDEX(Data!$BR:$BR,MATCH(L27,Data!$A:$A,0),1)=0,"",INDEX(Data!$BR:$BR,MATCH(L27,Data!$A:$A,0),1)))</f>
        <v/>
      </c>
      <c r="L27" s="43" t="str" cm="1">
        <f t="array" aca="1" ref="L27" ca="1">IFERROR(_xlfn.SINGLE(INDEX(Data!$A$1:L$1009,_xlfn.AGGREGATE(15,6,(OFFSET(Data!$A$1,0,MATCH(L$6,Data!$1:$1,0)-1,1000,1)=IF(L$7="","Yes",L$7))/(OFFSET(Data!$A$1,0,MATCH(L$6,Data!$1:$1,0)-1,1000,1)=IF(L$7="","Yes",L$7))*ROW(Data!$C$1:$C$1009),ROW(L27)-ROW(L$7)),1)),"")</f>
        <v>Disney Channel</v>
      </c>
      <c r="M27" s="43" t="str">
        <f ca="1">IF(N27="","",IF(INDEX(Data!$BR:$BR,MATCH(N27,Data!$A:$A,0),1)=0,"",INDEX(Data!$BR:$BR,MATCH(N27,Data!$A:$A,0),1)))</f>
        <v/>
      </c>
      <c r="N27" s="43" t="str" cm="1">
        <f t="array" aca="1" ref="N27" ca="1">IFERROR(_xlfn.SINGLE(INDEX(Data!$A$1:N$1009,_xlfn.AGGREGATE(15,6,(OFFSET(Data!$A$1,0,MATCH(N$6,Data!$1:$1,0)-1,1000,1)=IF(N$7="","Yes",N$7))/(OFFSET(Data!$A$1,0,MATCH(N$6,Data!$1:$1,0)-1,1000,1)=IF(N$7="","Yes",N$7))*ROW(Data!$C$1:$C$1009),ROW(N27)-ROW(N$7)),1)),"")</f>
        <v>C-SPAN</v>
      </c>
      <c r="O27" s="43" t="str">
        <f ca="1">IF(P27="","",IF(INDEX(Data!$BR:$BR,MATCH(P27,Data!$A:$A,0),1)=0,"",INDEX(Data!$BR:$BR,MATCH(P27,Data!$A:$A,0),1)))</f>
        <v/>
      </c>
      <c r="P27" s="43" t="str" cm="1">
        <f t="array" aca="1" ref="P27" ca="1">IFERROR(_xlfn.SINGLE(INDEX(Data!$A$1:Q$1009,_xlfn.AGGREGATE(15,6,(OFFSET(Data!$A$1,0,MATCH(P$6,Data!$1:$1,0)-1,1000,1)=IF(P$7="","Yes",P$7))/(OFFSET(Data!$A$1,0,MATCH(P$6,Data!$1:$1,0)-1,1000,1)=IF(P$7="","Yes",P$7))*ROW(Data!$C$1:$C$1009),ROW(P27)-ROW(P$7)),1)),"")</f>
        <v>CNBC World</v>
      </c>
      <c r="Q27" s="43">
        <f ca="1">IF(R27="","",IF(INDEX(Data!$BR:$BR,MATCH(R27,Data!$A:$A,0),1)=0,"",INDEX(Data!$BR:$BR,MATCH(R27,Data!$A:$A,0),1)))</f>
        <v>1</v>
      </c>
      <c r="R27" s="43" t="str" cm="1">
        <f t="array" aca="1" ref="R27" ca="1">IFERROR(_xlfn.SINGLE(INDEX(Data!$A$1:R$1009,_xlfn.AGGREGATE(15,6,(OFFSET(Data!$A$1,0,MATCH(R$6,Data!$1:$1,0)-1,1000,1)=IF(R$7="","Yes",R$7))/(OFFSET(Data!$A$1,0,MATCH(R$6,Data!$1:$1,0)-1,1000,1)=IF(R$7="","Yes",R$7))*ROW(Data!$C$1:$C$1009),ROW(R27)-ROW(R$7)),1)),"")</f>
        <v>CBS</v>
      </c>
      <c r="S27" s="43" t="str">
        <f ca="1">IF(T27="","",IF(INDEX(Data!$BR:$BR,MATCH(T27,Data!$A:$A,0),1)=0,"",INDEX(Data!$BR:$BR,MATCH(T27,Data!$A:$A,0),1)))</f>
        <v/>
      </c>
      <c r="T27" s="43" t="str" cm="1">
        <f t="array" aca="1" ref="T27" ca="1">IFERROR(_xlfn.SINGLE(INDEX(Data!$A$1:S$1009,_xlfn.AGGREGATE(15,6,(OFFSET(Data!$A$1,0,MATCH(T$6,Data!$1:$1,0)-1,1000,1)=IF(T$7="","Yes",T$7))/(OFFSET(Data!$A$1,0,MATCH(T$6,Data!$1:$1,0)-1,1000,1)=IF(T$7="","Yes",T$7))*ROW(Data!$C$1:$C$1009),ROW(T27)-ROW(T$7)),1)),"")</f>
        <v>Cartoon Network</v>
      </c>
      <c r="U27" s="43" t="str">
        <f ca="1">IF(V27="","",IF(INDEX(Data!$BR:$BR,MATCH(V27,Data!$A:$A,0),1)=0,"",INDEX(Data!$BR:$BR,MATCH(V27,Data!$A:$A,0),1)))</f>
        <v/>
      </c>
      <c r="V27" s="43" t="str" cm="1">
        <f t="array" aca="1" ref="V27" ca="1">IFERROR(_xlfn.SINGLE(INDEX(Data!$A$1:T$1009,_xlfn.AGGREGATE(15,6,(OFFSET(Data!$A$1,0,MATCH(V$6,Data!$1:$1,0)-1,1000,1)=IF(V$7="","Yes",V$7))/(OFFSET(Data!$A$1,0,MATCH(V$6,Data!$1:$1,0)-1,1000,1)=IF(V$7="","Yes",V$7))*ROW(Data!$C$1:$C$1009),ROW(V27)-ROW(V$7)),1)),"")</f>
        <v>Bravo</v>
      </c>
      <c r="W27" s="43" t="str">
        <f ca="1">IF(X27="","",IF(INDEX(Data!$BR:$BR,MATCH(X27,Data!$A:$A,0),1)=0,"",INDEX(Data!$BR:$BR,MATCH(X27,Data!$A:$A,0),1)))</f>
        <v/>
      </c>
      <c r="X27" s="43" t="str" cm="1">
        <f t="array" aca="1" ref="X27" ca="1">IFERROR(_xlfn.SINGLE(INDEX(Data!$A$1:Y$1009,_xlfn.AGGREGATE(15,6,(OFFSET(Data!$A$1,0,MATCH(X$6,Data!$1:$1,0)-1,1000,1)=IF(X$7="","Yes",X$7))/(OFFSET(Data!$A$1,0,MATCH(X$6,Data!$1:$1,0)-1,1000,1)=IF(X$7="","Yes",X$7))*ROW(Data!$C$1:$C$1009),ROW(X27)-ROW(X$7)),1)),"")</f>
        <v>Caracol</v>
      </c>
      <c r="Y27" s="43" t="str">
        <f ca="1">IF(Z27="","",IF(INDEX(Data!$BR:$BR,MATCH(Z27,Data!$A:$A,0),1)=0,"",INDEX(Data!$BR:$BR,MATCH(Z27,Data!$A:$A,0),1)))</f>
        <v/>
      </c>
      <c r="Z27" s="43" t="str" cm="1">
        <f t="array" aca="1" ref="Z27" ca="1">IFERROR(_xlfn.SINGLE(INDEX(Data!$A$1:AA$1009,_xlfn.AGGREGATE(15,6,(OFFSET(Data!$A$1,0,MATCH(Z$6,Data!$1:$1,0)-1,1000,1)=IF(Z$7="","Yes",Z$7))/(OFFSET(Data!$A$1,0,MATCH(Z$6,Data!$1:$1,0)-1,1000,1)=IF(Z$7="","Yes",Z$7))*ROW(Data!$C$1:$C$1009),ROW(Z27)-ROW(Z$7)),1)),"")</f>
        <v>CNN</v>
      </c>
      <c r="AA27" s="43" t="str">
        <f ca="1">IF(AB27="","",IF(INDEX(Data!$BR:$BR,MATCH(AB27,Data!$A:$A,0),1)=0,"",INDEX(Data!$BR:$BR,MATCH(AB27,Data!$A:$A,0),1)))</f>
        <v/>
      </c>
      <c r="AB27" s="43" t="str" cm="1">
        <f t="array" aca="1" ref="AB27" ca="1">IFERROR(_xlfn.SINGLE(INDEX(Data!$A$1:AC$1009,_xlfn.AGGREGATE(15,6,(OFFSET(Data!$A$1,0,MATCH(AB$6,Data!$1:$1,0)-1,1000,1)=IF(AB$7="","Yes",AB$7))/(OFFSET(Data!$A$1,0,MATCH(AB$6,Data!$1:$1,0)-1,1000,1)=IF(AB$7="","Yes",AB$7))*ROW(Data!$C$1:$C$1009),ROW(AB27)-ROW(AB$7)),1)),"")</f>
        <v>CW</v>
      </c>
      <c r="AC27" s="43" t="str">
        <f ca="1">IF(AD27="","",IF(INDEX(Data!$BR:$BR,MATCH(AD27,Data!$A:$A,0),1)=0,"",INDEX(Data!$BR:$BR,MATCH(AD27,Data!$A:$A,0),1)))</f>
        <v/>
      </c>
      <c r="AD27" s="43" t="str" cm="1">
        <f t="array" aca="1" ref="AD27" ca="1">IFERROR(_xlfn.SINGLE(INDEX(Data!$A$1:AE$1009,_xlfn.AGGREGATE(15,6,(OFFSET(Data!$A$1,0,MATCH(AD$6,Data!$1:$1,0)-1,1000,1)=IF(AD$7="","Yes",AD$7))/(OFFSET(Data!$A$1,0,MATCH(AD$6,Data!$1:$1,0)-1,1000,1)=IF(AD$7="","Yes",AD$7))*ROW(Data!$C$1:$C$1009),ROW(AD27)-ROW(AD$7)),1)),"")</f>
        <v>CBS News Live</v>
      </c>
      <c r="AE27" s="43" t="str">
        <f ca="1">IF(AF27="","",IF(INDEX(Data!$BR:$BR,MATCH(AF27,Data!$A:$A,0),1)=0,"",INDEX(Data!$BR:$BR,MATCH(AF27,Data!$A:$A,0),1)))</f>
        <v/>
      </c>
      <c r="AF27" s="43" t="str" cm="1">
        <f t="array" aca="1" ref="AF27" ca="1">IFERROR(_xlfn.SINGLE(INDEX(Data!$A$1:AM$1009,_xlfn.AGGREGATE(15,6,(OFFSET(Data!$A$1,0,MATCH(AF$6,Data!$1:$1,0)-1,1000,1)=IF(AF$7="","Yes",AF$7))/(OFFSET(Data!$A$1,0,MATCH(AF$6,Data!$1:$1,0)-1,1000,1)=IF(AF$7="","Yes",AF$7))*ROW(Data!$C$1:$C$1009),ROW(AF27)-ROW(AF$7)),1)),"")</f>
        <v/>
      </c>
      <c r="AG27" s="43" t="str">
        <f ca="1">IF(AH27="","",IF(INDEX(Data!$BR:$BR,MATCH(AH27,Data!$A:$A,0),1)=0,"",INDEX(Data!$BR:$BR,MATCH(AH27,Data!$A:$A,0),1)))</f>
        <v/>
      </c>
      <c r="AH27" s="43" t="str" cm="1">
        <f t="array" aca="1" ref="AH27" ca="1">IFERROR(_xlfn.SINGLE(INDEX(Data!$A$1:AO$1009,_xlfn.AGGREGATE(15,6,(OFFSET(Data!$A$1,0,MATCH(AH$6,Data!$1:$1,0)-1,1000,1)=IF(AH$7="","Yes",AH$7))/(OFFSET(Data!$A$1,0,MATCH(AH$6,Data!$1:$1,0)-1,1000,1)=IF(AH$7="","Yes",AH$7))*ROW(Data!$C$1:$C$1009),ROW(AH27)-ROW(AH$7)),1)),"")</f>
        <v/>
      </c>
      <c r="AI27" s="43" t="str">
        <f ca="1">IF(AJ27="","",IF(INDEX(Data!$BR:$BR,MATCH(AJ27,Data!$A:$A,0),1)=0,"",INDEX(Data!$BR:$BR,MATCH(AJ27,Data!$A:$A,0),1)))</f>
        <v/>
      </c>
      <c r="AJ27" s="43" t="str" cm="1">
        <f t="array" aca="1" ref="AJ27" ca="1">IFERROR(_xlfn.SINGLE(INDEX(Data!$A$1:AQ$1009,_xlfn.AGGREGATE(15,6,(OFFSET(Data!$A$1,0,MATCH(AJ$6,Data!$1:$1,0)-1,1000,1)=IF(AJ$7="","Yes",AJ$7))/(OFFSET(Data!$A$1,0,MATCH(AJ$6,Data!$1:$1,0)-1,1000,1)=IF(AJ$7="","Yes",AJ$7))*ROW(Data!$C$1:$C$1009),ROW(AJ27)-ROW(AJ$7)),1)),"")</f>
        <v>ESPN 2</v>
      </c>
      <c r="AK27" s="43" t="str">
        <f ca="1">IF(AL27="","",IF(INDEX(Data!$BR:$BR,MATCH(AL27,Data!$A:$A,0),1)=0,"",INDEX(Data!$BR:$BR,MATCH(AL27,Data!$A:$A,0),1)))</f>
        <v/>
      </c>
      <c r="AL27" s="43" t="str" cm="1">
        <f t="array" aca="1" ref="AL27" ca="1">IFERROR(_xlfn.SINGLE(INDEX(Data!$A$1:AS$1009,_xlfn.AGGREGATE(15,6,(OFFSET(Data!$A$1,0,MATCH(AL$6,Data!$1:$1,0)-1,1000,1)=IF(AL$7="","Yes",AL$7))/(OFFSET(Data!$A$1,0,MATCH(AL$6,Data!$1:$1,0)-1,1000,1)=IF(AL$7="","Yes",AL$7))*ROW(Data!$C$1:$C$1009),ROW(AL27)-ROW(AL$7)),1)),"")</f>
        <v/>
      </c>
      <c r="AM27" s="43" t="str">
        <f ca="1">IF(AN27="","",IF(INDEX(Data!$BR:$BR,MATCH(AN27,Data!$A:$A,0),1)=0,"",INDEX(Data!$BR:$BR,MATCH(AN27,Data!$A:$A,0),1)))</f>
        <v/>
      </c>
      <c r="AN27" s="43" t="str" cm="1">
        <f t="array" aca="1" ref="AN27" ca="1">IFERROR(_xlfn.SINGLE(INDEX(Data!$A$1:AU$1009,_xlfn.AGGREGATE(15,6,(OFFSET(Data!$A$1,0,MATCH(AN$6,Data!$1:$1,0)-1,1000,1)=IF(AN$7="","Yes",AN$7))/(OFFSET(Data!$A$1,0,MATCH(AN$6,Data!$1:$1,0)-1,1000,1)=IF(AN$7="","Yes",AN$7))*ROW(Data!$C$1:$C$1009),ROW(AN27)-ROW(AN$7)),1)),"")</f>
        <v>Discovery Channel</v>
      </c>
    </row>
    <row r="28" spans="1:40" ht="24" x14ac:dyDescent="0.4">
      <c r="A28" s="43" t="str">
        <f ca="1">IF(B28="","",IF(INDEX(Data!$BR:$BR,MATCH(B28,Data!$A:$A,0),1)=0,"",INDEX(Data!$BR:$BR,MATCH(B28,Data!$A:$A,0),1)))</f>
        <v/>
      </c>
      <c r="B28" s="43" t="str" cm="1">
        <f t="array" aca="1" ref="B28" ca="1">IFERROR(_xlfn.SINGLE(INDEX(Data!A$1:$A$1007,_xlfn.AGGREGATE(15,6,(OFFSET(Data!$A$1,0,MATCH(B$6,Data!$1:$1,0)-1,1000,1)=IF(B$7="","Yes",B$7))/(OFFSET(Data!$A$1,0,MATCH(B$6,Data!$1:$1,0)-1,1000,1)=IF(B$7="","Yes",B$7))*ROW(Data!$C$1:$C$1007),ROW(B28)-ROW(B$7)),1)),"")</f>
        <v>DIY</v>
      </c>
      <c r="C28" s="43" t="str">
        <f ca="1">IF(D28="","",IF(INDEX(Data!$BR:$BR,MATCH(D28,Data!$A:$A,0),1)=0,"",INDEX(Data!$BR:$BR,MATCH(D28,Data!$A:$A,0),1)))</f>
        <v/>
      </c>
      <c r="D28" s="43" t="str" cm="1">
        <f t="array" aca="1" ref="D28" ca="1">IFERROR(_xlfn.SINGLE(INDEX(Data!$A$1:C$1007,_xlfn.AGGREGATE(15,6,(OFFSET(Data!$A$1,0,MATCH(D$6,Data!$1:$1,0)-1,1000,1)=IF(D$7="","Yes",D$7))/(OFFSET(Data!$A$1,0,MATCH(D$6,Data!$1:$1,0)-1,1000,1)=IF(D$7="","Yes",D$7))*ROW(Data!$C$1:$C$1007),ROW(D28)-ROW(D$7)),1)),"")</f>
        <v>History</v>
      </c>
      <c r="E28" s="43" t="str">
        <f ca="1">IF(F28="","",IF(INDEX(Data!$BR:$BR,MATCH(F28,Data!$A:$A,0),1)=0,"",INDEX(Data!$BR:$BR,MATCH(F28,Data!$A:$A,0),1)))</f>
        <v/>
      </c>
      <c r="F28" s="43" t="str" cm="1">
        <f t="array" aca="1" ref="F28" ca="1">IFERROR(_xlfn.SINGLE(INDEX(Data!$A$1:E$1009,_xlfn.AGGREGATE(15,6,(OFFSET(Data!$A$1,0,MATCH(F$6,Data!$1:$1,0)-1,1000,1)=IF(F$7="","Yes",F$7))/(OFFSET(Data!$A$1,0,MATCH(F$6,Data!$1:$1,0)-1,1000,1)=IF(F$7="","Yes",F$7))*ROW(Data!$C$1:$C$1009),ROW(F28)-ROW(F$7)),1)),"")</f>
        <v>Fuse</v>
      </c>
      <c r="G28" s="43" t="str">
        <f ca="1">IF(H28="","",IF(INDEX(Data!$BR:$BR,MATCH(H28,Data!$A:$A,0),1)=0,"",INDEX(Data!$BR:$BR,MATCH(H28,Data!$A:$A,0),1)))</f>
        <v/>
      </c>
      <c r="H28" s="43" t="str" cm="1">
        <f t="array" aca="1" ref="H28" ca="1">IFERROR(_xlfn.SINGLE(INDEX(Data!$A$1:G$1009,_xlfn.AGGREGATE(15,6,(OFFSET(Data!$A$1,0,MATCH(H$6,Data!$1:$1,0)-1,1000,1)=IF(H$7="","Yes",H$7))/(OFFSET(Data!$A$1,0,MATCH(H$6,Data!$1:$1,0)-1,1000,1)=IF(H$7="","Yes",H$7))*ROW(Data!$C$1:$C$1009),ROW(H28)-ROW(H$7)),1)),"")</f>
        <v>Food Network</v>
      </c>
      <c r="I28" s="43">
        <f ca="1">IF(J28="","",IF(INDEX(Data!$BR:$BR,MATCH(J28,Data!$A:$A,0),1)=0,"",INDEX(Data!$BR:$BR,MATCH(J28,Data!$A:$A,0),1)))</f>
        <v>1</v>
      </c>
      <c r="J28" s="43" t="str" cm="1">
        <f t="array" aca="1" ref="J28" ca="1">IFERROR(_xlfn.SINGLE(INDEX(Data!$A$1:J$1009,_xlfn.AGGREGATE(15,6,(OFFSET(Data!$A$1,0,MATCH(J$6,Data!$1:$1,0)-1,1000,1)=IF(J$7="","Yes",J$7))/(OFFSET(Data!$A$1,0,MATCH(J$6,Data!$1:$1,0)-1,1000,1)=IF(J$7="","Yes",J$7))*ROW(Data!$C$1:$C$1009),ROW(J28)-ROW(J$7)),1)),"")</f>
        <v>FOX</v>
      </c>
      <c r="K28" s="43" t="str">
        <f ca="1">IF(L28="","",IF(INDEX(Data!$BR:$BR,MATCH(L28,Data!$A:$A,0),1)=0,"",INDEX(Data!$BR:$BR,MATCH(L28,Data!$A:$A,0),1)))</f>
        <v/>
      </c>
      <c r="L28" s="43" t="str" cm="1">
        <f t="array" aca="1" ref="L28" ca="1">IFERROR(_xlfn.SINGLE(INDEX(Data!$A$1:L$1009,_xlfn.AGGREGATE(15,6,(OFFSET(Data!$A$1,0,MATCH(L$6,Data!$1:$1,0)-1,1000,1)=IF(L$7="","Yes",L$7))/(OFFSET(Data!$A$1,0,MATCH(L$6,Data!$1:$1,0)-1,1000,1)=IF(L$7="","Yes",L$7))*ROW(Data!$C$1:$C$1009),ROW(L28)-ROW(L$7)),1)),"")</f>
        <v>Disney Junior</v>
      </c>
      <c r="M28" s="43" t="str">
        <f ca="1">IF(N28="","",IF(INDEX(Data!$BR:$BR,MATCH(N28,Data!$A:$A,0),1)=0,"",INDEX(Data!$BR:$BR,MATCH(N28,Data!$A:$A,0),1)))</f>
        <v/>
      </c>
      <c r="N28" s="43" t="str" cm="1">
        <f t="array" aca="1" ref="N28" ca="1">IFERROR(_xlfn.SINGLE(INDEX(Data!$A$1:N$1009,_xlfn.AGGREGATE(15,6,(OFFSET(Data!$A$1,0,MATCH(N$6,Data!$1:$1,0)-1,1000,1)=IF(N$7="","Yes",N$7))/(OFFSET(Data!$A$1,0,MATCH(N$6,Data!$1:$1,0)-1,1000,1)=IF(N$7="","Yes",N$7))*ROW(Data!$C$1:$C$1009),ROW(N28)-ROW(N$7)),1)),"")</f>
        <v>C-SPAN2</v>
      </c>
      <c r="O28" s="43" t="str">
        <f ca="1">IF(P28="","",IF(INDEX(Data!$BR:$BR,MATCH(P28,Data!$A:$A,0),1)=0,"",INDEX(Data!$BR:$BR,MATCH(P28,Data!$A:$A,0),1)))</f>
        <v/>
      </c>
      <c r="P28" s="43" t="str" cm="1">
        <f t="array" aca="1" ref="P28" ca="1">IFERROR(_xlfn.SINGLE(INDEX(Data!$A$1:Q$1009,_xlfn.AGGREGATE(15,6,(OFFSET(Data!$A$1,0,MATCH(P$6,Data!$1:$1,0)-1,1000,1)=IF(P$7="","Yes",P$7))/(OFFSET(Data!$A$1,0,MATCH(P$6,Data!$1:$1,0)-1,1000,1)=IF(P$7="","Yes",P$7))*ROW(Data!$C$1:$C$1009),ROW(P28)-ROW(P$7)),1)),"")</f>
        <v>CNN</v>
      </c>
      <c r="Q28" s="43" t="str">
        <f ca="1">IF(R28="","",IF(INDEX(Data!$BR:$BR,MATCH(R28,Data!$A:$A,0),1)=0,"",INDEX(Data!$BR:$BR,MATCH(R28,Data!$A:$A,0),1)))</f>
        <v/>
      </c>
      <c r="R28" s="43" t="str" cm="1">
        <f t="array" aca="1" ref="R28" ca="1">IFERROR(_xlfn.SINGLE(INDEX(Data!$A$1:R$1009,_xlfn.AGGREGATE(15,6,(OFFSET(Data!$A$1,0,MATCH(R$6,Data!$1:$1,0)-1,1000,1)=IF(R$7="","Yes",R$7))/(OFFSET(Data!$A$1,0,MATCH(R$6,Data!$1:$1,0)-1,1000,1)=IF(R$7="","Yes",R$7))*ROW(Data!$C$1:$C$1009),ROW(R28)-ROW(R$7)),1)),"")</f>
        <v>CBS Sports Network</v>
      </c>
      <c r="S28" s="43">
        <f ca="1">IF(T28="","",IF(INDEX(Data!$BR:$BR,MATCH(T28,Data!$A:$A,0),1)=0,"",INDEX(Data!$BR:$BR,MATCH(T28,Data!$A:$A,0),1)))</f>
        <v>1</v>
      </c>
      <c r="T28" s="43" t="str" cm="1">
        <f t="array" aca="1" ref="T28" ca="1">IFERROR(_xlfn.SINGLE(INDEX(Data!$A$1:S$1009,_xlfn.AGGREGATE(15,6,(OFFSET(Data!$A$1,0,MATCH(T$6,Data!$1:$1,0)-1,1000,1)=IF(T$7="","Yes",T$7))/(OFFSET(Data!$A$1,0,MATCH(T$6,Data!$1:$1,0)-1,1000,1)=IF(T$7="","Yes",T$7))*ROW(Data!$C$1:$C$1009),ROW(T28)-ROW(T$7)),1)),"")</f>
        <v>CBS</v>
      </c>
      <c r="U28" s="43" t="str">
        <f ca="1">IF(V28="","",IF(INDEX(Data!$BR:$BR,MATCH(V28,Data!$A:$A,0),1)=0,"",INDEX(Data!$BR:$BR,MATCH(V28,Data!$A:$A,0),1)))</f>
        <v/>
      </c>
      <c r="V28" s="43" t="str" cm="1">
        <f t="array" aca="1" ref="V28" ca="1">IFERROR(_xlfn.SINGLE(INDEX(Data!$A$1:T$1009,_xlfn.AGGREGATE(15,6,(OFFSET(Data!$A$1,0,MATCH(V$6,Data!$1:$1,0)-1,1000,1)=IF(V$7="","Yes",V$7))/(OFFSET(Data!$A$1,0,MATCH(V$6,Data!$1:$1,0)-1,1000,1)=IF(V$7="","Yes",V$7))*ROW(Data!$C$1:$C$1009),ROW(V28)-ROW(V$7)),1)),"")</f>
        <v>Cartoon Network East</v>
      </c>
      <c r="W28" s="43" t="str">
        <f ca="1">IF(X28="","",IF(INDEX(Data!$BR:$BR,MATCH(X28,Data!$A:$A,0),1)=0,"",INDEX(Data!$BR:$BR,MATCH(X28,Data!$A:$A,0),1)))</f>
        <v/>
      </c>
      <c r="X28" s="43" t="str" cm="1">
        <f t="array" aca="1" ref="X28" ca="1">IFERROR(_xlfn.SINGLE(INDEX(Data!$A$1:Y$1009,_xlfn.AGGREGATE(15,6,(OFFSET(Data!$A$1,0,MATCH(X$6,Data!$1:$1,0)-1,1000,1)=IF(X$7="","Yes",X$7))/(OFFSET(Data!$A$1,0,MATCH(X$6,Data!$1:$1,0)-1,1000,1)=IF(X$7="","Yes",X$7))*ROW(Data!$C$1:$C$1009),ROW(X28)-ROW(X$7)),1)),"")</f>
        <v>Cartoon Network East</v>
      </c>
      <c r="Y28" s="43" t="str">
        <f ca="1">IF(Z28="","",IF(INDEX(Data!$BR:$BR,MATCH(Z28,Data!$A:$A,0),1)=0,"",INDEX(Data!$BR:$BR,MATCH(Z28,Data!$A:$A,0),1)))</f>
        <v/>
      </c>
      <c r="Z28" s="43" t="str" cm="1">
        <f t="array" aca="1" ref="Z28" ca="1">IFERROR(_xlfn.SINGLE(INDEX(Data!$A$1:AA$1009,_xlfn.AGGREGATE(15,6,(OFFSET(Data!$A$1,0,MATCH(Z$6,Data!$1:$1,0)-1,1000,1)=IF(Z$7="","Yes",Z$7))/(OFFSET(Data!$A$1,0,MATCH(Z$6,Data!$1:$1,0)-1,1000,1)=IF(Z$7="","Yes",Z$7))*ROW(Data!$C$1:$C$1009),ROW(Z28)-ROW(Z$7)),1)),"")</f>
        <v>Comedy Central</v>
      </c>
      <c r="AA28" s="43" t="str">
        <f ca="1">IF(AB28="","",IF(INDEX(Data!$BR:$BR,MATCH(AB28,Data!$A:$A,0),1)=0,"",INDEX(Data!$BR:$BR,MATCH(AB28,Data!$A:$A,0),1)))</f>
        <v/>
      </c>
      <c r="AB28" s="43" t="str" cm="1">
        <f t="array" aca="1" ref="AB28" ca="1">IFERROR(_xlfn.SINGLE(INDEX(Data!$A$1:AC$1009,_xlfn.AGGREGATE(15,6,(OFFSET(Data!$A$1,0,MATCH(AB$6,Data!$1:$1,0)-1,1000,1)=IF(AB$7="","Yes",AB$7))/(OFFSET(Data!$A$1,0,MATCH(AB$6,Data!$1:$1,0)-1,1000,1)=IF(AB$7="","Yes",AB$7))*ROW(Data!$C$1:$C$1009),ROW(AB28)-ROW(AB$7)),1)),"")</f>
        <v>Discovery Channel</v>
      </c>
      <c r="AC28" s="43" t="str">
        <f ca="1">IF(AD28="","",IF(INDEX(Data!$BR:$BR,MATCH(AD28,Data!$A:$A,0),1)=0,"",INDEX(Data!$BR:$BR,MATCH(AD28,Data!$A:$A,0),1)))</f>
        <v/>
      </c>
      <c r="AD28" s="43" t="str" cm="1">
        <f t="array" aca="1" ref="AD28" ca="1">IFERROR(_xlfn.SINGLE(INDEX(Data!$A$1:AE$1009,_xlfn.AGGREGATE(15,6,(OFFSET(Data!$A$1,0,MATCH(AD$6,Data!$1:$1,0)-1,1000,1)=IF(AD$7="","Yes",AD$7))/(OFFSET(Data!$A$1,0,MATCH(AD$6,Data!$1:$1,0)-1,1000,1)=IF(AD$7="","Yes",AD$7))*ROW(Data!$C$1:$C$1009),ROW(AD28)-ROW(AD$7)),1)),"")</f>
        <v>CBS Sports Network</v>
      </c>
      <c r="AE28" s="43" t="str">
        <f ca="1">IF(AF28="","",IF(INDEX(Data!$BR:$BR,MATCH(AF28,Data!$A:$A,0),1)=0,"",INDEX(Data!$BR:$BR,MATCH(AF28,Data!$A:$A,0),1)))</f>
        <v/>
      </c>
      <c r="AF28" s="43" t="str" cm="1">
        <f t="array" aca="1" ref="AF28" ca="1">IFERROR(_xlfn.SINGLE(INDEX(Data!$A$1:AM$1009,_xlfn.AGGREGATE(15,6,(OFFSET(Data!$A$1,0,MATCH(AF$6,Data!$1:$1,0)-1,1000,1)=IF(AF$7="","Yes",AF$7))/(OFFSET(Data!$A$1,0,MATCH(AF$6,Data!$1:$1,0)-1,1000,1)=IF(AF$7="","Yes",AF$7))*ROW(Data!$C$1:$C$1009),ROW(AF28)-ROW(AF$7)),1)),"")</f>
        <v/>
      </c>
      <c r="AG28" s="43" t="str">
        <f ca="1">IF(AH28="","",IF(INDEX(Data!$BR:$BR,MATCH(AH28,Data!$A:$A,0),1)=0,"",INDEX(Data!$BR:$BR,MATCH(AH28,Data!$A:$A,0),1)))</f>
        <v/>
      </c>
      <c r="AH28" s="43" t="str" cm="1">
        <f t="array" aca="1" ref="AH28" ca="1">IFERROR(_xlfn.SINGLE(INDEX(Data!$A$1:AO$1009,_xlfn.AGGREGATE(15,6,(OFFSET(Data!$A$1,0,MATCH(AH$6,Data!$1:$1,0)-1,1000,1)=IF(AH$7="","Yes",AH$7))/(OFFSET(Data!$A$1,0,MATCH(AH$6,Data!$1:$1,0)-1,1000,1)=IF(AH$7="","Yes",AH$7))*ROW(Data!$C$1:$C$1009),ROW(AH28)-ROW(AH$7)),1)),"")</f>
        <v/>
      </c>
      <c r="AI28" s="43" t="str">
        <f ca="1">IF(AJ28="","",IF(INDEX(Data!$BR:$BR,MATCH(AJ28,Data!$A:$A,0),1)=0,"",INDEX(Data!$BR:$BR,MATCH(AJ28,Data!$A:$A,0),1)))</f>
        <v/>
      </c>
      <c r="AJ28" s="43" t="str" cm="1">
        <f t="array" aca="1" ref="AJ28" ca="1">IFERROR(_xlfn.SINGLE(INDEX(Data!$A$1:AQ$1009,_xlfn.AGGREGATE(15,6,(OFFSET(Data!$A$1,0,MATCH(AJ$6,Data!$1:$1,0)-1,1000,1)=IF(AJ$7="","Yes",AJ$7))/(OFFSET(Data!$A$1,0,MATCH(AJ$6,Data!$1:$1,0)-1,1000,1)=IF(AJ$7="","Yes",AJ$7))*ROW(Data!$C$1:$C$1009),ROW(AJ28)-ROW(AJ$7)),1)),"")</f>
        <v>ESPN Deportes</v>
      </c>
      <c r="AK28" s="43" t="str">
        <f ca="1">IF(AL28="","",IF(INDEX(Data!$BR:$BR,MATCH(AL28,Data!$A:$A,0),1)=0,"",INDEX(Data!$BR:$BR,MATCH(AL28,Data!$A:$A,0),1)))</f>
        <v/>
      </c>
      <c r="AL28" s="43" t="str" cm="1">
        <f t="array" aca="1" ref="AL28" ca="1">IFERROR(_xlfn.SINGLE(INDEX(Data!$A$1:AS$1009,_xlfn.AGGREGATE(15,6,(OFFSET(Data!$A$1,0,MATCH(AL$6,Data!$1:$1,0)-1,1000,1)=IF(AL$7="","Yes",AL$7))/(OFFSET(Data!$A$1,0,MATCH(AL$6,Data!$1:$1,0)-1,1000,1)=IF(AL$7="","Yes",AL$7))*ROW(Data!$C$1:$C$1009),ROW(AL28)-ROW(AL$7)),1)),"")</f>
        <v/>
      </c>
      <c r="AM28" s="43" t="str">
        <f ca="1">IF(AN28="","",IF(INDEX(Data!$BR:$BR,MATCH(AN28,Data!$A:$A,0),1)=0,"",INDEX(Data!$BR:$BR,MATCH(AN28,Data!$A:$A,0),1)))</f>
        <v/>
      </c>
      <c r="AN28" s="43" t="str" cm="1">
        <f t="array" aca="1" ref="AN28" ca="1">IFERROR(_xlfn.SINGLE(INDEX(Data!$A$1:AU$1009,_xlfn.AGGREGATE(15,6,(OFFSET(Data!$A$1,0,MATCH(AN$6,Data!$1:$1,0)-1,1000,1)=IF(AN$7="","Yes",AN$7))/(OFFSET(Data!$A$1,0,MATCH(AN$6,Data!$1:$1,0)-1,1000,1)=IF(AN$7="","Yes",AN$7))*ROW(Data!$C$1:$C$1009),ROW(AN28)-ROW(AN$7)),1)),"")</f>
        <v>Discovery Family</v>
      </c>
    </row>
    <row r="29" spans="1:40" ht="24" x14ac:dyDescent="0.4">
      <c r="A29" s="43" t="str">
        <f ca="1">IF(B29="","",IF(INDEX(Data!$BR:$BR,MATCH(B29,Data!$A:$A,0),1)=0,"",INDEX(Data!$BR:$BR,MATCH(B29,Data!$A:$A,0),1)))</f>
        <v/>
      </c>
      <c r="B29" s="43" t="str" cm="1">
        <f t="array" aca="1" ref="B29" ca="1">IFERROR(_xlfn.SINGLE(INDEX(Data!A$1:$A$1007,_xlfn.AGGREGATE(15,6,(OFFSET(Data!$A$1,0,MATCH(B$6,Data!$1:$1,0)-1,1000,1)=IF(B$7="","Yes",B$7))/(OFFSET(Data!$A$1,0,MATCH(B$6,Data!$1:$1,0)-1,1000,1)=IF(B$7="","Yes",B$7))*ROW(Data!$C$1:$C$1007),ROW(B29)-ROW(B$7)),1)),"")</f>
        <v>Food Network</v>
      </c>
      <c r="C29" s="43" t="str">
        <f ca="1">IF(D29="","",IF(INDEX(Data!$BR:$BR,MATCH(D29,Data!$A:$A,0),1)=0,"",INDEX(Data!$BR:$BR,MATCH(D29,Data!$A:$A,0),1)))</f>
        <v/>
      </c>
      <c r="D29" s="43" t="str" cm="1">
        <f t="array" aca="1" ref="D29" ca="1">IFERROR(_xlfn.SINGLE(INDEX(Data!$A$1:C$1007,_xlfn.AGGREGATE(15,6,(OFFSET(Data!$A$1,0,MATCH(D$6,Data!$1:$1,0)-1,1000,1)=IF(D$7="","Yes",D$7))/(OFFSET(Data!$A$1,0,MATCH(D$6,Data!$1:$1,0)-1,1000,1)=IF(D$7="","Yes",D$7))*ROW(Data!$C$1:$C$1007),ROW(D29)-ROW(D$7)),1)),"")</f>
        <v>IFC</v>
      </c>
      <c r="E29" s="43" t="str">
        <f ca="1">IF(F29="","",IF(INDEX(Data!$BR:$BR,MATCH(F29,Data!$A:$A,0),1)=0,"",INDEX(Data!$BR:$BR,MATCH(F29,Data!$A:$A,0),1)))</f>
        <v/>
      </c>
      <c r="F29" s="43" t="str" cm="1">
        <f t="array" aca="1" ref="F29" ca="1">IFERROR(_xlfn.SINGLE(INDEX(Data!$A$1:E$1009,_xlfn.AGGREGATE(15,6,(OFFSET(Data!$A$1,0,MATCH(F$6,Data!$1:$1,0)-1,1000,1)=IF(F$7="","Yes",F$7))/(OFFSET(Data!$A$1,0,MATCH(F$6,Data!$1:$1,0)-1,1000,1)=IF(F$7="","Yes",F$7))*ROW(Data!$C$1:$C$1009),ROW(F29)-ROW(F$7)),1)),"")</f>
        <v>FX</v>
      </c>
      <c r="G29" s="43">
        <f ca="1">IF(H29="","",IF(INDEX(Data!$BR:$BR,MATCH(H29,Data!$A:$A,0),1)=0,"",INDEX(Data!$BR:$BR,MATCH(H29,Data!$A:$A,0),1)))</f>
        <v>1</v>
      </c>
      <c r="H29" s="43" t="str" cm="1">
        <f t="array" aca="1" ref="H29" ca="1">IFERROR(_xlfn.SINGLE(INDEX(Data!$A$1:G$1009,_xlfn.AGGREGATE(15,6,(OFFSET(Data!$A$1,0,MATCH(H$6,Data!$1:$1,0)-1,1000,1)=IF(H$7="","Yes",H$7))/(OFFSET(Data!$A$1,0,MATCH(H$6,Data!$1:$1,0)-1,1000,1)=IF(H$7="","Yes",H$7))*ROW(Data!$C$1:$C$1009),ROW(H29)-ROW(H$7)),1)),"")</f>
        <v>FOX</v>
      </c>
      <c r="I29" s="43" t="str">
        <f ca="1">IF(J29="","",IF(INDEX(Data!$BR:$BR,MATCH(J29,Data!$A:$A,0),1)=0,"",INDEX(Data!$BR:$BR,MATCH(J29,Data!$A:$A,0),1)))</f>
        <v/>
      </c>
      <c r="J29" s="43" t="str" cm="1">
        <f t="array" aca="1" ref="J29" ca="1">IFERROR(_xlfn.SINGLE(INDEX(Data!$A$1:J$1009,_xlfn.AGGREGATE(15,6,(OFFSET(Data!$A$1,0,MATCH(J$6,Data!$1:$1,0)-1,1000,1)=IF(J$7="","Yes",J$7))/(OFFSET(Data!$A$1,0,MATCH(J$6,Data!$1:$1,0)-1,1000,1)=IF(J$7="","Yes",J$7))*ROW(Data!$C$1:$C$1009),ROW(J29)-ROW(J$7)),1)),"")</f>
        <v>Fox Business</v>
      </c>
      <c r="K29" s="43" t="str">
        <f ca="1">IF(L29="","",IF(INDEX(Data!$BR:$BR,MATCH(L29,Data!$A:$A,0),1)=0,"",INDEX(Data!$BR:$BR,MATCH(L29,Data!$A:$A,0),1)))</f>
        <v/>
      </c>
      <c r="L29" s="43" t="str" cm="1">
        <f t="array" aca="1" ref="L29" ca="1">IFERROR(_xlfn.SINGLE(INDEX(Data!$A$1:L$1009,_xlfn.AGGREGATE(15,6,(OFFSET(Data!$A$1,0,MATCH(L$6,Data!$1:$1,0)-1,1000,1)=IF(L$7="","Yes",L$7))/(OFFSET(Data!$A$1,0,MATCH(L$6,Data!$1:$1,0)-1,1000,1)=IF(L$7="","Yes",L$7))*ROW(Data!$C$1:$C$1009),ROW(L29)-ROW(L$7)),1)),"")</f>
        <v>Disney XD</v>
      </c>
      <c r="M29" s="43" t="str">
        <f ca="1">IF(N29="","",IF(INDEX(Data!$BR:$BR,MATCH(N29,Data!$A:$A,0),1)=0,"",INDEX(Data!$BR:$BR,MATCH(N29,Data!$A:$A,0),1)))</f>
        <v/>
      </c>
      <c r="N29" s="43" t="str" cm="1">
        <f t="array" aca="1" ref="N29" ca="1">IFERROR(_xlfn.SINGLE(INDEX(Data!$A$1:N$1009,_xlfn.AGGREGATE(15,6,(OFFSET(Data!$A$1,0,MATCH(N$6,Data!$1:$1,0)-1,1000,1)=IF(N$7="","Yes",N$7))/(OFFSET(Data!$A$1,0,MATCH(N$6,Data!$1:$1,0)-1,1000,1)=IF(N$7="","Yes",N$7))*ROW(Data!$C$1:$C$1009),ROW(N29)-ROW(N$7)),1)),"")</f>
        <v>CW</v>
      </c>
      <c r="O29" s="43" t="str">
        <f ca="1">IF(P29="","",IF(INDEX(Data!$BR:$BR,MATCH(P29,Data!$A:$A,0),1)=0,"",INDEX(Data!$BR:$BR,MATCH(P29,Data!$A:$A,0),1)))</f>
        <v/>
      </c>
      <c r="P29" s="43" t="str" cm="1">
        <f t="array" aca="1" ref="P29" ca="1">IFERROR(_xlfn.SINGLE(INDEX(Data!$A$1:Q$1009,_xlfn.AGGREGATE(15,6,(OFFSET(Data!$A$1,0,MATCH(P$6,Data!$1:$1,0)-1,1000,1)=IF(P$7="","Yes",P$7))/(OFFSET(Data!$A$1,0,MATCH(P$6,Data!$1:$1,0)-1,1000,1)=IF(P$7="","Yes",P$7))*ROW(Data!$C$1:$C$1009),ROW(P29)-ROW(P$7)),1)),"")</f>
        <v>CNNe</v>
      </c>
      <c r="Q29" s="43" t="str">
        <f ca="1">IF(R29="","",IF(INDEX(Data!$BR:$BR,MATCH(R29,Data!$A:$A,0),1)=0,"",INDEX(Data!$BR:$BR,MATCH(R29,Data!$A:$A,0),1)))</f>
        <v/>
      </c>
      <c r="R29" s="43" t="str" cm="1">
        <f t="array" aca="1" ref="R29" ca="1">IFERROR(_xlfn.SINGLE(INDEX(Data!$A$1:R$1009,_xlfn.AGGREGATE(15,6,(OFFSET(Data!$A$1,0,MATCH(R$6,Data!$1:$1,0)-1,1000,1)=IF(R$7="","Yes",R$7))/(OFFSET(Data!$A$1,0,MATCH(R$6,Data!$1:$1,0)-1,1000,1)=IF(R$7="","Yes",R$7))*ROW(Data!$C$1:$C$1009),ROW(R29)-ROW(R$7)),1)),"")</f>
        <v>Cheddar</v>
      </c>
      <c r="S29" s="43" t="str">
        <f ca="1">IF(T29="","",IF(INDEX(Data!$BR:$BR,MATCH(T29,Data!$A:$A,0),1)=0,"",INDEX(Data!$BR:$BR,MATCH(T29,Data!$A:$A,0),1)))</f>
        <v/>
      </c>
      <c r="T29" s="43" t="str" cm="1">
        <f t="array" aca="1" ref="T29" ca="1">IFERROR(_xlfn.SINGLE(INDEX(Data!$A$1:S$1009,_xlfn.AGGREGATE(15,6,(OFFSET(Data!$A$1,0,MATCH(T$6,Data!$1:$1,0)-1,1000,1)=IF(T$7="","Yes",T$7))/(OFFSET(Data!$A$1,0,MATCH(T$6,Data!$1:$1,0)-1,1000,1)=IF(T$7="","Yes",T$7))*ROW(Data!$C$1:$C$1009),ROW(T29)-ROW(T$7)),1)),"")</f>
        <v>CBS Sports Network</v>
      </c>
      <c r="U29" s="43">
        <f ca="1">IF(V29="","",IF(INDEX(Data!$BR:$BR,MATCH(V29,Data!$A:$A,0),1)=0,"",INDEX(Data!$BR:$BR,MATCH(V29,Data!$A:$A,0),1)))</f>
        <v>1</v>
      </c>
      <c r="V29" s="43" t="str" cm="1">
        <f t="array" aca="1" ref="V29" ca="1">IFERROR(_xlfn.SINGLE(INDEX(Data!$A$1:T$1009,_xlfn.AGGREGATE(15,6,(OFFSET(Data!$A$1,0,MATCH(V$6,Data!$1:$1,0)-1,1000,1)=IF(V$7="","Yes",V$7))/(OFFSET(Data!$A$1,0,MATCH(V$6,Data!$1:$1,0)-1,1000,1)=IF(V$7="","Yes",V$7))*ROW(Data!$C$1:$C$1009),ROW(V29)-ROW(V$7)),1)),"")</f>
        <v>CBS</v>
      </c>
      <c r="W29" s="43">
        <f ca="1">IF(X29="","",IF(INDEX(Data!$BR:$BR,MATCH(X29,Data!$A:$A,0),1)=0,"",INDEX(Data!$BR:$BR,MATCH(X29,Data!$A:$A,0),1)))</f>
        <v>1</v>
      </c>
      <c r="X29" s="43" t="str" cm="1">
        <f t="array" aca="1" ref="X29" ca="1">IFERROR(_xlfn.SINGLE(INDEX(Data!$A$1:Y$1009,_xlfn.AGGREGATE(15,6,(OFFSET(Data!$A$1,0,MATCH(X$6,Data!$1:$1,0)-1,1000,1)=IF(X$7="","Yes",X$7))/(OFFSET(Data!$A$1,0,MATCH(X$6,Data!$1:$1,0)-1,1000,1)=IF(X$7="","Yes",X$7))*ROW(Data!$C$1:$C$1009),ROW(X29)-ROW(X$7)),1)),"")</f>
        <v>CBS</v>
      </c>
      <c r="Y29" s="43" t="str">
        <f ca="1">IF(Z29="","",IF(INDEX(Data!$BR:$BR,MATCH(Z29,Data!$A:$A,0),1)=0,"",INDEX(Data!$BR:$BR,MATCH(Z29,Data!$A:$A,0),1)))</f>
        <v/>
      </c>
      <c r="Z29" s="43" t="str" cm="1">
        <f t="array" aca="1" ref="Z29" ca="1">IFERROR(_xlfn.SINGLE(INDEX(Data!$A$1:AA$1009,_xlfn.AGGREGATE(15,6,(OFFSET(Data!$A$1,0,MATCH(Z$6,Data!$1:$1,0)-1,1000,1)=IF(Z$7="","Yes",Z$7))/(OFFSET(Data!$A$1,0,MATCH(Z$6,Data!$1:$1,0)-1,1000,1)=IF(Z$7="","Yes",Z$7))*ROW(Data!$C$1:$C$1009),ROW(Z29)-ROW(Z$7)),1)),"")</f>
        <v>Comet TV</v>
      </c>
      <c r="AA29" s="43" t="str">
        <f ca="1">IF(AB29="","",IF(INDEX(Data!$BR:$BR,MATCH(AB29,Data!$A:$A,0),1)=0,"",INDEX(Data!$BR:$BR,MATCH(AB29,Data!$A:$A,0),1)))</f>
        <v/>
      </c>
      <c r="AB29" s="43" t="str" cm="1">
        <f t="array" aca="1" ref="AB29" ca="1">IFERROR(_xlfn.SINGLE(INDEX(Data!$A$1:AC$1009,_xlfn.AGGREGATE(15,6,(OFFSET(Data!$A$1,0,MATCH(AB$6,Data!$1:$1,0)-1,1000,1)=IF(AB$7="","Yes",AB$7))/(OFFSET(Data!$A$1,0,MATCH(AB$6,Data!$1:$1,0)-1,1000,1)=IF(AB$7="","Yes",AB$7))*ROW(Data!$C$1:$C$1009),ROW(AB29)-ROW(AB$7)),1)),"")</f>
        <v>Disney Channel</v>
      </c>
      <c r="AC29" s="43" t="str">
        <f ca="1">IF(AD29="","",IF(INDEX(Data!$BR:$BR,MATCH(AD29,Data!$A:$A,0),1)=0,"",INDEX(Data!$BR:$BR,MATCH(AD29,Data!$A:$A,0),1)))</f>
        <v/>
      </c>
      <c r="AD29" s="43" t="str" cm="1">
        <f t="array" aca="1" ref="AD29" ca="1">IFERROR(_xlfn.SINGLE(INDEX(Data!$A$1:AE$1009,_xlfn.AGGREGATE(15,6,(OFFSET(Data!$A$1,0,MATCH(AD$6,Data!$1:$1,0)-1,1000,1)=IF(AD$7="","Yes",AD$7))/(OFFSET(Data!$A$1,0,MATCH(AD$6,Data!$1:$1,0)-1,1000,1)=IF(AD$7="","Yes",AD$7))*ROW(Data!$C$1:$C$1009),ROW(AD29)-ROW(AD$7)),1)),"")</f>
        <v>Cheddar</v>
      </c>
      <c r="AE29" s="43" t="str">
        <f ca="1">IF(AF29="","",IF(INDEX(Data!$BR:$BR,MATCH(AF29,Data!$A:$A,0),1)=0,"",INDEX(Data!$BR:$BR,MATCH(AF29,Data!$A:$A,0),1)))</f>
        <v/>
      </c>
      <c r="AF29" s="43" t="str" cm="1">
        <f t="array" aca="1" ref="AF29" ca="1">IFERROR(_xlfn.SINGLE(INDEX(Data!$A$1:AM$1009,_xlfn.AGGREGATE(15,6,(OFFSET(Data!$A$1,0,MATCH(AF$6,Data!$1:$1,0)-1,1000,1)=IF(AF$7="","Yes",AF$7))/(OFFSET(Data!$A$1,0,MATCH(AF$6,Data!$1:$1,0)-1,1000,1)=IF(AF$7="","Yes",AF$7))*ROW(Data!$C$1:$C$1009),ROW(AF29)-ROW(AF$7)),1)),"")</f>
        <v/>
      </c>
      <c r="AG29" s="43" t="str">
        <f ca="1">IF(AH29="","",IF(INDEX(Data!$BR:$BR,MATCH(AH29,Data!$A:$A,0),1)=0,"",INDEX(Data!$BR:$BR,MATCH(AH29,Data!$A:$A,0),1)))</f>
        <v/>
      </c>
      <c r="AH29" s="43" t="str" cm="1">
        <f t="array" aca="1" ref="AH29" ca="1">IFERROR(_xlfn.SINGLE(INDEX(Data!$A$1:AO$1009,_xlfn.AGGREGATE(15,6,(OFFSET(Data!$A$1,0,MATCH(AH$6,Data!$1:$1,0)-1,1000,1)=IF(AH$7="","Yes",AH$7))/(OFFSET(Data!$A$1,0,MATCH(AH$6,Data!$1:$1,0)-1,1000,1)=IF(AH$7="","Yes",AH$7))*ROW(Data!$C$1:$C$1009),ROW(AH29)-ROW(AH$7)),1)),"")</f>
        <v/>
      </c>
      <c r="AI29" s="43" t="str">
        <f ca="1">IF(AJ29="","",IF(INDEX(Data!$BR:$BR,MATCH(AJ29,Data!$A:$A,0),1)=0,"",INDEX(Data!$BR:$BR,MATCH(AJ29,Data!$A:$A,0),1)))</f>
        <v/>
      </c>
      <c r="AJ29" s="43" t="str" cm="1">
        <f t="array" aca="1" ref="AJ29" ca="1">IFERROR(_xlfn.SINGLE(INDEX(Data!$A$1:AQ$1009,_xlfn.AGGREGATE(15,6,(OFFSET(Data!$A$1,0,MATCH(AJ$6,Data!$1:$1,0)-1,1000,1)=IF(AJ$7="","Yes",AJ$7))/(OFFSET(Data!$A$1,0,MATCH(AJ$6,Data!$1:$1,0)-1,1000,1)=IF(AJ$7="","Yes",AJ$7))*ROW(Data!$C$1:$C$1009),ROW(AJ29)-ROW(AJ$7)),1)),"")</f>
        <v>ESPNews</v>
      </c>
      <c r="AK29" s="43" t="str">
        <f ca="1">IF(AL29="","",IF(INDEX(Data!$BR:$BR,MATCH(AL29,Data!$A:$A,0),1)=0,"",INDEX(Data!$BR:$BR,MATCH(AL29,Data!$A:$A,0),1)))</f>
        <v/>
      </c>
      <c r="AL29" s="43" t="str" cm="1">
        <f t="array" aca="1" ref="AL29" ca="1">IFERROR(_xlfn.SINGLE(INDEX(Data!$A$1:AS$1009,_xlfn.AGGREGATE(15,6,(OFFSET(Data!$A$1,0,MATCH(AL$6,Data!$1:$1,0)-1,1000,1)=IF(AL$7="","Yes",AL$7))/(OFFSET(Data!$A$1,0,MATCH(AL$6,Data!$1:$1,0)-1,1000,1)=IF(AL$7="","Yes",AL$7))*ROW(Data!$C$1:$C$1009),ROW(AL29)-ROW(AL$7)),1)),"")</f>
        <v/>
      </c>
      <c r="AM29" s="43" t="str">
        <f ca="1">IF(AN29="","",IF(INDEX(Data!$BR:$BR,MATCH(AN29,Data!$A:$A,0),1)=0,"",INDEX(Data!$BR:$BR,MATCH(AN29,Data!$A:$A,0),1)))</f>
        <v/>
      </c>
      <c r="AN29" s="43" t="str" cm="1">
        <f t="array" aca="1" ref="AN29" ca="1">IFERROR(_xlfn.SINGLE(INDEX(Data!$A$1:AU$1009,_xlfn.AGGREGATE(15,6,(OFFSET(Data!$A$1,0,MATCH(AN$6,Data!$1:$1,0)-1,1000,1)=IF(AN$7="","Yes",AN$7))/(OFFSET(Data!$A$1,0,MATCH(AN$6,Data!$1:$1,0)-1,1000,1)=IF(AN$7="","Yes",AN$7))*ROW(Data!$C$1:$C$1009),ROW(AN29)-ROW(AN$7)),1)),"")</f>
        <v>Discovery Life</v>
      </c>
    </row>
    <row r="30" spans="1:40" ht="24" x14ac:dyDescent="0.4">
      <c r="A30" s="43" t="str">
        <f ca="1">IF(B30="","",IF(INDEX(Data!$BR:$BR,MATCH(B30,Data!$A:$A,0),1)=0,"",INDEX(Data!$BR:$BR,MATCH(B30,Data!$A:$A,0),1)))</f>
        <v/>
      </c>
      <c r="B30" s="43" t="str" cm="1">
        <f t="array" aca="1" ref="B30" ca="1">IFERROR(_xlfn.SINGLE(INDEX(Data!A$1:$A$1007,_xlfn.AGGREGATE(15,6,(OFFSET(Data!$A$1,0,MATCH(B$6,Data!$1:$1,0)-1,1000,1)=IF(B$7="","Yes",B$7))/(OFFSET(Data!$A$1,0,MATCH(B$6,Data!$1:$1,0)-1,1000,1)=IF(B$7="","Yes",B$7))*ROW(Data!$C$1:$C$1007),ROW(B30)-ROW(B$7)),1)),"")</f>
        <v>FYI</v>
      </c>
      <c r="C30" s="43" t="str">
        <f ca="1">IF(D30="","",IF(INDEX(Data!$BR:$BR,MATCH(D30,Data!$A:$A,0),1)=0,"",INDEX(Data!$BR:$BR,MATCH(D30,Data!$A:$A,0),1)))</f>
        <v/>
      </c>
      <c r="D30" s="43" t="str" cm="1">
        <f t="array" aca="1" ref="D30" ca="1">IFERROR(_xlfn.SINGLE(INDEX(Data!$A$1:C$1007,_xlfn.AGGREGATE(15,6,(OFFSET(Data!$A$1,0,MATCH(D$6,Data!$1:$1,0)-1,1000,1)=IF(D$7="","Yes",D$7))/(OFFSET(Data!$A$1,0,MATCH(D$6,Data!$1:$1,0)-1,1000,1)=IF(D$7="","Yes",D$7))*ROW(Data!$C$1:$C$1007),ROW(D30)-ROW(D$7)),1)),"")</f>
        <v>Investigation Discovery</v>
      </c>
      <c r="E30" s="43" t="str">
        <f ca="1">IF(F30="","",IF(INDEX(Data!$BR:$BR,MATCH(F30,Data!$A:$A,0),1)=0,"",INDEX(Data!$BR:$BR,MATCH(F30,Data!$A:$A,0),1)))</f>
        <v/>
      </c>
      <c r="F30" s="43" t="str" cm="1">
        <f t="array" aca="1" ref="F30" ca="1">IFERROR(_xlfn.SINGLE(INDEX(Data!$A$1:E$1009,_xlfn.AGGREGATE(15,6,(OFFSET(Data!$A$1,0,MATCH(F$6,Data!$1:$1,0)-1,1000,1)=IF(F$7="","Yes",F$7))/(OFFSET(Data!$A$1,0,MATCH(F$6,Data!$1:$1,0)-1,1000,1)=IF(F$7="","Yes",F$7))*ROW(Data!$C$1:$C$1009),ROW(F30)-ROW(F$7)),1)),"")</f>
        <v>HGTV</v>
      </c>
      <c r="G30" s="43" t="str">
        <f ca="1">IF(H30="","",IF(INDEX(Data!$BR:$BR,MATCH(H30,Data!$A:$A,0),1)=0,"",INDEX(Data!$BR:$BR,MATCH(H30,Data!$A:$A,0),1)))</f>
        <v/>
      </c>
      <c r="H30" s="43" t="str" cm="1">
        <f t="array" aca="1" ref="H30" ca="1">IFERROR(_xlfn.SINGLE(INDEX(Data!$A$1:G$1009,_xlfn.AGGREGATE(15,6,(OFFSET(Data!$A$1,0,MATCH(H$6,Data!$1:$1,0)-1,1000,1)=IF(H$7="","Yes",H$7))/(OFFSET(Data!$A$1,0,MATCH(H$6,Data!$1:$1,0)-1,1000,1)=IF(H$7="","Yes",H$7))*ROW(Data!$C$1:$C$1009),ROW(H30)-ROW(H$7)),1)),"")</f>
        <v>Fox News</v>
      </c>
      <c r="I30" s="43" t="str">
        <f ca="1">IF(J30="","",IF(INDEX(Data!$BR:$BR,MATCH(J30,Data!$A:$A,0),1)=0,"",INDEX(Data!$BR:$BR,MATCH(J30,Data!$A:$A,0),1)))</f>
        <v/>
      </c>
      <c r="J30" s="43" t="str" cm="1">
        <f t="array" aca="1" ref="J30" ca="1">IFERROR(_xlfn.SINGLE(INDEX(Data!$A$1:J$1009,_xlfn.AGGREGATE(15,6,(OFFSET(Data!$A$1,0,MATCH(J$6,Data!$1:$1,0)-1,1000,1)=IF(J$7="","Yes",J$7))/(OFFSET(Data!$A$1,0,MATCH(J$6,Data!$1:$1,0)-1,1000,1)=IF(J$7="","Yes",J$7))*ROW(Data!$C$1:$C$1009),ROW(J30)-ROW(J$7)),1)),"")</f>
        <v>Fox News</v>
      </c>
      <c r="K30" s="43" t="str">
        <f ca="1">IF(L30="","",IF(INDEX(Data!$BR:$BR,MATCH(L30,Data!$A:$A,0),1)=0,"",INDEX(Data!$BR:$BR,MATCH(L30,Data!$A:$A,0),1)))</f>
        <v/>
      </c>
      <c r="L30" s="43" t="str" cm="1">
        <f t="array" aca="1" ref="L30" ca="1">IFERROR(_xlfn.SINGLE(INDEX(Data!$A$1:L$1009,_xlfn.AGGREGATE(15,6,(OFFSET(Data!$A$1,0,MATCH(L$6,Data!$1:$1,0)-1,1000,1)=IF(L$7="","Yes",L$7))/(OFFSET(Data!$A$1,0,MATCH(L$6,Data!$1:$1,0)-1,1000,1)=IF(L$7="","Yes",L$7))*ROW(Data!$C$1:$C$1009),ROW(L30)-ROW(L$7)),1)),"")</f>
        <v>E!</v>
      </c>
      <c r="M30" s="43" t="str">
        <f ca="1">IF(N30="","",IF(INDEX(Data!$BR:$BR,MATCH(N30,Data!$A:$A,0),1)=0,"",INDEX(Data!$BR:$BR,MATCH(N30,Data!$A:$A,0),1)))</f>
        <v/>
      </c>
      <c r="N30" s="43" t="str" cm="1">
        <f t="array" aca="1" ref="N30" ca="1">IFERROR(_xlfn.SINGLE(INDEX(Data!$A$1:N$1009,_xlfn.AGGREGATE(15,6,(OFFSET(Data!$A$1,0,MATCH(N$6,Data!$1:$1,0)-1,1000,1)=IF(N$7="","Yes",N$7))/(OFFSET(Data!$A$1,0,MATCH(N$6,Data!$1:$1,0)-1,1000,1)=IF(N$7="","Yes",N$7))*ROW(Data!$C$1:$C$1009),ROW(N30)-ROW(N$7)),1)),"")</f>
        <v>Discovery Channel</v>
      </c>
      <c r="O30" s="43" t="str">
        <f ca="1">IF(P30="","",IF(INDEX(Data!$BR:$BR,MATCH(P30,Data!$A:$A,0),1)=0,"",INDEX(Data!$BR:$BR,MATCH(P30,Data!$A:$A,0),1)))</f>
        <v/>
      </c>
      <c r="P30" s="43" t="str" cm="1">
        <f t="array" aca="1" ref="P30" ca="1">IFERROR(_xlfn.SINGLE(INDEX(Data!$A$1:Q$1009,_xlfn.AGGREGATE(15,6,(OFFSET(Data!$A$1,0,MATCH(P$6,Data!$1:$1,0)-1,1000,1)=IF(P$7="","Yes",P$7))/(OFFSET(Data!$A$1,0,MATCH(P$6,Data!$1:$1,0)-1,1000,1)=IF(P$7="","Yes",P$7))*ROW(Data!$C$1:$C$1009),ROW(P30)-ROW(P$7)),1)),"")</f>
        <v>Comedy Central</v>
      </c>
      <c r="Q30" s="43" t="str">
        <f ca="1">IF(R30="","",IF(INDEX(Data!$BR:$BR,MATCH(R30,Data!$A:$A,0),1)=0,"",INDEX(Data!$BR:$BR,MATCH(R30,Data!$A:$A,0),1)))</f>
        <v/>
      </c>
      <c r="R30" s="43" t="str" cm="1">
        <f t="array" aca="1" ref="R30" ca="1">IFERROR(_xlfn.SINGLE(INDEX(Data!$A$1:R$1009,_xlfn.AGGREGATE(15,6,(OFFSET(Data!$A$1,0,MATCH(R$6,Data!$1:$1,0)-1,1000,1)=IF(R$7="","Yes",R$7))/(OFFSET(Data!$A$1,0,MATCH(R$6,Data!$1:$1,0)-1,1000,1)=IF(R$7="","Yes",R$7))*ROW(Data!$C$1:$C$1009),ROW(R30)-ROW(R$7)),1)),"")</f>
        <v>CMT</v>
      </c>
      <c r="S30" s="43" t="str">
        <f ca="1">IF(T30="","",IF(INDEX(Data!$BR:$BR,MATCH(T30,Data!$A:$A,0),1)=0,"",INDEX(Data!$BR:$BR,MATCH(T30,Data!$A:$A,0),1)))</f>
        <v/>
      </c>
      <c r="T30" s="43" t="str" cm="1">
        <f t="array" aca="1" ref="T30" ca="1">IFERROR(_xlfn.SINGLE(INDEX(Data!$A$1:S$1009,_xlfn.AGGREGATE(15,6,(OFFSET(Data!$A$1,0,MATCH(T$6,Data!$1:$1,0)-1,1000,1)=IF(T$7="","Yes",T$7))/(OFFSET(Data!$A$1,0,MATCH(T$6,Data!$1:$1,0)-1,1000,1)=IF(T$7="","Yes",T$7))*ROW(Data!$C$1:$C$1009),ROW(T30)-ROW(T$7)),1)),"")</f>
        <v>Cheddar</v>
      </c>
      <c r="U30" s="43" t="str">
        <f ca="1">IF(V30="","",IF(INDEX(Data!$BR:$BR,MATCH(V30,Data!$A:$A,0),1)=0,"",INDEX(Data!$BR:$BR,MATCH(V30,Data!$A:$A,0),1)))</f>
        <v/>
      </c>
      <c r="V30" s="43" t="str" cm="1">
        <f t="array" aca="1" ref="V30" ca="1">IFERROR(_xlfn.SINGLE(INDEX(Data!$A$1:T$1009,_xlfn.AGGREGATE(15,6,(OFFSET(Data!$A$1,0,MATCH(V$6,Data!$1:$1,0)-1,1000,1)=IF(V$7="","Yes",V$7))/(OFFSET(Data!$A$1,0,MATCH(V$6,Data!$1:$1,0)-1,1000,1)=IF(V$7="","Yes",V$7))*ROW(Data!$C$1:$C$1009),ROW(V30)-ROW(V$7)),1)),"")</f>
        <v>CBS Sports Network</v>
      </c>
      <c r="W30" s="43" t="str">
        <f ca="1">IF(X30="","",IF(INDEX(Data!$BR:$BR,MATCH(X30,Data!$A:$A,0),1)=0,"",INDEX(Data!$BR:$BR,MATCH(X30,Data!$A:$A,0),1)))</f>
        <v/>
      </c>
      <c r="X30" s="43" t="str" cm="1">
        <f t="array" aca="1" ref="X30" ca="1">IFERROR(_xlfn.SINGLE(INDEX(Data!$A$1:Y$1009,_xlfn.AGGREGATE(15,6,(OFFSET(Data!$A$1,0,MATCH(X$6,Data!$1:$1,0)-1,1000,1)=IF(X$7="","Yes",X$7))/(OFFSET(Data!$A$1,0,MATCH(X$6,Data!$1:$1,0)-1,1000,1)=IF(X$7="","Yes",X$7))*ROW(Data!$C$1:$C$1009),ROW(X30)-ROW(X$7)),1)),"")</f>
        <v>Centroamérica TV</v>
      </c>
      <c r="Y30" s="43" t="str">
        <f ca="1">IF(Z30="","",IF(INDEX(Data!$BR:$BR,MATCH(Z30,Data!$A:$A,0),1)=0,"",INDEX(Data!$BR:$BR,MATCH(Z30,Data!$A:$A,0),1)))</f>
        <v/>
      </c>
      <c r="Z30" s="43" t="str" cm="1">
        <f t="array" aca="1" ref="Z30" ca="1">IFERROR(_xlfn.SINGLE(INDEX(Data!$A$1:AA$1009,_xlfn.AGGREGATE(15,6,(OFFSET(Data!$A$1,0,MATCH(Z$6,Data!$1:$1,0)-1,1000,1)=IF(Z$7="","Yes",Z$7))/(OFFSET(Data!$A$1,0,MATCH(Z$6,Data!$1:$1,0)-1,1000,1)=IF(Z$7="","Yes",Z$7))*ROW(Data!$C$1:$C$1009),ROW(Z30)-ROW(Z$7)),1)),"")</f>
        <v>Court TV</v>
      </c>
      <c r="AA30" s="43" t="str">
        <f ca="1">IF(AB30="","",IF(INDEX(Data!$BR:$BR,MATCH(AB30,Data!$A:$A,0),1)=0,"",INDEX(Data!$BR:$BR,MATCH(AB30,Data!$A:$A,0),1)))</f>
        <v/>
      </c>
      <c r="AB30" s="43" t="str" cm="1">
        <f t="array" aca="1" ref="AB30" ca="1">IFERROR(_xlfn.SINGLE(INDEX(Data!$A$1:AC$1009,_xlfn.AGGREGATE(15,6,(OFFSET(Data!$A$1,0,MATCH(AB$6,Data!$1:$1,0)-1,1000,1)=IF(AB$7="","Yes",AB$7))/(OFFSET(Data!$A$1,0,MATCH(AB$6,Data!$1:$1,0)-1,1000,1)=IF(AB$7="","Yes",AB$7))*ROW(Data!$C$1:$C$1009),ROW(AB30)-ROW(AB$7)),1)),"")</f>
        <v>Disney Junior</v>
      </c>
      <c r="AC30" s="43" t="str">
        <f ca="1">IF(AD30="","",IF(INDEX(Data!$BR:$BR,MATCH(AD30,Data!$A:$A,0),1)=0,"",INDEX(Data!$BR:$BR,MATCH(AD30,Data!$A:$A,0),1)))</f>
        <v/>
      </c>
      <c r="AD30" s="43" t="str" cm="1">
        <f t="array" aca="1" ref="AD30" ca="1">IFERROR(_xlfn.SINGLE(INDEX(Data!$A$1:AE$1009,_xlfn.AGGREGATE(15,6,(OFFSET(Data!$A$1,0,MATCH(AD$6,Data!$1:$1,0)-1,1000,1)=IF(AD$7="","Yes",AD$7))/(OFFSET(Data!$A$1,0,MATCH(AD$6,Data!$1:$1,0)-1,1000,1)=IF(AD$7="","Yes",AD$7))*ROW(Data!$C$1:$C$1009),ROW(AD30)-ROW(AD$7)),1)),"")</f>
        <v>CMT</v>
      </c>
      <c r="AE30" s="43" t="str">
        <f ca="1">IF(AF30="","",IF(INDEX(Data!$BR:$BR,MATCH(AF30,Data!$A:$A,0),1)=0,"",INDEX(Data!$BR:$BR,MATCH(AF30,Data!$A:$A,0),1)))</f>
        <v/>
      </c>
      <c r="AF30" s="43" t="str" cm="1">
        <f t="array" aca="1" ref="AF30" ca="1">IFERROR(_xlfn.SINGLE(INDEX(Data!$A$1:AM$1009,_xlfn.AGGREGATE(15,6,(OFFSET(Data!$A$1,0,MATCH(AF$6,Data!$1:$1,0)-1,1000,1)=IF(AF$7="","Yes",AF$7))/(OFFSET(Data!$A$1,0,MATCH(AF$6,Data!$1:$1,0)-1,1000,1)=IF(AF$7="","Yes",AF$7))*ROW(Data!$C$1:$C$1009),ROW(AF30)-ROW(AF$7)),1)),"")</f>
        <v/>
      </c>
      <c r="AG30" s="43" t="str">
        <f ca="1">IF(AH30="","",IF(INDEX(Data!$BR:$BR,MATCH(AH30,Data!$A:$A,0),1)=0,"",INDEX(Data!$BR:$BR,MATCH(AH30,Data!$A:$A,0),1)))</f>
        <v/>
      </c>
      <c r="AH30" s="43" t="str" cm="1">
        <f t="array" aca="1" ref="AH30" ca="1">IFERROR(_xlfn.SINGLE(INDEX(Data!$A$1:AO$1009,_xlfn.AGGREGATE(15,6,(OFFSET(Data!$A$1,0,MATCH(AH$6,Data!$1:$1,0)-1,1000,1)=IF(AH$7="","Yes",AH$7))/(OFFSET(Data!$A$1,0,MATCH(AH$6,Data!$1:$1,0)-1,1000,1)=IF(AH$7="","Yes",AH$7))*ROW(Data!$C$1:$C$1009),ROW(AH30)-ROW(AH$7)),1)),"")</f>
        <v/>
      </c>
      <c r="AI30" s="43" t="str">
        <f ca="1">IF(AJ30="","",IF(INDEX(Data!$BR:$BR,MATCH(AJ30,Data!$A:$A,0),1)=0,"",INDEX(Data!$BR:$BR,MATCH(AJ30,Data!$A:$A,0),1)))</f>
        <v/>
      </c>
      <c r="AJ30" s="43" t="str" cm="1">
        <f t="array" aca="1" ref="AJ30" ca="1">IFERROR(_xlfn.SINGLE(INDEX(Data!$A$1:AQ$1009,_xlfn.AGGREGATE(15,6,(OFFSET(Data!$A$1,0,MATCH(AJ$6,Data!$1:$1,0)-1,1000,1)=IF(AJ$7="","Yes",AJ$7))/(OFFSET(Data!$A$1,0,MATCH(AJ$6,Data!$1:$1,0)-1,1000,1)=IF(AJ$7="","Yes",AJ$7))*ROW(Data!$C$1:$C$1009),ROW(AJ30)-ROW(AJ$7)),1)),"")</f>
        <v>ESPNu</v>
      </c>
      <c r="AK30" s="43" t="str">
        <f ca="1">IF(AL30="","",IF(INDEX(Data!$BR:$BR,MATCH(AL30,Data!$A:$A,0),1)=0,"",INDEX(Data!$BR:$BR,MATCH(AL30,Data!$A:$A,0),1)))</f>
        <v/>
      </c>
      <c r="AL30" s="43" t="str" cm="1">
        <f t="array" aca="1" ref="AL30" ca="1">IFERROR(_xlfn.SINGLE(INDEX(Data!$A$1:AS$1009,_xlfn.AGGREGATE(15,6,(OFFSET(Data!$A$1,0,MATCH(AL$6,Data!$1:$1,0)-1,1000,1)=IF(AL$7="","Yes",AL$7))/(OFFSET(Data!$A$1,0,MATCH(AL$6,Data!$1:$1,0)-1,1000,1)=IF(AL$7="","Yes",AL$7))*ROW(Data!$C$1:$C$1009),ROW(AL30)-ROW(AL$7)),1)),"")</f>
        <v/>
      </c>
      <c r="AM30" s="43" t="str">
        <f ca="1">IF(AN30="","",IF(INDEX(Data!$BR:$BR,MATCH(AN30,Data!$A:$A,0),1)=0,"",INDEX(Data!$BR:$BR,MATCH(AN30,Data!$A:$A,0),1)))</f>
        <v/>
      </c>
      <c r="AN30" s="43" t="str" cm="1">
        <f t="array" aca="1" ref="AN30" ca="1">IFERROR(_xlfn.SINGLE(INDEX(Data!$A$1:AU$1009,_xlfn.AGGREGATE(15,6,(OFFSET(Data!$A$1,0,MATCH(AN$6,Data!$1:$1,0)-1,1000,1)=IF(AN$7="","Yes",AN$7))/(OFFSET(Data!$A$1,0,MATCH(AN$6,Data!$1:$1,0)-1,1000,1)=IF(AN$7="","Yes",AN$7))*ROW(Data!$C$1:$C$1009),ROW(AN30)-ROW(AN$7)),1)),"")</f>
        <v>DIY</v>
      </c>
    </row>
    <row r="31" spans="1:40" ht="24" x14ac:dyDescent="0.4">
      <c r="A31" s="43" t="str">
        <f ca="1">IF(B31="","",IF(INDEX(Data!$BR:$BR,MATCH(B31,Data!$A:$A,0),1)=0,"",INDEX(Data!$BR:$BR,MATCH(B31,Data!$A:$A,0),1)))</f>
        <v/>
      </c>
      <c r="B31" s="43" t="str" cm="1">
        <f t="array" aca="1" ref="B31" ca="1">IFERROR(_xlfn.SINGLE(INDEX(Data!A$1:$A$1007,_xlfn.AGGREGATE(15,6,(OFFSET(Data!$A$1,0,MATCH(B$6,Data!$1:$1,0)-1,1000,1)=IF(B$7="","Yes",B$7))/(OFFSET(Data!$A$1,0,MATCH(B$6,Data!$1:$1,0)-1,1000,1)=IF(B$7="","Yes",B$7))*ROW(Data!$C$1:$C$1007),ROW(B31)-ROW(B$7)),1)),"")</f>
        <v>Game Show Network</v>
      </c>
      <c r="C31" s="43" t="str">
        <f ca="1">IF(D31="","",IF(INDEX(Data!$BR:$BR,MATCH(D31,Data!$A:$A,0),1)=0,"",INDEX(Data!$BR:$BR,MATCH(D31,Data!$A:$A,0),1)))</f>
        <v/>
      </c>
      <c r="D31" s="43" t="str" cm="1">
        <f t="array" aca="1" ref="D31" ca="1">IFERROR(_xlfn.SINGLE(INDEX(Data!$A$1:C$1007,_xlfn.AGGREGATE(15,6,(OFFSET(Data!$A$1,0,MATCH(D$6,Data!$1:$1,0)-1,1000,1)=IF(D$7="","Yes",D$7))/(OFFSET(Data!$A$1,0,MATCH(D$6,Data!$1:$1,0)-1,1000,1)=IF(D$7="","Yes",D$7))*ROW(Data!$C$1:$C$1007),ROW(D31)-ROW(D$7)),1)),"")</f>
        <v>Lifetime</v>
      </c>
      <c r="E31" s="43" t="str">
        <f ca="1">IF(F31="","",IF(INDEX(Data!$BR:$BR,MATCH(F31,Data!$A:$A,0),1)=0,"",INDEX(Data!$BR:$BR,MATCH(F31,Data!$A:$A,0),1)))</f>
        <v/>
      </c>
      <c r="F31" s="43" t="str" cm="1">
        <f t="array" aca="1" ref="F31" ca="1">IFERROR(_xlfn.SINGLE(INDEX(Data!$A$1:E$1009,_xlfn.AGGREGATE(15,6,(OFFSET(Data!$A$1,0,MATCH(F$6,Data!$1:$1,0)-1,1000,1)=IF(F$7="","Yes",F$7))/(OFFSET(Data!$A$1,0,MATCH(F$6,Data!$1:$1,0)-1,1000,1)=IF(F$7="","Yes",F$7))*ROW(Data!$C$1:$C$1009),ROW(F31)-ROW(F$7)),1)),"")</f>
        <v>History</v>
      </c>
      <c r="G31" s="43" t="str">
        <f ca="1">IF(H31="","",IF(INDEX(Data!$BR:$BR,MATCH(H31,Data!$A:$A,0),1)=0,"",INDEX(Data!$BR:$BR,MATCH(H31,Data!$A:$A,0),1)))</f>
        <v/>
      </c>
      <c r="H31" s="43" t="str" cm="1">
        <f t="array" aca="1" ref="H31" ca="1">IFERROR(_xlfn.SINGLE(INDEX(Data!$A$1:G$1009,_xlfn.AGGREGATE(15,6,(OFFSET(Data!$A$1,0,MATCH(H$6,Data!$1:$1,0)-1,1000,1)=IF(H$7="","Yes",H$7))/(OFFSET(Data!$A$1,0,MATCH(H$6,Data!$1:$1,0)-1,1000,1)=IF(H$7="","Yes",H$7))*ROW(Data!$C$1:$C$1009),ROW(H31)-ROW(H$7)),1)),"")</f>
        <v>Fox Sports 1</v>
      </c>
      <c r="I31" s="43" t="str">
        <f ca="1">IF(J31="","",IF(INDEX(Data!$BR:$BR,MATCH(J31,Data!$A:$A,0),1)=0,"",INDEX(Data!$BR:$BR,MATCH(J31,Data!$A:$A,0),1)))</f>
        <v/>
      </c>
      <c r="J31" s="43" t="str" cm="1">
        <f t="array" aca="1" ref="J31" ca="1">IFERROR(_xlfn.SINGLE(INDEX(Data!$A$1:J$1009,_xlfn.AGGREGATE(15,6,(OFFSET(Data!$A$1,0,MATCH(J$6,Data!$1:$1,0)-1,1000,1)=IF(J$7="","Yes",J$7))/(OFFSET(Data!$A$1,0,MATCH(J$6,Data!$1:$1,0)-1,1000,1)=IF(J$7="","Yes",J$7))*ROW(Data!$C$1:$C$1009),ROW(J31)-ROW(J$7)),1)),"")</f>
        <v>Fox Sports 1</v>
      </c>
      <c r="K31" s="43" t="str">
        <f ca="1">IF(L31="","",IF(INDEX(Data!$BR:$BR,MATCH(L31,Data!$A:$A,0),1)=0,"",INDEX(Data!$BR:$BR,MATCH(L31,Data!$A:$A,0),1)))</f>
        <v/>
      </c>
      <c r="L31" s="43" t="str" cm="1">
        <f t="array" aca="1" ref="L31" ca="1">IFERROR(_xlfn.SINGLE(INDEX(Data!$A$1:L$1009,_xlfn.AGGREGATE(15,6,(OFFSET(Data!$A$1,0,MATCH(L$6,Data!$1:$1,0)-1,1000,1)=IF(L$7="","Yes",L$7))/(OFFSET(Data!$A$1,0,MATCH(L$6,Data!$1:$1,0)-1,1000,1)=IF(L$7="","Yes",L$7))*ROW(Data!$C$1:$C$1009),ROW(L31)-ROW(L$7)),1)),"")</f>
        <v>ESPN</v>
      </c>
      <c r="M31" s="43" t="str">
        <f ca="1">IF(N31="","",IF(INDEX(Data!$BR:$BR,MATCH(N31,Data!$A:$A,0),1)=0,"",INDEX(Data!$BR:$BR,MATCH(N31,Data!$A:$A,0),1)))</f>
        <v/>
      </c>
      <c r="N31" s="43" t="str" cm="1">
        <f t="array" aca="1" ref="N31" ca="1">IFERROR(_xlfn.SINGLE(INDEX(Data!$A$1:N$1009,_xlfn.AGGREGATE(15,6,(OFFSET(Data!$A$1,0,MATCH(N$6,Data!$1:$1,0)-1,1000,1)=IF(N$7="","Yes",N$7))/(OFFSET(Data!$A$1,0,MATCH(N$6,Data!$1:$1,0)-1,1000,1)=IF(N$7="","Yes",N$7))*ROW(Data!$C$1:$C$1009),ROW(N31)-ROW(N$7)),1)),"")</f>
        <v>Disney Channel</v>
      </c>
      <c r="O31" s="43" t="str">
        <f ca="1">IF(P31="","",IF(INDEX(Data!$BR:$BR,MATCH(P31,Data!$A:$A,0),1)=0,"",INDEX(Data!$BR:$BR,MATCH(P31,Data!$A:$A,0),1)))</f>
        <v/>
      </c>
      <c r="P31" s="43" t="str" cm="1">
        <f t="array" aca="1" ref="P31" ca="1">IFERROR(_xlfn.SINGLE(INDEX(Data!$A$1:Q$1009,_xlfn.AGGREGATE(15,6,(OFFSET(Data!$A$1,0,MATCH(P$6,Data!$1:$1,0)-1,1000,1)=IF(P$7="","Yes",P$7))/(OFFSET(Data!$A$1,0,MATCH(P$6,Data!$1:$1,0)-1,1000,1)=IF(P$7="","Yes",P$7))*ROW(Data!$C$1:$C$1009),ROW(P31)-ROW(P$7)),1)),"")</f>
        <v>Comedy TV</v>
      </c>
      <c r="Q31" s="43" t="str">
        <f ca="1">IF(R31="","",IF(INDEX(Data!$BR:$BR,MATCH(R31,Data!$A:$A,0),1)=0,"",INDEX(Data!$BR:$BR,MATCH(R31,Data!$A:$A,0),1)))</f>
        <v/>
      </c>
      <c r="R31" s="43" t="str" cm="1">
        <f t="array" aca="1" ref="R31" ca="1">IFERROR(_xlfn.SINGLE(INDEX(Data!$A$1:R$1009,_xlfn.AGGREGATE(15,6,(OFFSET(Data!$A$1,0,MATCH(R$6,Data!$1:$1,0)-1,1000,1)=IF(R$7="","Yes",R$7))/(OFFSET(Data!$A$1,0,MATCH(R$6,Data!$1:$1,0)-1,1000,1)=IF(R$7="","Yes",R$7))*ROW(Data!$C$1:$C$1009),ROW(R31)-ROW(R$7)),1)),"")</f>
        <v>CNBC</v>
      </c>
      <c r="S31" s="43" t="str">
        <f ca="1">IF(T31="","",IF(INDEX(Data!$BR:$BR,MATCH(T31,Data!$A:$A,0),1)=0,"",INDEX(Data!$BR:$BR,MATCH(T31,Data!$A:$A,0),1)))</f>
        <v/>
      </c>
      <c r="T31" s="43" t="str" cm="1">
        <f t="array" aca="1" ref="T31" ca="1">IFERROR(_xlfn.SINGLE(INDEX(Data!$A$1:S$1009,_xlfn.AGGREGATE(15,6,(OFFSET(Data!$A$1,0,MATCH(T$6,Data!$1:$1,0)-1,1000,1)=IF(T$7="","Yes",T$7))/(OFFSET(Data!$A$1,0,MATCH(T$6,Data!$1:$1,0)-1,1000,1)=IF(T$7="","Yes",T$7))*ROW(Data!$C$1:$C$1009),ROW(T31)-ROW(T$7)),1)),"")</f>
        <v>CMT</v>
      </c>
      <c r="U31" s="43" t="str">
        <f ca="1">IF(V31="","",IF(INDEX(Data!$BR:$BR,MATCH(V31,Data!$A:$A,0),1)=0,"",INDEX(Data!$BR:$BR,MATCH(V31,Data!$A:$A,0),1)))</f>
        <v/>
      </c>
      <c r="V31" s="43" t="str" cm="1">
        <f t="array" aca="1" ref="V31" ca="1">IFERROR(_xlfn.SINGLE(INDEX(Data!$A$1:T$1009,_xlfn.AGGREGATE(15,6,(OFFSET(Data!$A$1,0,MATCH(V$6,Data!$1:$1,0)-1,1000,1)=IF(V$7="","Yes",V$7))/(OFFSET(Data!$A$1,0,MATCH(V$6,Data!$1:$1,0)-1,1000,1)=IF(V$7="","Yes",V$7))*ROW(Data!$C$1:$C$1009),ROW(V31)-ROW(V$7)),1)),"")</f>
        <v>Cheddar</v>
      </c>
      <c r="W31" s="43" t="str">
        <f ca="1">IF(X31="","",IF(INDEX(Data!$BR:$BR,MATCH(X31,Data!$A:$A,0),1)=0,"",INDEX(Data!$BR:$BR,MATCH(X31,Data!$A:$A,0),1)))</f>
        <v/>
      </c>
      <c r="X31" s="43" t="str" cm="1">
        <f t="array" aca="1" ref="X31" ca="1">IFERROR(_xlfn.SINGLE(INDEX(Data!$A$1:Y$1009,_xlfn.AGGREGATE(15,6,(OFFSET(Data!$A$1,0,MATCH(X$6,Data!$1:$1,0)-1,1000,1)=IF(X$7="","Yes",X$7))/(OFFSET(Data!$A$1,0,MATCH(X$6,Data!$1:$1,0)-1,1000,1)=IF(X$7="","Yes",X$7))*ROW(Data!$C$1:$C$1009),ROW(X31)-ROW(X$7)),1)),"")</f>
        <v>Cine Estelar</v>
      </c>
      <c r="Y31" s="43" t="str">
        <f ca="1">IF(Z31="","",IF(INDEX(Data!$BR:$BR,MATCH(Z31,Data!$A:$A,0),1)=0,"",INDEX(Data!$BR:$BR,MATCH(Z31,Data!$A:$A,0),1)))</f>
        <v/>
      </c>
      <c r="Z31" s="43" t="str" cm="1">
        <f t="array" aca="1" ref="Z31" ca="1">IFERROR(_xlfn.SINGLE(INDEX(Data!$A$1:AA$1009,_xlfn.AGGREGATE(15,6,(OFFSET(Data!$A$1,0,MATCH(Z$6,Data!$1:$1,0)-1,1000,1)=IF(Z$7="","Yes",Z$7))/(OFFSET(Data!$A$1,0,MATCH(Z$6,Data!$1:$1,0)-1,1000,1)=IF(Z$7="","Yes",Z$7))*ROW(Data!$C$1:$C$1009),ROW(Z31)-ROW(Z$7)),1)),"")</f>
        <v>COZI</v>
      </c>
      <c r="AA31" s="43" t="str">
        <f ca="1">IF(AB31="","",IF(INDEX(Data!$BR:$BR,MATCH(AB31,Data!$A:$A,0),1)=0,"",INDEX(Data!$BR:$BR,MATCH(AB31,Data!$A:$A,0),1)))</f>
        <v/>
      </c>
      <c r="AB31" s="43" t="str" cm="1">
        <f t="array" aca="1" ref="AB31" ca="1">IFERROR(_xlfn.SINGLE(INDEX(Data!$A$1:AC$1009,_xlfn.AGGREGATE(15,6,(OFFSET(Data!$A$1,0,MATCH(AB$6,Data!$1:$1,0)-1,1000,1)=IF(AB$7="","Yes",AB$7))/(OFFSET(Data!$A$1,0,MATCH(AB$6,Data!$1:$1,0)-1,1000,1)=IF(AB$7="","Yes",AB$7))*ROW(Data!$C$1:$C$1009),ROW(AB31)-ROW(AB$7)),1)),"")</f>
        <v>Disney XD</v>
      </c>
      <c r="AC31" s="43" t="str">
        <f ca="1">IF(AD31="","",IF(INDEX(Data!$BR:$BR,MATCH(AD31,Data!$A:$A,0),1)=0,"",INDEX(Data!$BR:$BR,MATCH(AD31,Data!$A:$A,0),1)))</f>
        <v/>
      </c>
      <c r="AD31" s="43" t="str" cm="1">
        <f t="array" aca="1" ref="AD31" ca="1">IFERROR(_xlfn.SINGLE(INDEX(Data!$A$1:AE$1009,_xlfn.AGGREGATE(15,6,(OFFSET(Data!$A$1,0,MATCH(AD$6,Data!$1:$1,0)-1,1000,1)=IF(AD$7="","Yes",AD$7))/(OFFSET(Data!$A$1,0,MATCH(AD$6,Data!$1:$1,0)-1,1000,1)=IF(AD$7="","Yes",AD$7))*ROW(Data!$C$1:$C$1009),ROW(AD31)-ROW(AD$7)),1)),"")</f>
        <v>CNBC</v>
      </c>
      <c r="AE31" s="43" t="str">
        <f ca="1">IF(AF31="","",IF(INDEX(Data!$BR:$BR,MATCH(AF31,Data!$A:$A,0),1)=0,"",INDEX(Data!$BR:$BR,MATCH(AF31,Data!$A:$A,0),1)))</f>
        <v/>
      </c>
      <c r="AF31" s="43" t="str" cm="1">
        <f t="array" aca="1" ref="AF31" ca="1">IFERROR(_xlfn.SINGLE(INDEX(Data!$A$1:AM$1009,_xlfn.AGGREGATE(15,6,(OFFSET(Data!$A$1,0,MATCH(AF$6,Data!$1:$1,0)-1,1000,1)=IF(AF$7="","Yes",AF$7))/(OFFSET(Data!$A$1,0,MATCH(AF$6,Data!$1:$1,0)-1,1000,1)=IF(AF$7="","Yes",AF$7))*ROW(Data!$C$1:$C$1009),ROW(AF31)-ROW(AF$7)),1)),"")</f>
        <v/>
      </c>
      <c r="AG31" s="43" t="str">
        <f ca="1">IF(AH31="","",IF(INDEX(Data!$BR:$BR,MATCH(AH31,Data!$A:$A,0),1)=0,"",INDEX(Data!$BR:$BR,MATCH(AH31,Data!$A:$A,0),1)))</f>
        <v/>
      </c>
      <c r="AH31" s="43" t="str" cm="1">
        <f t="array" aca="1" ref="AH31" ca="1">IFERROR(_xlfn.SINGLE(INDEX(Data!$A$1:AO$1009,_xlfn.AGGREGATE(15,6,(OFFSET(Data!$A$1,0,MATCH(AH$6,Data!$1:$1,0)-1,1000,1)=IF(AH$7="","Yes",AH$7))/(OFFSET(Data!$A$1,0,MATCH(AH$6,Data!$1:$1,0)-1,1000,1)=IF(AH$7="","Yes",AH$7))*ROW(Data!$C$1:$C$1009),ROW(AH31)-ROW(AH$7)),1)),"")</f>
        <v/>
      </c>
      <c r="AI31" s="43" t="str">
        <f ca="1">IF(AJ31="","",IF(INDEX(Data!$BR:$BR,MATCH(AJ31,Data!$A:$A,0),1)=0,"",INDEX(Data!$BR:$BR,MATCH(AJ31,Data!$A:$A,0),1)))</f>
        <v/>
      </c>
      <c r="AJ31" s="43" t="str" cm="1">
        <f t="array" aca="1" ref="AJ31" ca="1">IFERROR(_xlfn.SINGLE(INDEX(Data!$A$1:AQ$1009,_xlfn.AGGREGATE(15,6,(OFFSET(Data!$A$1,0,MATCH(AJ$6,Data!$1:$1,0)-1,1000,1)=IF(AJ$7="","Yes",AJ$7))/(OFFSET(Data!$A$1,0,MATCH(AJ$6,Data!$1:$1,0)-1,1000,1)=IF(AJ$7="","Yes",AJ$7))*ROW(Data!$C$1:$C$1009),ROW(AJ31)-ROW(AJ$7)),1)),"")</f>
        <v>Food Network</v>
      </c>
      <c r="AK31" s="43" t="str">
        <f ca="1">IF(AL31="","",IF(INDEX(Data!$BR:$BR,MATCH(AL31,Data!$A:$A,0),1)=0,"",INDEX(Data!$BR:$BR,MATCH(AL31,Data!$A:$A,0),1)))</f>
        <v/>
      </c>
      <c r="AL31" s="43" t="str" cm="1">
        <f t="array" aca="1" ref="AL31" ca="1">IFERROR(_xlfn.SINGLE(INDEX(Data!$A$1:AS$1009,_xlfn.AGGREGATE(15,6,(OFFSET(Data!$A$1,0,MATCH(AL$6,Data!$1:$1,0)-1,1000,1)=IF(AL$7="","Yes",AL$7))/(OFFSET(Data!$A$1,0,MATCH(AL$6,Data!$1:$1,0)-1,1000,1)=IF(AL$7="","Yes",AL$7))*ROW(Data!$C$1:$C$1009),ROW(AL31)-ROW(AL$7)),1)),"")</f>
        <v/>
      </c>
      <c r="AM31" s="43" t="str">
        <f ca="1">IF(AN31="","",IF(INDEX(Data!$BR:$BR,MATCH(AN31,Data!$A:$A,0),1)=0,"",INDEX(Data!$BR:$BR,MATCH(AN31,Data!$A:$A,0),1)))</f>
        <v/>
      </c>
      <c r="AN31" s="43" t="str" cm="1">
        <f t="array" aca="1" ref="AN31" ca="1">IFERROR(_xlfn.SINGLE(INDEX(Data!$A$1:AU$1009,_xlfn.AGGREGATE(15,6,(OFFSET(Data!$A$1,0,MATCH(AN$6,Data!$1:$1,0)-1,1000,1)=IF(AN$7="","Yes",AN$7))/(OFFSET(Data!$A$1,0,MATCH(AN$6,Data!$1:$1,0)-1,1000,1)=IF(AN$7="","Yes",AN$7))*ROW(Data!$C$1:$C$1009),ROW(AN31)-ROW(AN$7)),1)),"")</f>
        <v>Food Network</v>
      </c>
    </row>
    <row r="32" spans="1:40" ht="24" x14ac:dyDescent="0.4">
      <c r="A32" s="43" t="str">
        <f ca="1">IF(B32="","",IF(INDEX(Data!$BR:$BR,MATCH(B32,Data!$A:$A,0),1)=0,"",INDEX(Data!$BR:$BR,MATCH(B32,Data!$A:$A,0),1)))</f>
        <v/>
      </c>
      <c r="B32" s="43" t="str" cm="1">
        <f t="array" aca="1" ref="B32" ca="1">IFERROR(_xlfn.SINGLE(INDEX(Data!A$1:$A$1007,_xlfn.AGGREGATE(15,6,(OFFSET(Data!$A$1,0,MATCH(B$6,Data!$1:$1,0)-1,1000,1)=IF(B$7="","Yes",B$7))/(OFFSET(Data!$A$1,0,MATCH(B$6,Data!$1:$1,0)-1,1000,1)=IF(B$7="","Yes",B$7))*ROW(Data!$C$1:$C$1007),ROW(B32)-ROW(B$7)),1)),"")</f>
        <v>GetTV</v>
      </c>
      <c r="C32" s="43" t="str">
        <f ca="1">IF(D32="","",IF(INDEX(Data!$BR:$BR,MATCH(D32,Data!$A:$A,0),1)=0,"",INDEX(Data!$BR:$BR,MATCH(D32,Data!$A:$A,0),1)))</f>
        <v/>
      </c>
      <c r="D32" s="43" t="str" cm="1">
        <f t="array" aca="1" ref="D32" ca="1">IFERROR(_xlfn.SINGLE(INDEX(Data!$A$1:C$1007,_xlfn.AGGREGATE(15,6,(OFFSET(Data!$A$1,0,MATCH(D$6,Data!$1:$1,0)-1,1000,1)=IF(D$7="","Yes",D$7))/(OFFSET(Data!$A$1,0,MATCH(D$6,Data!$1:$1,0)-1,1000,1)=IF(D$7="","Yes",D$7))*ROW(Data!$C$1:$C$1007),ROW(D32)-ROW(D$7)),1)),"")</f>
        <v>Local Now</v>
      </c>
      <c r="E32" s="43" t="str">
        <f ca="1">IF(F32="","",IF(INDEX(Data!$BR:$BR,MATCH(F32,Data!$A:$A,0),1)=0,"",INDEX(Data!$BR:$BR,MATCH(F32,Data!$A:$A,0),1)))</f>
        <v/>
      </c>
      <c r="F32" s="43" t="str" cm="1">
        <f t="array" aca="1" ref="F32" ca="1">IFERROR(_xlfn.SINGLE(INDEX(Data!$A$1:E$1009,_xlfn.AGGREGATE(15,6,(OFFSET(Data!$A$1,0,MATCH(F$6,Data!$1:$1,0)-1,1000,1)=IF(F$7="","Yes",F$7))/(OFFSET(Data!$A$1,0,MATCH(F$6,Data!$1:$1,0)-1,1000,1)=IF(F$7="","Yes",F$7))*ROW(Data!$C$1:$C$1009),ROW(F32)-ROW(F$7)),1)),"")</f>
        <v>HLN</v>
      </c>
      <c r="G32" s="43" t="str">
        <f ca="1">IF(H32="","",IF(INDEX(Data!$BR:$BR,MATCH(H32,Data!$A:$A,0),1)=0,"",INDEX(Data!$BR:$BR,MATCH(H32,Data!$A:$A,0),1)))</f>
        <v/>
      </c>
      <c r="H32" s="43" t="str" cm="1">
        <f t="array" aca="1" ref="H32" ca="1">IFERROR(_xlfn.SINGLE(INDEX(Data!$A$1:G$1009,_xlfn.AGGREGATE(15,6,(OFFSET(Data!$A$1,0,MATCH(H$6,Data!$1:$1,0)-1,1000,1)=IF(H$7="","Yes",H$7))/(OFFSET(Data!$A$1,0,MATCH(H$6,Data!$1:$1,0)-1,1000,1)=IF(H$7="","Yes",H$7))*ROW(Data!$C$1:$C$1009),ROW(H32)-ROW(H$7)),1)),"")</f>
        <v>Freeform</v>
      </c>
      <c r="I32" s="43" t="str">
        <f ca="1">IF(J32="","",IF(INDEX(Data!$BR:$BR,MATCH(J32,Data!$A:$A,0),1)=0,"",INDEX(Data!$BR:$BR,MATCH(J32,Data!$A:$A,0),1)))</f>
        <v/>
      </c>
      <c r="J32" s="43" t="str" cm="1">
        <f t="array" aca="1" ref="J32" ca="1">IFERROR(_xlfn.SINGLE(INDEX(Data!$A$1:J$1009,_xlfn.AGGREGATE(15,6,(OFFSET(Data!$A$1,0,MATCH(J$6,Data!$1:$1,0)-1,1000,1)=IF(J$7="","Yes",J$7))/(OFFSET(Data!$A$1,0,MATCH(J$6,Data!$1:$1,0)-1,1000,1)=IF(J$7="","Yes",J$7))*ROW(Data!$C$1:$C$1009),ROW(J32)-ROW(J$7)),1)),"")</f>
        <v>Fox Sports Regionals</v>
      </c>
      <c r="K32" s="43" t="str">
        <f ca="1">IF(L32="","",IF(INDEX(Data!$BR:$BR,MATCH(L32,Data!$A:$A,0),1)=0,"",INDEX(Data!$BR:$BR,MATCH(L32,Data!$A:$A,0),1)))</f>
        <v/>
      </c>
      <c r="L32" s="43" t="str" cm="1">
        <f t="array" aca="1" ref="L32" ca="1">IFERROR(_xlfn.SINGLE(INDEX(Data!$A$1:L$1009,_xlfn.AGGREGATE(15,6,(OFFSET(Data!$A$1,0,MATCH(L$6,Data!$1:$1,0)-1,1000,1)=IF(L$7="","Yes",L$7))/(OFFSET(Data!$A$1,0,MATCH(L$6,Data!$1:$1,0)-1,1000,1)=IF(L$7="","Yes",L$7))*ROW(Data!$C$1:$C$1009),ROW(L32)-ROW(L$7)),1)),"")</f>
        <v>ESPN 2</v>
      </c>
      <c r="M32" s="43" t="str">
        <f ca="1">IF(N32="","",IF(INDEX(Data!$BR:$BR,MATCH(N32,Data!$A:$A,0),1)=0,"",INDEX(Data!$BR:$BR,MATCH(N32,Data!$A:$A,0),1)))</f>
        <v/>
      </c>
      <c r="N32" s="43" t="str" cm="1">
        <f t="array" aca="1" ref="N32" ca="1">IFERROR(_xlfn.SINGLE(INDEX(Data!$A$1:N$1009,_xlfn.AGGREGATE(15,6,(OFFSET(Data!$A$1,0,MATCH(N$6,Data!$1:$1,0)-1,1000,1)=IF(N$7="","Yes",N$7))/(OFFSET(Data!$A$1,0,MATCH(N$6,Data!$1:$1,0)-1,1000,1)=IF(N$7="","Yes",N$7))*ROW(Data!$C$1:$C$1009),ROW(N32)-ROW(N$7)),1)),"")</f>
        <v>Disney Junior</v>
      </c>
      <c r="O32" s="43" t="str">
        <f ca="1">IF(P32="","",IF(INDEX(Data!$BR:$BR,MATCH(P32,Data!$A:$A,0),1)=0,"",INDEX(Data!$BR:$BR,MATCH(P32,Data!$A:$A,0),1)))</f>
        <v/>
      </c>
      <c r="P32" s="43" t="str" cm="1">
        <f t="array" aca="1" ref="P32" ca="1">IFERROR(_xlfn.SINGLE(INDEX(Data!$A$1:Q$1009,_xlfn.AGGREGATE(15,6,(OFFSET(Data!$A$1,0,MATCH(P$6,Data!$1:$1,0)-1,1000,1)=IF(P$7="","Yes",P$7))/(OFFSET(Data!$A$1,0,MATCH(P$6,Data!$1:$1,0)-1,1000,1)=IF(P$7="","Yes",P$7))*ROW(Data!$C$1:$C$1009),ROW(P32)-ROW(P$7)),1)),"")</f>
        <v>Cooking Channel</v>
      </c>
      <c r="Q32" s="43" t="str">
        <f ca="1">IF(R32="","",IF(INDEX(Data!$BR:$BR,MATCH(R32,Data!$A:$A,0),1)=0,"",INDEX(Data!$BR:$BR,MATCH(R32,Data!$A:$A,0),1)))</f>
        <v/>
      </c>
      <c r="R32" s="43" t="str" cm="1">
        <f t="array" aca="1" ref="R32" ca="1">IFERROR(_xlfn.SINGLE(INDEX(Data!$A$1:R$1009,_xlfn.AGGREGATE(15,6,(OFFSET(Data!$A$1,0,MATCH(R$6,Data!$1:$1,0)-1,1000,1)=IF(R$7="","Yes",R$7))/(OFFSET(Data!$A$1,0,MATCH(R$6,Data!$1:$1,0)-1,1000,1)=IF(R$7="","Yes",R$7))*ROW(Data!$C$1:$C$1009),ROW(R32)-ROW(R$7)),1)),"")</f>
        <v>CNBC World</v>
      </c>
      <c r="S32" s="43" t="str">
        <f ca="1">IF(T32="","",IF(INDEX(Data!$BR:$BR,MATCH(T32,Data!$A:$A,0),1)=0,"",INDEX(Data!$BR:$BR,MATCH(T32,Data!$A:$A,0),1)))</f>
        <v/>
      </c>
      <c r="T32" s="43" t="str" cm="1">
        <f t="array" aca="1" ref="T32" ca="1">IFERROR(_xlfn.SINGLE(INDEX(Data!$A$1:S$1009,_xlfn.AGGREGATE(15,6,(OFFSET(Data!$A$1,0,MATCH(T$6,Data!$1:$1,0)-1,1000,1)=IF(T$7="","Yes",T$7))/(OFFSET(Data!$A$1,0,MATCH(T$6,Data!$1:$1,0)-1,1000,1)=IF(T$7="","Yes",T$7))*ROW(Data!$C$1:$C$1009),ROW(T32)-ROW(T$7)),1)),"")</f>
        <v>CNBC</v>
      </c>
      <c r="U32" s="43" t="str">
        <f ca="1">IF(V32="","",IF(INDEX(Data!$BR:$BR,MATCH(V32,Data!$A:$A,0),1)=0,"",INDEX(Data!$BR:$BR,MATCH(V32,Data!$A:$A,0),1)))</f>
        <v/>
      </c>
      <c r="V32" s="43" t="str" cm="1">
        <f t="array" aca="1" ref="V32" ca="1">IFERROR(_xlfn.SINGLE(INDEX(Data!$A$1:T$1009,_xlfn.AGGREGATE(15,6,(OFFSET(Data!$A$1,0,MATCH(V$6,Data!$1:$1,0)-1,1000,1)=IF(V$7="","Yes",V$7))/(OFFSET(Data!$A$1,0,MATCH(V$6,Data!$1:$1,0)-1,1000,1)=IF(V$7="","Yes",V$7))*ROW(Data!$C$1:$C$1009),ROW(V32)-ROW(V$7)),1)),"")</f>
        <v>Cinemax Actionmax</v>
      </c>
      <c r="W32" s="43" t="str">
        <f ca="1">IF(X32="","",IF(INDEX(Data!$BR:$BR,MATCH(X32,Data!$A:$A,0),1)=0,"",INDEX(Data!$BR:$BR,MATCH(X32,Data!$A:$A,0),1)))</f>
        <v/>
      </c>
      <c r="X32" s="43" t="str" cm="1">
        <f t="array" aca="1" ref="X32" ca="1">IFERROR(_xlfn.SINGLE(INDEX(Data!$A$1:Y$1009,_xlfn.AGGREGATE(15,6,(OFFSET(Data!$A$1,0,MATCH(X$6,Data!$1:$1,0)-1,1000,1)=IF(X$7="","Yes",X$7))/(OFFSET(Data!$A$1,0,MATCH(X$6,Data!$1:$1,0)-1,1000,1)=IF(X$7="","Yes",X$7))*ROW(Data!$C$1:$C$1009),ROW(X32)-ROW(X$7)),1)),"")</f>
        <v>Cine Mexicano</v>
      </c>
      <c r="Y32" s="43" t="str">
        <f ca="1">IF(Z32="","",IF(INDEX(Data!$BR:$BR,MATCH(Z32,Data!$A:$A,0),1)=0,"",INDEX(Data!$BR:$BR,MATCH(Z32,Data!$A:$A,0),1)))</f>
        <v/>
      </c>
      <c r="Z32" s="43" t="str" cm="1">
        <f t="array" aca="1" ref="Z32" ca="1">IFERROR(_xlfn.SINGLE(INDEX(Data!$A$1:AA$1009,_xlfn.AGGREGATE(15,6,(OFFSET(Data!$A$1,0,MATCH(Z$6,Data!$1:$1,0)-1,1000,1)=IF(Z$7="","Yes",Z$7))/(OFFSET(Data!$A$1,0,MATCH(Z$6,Data!$1:$1,0)-1,1000,1)=IF(Z$7="","Yes",Z$7))*ROW(Data!$C$1:$C$1009),ROW(Z32)-ROW(Z$7)),1)),"")</f>
        <v>CW</v>
      </c>
      <c r="AA32" s="43" t="str">
        <f ca="1">IF(AB32="","",IF(INDEX(Data!$BR:$BR,MATCH(AB32,Data!$A:$A,0),1)=0,"",INDEX(Data!$BR:$BR,MATCH(AB32,Data!$A:$A,0),1)))</f>
        <v/>
      </c>
      <c r="AB32" s="43" t="str" cm="1">
        <f t="array" aca="1" ref="AB32" ca="1">IFERROR(_xlfn.SINGLE(INDEX(Data!$A$1:AC$1009,_xlfn.AGGREGATE(15,6,(OFFSET(Data!$A$1,0,MATCH(AB$6,Data!$1:$1,0)-1,1000,1)=IF(AB$7="","Yes",AB$7))/(OFFSET(Data!$A$1,0,MATCH(AB$6,Data!$1:$1,0)-1,1000,1)=IF(AB$7="","Yes",AB$7))*ROW(Data!$C$1:$C$1009),ROW(AB32)-ROW(AB$7)),1)),"")</f>
        <v>E!</v>
      </c>
      <c r="AC32" s="43" t="str">
        <f ca="1">IF(AD32="","",IF(INDEX(Data!$BR:$BR,MATCH(AD32,Data!$A:$A,0),1)=0,"",INDEX(Data!$BR:$BR,MATCH(AD32,Data!$A:$A,0),1)))</f>
        <v/>
      </c>
      <c r="AD32" s="43" t="str" cm="1">
        <f t="array" aca="1" ref="AD32" ca="1">IFERROR(_xlfn.SINGLE(INDEX(Data!$A$1:AE$1009,_xlfn.AGGREGATE(15,6,(OFFSET(Data!$A$1,0,MATCH(AD$6,Data!$1:$1,0)-1,1000,1)=IF(AD$7="","Yes",AD$7))/(OFFSET(Data!$A$1,0,MATCH(AD$6,Data!$1:$1,0)-1,1000,1)=IF(AD$7="","Yes",AD$7))*ROW(Data!$C$1:$C$1009),ROW(AD32)-ROW(AD$7)),1)),"")</f>
        <v>Comedy Central</v>
      </c>
      <c r="AE32" s="43" t="str">
        <f ca="1">IF(AF32="","",IF(INDEX(Data!$BR:$BR,MATCH(AF32,Data!$A:$A,0),1)=0,"",INDEX(Data!$BR:$BR,MATCH(AF32,Data!$A:$A,0),1)))</f>
        <v/>
      </c>
      <c r="AF32" s="43" t="str" cm="1">
        <f t="array" aca="1" ref="AF32" ca="1">IFERROR(_xlfn.SINGLE(INDEX(Data!$A$1:AM$1009,_xlfn.AGGREGATE(15,6,(OFFSET(Data!$A$1,0,MATCH(AF$6,Data!$1:$1,0)-1,1000,1)=IF(AF$7="","Yes",AF$7))/(OFFSET(Data!$A$1,0,MATCH(AF$6,Data!$1:$1,0)-1,1000,1)=IF(AF$7="","Yes",AF$7))*ROW(Data!$C$1:$C$1009),ROW(AF32)-ROW(AF$7)),1)),"")</f>
        <v/>
      </c>
      <c r="AG32" s="43" t="str">
        <f ca="1">IF(AH32="","",IF(INDEX(Data!$BR:$BR,MATCH(AH32,Data!$A:$A,0),1)=0,"",INDEX(Data!$BR:$BR,MATCH(AH32,Data!$A:$A,0),1)))</f>
        <v/>
      </c>
      <c r="AH32" s="43" t="str" cm="1">
        <f t="array" aca="1" ref="AH32" ca="1">IFERROR(_xlfn.SINGLE(INDEX(Data!$A$1:AO$1009,_xlfn.AGGREGATE(15,6,(OFFSET(Data!$A$1,0,MATCH(AH$6,Data!$1:$1,0)-1,1000,1)=IF(AH$7="","Yes",AH$7))/(OFFSET(Data!$A$1,0,MATCH(AH$6,Data!$1:$1,0)-1,1000,1)=IF(AH$7="","Yes",AH$7))*ROW(Data!$C$1:$C$1009),ROW(AH32)-ROW(AH$7)),1)),"")</f>
        <v/>
      </c>
      <c r="AI32" s="43">
        <f ca="1">IF(AJ32="","",IF(INDEX(Data!$BR:$BR,MATCH(AJ32,Data!$A:$A,0),1)=0,"",INDEX(Data!$BR:$BR,MATCH(AJ32,Data!$A:$A,0),1)))</f>
        <v>1</v>
      </c>
      <c r="AJ32" s="43" t="str" cm="1">
        <f t="array" aca="1" ref="AJ32" ca="1">IFERROR(_xlfn.SINGLE(INDEX(Data!$A$1:AQ$1009,_xlfn.AGGREGATE(15,6,(OFFSET(Data!$A$1,0,MATCH(AJ$6,Data!$1:$1,0)-1,1000,1)=IF(AJ$7="","Yes",AJ$7))/(OFFSET(Data!$A$1,0,MATCH(AJ$6,Data!$1:$1,0)-1,1000,1)=IF(AJ$7="","Yes",AJ$7))*ROW(Data!$C$1:$C$1009),ROW(AJ32)-ROW(AJ$7)),1)),"")</f>
        <v>FOX</v>
      </c>
      <c r="AK32" s="43" t="str">
        <f ca="1">IF(AL32="","",IF(INDEX(Data!$BR:$BR,MATCH(AL32,Data!$A:$A,0),1)=0,"",INDEX(Data!$BR:$BR,MATCH(AL32,Data!$A:$A,0),1)))</f>
        <v/>
      </c>
      <c r="AL32" s="43" t="str" cm="1">
        <f t="array" aca="1" ref="AL32" ca="1">IFERROR(_xlfn.SINGLE(INDEX(Data!$A$1:AS$1009,_xlfn.AGGREGATE(15,6,(OFFSET(Data!$A$1,0,MATCH(AL$6,Data!$1:$1,0)-1,1000,1)=IF(AL$7="","Yes",AL$7))/(OFFSET(Data!$A$1,0,MATCH(AL$6,Data!$1:$1,0)-1,1000,1)=IF(AL$7="","Yes",AL$7))*ROW(Data!$C$1:$C$1009),ROW(AL32)-ROW(AL$7)),1)),"")</f>
        <v/>
      </c>
      <c r="AM32" s="43" t="str">
        <f ca="1">IF(AN32="","",IF(INDEX(Data!$BR:$BR,MATCH(AN32,Data!$A:$A,0),1)=0,"",INDEX(Data!$BR:$BR,MATCH(AN32,Data!$A:$A,0),1)))</f>
        <v/>
      </c>
      <c r="AN32" s="43" t="str" cm="1">
        <f t="array" aca="1" ref="AN32" ca="1">IFERROR(_xlfn.SINGLE(INDEX(Data!$A$1:AU$1009,_xlfn.AGGREGATE(15,6,(OFFSET(Data!$A$1,0,MATCH(AN$6,Data!$1:$1,0)-1,1000,1)=IF(AN$7="","Yes",AN$7))/(OFFSET(Data!$A$1,0,MATCH(AN$6,Data!$1:$1,0)-1,1000,1)=IF(AN$7="","Yes",AN$7))*ROW(Data!$C$1:$C$1009),ROW(AN32)-ROW(AN$7)),1)),"")</f>
        <v>FYI</v>
      </c>
    </row>
    <row r="33" spans="1:40" ht="24" x14ac:dyDescent="0.4">
      <c r="A33" s="43" t="str">
        <f ca="1">IF(B33="","",IF(INDEX(Data!$BR:$BR,MATCH(B33,Data!$A:$A,0),1)=0,"",INDEX(Data!$BR:$BR,MATCH(B33,Data!$A:$A,0),1)))</f>
        <v/>
      </c>
      <c r="B33" s="43" t="str" cm="1">
        <f t="array" aca="1" ref="B33" ca="1">IFERROR(_xlfn.SINGLE(INDEX(Data!A$1:$A$1007,_xlfn.AGGREGATE(15,6,(OFFSET(Data!$A$1,0,MATCH(B$6,Data!$1:$1,0)-1,1000,1)=IF(B$7="","Yes",B$7))/(OFFSET(Data!$A$1,0,MATCH(B$6,Data!$1:$1,0)-1,1000,1)=IF(B$7="","Yes",B$7))*ROW(Data!$C$1:$C$1007),ROW(B33)-ROW(B$7)),1)),"")</f>
        <v>Great American Country</v>
      </c>
      <c r="C33" s="43" t="str">
        <f ca="1">IF(D33="","",IF(INDEX(Data!$BR:$BR,MATCH(D33,Data!$A:$A,0),1)=0,"",INDEX(Data!$BR:$BR,MATCH(D33,Data!$A:$A,0),1)))</f>
        <v/>
      </c>
      <c r="D33" s="43" t="str" cm="1">
        <f t="array" aca="1" ref="D33" ca="1">IFERROR(_xlfn.SINGLE(INDEX(Data!$A$1:C$1007,_xlfn.AGGREGATE(15,6,(OFFSET(Data!$A$1,0,MATCH(D$6,Data!$1:$1,0)-1,1000,1)=IF(D$7="","Yes",D$7))/(OFFSET(Data!$A$1,0,MATCH(D$6,Data!$1:$1,0)-1,1000,1)=IF(D$7="","Yes",D$7))*ROW(Data!$C$1:$C$1007),ROW(D33)-ROW(D$7)),1)),"")</f>
        <v>Motor Trend</v>
      </c>
      <c r="E33" s="43" t="str">
        <f ca="1">IF(F33="","",IF(INDEX(Data!$BR:$BR,MATCH(F33,Data!$A:$A,0),1)=0,"",INDEX(Data!$BR:$BR,MATCH(F33,Data!$A:$A,0),1)))</f>
        <v/>
      </c>
      <c r="F33" s="43" t="str" cm="1">
        <f t="array" aca="1" ref="F33" ca="1">IFERROR(_xlfn.SINGLE(INDEX(Data!$A$1:E$1009,_xlfn.AGGREGATE(15,6,(OFFSET(Data!$A$1,0,MATCH(F$6,Data!$1:$1,0)-1,1000,1)=IF(F$7="","Yes",F$7))/(OFFSET(Data!$A$1,0,MATCH(F$6,Data!$1:$1,0)-1,1000,1)=IF(F$7="","Yes",F$7))*ROW(Data!$C$1:$C$1009),ROW(F33)-ROW(F$7)),1)),"")</f>
        <v>IFC</v>
      </c>
      <c r="G33" s="43" t="str">
        <f ca="1">IF(H33="","",IF(INDEX(Data!$BR:$BR,MATCH(H33,Data!$A:$A,0),1)=0,"",INDEX(Data!$BR:$BR,MATCH(H33,Data!$A:$A,0),1)))</f>
        <v/>
      </c>
      <c r="H33" s="43" t="str" cm="1">
        <f t="array" aca="1" ref="H33" ca="1">IFERROR(_xlfn.SINGLE(INDEX(Data!$A$1:G$1009,_xlfn.AGGREGATE(15,6,(OFFSET(Data!$A$1,0,MATCH(H$6,Data!$1:$1,0)-1,1000,1)=IF(H$7="","Yes",H$7))/(OFFSET(Data!$A$1,0,MATCH(H$6,Data!$1:$1,0)-1,1000,1)=IF(H$7="","Yes",H$7))*ROW(Data!$C$1:$C$1009),ROW(H33)-ROW(H$7)),1)),"")</f>
        <v>Fuse</v>
      </c>
      <c r="I33" s="43" t="str">
        <f ca="1">IF(J33="","",IF(INDEX(Data!$BR:$BR,MATCH(J33,Data!$A:$A,0),1)=0,"",INDEX(Data!$BR:$BR,MATCH(J33,Data!$A:$A,0),1)))</f>
        <v/>
      </c>
      <c r="J33" s="43" t="str" cm="1">
        <f t="array" aca="1" ref="J33" ca="1">IFERROR(_xlfn.SINGLE(INDEX(Data!$A$1:J$1009,_xlfn.AGGREGATE(15,6,(OFFSET(Data!$A$1,0,MATCH(J$6,Data!$1:$1,0)-1,1000,1)=IF(J$7="","Yes",J$7))/(OFFSET(Data!$A$1,0,MATCH(J$6,Data!$1:$1,0)-1,1000,1)=IF(J$7="","Yes",J$7))*ROW(Data!$C$1:$C$1009),ROW(J33)-ROW(J$7)),1)),"")</f>
        <v>Freeform</v>
      </c>
      <c r="K33" s="43" t="str">
        <f ca="1">IF(L33="","",IF(INDEX(Data!$BR:$BR,MATCH(L33,Data!$A:$A,0),1)=0,"",INDEX(Data!$BR:$BR,MATCH(L33,Data!$A:$A,0),1)))</f>
        <v/>
      </c>
      <c r="L33" s="43" t="str" cm="1">
        <f t="array" aca="1" ref="L33" ca="1">IFERROR(_xlfn.SINGLE(INDEX(Data!$A$1:L$1009,_xlfn.AGGREGATE(15,6,(OFFSET(Data!$A$1,0,MATCH(L$6,Data!$1:$1,0)-1,1000,1)=IF(L$7="","Yes",L$7))/(OFFSET(Data!$A$1,0,MATCH(L$6,Data!$1:$1,0)-1,1000,1)=IF(L$7="","Yes",L$7))*ROW(Data!$C$1:$C$1009),ROW(L33)-ROW(L$7)),1)),"")</f>
        <v>ESPNews</v>
      </c>
      <c r="M33" s="43" t="str">
        <f ca="1">IF(N33="","",IF(INDEX(Data!$BR:$BR,MATCH(N33,Data!$A:$A,0),1)=0,"",INDEX(Data!$BR:$BR,MATCH(N33,Data!$A:$A,0),1)))</f>
        <v/>
      </c>
      <c r="N33" s="43" t="str" cm="1">
        <f t="array" aca="1" ref="N33" ca="1">IFERROR(_xlfn.SINGLE(INDEX(Data!$A$1:N$1009,_xlfn.AGGREGATE(15,6,(OFFSET(Data!$A$1,0,MATCH(N$6,Data!$1:$1,0)-1,1000,1)=IF(N$7="","Yes",N$7))/(OFFSET(Data!$A$1,0,MATCH(N$6,Data!$1:$1,0)-1,1000,1)=IF(N$7="","Yes",N$7))*ROW(Data!$C$1:$C$1009),ROW(N33)-ROW(N$7)),1)),"")</f>
        <v>Disney XD</v>
      </c>
      <c r="O33" s="43" t="str">
        <f ca="1">IF(P33="","",IF(INDEX(Data!$BR:$BR,MATCH(P33,Data!$A:$A,0),1)=0,"",INDEX(Data!$BR:$BR,MATCH(P33,Data!$A:$A,0),1)))</f>
        <v/>
      </c>
      <c r="P33" s="43" t="str" cm="1">
        <f t="array" aca="1" ref="P33" ca="1">IFERROR(_xlfn.SINGLE(INDEX(Data!$A$1:Q$1009,_xlfn.AGGREGATE(15,6,(OFFSET(Data!$A$1,0,MATCH(P$6,Data!$1:$1,0)-1,1000,1)=IF(P$7="","Yes",P$7))/(OFFSET(Data!$A$1,0,MATCH(P$6,Data!$1:$1,0)-1,1000,1)=IF(P$7="","Yes",P$7))*ROW(Data!$C$1:$C$1009),ROW(P33)-ROW(P$7)),1)),"")</f>
        <v>C-SPAN</v>
      </c>
      <c r="Q33" s="43" t="str">
        <f ca="1">IF(R33="","",IF(INDEX(Data!$BR:$BR,MATCH(R33,Data!$A:$A,0),1)=0,"",INDEX(Data!$BR:$BR,MATCH(R33,Data!$A:$A,0),1)))</f>
        <v/>
      </c>
      <c r="R33" s="43" t="str" cm="1">
        <f t="array" aca="1" ref="R33" ca="1">IFERROR(_xlfn.SINGLE(INDEX(Data!$A$1:R$1009,_xlfn.AGGREGATE(15,6,(OFFSET(Data!$A$1,0,MATCH(R$6,Data!$1:$1,0)-1,1000,1)=IF(R$7="","Yes",R$7))/(OFFSET(Data!$A$1,0,MATCH(R$6,Data!$1:$1,0)-1,1000,1)=IF(R$7="","Yes",R$7))*ROW(Data!$C$1:$C$1009),ROW(R33)-ROW(R$7)),1)),"")</f>
        <v>CNN</v>
      </c>
      <c r="S33" s="43" t="str">
        <f ca="1">IF(T33="","",IF(INDEX(Data!$BR:$BR,MATCH(T33,Data!$A:$A,0),1)=0,"",INDEX(Data!$BR:$BR,MATCH(T33,Data!$A:$A,0),1)))</f>
        <v/>
      </c>
      <c r="T33" s="43" t="str" cm="1">
        <f t="array" aca="1" ref="T33" ca="1">IFERROR(_xlfn.SINGLE(INDEX(Data!$A$1:S$1009,_xlfn.AGGREGATE(15,6,(OFFSET(Data!$A$1,0,MATCH(T$6,Data!$1:$1,0)-1,1000,1)=IF(T$7="","Yes",T$7))/(OFFSET(Data!$A$1,0,MATCH(T$6,Data!$1:$1,0)-1,1000,1)=IF(T$7="","Yes",T$7))*ROW(Data!$C$1:$C$1009),ROW(T33)-ROW(T$7)),1)),"")</f>
        <v>CNBC World</v>
      </c>
      <c r="U33" s="43" t="str">
        <f ca="1">IF(V33="","",IF(INDEX(Data!$BR:$BR,MATCH(V33,Data!$A:$A,0),1)=0,"",INDEX(Data!$BR:$BR,MATCH(V33,Data!$A:$A,0),1)))</f>
        <v/>
      </c>
      <c r="V33" s="43" t="str" cm="1">
        <f t="array" aca="1" ref="V33" ca="1">IFERROR(_xlfn.SINGLE(INDEX(Data!$A$1:T$1009,_xlfn.AGGREGATE(15,6,(OFFSET(Data!$A$1,0,MATCH(V$6,Data!$1:$1,0)-1,1000,1)=IF(V$7="","Yes",V$7))/(OFFSET(Data!$A$1,0,MATCH(V$6,Data!$1:$1,0)-1,1000,1)=IF(V$7="","Yes",V$7))*ROW(Data!$C$1:$C$1009),ROW(V33)-ROW(V$7)),1)),"")</f>
        <v>CMT</v>
      </c>
      <c r="W33" s="43" t="str">
        <f ca="1">IF(X33="","",IF(INDEX(Data!$BR:$BR,MATCH(X33,Data!$A:$A,0),1)=0,"",INDEX(Data!$BR:$BR,MATCH(X33,Data!$A:$A,0),1)))</f>
        <v/>
      </c>
      <c r="X33" s="43" t="str" cm="1">
        <f t="array" aca="1" ref="X33" ca="1">IFERROR(_xlfn.SINGLE(INDEX(Data!$A$1:Y$1009,_xlfn.AGGREGATE(15,6,(OFFSET(Data!$A$1,0,MATCH(X$6,Data!$1:$1,0)-1,1000,1)=IF(X$7="","Yes",X$7))/(OFFSET(Data!$A$1,0,MATCH(X$6,Data!$1:$1,0)-1,1000,1)=IF(X$7="","Yes",X$7))*ROW(Data!$C$1:$C$1009),ROW(X33)-ROW(X$7)),1)),"")</f>
        <v>Cine Nostalgia</v>
      </c>
      <c r="Y33" s="43" t="str">
        <f ca="1">IF(Z33="","",IF(INDEX(Data!$BR:$BR,MATCH(Z33,Data!$A:$A,0),1)=0,"",INDEX(Data!$BR:$BR,MATCH(Z33,Data!$A:$A,0),1)))</f>
        <v/>
      </c>
      <c r="Z33" s="43" t="str" cm="1">
        <f t="array" aca="1" ref="Z33" ca="1">IFERROR(_xlfn.SINGLE(INDEX(Data!$A$1:AA$1009,_xlfn.AGGREGATE(15,6,(OFFSET(Data!$A$1,0,MATCH(Z$6,Data!$1:$1,0)-1,1000,1)=IF(Z$7="","Yes",Z$7))/(OFFSET(Data!$A$1,0,MATCH(Z$6,Data!$1:$1,0)-1,1000,1)=IF(Z$7="","Yes",Z$7))*ROW(Data!$C$1:$C$1009),ROW(Z33)-ROW(Z$7)),1)),"")</f>
        <v>Discovery Channel</v>
      </c>
      <c r="AA33" s="43" t="str">
        <f ca="1">IF(AB33="","",IF(INDEX(Data!$BR:$BR,MATCH(AB33,Data!$A:$A,0),1)=0,"",INDEX(Data!$BR:$BR,MATCH(AB33,Data!$A:$A,0),1)))</f>
        <v/>
      </c>
      <c r="AB33" s="43" t="str" cm="1">
        <f t="array" aca="1" ref="AB33" ca="1">IFERROR(_xlfn.SINGLE(INDEX(Data!$A$1:AC$1009,_xlfn.AGGREGATE(15,6,(OFFSET(Data!$A$1,0,MATCH(AB$6,Data!$1:$1,0)-1,1000,1)=IF(AB$7="","Yes",AB$7))/(OFFSET(Data!$A$1,0,MATCH(AB$6,Data!$1:$1,0)-1,1000,1)=IF(AB$7="","Yes",AB$7))*ROW(Data!$C$1:$C$1009),ROW(AB33)-ROW(AB$7)),1)),"")</f>
        <v>ESPN</v>
      </c>
      <c r="AC33" s="43" t="str">
        <f ca="1">IF(AD33="","",IF(INDEX(Data!$BR:$BR,MATCH(AD33,Data!$A:$A,0),1)=0,"",INDEX(Data!$BR:$BR,MATCH(AD33,Data!$A:$A,0),1)))</f>
        <v/>
      </c>
      <c r="AD33" s="43" t="str" cm="1">
        <f t="array" aca="1" ref="AD33" ca="1">IFERROR(_xlfn.SINGLE(INDEX(Data!$A$1:AE$1009,_xlfn.AGGREGATE(15,6,(OFFSET(Data!$A$1,0,MATCH(AD$6,Data!$1:$1,0)-1,1000,1)=IF(AD$7="","Yes",AD$7))/(OFFSET(Data!$A$1,0,MATCH(AD$6,Data!$1:$1,0)-1,1000,1)=IF(AD$7="","Yes",AD$7))*ROW(Data!$C$1:$C$1009),ROW(AD33)-ROW(AD$7)),1)),"")</f>
        <v>Comet TV</v>
      </c>
      <c r="AE33" s="43" t="str">
        <f ca="1">IF(AF33="","",IF(INDEX(Data!$BR:$BR,MATCH(AF33,Data!$A:$A,0),1)=0,"",INDEX(Data!$BR:$BR,MATCH(AF33,Data!$A:$A,0),1)))</f>
        <v/>
      </c>
      <c r="AF33" s="43" t="str" cm="1">
        <f t="array" aca="1" ref="AF33" ca="1">IFERROR(_xlfn.SINGLE(INDEX(Data!$A$1:AM$1009,_xlfn.AGGREGATE(15,6,(OFFSET(Data!$A$1,0,MATCH(AF$6,Data!$1:$1,0)-1,1000,1)=IF(AF$7="","Yes",AF$7))/(OFFSET(Data!$A$1,0,MATCH(AF$6,Data!$1:$1,0)-1,1000,1)=IF(AF$7="","Yes",AF$7))*ROW(Data!$C$1:$C$1009),ROW(AF33)-ROW(AF$7)),1)),"")</f>
        <v/>
      </c>
      <c r="AG33" s="43" t="str">
        <f ca="1">IF(AH33="","",IF(INDEX(Data!$BR:$BR,MATCH(AH33,Data!$A:$A,0),1)=0,"",INDEX(Data!$BR:$BR,MATCH(AH33,Data!$A:$A,0),1)))</f>
        <v/>
      </c>
      <c r="AH33" s="43" t="str" cm="1">
        <f t="array" aca="1" ref="AH33" ca="1">IFERROR(_xlfn.SINGLE(INDEX(Data!$A$1:AO$1009,_xlfn.AGGREGATE(15,6,(OFFSET(Data!$A$1,0,MATCH(AH$6,Data!$1:$1,0)-1,1000,1)=IF(AH$7="","Yes",AH$7))/(OFFSET(Data!$A$1,0,MATCH(AH$6,Data!$1:$1,0)-1,1000,1)=IF(AH$7="","Yes",AH$7))*ROW(Data!$C$1:$C$1009),ROW(AH33)-ROW(AH$7)),1)),"")</f>
        <v/>
      </c>
      <c r="AI33" s="43" t="str">
        <f ca="1">IF(AJ33="","",IF(INDEX(Data!$BR:$BR,MATCH(AJ33,Data!$A:$A,0),1)=0,"",INDEX(Data!$BR:$BR,MATCH(AJ33,Data!$A:$A,0),1)))</f>
        <v/>
      </c>
      <c r="AJ33" s="43" t="str" cm="1">
        <f t="array" aca="1" ref="AJ33" ca="1">IFERROR(_xlfn.SINGLE(INDEX(Data!$A$1:AQ$1009,_xlfn.AGGREGATE(15,6,(OFFSET(Data!$A$1,0,MATCH(AJ$6,Data!$1:$1,0)-1,1000,1)=IF(AJ$7="","Yes",AJ$7))/(OFFSET(Data!$A$1,0,MATCH(AJ$6,Data!$1:$1,0)-1,1000,1)=IF(AJ$7="","Yes",AJ$7))*ROW(Data!$C$1:$C$1009),ROW(AJ33)-ROW(AJ$7)),1)),"")</f>
        <v>Fox Business</v>
      </c>
      <c r="AK33" s="43" t="str">
        <f ca="1">IF(AL33="","",IF(INDEX(Data!$BR:$BR,MATCH(AL33,Data!$A:$A,0),1)=0,"",INDEX(Data!$BR:$BR,MATCH(AL33,Data!$A:$A,0),1)))</f>
        <v/>
      </c>
      <c r="AL33" s="43" t="str" cm="1">
        <f t="array" aca="1" ref="AL33" ca="1">IFERROR(_xlfn.SINGLE(INDEX(Data!$A$1:AS$1009,_xlfn.AGGREGATE(15,6,(OFFSET(Data!$A$1,0,MATCH(AL$6,Data!$1:$1,0)-1,1000,1)=IF(AL$7="","Yes",AL$7))/(OFFSET(Data!$A$1,0,MATCH(AL$6,Data!$1:$1,0)-1,1000,1)=IF(AL$7="","Yes",AL$7))*ROW(Data!$C$1:$C$1009),ROW(AL33)-ROW(AL$7)),1)),"")</f>
        <v/>
      </c>
      <c r="AM33" s="43" t="str">
        <f ca="1">IF(AN33="","",IF(INDEX(Data!$BR:$BR,MATCH(AN33,Data!$A:$A,0),1)=0,"",INDEX(Data!$BR:$BR,MATCH(AN33,Data!$A:$A,0),1)))</f>
        <v/>
      </c>
      <c r="AN33" s="43" t="str" cm="1">
        <f t="array" aca="1" ref="AN33" ca="1">IFERROR(_xlfn.SINGLE(INDEX(Data!$A$1:AU$1009,_xlfn.AGGREGATE(15,6,(OFFSET(Data!$A$1,0,MATCH(AN$6,Data!$1:$1,0)-1,1000,1)=IF(AN$7="","Yes",AN$7))/(OFFSET(Data!$A$1,0,MATCH(AN$6,Data!$1:$1,0)-1,1000,1)=IF(AN$7="","Yes",AN$7))*ROW(Data!$C$1:$C$1009),ROW(AN33)-ROW(AN$7)),1)),"")</f>
        <v>Game Show Network</v>
      </c>
    </row>
    <row r="34" spans="1:40" ht="24" x14ac:dyDescent="0.4">
      <c r="A34" s="43" t="str">
        <f ca="1">IF(B34="","",IF(INDEX(Data!$BR:$BR,MATCH(B34,Data!$A:$A,0),1)=0,"",INDEX(Data!$BR:$BR,MATCH(B34,Data!$A:$A,0),1)))</f>
        <v/>
      </c>
      <c r="B34" s="43" t="str" cm="1">
        <f t="array" aca="1" ref="B34" ca="1">IFERROR(_xlfn.SINGLE(INDEX(Data!A$1:$A$1007,_xlfn.AGGREGATE(15,6,(OFFSET(Data!$A$1,0,MATCH(B$6,Data!$1:$1,0)-1,1000,1)=IF(B$7="","Yes",B$7))/(OFFSET(Data!$A$1,0,MATCH(B$6,Data!$1:$1,0)-1,1000,1)=IF(B$7="","Yes",B$7))*ROW(Data!$C$1:$C$1007),ROW(B34)-ROW(B$7)),1)),"")</f>
        <v>Hallmark</v>
      </c>
      <c r="C34" s="43" t="str">
        <f ca="1">IF(D34="","",IF(INDEX(Data!$BR:$BR,MATCH(D34,Data!$A:$A,0),1)=0,"",INDEX(Data!$BR:$BR,MATCH(D34,Data!$A:$A,0),1)))</f>
        <v/>
      </c>
      <c r="D34" s="43" t="str" cm="1">
        <f t="array" aca="1" ref="D34" ca="1">IFERROR(_xlfn.SINGLE(INDEX(Data!$A$1:C$1007,_xlfn.AGGREGATE(15,6,(OFFSET(Data!$A$1,0,MATCH(D$6,Data!$1:$1,0)-1,1000,1)=IF(D$7="","Yes",D$7))/(OFFSET(Data!$A$1,0,MATCH(D$6,Data!$1:$1,0)-1,1000,1)=IF(D$7="","Yes",D$7))*ROW(Data!$C$1:$C$1007),ROW(D34)-ROW(D$7)),1)),"")</f>
        <v>Newsy</v>
      </c>
      <c r="E34" s="43" t="str">
        <f ca="1">IF(F34="","",IF(INDEX(Data!$BR:$BR,MATCH(F34,Data!$A:$A,0),1)=0,"",INDEX(Data!$BR:$BR,MATCH(F34,Data!$A:$A,0),1)))</f>
        <v/>
      </c>
      <c r="F34" s="43" t="str" cm="1">
        <f t="array" aca="1" ref="F34" ca="1">IFERROR(_xlfn.SINGLE(INDEX(Data!$A$1:E$1009,_xlfn.AGGREGATE(15,6,(OFFSET(Data!$A$1,0,MATCH(F$6,Data!$1:$1,0)-1,1000,1)=IF(F$7="","Yes",F$7))/(OFFSET(Data!$A$1,0,MATCH(F$6,Data!$1:$1,0)-1,1000,1)=IF(F$7="","Yes",F$7))*ROW(Data!$C$1:$C$1009),ROW(F34)-ROW(F$7)),1)),"")</f>
        <v>Investigation Discovery</v>
      </c>
      <c r="G34" s="43" t="str">
        <f ca="1">IF(H34="","",IF(INDEX(Data!$BR:$BR,MATCH(H34,Data!$A:$A,0),1)=0,"",INDEX(Data!$BR:$BR,MATCH(H34,Data!$A:$A,0),1)))</f>
        <v/>
      </c>
      <c r="H34" s="43" t="str" cm="1">
        <f t="array" aca="1" ref="H34" ca="1">IFERROR(_xlfn.SINGLE(INDEX(Data!$A$1:G$1009,_xlfn.AGGREGATE(15,6,(OFFSET(Data!$A$1,0,MATCH(H$6,Data!$1:$1,0)-1,1000,1)=IF(H$7="","Yes",H$7))/(OFFSET(Data!$A$1,0,MATCH(H$6,Data!$1:$1,0)-1,1000,1)=IF(H$7="","Yes",H$7))*ROW(Data!$C$1:$C$1009),ROW(H34)-ROW(H$7)),1)),"")</f>
        <v>FX</v>
      </c>
      <c r="I34" s="43" t="str">
        <f ca="1">IF(J34="","",IF(INDEX(Data!$BR:$BR,MATCH(J34,Data!$A:$A,0),1)=0,"",INDEX(Data!$BR:$BR,MATCH(J34,Data!$A:$A,0),1)))</f>
        <v/>
      </c>
      <c r="J34" s="43" t="str" cm="1">
        <f t="array" aca="1" ref="J34" ca="1">IFERROR(_xlfn.SINGLE(INDEX(Data!$A$1:J$1009,_xlfn.AGGREGATE(15,6,(OFFSET(Data!$A$1,0,MATCH(J$6,Data!$1:$1,0)-1,1000,1)=IF(J$7="","Yes",J$7))/(OFFSET(Data!$A$1,0,MATCH(J$6,Data!$1:$1,0)-1,1000,1)=IF(J$7="","Yes",J$7))*ROW(Data!$C$1:$C$1009),ROW(J34)-ROW(J$7)),1)),"")</f>
        <v>FX</v>
      </c>
      <c r="K34" s="43" t="str">
        <f ca="1">IF(L34="","",IF(INDEX(Data!$BR:$BR,MATCH(L34,Data!$A:$A,0),1)=0,"",INDEX(Data!$BR:$BR,MATCH(L34,Data!$A:$A,0),1)))</f>
        <v/>
      </c>
      <c r="L34" s="43" t="str" cm="1">
        <f t="array" aca="1" ref="L34" ca="1">IFERROR(_xlfn.SINGLE(INDEX(Data!$A$1:L$1009,_xlfn.AGGREGATE(15,6,(OFFSET(Data!$A$1,0,MATCH(L$6,Data!$1:$1,0)-1,1000,1)=IF(L$7="","Yes",L$7))/(OFFSET(Data!$A$1,0,MATCH(L$6,Data!$1:$1,0)-1,1000,1)=IF(L$7="","Yes",L$7))*ROW(Data!$C$1:$C$1009),ROW(L34)-ROW(L$7)),1)),"")</f>
        <v>ESPNu</v>
      </c>
      <c r="M34" s="43" t="str">
        <f ca="1">IF(N34="","",IF(INDEX(Data!$BR:$BR,MATCH(N34,Data!$A:$A,0),1)=0,"",INDEX(Data!$BR:$BR,MATCH(N34,Data!$A:$A,0),1)))</f>
        <v/>
      </c>
      <c r="N34" s="43" t="str" cm="1">
        <f t="array" aca="1" ref="N34" ca="1">IFERROR(_xlfn.SINGLE(INDEX(Data!$A$1:N$1009,_xlfn.AGGREGATE(15,6,(OFFSET(Data!$A$1,0,MATCH(N$6,Data!$1:$1,0)-1,1000,1)=IF(N$7="","Yes",N$7))/(OFFSET(Data!$A$1,0,MATCH(N$6,Data!$1:$1,0)-1,1000,1)=IF(N$7="","Yes",N$7))*ROW(Data!$C$1:$C$1009),ROW(N34)-ROW(N$7)),1)),"")</f>
        <v>E!</v>
      </c>
      <c r="O34" s="43" t="str">
        <f ca="1">IF(P34="","",IF(INDEX(Data!$BR:$BR,MATCH(P34,Data!$A:$A,0),1)=0,"",INDEX(Data!$BR:$BR,MATCH(P34,Data!$A:$A,0),1)))</f>
        <v/>
      </c>
      <c r="P34" s="43" t="str" cm="1">
        <f t="array" aca="1" ref="P34" ca="1">IFERROR(_xlfn.SINGLE(INDEX(Data!$A$1:Q$1009,_xlfn.AGGREGATE(15,6,(OFFSET(Data!$A$1,0,MATCH(P$6,Data!$1:$1,0)-1,1000,1)=IF(P$7="","Yes",P$7))/(OFFSET(Data!$A$1,0,MATCH(P$6,Data!$1:$1,0)-1,1000,1)=IF(P$7="","Yes",P$7))*ROW(Data!$C$1:$C$1009),ROW(P34)-ROW(P$7)),1)),"")</f>
        <v>C-SPAN2</v>
      </c>
      <c r="Q34" s="43" t="str">
        <f ca="1">IF(R34="","",IF(INDEX(Data!$BR:$BR,MATCH(R34,Data!$A:$A,0),1)=0,"",INDEX(Data!$BR:$BR,MATCH(R34,Data!$A:$A,0),1)))</f>
        <v/>
      </c>
      <c r="R34" s="43" t="str" cm="1">
        <f t="array" aca="1" ref="R34" ca="1">IFERROR(_xlfn.SINGLE(INDEX(Data!$A$1:R$1009,_xlfn.AGGREGATE(15,6,(OFFSET(Data!$A$1,0,MATCH(R$6,Data!$1:$1,0)-1,1000,1)=IF(R$7="","Yes",R$7))/(OFFSET(Data!$A$1,0,MATCH(R$6,Data!$1:$1,0)-1,1000,1)=IF(R$7="","Yes",R$7))*ROW(Data!$C$1:$C$1009),ROW(R34)-ROW(R$7)),1)),"")</f>
        <v>CNNe</v>
      </c>
      <c r="S34" s="43" t="str">
        <f ca="1">IF(T34="","",IF(INDEX(Data!$BR:$BR,MATCH(T34,Data!$A:$A,0),1)=0,"",INDEX(Data!$BR:$BR,MATCH(T34,Data!$A:$A,0),1)))</f>
        <v/>
      </c>
      <c r="T34" s="43" t="str" cm="1">
        <f t="array" aca="1" ref="T34" ca="1">IFERROR(_xlfn.SINGLE(INDEX(Data!$A$1:S$1009,_xlfn.AGGREGATE(15,6,(OFFSET(Data!$A$1,0,MATCH(T$6,Data!$1:$1,0)-1,1000,1)=IF(T$7="","Yes",T$7))/(OFFSET(Data!$A$1,0,MATCH(T$6,Data!$1:$1,0)-1,1000,1)=IF(T$7="","Yes",T$7))*ROW(Data!$C$1:$C$1009),ROW(T34)-ROW(T$7)),1)),"")</f>
        <v>CNN</v>
      </c>
      <c r="U34" s="43" t="str">
        <f ca="1">IF(V34="","",IF(INDEX(Data!$BR:$BR,MATCH(V34,Data!$A:$A,0),1)=0,"",INDEX(Data!$BR:$BR,MATCH(V34,Data!$A:$A,0),1)))</f>
        <v/>
      </c>
      <c r="V34" s="43" t="str" cm="1">
        <f t="array" aca="1" ref="V34" ca="1">IFERROR(_xlfn.SINGLE(INDEX(Data!$A$1:T$1009,_xlfn.AGGREGATE(15,6,(OFFSET(Data!$A$1,0,MATCH(V$6,Data!$1:$1,0)-1,1000,1)=IF(V$7="","Yes",V$7))/(OFFSET(Data!$A$1,0,MATCH(V$6,Data!$1:$1,0)-1,1000,1)=IF(V$7="","Yes",V$7))*ROW(Data!$C$1:$C$1009),ROW(V34)-ROW(V$7)),1)),"")</f>
        <v>CNBC</v>
      </c>
      <c r="W34" s="43" t="str">
        <f ca="1">IF(X34="","",IF(INDEX(Data!$BR:$BR,MATCH(X34,Data!$A:$A,0),1)=0,"",INDEX(Data!$BR:$BR,MATCH(X34,Data!$A:$A,0),1)))</f>
        <v/>
      </c>
      <c r="X34" s="43" t="str" cm="1">
        <f t="array" aca="1" ref="X34" ca="1">IFERROR(_xlfn.SINGLE(INDEX(Data!$A$1:Y$1009,_xlfn.AGGREGATE(15,6,(OFFSET(Data!$A$1,0,MATCH(X$6,Data!$1:$1,0)-1,1000,1)=IF(X$7="","Yes",X$7))/(OFFSET(Data!$A$1,0,MATCH(X$6,Data!$1:$1,0)-1,1000,1)=IF(X$7="","Yes",X$7))*ROW(Data!$C$1:$C$1009),ROW(X34)-ROW(X$7)),1)),"")</f>
        <v>Cine Sony</v>
      </c>
      <c r="Y34" s="43" t="str">
        <f ca="1">IF(Z34="","",IF(INDEX(Data!$BR:$BR,MATCH(Z34,Data!$A:$A,0),1)=0,"",INDEX(Data!$BR:$BR,MATCH(Z34,Data!$A:$A,0),1)))</f>
        <v/>
      </c>
      <c r="Z34" s="43" t="str" cm="1">
        <f t="array" aca="1" ref="Z34" ca="1">IFERROR(_xlfn.SINGLE(INDEX(Data!$A$1:AA$1009,_xlfn.AGGREGATE(15,6,(OFFSET(Data!$A$1,0,MATCH(Z$6,Data!$1:$1,0)-1,1000,1)=IF(Z$7="","Yes",Z$7))/(OFFSET(Data!$A$1,0,MATCH(Z$6,Data!$1:$1,0)-1,1000,1)=IF(Z$7="","Yes",Z$7))*ROW(Data!$C$1:$C$1009),ROW(Z34)-ROW(Z$7)),1)),"")</f>
        <v>Disney Channel</v>
      </c>
      <c r="AA34" s="43" t="str">
        <f ca="1">IF(AB34="","",IF(INDEX(Data!$BR:$BR,MATCH(AB34,Data!$A:$A,0),1)=0,"",INDEX(Data!$BR:$BR,MATCH(AB34,Data!$A:$A,0),1)))</f>
        <v/>
      </c>
      <c r="AB34" s="43" t="str" cm="1">
        <f t="array" aca="1" ref="AB34" ca="1">IFERROR(_xlfn.SINGLE(INDEX(Data!$A$1:AC$1009,_xlfn.AGGREGATE(15,6,(OFFSET(Data!$A$1,0,MATCH(AB$6,Data!$1:$1,0)-1,1000,1)=IF(AB$7="","Yes",AB$7))/(OFFSET(Data!$A$1,0,MATCH(AB$6,Data!$1:$1,0)-1,1000,1)=IF(AB$7="","Yes",AB$7))*ROW(Data!$C$1:$C$1009),ROW(AB34)-ROW(AB$7)),1)),"")</f>
        <v>ESPN 2</v>
      </c>
      <c r="AC34" s="43" t="str">
        <f ca="1">IF(AD34="","",IF(INDEX(Data!$BR:$BR,MATCH(AD34,Data!$A:$A,0),1)=0,"",INDEX(Data!$BR:$BR,MATCH(AD34,Data!$A:$A,0),1)))</f>
        <v/>
      </c>
      <c r="AD34" s="43" t="str" cm="1">
        <f t="array" aca="1" ref="AD34" ca="1">IFERROR(_xlfn.SINGLE(INDEX(Data!$A$1:AE$1009,_xlfn.AGGREGATE(15,6,(OFFSET(Data!$A$1,0,MATCH(AD$6,Data!$1:$1,0)-1,1000,1)=IF(AD$7="","Yes",AD$7))/(OFFSET(Data!$A$1,0,MATCH(AD$6,Data!$1:$1,0)-1,1000,1)=IF(AD$7="","Yes",AD$7))*ROW(Data!$C$1:$C$1009),ROW(AD34)-ROW(AD$7)),1)),"")</f>
        <v>Discovery Channel</v>
      </c>
      <c r="AE34" s="43" t="str">
        <f ca="1">IF(AF34="","",IF(INDEX(Data!$BR:$BR,MATCH(AF34,Data!$A:$A,0),1)=0,"",INDEX(Data!$BR:$BR,MATCH(AF34,Data!$A:$A,0),1)))</f>
        <v/>
      </c>
      <c r="AF34" s="43" t="str" cm="1">
        <f t="array" aca="1" ref="AF34" ca="1">IFERROR(_xlfn.SINGLE(INDEX(Data!$A$1:AM$1009,_xlfn.AGGREGATE(15,6,(OFFSET(Data!$A$1,0,MATCH(AF$6,Data!$1:$1,0)-1,1000,1)=IF(AF$7="","Yes",AF$7))/(OFFSET(Data!$A$1,0,MATCH(AF$6,Data!$1:$1,0)-1,1000,1)=IF(AF$7="","Yes",AF$7))*ROW(Data!$C$1:$C$1009),ROW(AF34)-ROW(AF$7)),1)),"")</f>
        <v/>
      </c>
      <c r="AG34" s="43" t="str">
        <f ca="1">IF(AH34="","",IF(INDEX(Data!$BR:$BR,MATCH(AH34,Data!$A:$A,0),1)=0,"",INDEX(Data!$BR:$BR,MATCH(AH34,Data!$A:$A,0),1)))</f>
        <v/>
      </c>
      <c r="AH34" s="43" t="str" cm="1">
        <f t="array" aca="1" ref="AH34" ca="1">IFERROR(_xlfn.SINGLE(INDEX(Data!$A$1:AO$1009,_xlfn.AGGREGATE(15,6,(OFFSET(Data!$A$1,0,MATCH(AH$6,Data!$1:$1,0)-1,1000,1)=IF(AH$7="","Yes",AH$7))/(OFFSET(Data!$A$1,0,MATCH(AH$6,Data!$1:$1,0)-1,1000,1)=IF(AH$7="","Yes",AH$7))*ROW(Data!$C$1:$C$1009),ROW(AH34)-ROW(AH$7)),1)),"")</f>
        <v/>
      </c>
      <c r="AI34" s="43" t="str">
        <f ca="1">IF(AJ34="","",IF(INDEX(Data!$BR:$BR,MATCH(AJ34,Data!$A:$A,0),1)=0,"",INDEX(Data!$BR:$BR,MATCH(AJ34,Data!$A:$A,0),1)))</f>
        <v/>
      </c>
      <c r="AJ34" s="43" t="str" cm="1">
        <f t="array" aca="1" ref="AJ34" ca="1">IFERROR(_xlfn.SINGLE(INDEX(Data!$A$1:AQ$1009,_xlfn.AGGREGATE(15,6,(OFFSET(Data!$A$1,0,MATCH(AJ$6,Data!$1:$1,0)-1,1000,1)=IF(AJ$7="","Yes",AJ$7))/(OFFSET(Data!$A$1,0,MATCH(AJ$6,Data!$1:$1,0)-1,1000,1)=IF(AJ$7="","Yes",AJ$7))*ROW(Data!$C$1:$C$1009),ROW(AJ34)-ROW(AJ$7)),1)),"")</f>
        <v>Fox Deportes</v>
      </c>
      <c r="AK34" s="43" t="str">
        <f ca="1">IF(AL34="","",IF(INDEX(Data!$BR:$BR,MATCH(AL34,Data!$A:$A,0),1)=0,"",INDEX(Data!$BR:$BR,MATCH(AL34,Data!$A:$A,0),1)))</f>
        <v/>
      </c>
      <c r="AL34" s="43" t="str" cm="1">
        <f t="array" aca="1" ref="AL34" ca="1">IFERROR(_xlfn.SINGLE(INDEX(Data!$A$1:AS$1009,_xlfn.AGGREGATE(15,6,(OFFSET(Data!$A$1,0,MATCH(AL$6,Data!$1:$1,0)-1,1000,1)=IF(AL$7="","Yes",AL$7))/(OFFSET(Data!$A$1,0,MATCH(AL$6,Data!$1:$1,0)-1,1000,1)=IF(AL$7="","Yes",AL$7))*ROW(Data!$C$1:$C$1009),ROW(AL34)-ROW(AL$7)),1)),"")</f>
        <v/>
      </c>
      <c r="AM34" s="43" t="str">
        <f ca="1">IF(AN34="","",IF(INDEX(Data!$BR:$BR,MATCH(AN34,Data!$A:$A,0),1)=0,"",INDEX(Data!$BR:$BR,MATCH(AN34,Data!$A:$A,0),1)))</f>
        <v/>
      </c>
      <c r="AN34" s="43" t="str" cm="1">
        <f t="array" aca="1" ref="AN34" ca="1">IFERROR(_xlfn.SINGLE(INDEX(Data!$A$1:AU$1009,_xlfn.AGGREGATE(15,6,(OFFSET(Data!$A$1,0,MATCH(AN$6,Data!$1:$1,0)-1,1000,1)=IF(AN$7="","Yes",AN$7))/(OFFSET(Data!$A$1,0,MATCH(AN$6,Data!$1:$1,0)-1,1000,1)=IF(AN$7="","Yes",AN$7))*ROW(Data!$C$1:$C$1009),ROW(AN34)-ROW(AN$7)),1)),"")</f>
        <v>Hallmark</v>
      </c>
    </row>
    <row r="35" spans="1:40" x14ac:dyDescent="0.4">
      <c r="A35" s="43" t="str">
        <f ca="1">IF(B35="","",IF(INDEX(Data!$BR:$BR,MATCH(B35,Data!$A:$A,0),1)=0,"",INDEX(Data!$BR:$BR,MATCH(B35,Data!$A:$A,0),1)))</f>
        <v/>
      </c>
      <c r="B35" s="43" t="str" cm="1">
        <f t="array" aca="1" ref="B35" ca="1">IFERROR(_xlfn.SINGLE(INDEX(Data!A$1:$A$1007,_xlfn.AGGREGATE(15,6,(OFFSET(Data!$A$1,0,MATCH(B$6,Data!$1:$1,0)-1,1000,1)=IF(B$7="","Yes",B$7))/(OFFSET(Data!$A$1,0,MATCH(B$6,Data!$1:$1,0)-1,1000,1)=IF(B$7="","Yes",B$7))*ROW(Data!$C$1:$C$1007),ROW(B35)-ROW(B$7)),1)),"")</f>
        <v>Hallmark Drama</v>
      </c>
      <c r="C35" s="43" t="str">
        <f ca="1">IF(D35="","",IF(INDEX(Data!$BR:$BR,MATCH(D35,Data!$A:$A,0),1)=0,"",INDEX(Data!$BR:$BR,MATCH(D35,Data!$A:$A,0),1)))</f>
        <v/>
      </c>
      <c r="D35" s="43" t="str" cm="1">
        <f t="array" aca="1" ref="D35" ca="1">IFERROR(_xlfn.SINGLE(INDEX(Data!$A$1:C$1007,_xlfn.AGGREGATE(15,6,(OFFSET(Data!$A$1,0,MATCH(D$6,Data!$1:$1,0)-1,1000,1)=IF(D$7="","Yes",D$7))/(OFFSET(Data!$A$1,0,MATCH(D$6,Data!$1:$1,0)-1,1000,1)=IF(D$7="","Yes",D$7))*ROW(Data!$C$1:$C$1007),ROW(D35)-ROW(D$7)),1)),"")</f>
        <v>Stadium</v>
      </c>
      <c r="E35" s="43" t="str">
        <f ca="1">IF(F35="","",IF(INDEX(Data!$BR:$BR,MATCH(F35,Data!$A:$A,0),1)=0,"",INDEX(Data!$BR:$BR,MATCH(F35,Data!$A:$A,0),1)))</f>
        <v/>
      </c>
      <c r="F35" s="43" t="str" cm="1">
        <f t="array" aca="1" ref="F35" ca="1">IFERROR(_xlfn.SINGLE(INDEX(Data!$A$1:E$1009,_xlfn.AGGREGATE(15,6,(OFFSET(Data!$A$1,0,MATCH(F$6,Data!$1:$1,0)-1,1000,1)=IF(F$7="","Yes",F$7))/(OFFSET(Data!$A$1,0,MATCH(F$6,Data!$1:$1,0)-1,1000,1)=IF(F$7="","Yes",F$7))*ROW(Data!$C$1:$C$1009),ROW(F35)-ROW(F$7)),1)),"")</f>
        <v>Lifetime</v>
      </c>
      <c r="G35" s="43" t="str">
        <f ca="1">IF(H35="","",IF(INDEX(Data!$BR:$BR,MATCH(H35,Data!$A:$A,0),1)=0,"",INDEX(Data!$BR:$BR,MATCH(H35,Data!$A:$A,0),1)))</f>
        <v/>
      </c>
      <c r="H35" s="43" t="str" cm="1">
        <f t="array" aca="1" ref="H35" ca="1">IFERROR(_xlfn.SINGLE(INDEX(Data!$A$1:G$1009,_xlfn.AGGREGATE(15,6,(OFFSET(Data!$A$1,0,MATCH(H$6,Data!$1:$1,0)-1,1000,1)=IF(H$7="","Yes",H$7))/(OFFSET(Data!$A$1,0,MATCH(H$6,Data!$1:$1,0)-1,1000,1)=IF(H$7="","Yes",H$7))*ROW(Data!$C$1:$C$1009),ROW(H35)-ROW(H$7)),1)),"")</f>
        <v>HGTV</v>
      </c>
      <c r="I35" s="43" t="str">
        <f ca="1">IF(J35="","",IF(INDEX(Data!$BR:$BR,MATCH(J35,Data!$A:$A,0),1)=0,"",INDEX(Data!$BR:$BR,MATCH(J35,Data!$A:$A,0),1)))</f>
        <v/>
      </c>
      <c r="J35" s="43" t="str" cm="1">
        <f t="array" aca="1" ref="J35" ca="1">IFERROR(_xlfn.SINGLE(INDEX(Data!$A$1:J$1009,_xlfn.AGGREGATE(15,6,(OFFSET(Data!$A$1,0,MATCH(J$6,Data!$1:$1,0)-1,1000,1)=IF(J$7="","Yes",J$7))/(OFFSET(Data!$A$1,0,MATCH(J$6,Data!$1:$1,0)-1,1000,1)=IF(J$7="","Yes",J$7))*ROW(Data!$C$1:$C$1009),ROW(J35)-ROW(J$7)),1)),"")</f>
        <v>FX Movie Channel</v>
      </c>
      <c r="K35" s="43">
        <f ca="1">IF(L35="","",IF(INDEX(Data!$BR:$BR,MATCH(L35,Data!$A:$A,0),1)=0,"",INDEX(Data!$BR:$BR,MATCH(L35,Data!$A:$A,0),1)))</f>
        <v>1</v>
      </c>
      <c r="L35" s="43" t="str" cm="1">
        <f t="array" aca="1" ref="L35" ca="1">IFERROR(_xlfn.SINGLE(INDEX(Data!$A$1:L$1009,_xlfn.AGGREGATE(15,6,(OFFSET(Data!$A$1,0,MATCH(L$6,Data!$1:$1,0)-1,1000,1)=IF(L$7="","Yes",L$7))/(OFFSET(Data!$A$1,0,MATCH(L$6,Data!$1:$1,0)-1,1000,1)=IF(L$7="","Yes",L$7))*ROW(Data!$C$1:$C$1009),ROW(L35)-ROW(L$7)),1)),"")</f>
        <v>FOX</v>
      </c>
      <c r="M35" s="43" t="str">
        <f ca="1">IF(N35="","",IF(INDEX(Data!$BR:$BR,MATCH(N35,Data!$A:$A,0),1)=0,"",INDEX(Data!$BR:$BR,MATCH(N35,Data!$A:$A,0),1)))</f>
        <v/>
      </c>
      <c r="N35" s="43" t="str" cm="1">
        <f t="array" aca="1" ref="N35" ca="1">IFERROR(_xlfn.SINGLE(INDEX(Data!$A$1:N$1009,_xlfn.AGGREGATE(15,6,(OFFSET(Data!$A$1,0,MATCH(N$6,Data!$1:$1,0)-1,1000,1)=IF(N$7="","Yes",N$7))/(OFFSET(Data!$A$1,0,MATCH(N$6,Data!$1:$1,0)-1,1000,1)=IF(N$7="","Yes",N$7))*ROW(Data!$C$1:$C$1009),ROW(N35)-ROW(N$7)),1)),"")</f>
        <v>ESPN</v>
      </c>
      <c r="O35" s="43" t="str">
        <f ca="1">IF(P35="","",IF(INDEX(Data!$BR:$BR,MATCH(P35,Data!$A:$A,0),1)=0,"",INDEX(Data!$BR:$BR,MATCH(P35,Data!$A:$A,0),1)))</f>
        <v/>
      </c>
      <c r="P35" s="43" t="str" cm="1">
        <f t="array" aca="1" ref="P35" ca="1">IFERROR(_xlfn.SINGLE(INDEX(Data!$A$1:Q$1009,_xlfn.AGGREGATE(15,6,(OFFSET(Data!$A$1,0,MATCH(P$6,Data!$1:$1,0)-1,1000,1)=IF(P$7="","Yes",P$7))/(OFFSET(Data!$A$1,0,MATCH(P$6,Data!$1:$1,0)-1,1000,1)=IF(P$7="","Yes",P$7))*ROW(Data!$C$1:$C$1009),ROW(P35)-ROW(P$7)),1)),"")</f>
        <v>CW</v>
      </c>
      <c r="Q35" s="43" t="str">
        <f ca="1">IF(R35="","",IF(INDEX(Data!$BR:$BR,MATCH(R35,Data!$A:$A,0),1)=0,"",INDEX(Data!$BR:$BR,MATCH(R35,Data!$A:$A,0),1)))</f>
        <v/>
      </c>
      <c r="R35" s="43" t="str" cm="1">
        <f t="array" aca="1" ref="R35" ca="1">IFERROR(_xlfn.SINGLE(INDEX(Data!$A$1:R$1009,_xlfn.AGGREGATE(15,6,(OFFSET(Data!$A$1,0,MATCH(R$6,Data!$1:$1,0)-1,1000,1)=IF(R$7="","Yes",R$7))/(OFFSET(Data!$A$1,0,MATCH(R$6,Data!$1:$1,0)-1,1000,1)=IF(R$7="","Yes",R$7))*ROW(Data!$C$1:$C$1009),ROW(R35)-ROW(R$7)),1)),"")</f>
        <v>Comedy Central</v>
      </c>
      <c r="S35" s="43" t="str">
        <f ca="1">IF(T35="","",IF(INDEX(Data!$BR:$BR,MATCH(T35,Data!$A:$A,0),1)=0,"",INDEX(Data!$BR:$BR,MATCH(T35,Data!$A:$A,0),1)))</f>
        <v/>
      </c>
      <c r="T35" s="43" t="str" cm="1">
        <f t="array" aca="1" ref="T35" ca="1">IFERROR(_xlfn.SINGLE(INDEX(Data!$A$1:S$1009,_xlfn.AGGREGATE(15,6,(OFFSET(Data!$A$1,0,MATCH(T$6,Data!$1:$1,0)-1,1000,1)=IF(T$7="","Yes",T$7))/(OFFSET(Data!$A$1,0,MATCH(T$6,Data!$1:$1,0)-1,1000,1)=IF(T$7="","Yes",T$7))*ROW(Data!$C$1:$C$1009),ROW(T35)-ROW(T$7)),1)),"")</f>
        <v>CNNe</v>
      </c>
      <c r="U35" s="43" t="str">
        <f ca="1">IF(V35="","",IF(INDEX(Data!$BR:$BR,MATCH(V35,Data!$A:$A,0),1)=0,"",INDEX(Data!$BR:$BR,MATCH(V35,Data!$A:$A,0),1)))</f>
        <v/>
      </c>
      <c r="V35" s="43" t="str" cm="1">
        <f t="array" aca="1" ref="V35" ca="1">IFERROR(_xlfn.SINGLE(INDEX(Data!$A$1:T$1009,_xlfn.AGGREGATE(15,6,(OFFSET(Data!$A$1,0,MATCH(V$6,Data!$1:$1,0)-1,1000,1)=IF(V$7="","Yes",V$7))/(OFFSET(Data!$A$1,0,MATCH(V$6,Data!$1:$1,0)-1,1000,1)=IF(V$7="","Yes",V$7))*ROW(Data!$C$1:$C$1009),ROW(V35)-ROW(V$7)),1)),"")</f>
        <v>CNBC World</v>
      </c>
      <c r="W35" s="43" t="str">
        <f ca="1">IF(X35="","",IF(INDEX(Data!$BR:$BR,MATCH(X35,Data!$A:$A,0),1)=0,"",INDEX(Data!$BR:$BR,MATCH(X35,Data!$A:$A,0),1)))</f>
        <v/>
      </c>
      <c r="X35" s="43" t="str" cm="1">
        <f t="array" aca="1" ref="X35" ca="1">IFERROR(_xlfn.SINGLE(INDEX(Data!$A$1:Y$1009,_xlfn.AGGREGATE(15,6,(OFFSET(Data!$A$1,0,MATCH(X$6,Data!$1:$1,0)-1,1000,1)=IF(X$7="","Yes",X$7))/(OFFSET(Data!$A$1,0,MATCH(X$6,Data!$1:$1,0)-1,1000,1)=IF(X$7="","Yes",X$7))*ROW(Data!$C$1:$C$1009),ROW(X35)-ROW(X$7)),1)),"")</f>
        <v>Cinelatino</v>
      </c>
      <c r="Y35" s="43" t="str">
        <f ca="1">IF(Z35="","",IF(INDEX(Data!$BR:$BR,MATCH(Z35,Data!$A:$A,0),1)=0,"",INDEX(Data!$BR:$BR,MATCH(Z35,Data!$A:$A,0),1)))</f>
        <v/>
      </c>
      <c r="Z35" s="43" t="str" cm="1">
        <f t="array" aca="1" ref="Z35" ca="1">IFERROR(_xlfn.SINGLE(INDEX(Data!$A$1:AA$1009,_xlfn.AGGREGATE(15,6,(OFFSET(Data!$A$1,0,MATCH(Z$6,Data!$1:$1,0)-1,1000,1)=IF(Z$7="","Yes",Z$7))/(OFFSET(Data!$A$1,0,MATCH(Z$6,Data!$1:$1,0)-1,1000,1)=IF(Z$7="","Yes",Z$7))*ROW(Data!$C$1:$C$1009),ROW(Z35)-ROW(Z$7)),1)),"")</f>
        <v>Disney Junior</v>
      </c>
      <c r="AA35" s="43" t="str">
        <f ca="1">IF(AB35="","",IF(INDEX(Data!$BR:$BR,MATCH(AB35,Data!$A:$A,0),1)=0,"",INDEX(Data!$BR:$BR,MATCH(AB35,Data!$A:$A,0),1)))</f>
        <v/>
      </c>
      <c r="AB35" s="43" t="str" cm="1">
        <f t="array" aca="1" ref="AB35" ca="1">IFERROR(_xlfn.SINGLE(INDEX(Data!$A$1:AC$1009,_xlfn.AGGREGATE(15,6,(OFFSET(Data!$A$1,0,MATCH(AB$6,Data!$1:$1,0)-1,1000,1)=IF(AB$7="","Yes",AB$7))/(OFFSET(Data!$A$1,0,MATCH(AB$6,Data!$1:$1,0)-1,1000,1)=IF(AB$7="","Yes",AB$7))*ROW(Data!$C$1:$C$1009),ROW(AB35)-ROW(AB$7)),1)),"")</f>
        <v>ESPN College Extra</v>
      </c>
      <c r="AC35" s="43" t="str">
        <f ca="1">IF(AD35="","",IF(INDEX(Data!$BR:$BR,MATCH(AD35,Data!$A:$A,0),1)=0,"",INDEX(Data!$BR:$BR,MATCH(AD35,Data!$A:$A,0),1)))</f>
        <v/>
      </c>
      <c r="AD35" s="43" t="str" cm="1">
        <f t="array" aca="1" ref="AD35" ca="1">IFERROR(_xlfn.SINGLE(INDEX(Data!$A$1:AE$1009,_xlfn.AGGREGATE(15,6,(OFFSET(Data!$A$1,0,MATCH(AD$6,Data!$1:$1,0)-1,1000,1)=IF(AD$7="","Yes",AD$7))/(OFFSET(Data!$A$1,0,MATCH(AD$6,Data!$1:$1,0)-1,1000,1)=IF(AD$7="","Yes",AD$7))*ROW(Data!$C$1:$C$1009),ROW(AD35)-ROW(AD$7)),1)),"")</f>
        <v>Disney Channel</v>
      </c>
      <c r="AE35" s="43" t="str">
        <f ca="1">IF(AF35="","",IF(INDEX(Data!$BR:$BR,MATCH(AF35,Data!$A:$A,0),1)=0,"",INDEX(Data!$BR:$BR,MATCH(AF35,Data!$A:$A,0),1)))</f>
        <v/>
      </c>
      <c r="AF35" s="43" t="str" cm="1">
        <f t="array" aca="1" ref="AF35" ca="1">IFERROR(_xlfn.SINGLE(INDEX(Data!$A$1:AM$1009,_xlfn.AGGREGATE(15,6,(OFFSET(Data!$A$1,0,MATCH(AF$6,Data!$1:$1,0)-1,1000,1)=IF(AF$7="","Yes",AF$7))/(OFFSET(Data!$A$1,0,MATCH(AF$6,Data!$1:$1,0)-1,1000,1)=IF(AF$7="","Yes",AF$7))*ROW(Data!$C$1:$C$1009),ROW(AF35)-ROW(AF$7)),1)),"")</f>
        <v/>
      </c>
      <c r="AG35" s="43" t="str">
        <f ca="1">IF(AH35="","",IF(INDEX(Data!$BR:$BR,MATCH(AH35,Data!$A:$A,0),1)=0,"",INDEX(Data!$BR:$BR,MATCH(AH35,Data!$A:$A,0),1)))</f>
        <v/>
      </c>
      <c r="AH35" s="43" t="str" cm="1">
        <f t="array" aca="1" ref="AH35" ca="1">IFERROR(_xlfn.SINGLE(INDEX(Data!$A$1:AO$1009,_xlfn.AGGREGATE(15,6,(OFFSET(Data!$A$1,0,MATCH(AH$6,Data!$1:$1,0)-1,1000,1)=IF(AH$7="","Yes",AH$7))/(OFFSET(Data!$A$1,0,MATCH(AH$6,Data!$1:$1,0)-1,1000,1)=IF(AH$7="","Yes",AH$7))*ROW(Data!$C$1:$C$1009),ROW(AH35)-ROW(AH$7)),1)),"")</f>
        <v/>
      </c>
      <c r="AI35" s="43" t="str">
        <f ca="1">IF(AJ35="","",IF(INDEX(Data!$BR:$BR,MATCH(AJ35,Data!$A:$A,0),1)=0,"",INDEX(Data!$BR:$BR,MATCH(AJ35,Data!$A:$A,0),1)))</f>
        <v/>
      </c>
      <c r="AJ35" s="43" t="str" cm="1">
        <f t="array" aca="1" ref="AJ35" ca="1">IFERROR(_xlfn.SINGLE(INDEX(Data!$A$1:AQ$1009,_xlfn.AGGREGATE(15,6,(OFFSET(Data!$A$1,0,MATCH(AJ$6,Data!$1:$1,0)-1,1000,1)=IF(AJ$7="","Yes",AJ$7))/(OFFSET(Data!$A$1,0,MATCH(AJ$6,Data!$1:$1,0)-1,1000,1)=IF(AJ$7="","Yes",AJ$7))*ROW(Data!$C$1:$C$1009),ROW(AJ35)-ROW(AJ$7)),1)),"")</f>
        <v>Fox News</v>
      </c>
      <c r="AK35" s="43" t="str">
        <f ca="1">IF(AL35="","",IF(INDEX(Data!$BR:$BR,MATCH(AL35,Data!$A:$A,0),1)=0,"",INDEX(Data!$BR:$BR,MATCH(AL35,Data!$A:$A,0),1)))</f>
        <v/>
      </c>
      <c r="AL35" s="43" t="str" cm="1">
        <f t="array" aca="1" ref="AL35" ca="1">IFERROR(_xlfn.SINGLE(INDEX(Data!$A$1:AS$1009,_xlfn.AGGREGATE(15,6,(OFFSET(Data!$A$1,0,MATCH(AL$6,Data!$1:$1,0)-1,1000,1)=IF(AL$7="","Yes",AL$7))/(OFFSET(Data!$A$1,0,MATCH(AL$6,Data!$1:$1,0)-1,1000,1)=IF(AL$7="","Yes",AL$7))*ROW(Data!$C$1:$C$1009),ROW(AL35)-ROW(AL$7)),1)),"")</f>
        <v/>
      </c>
      <c r="AM35" s="43" t="str">
        <f ca="1">IF(AN35="","",IF(INDEX(Data!$BR:$BR,MATCH(AN35,Data!$A:$A,0),1)=0,"",INDEX(Data!$BR:$BR,MATCH(AN35,Data!$A:$A,0),1)))</f>
        <v/>
      </c>
      <c r="AN35" s="43" t="str" cm="1">
        <f t="array" aca="1" ref="AN35" ca="1">IFERROR(_xlfn.SINGLE(INDEX(Data!$A$1:AU$1009,_xlfn.AGGREGATE(15,6,(OFFSET(Data!$A$1,0,MATCH(AN$6,Data!$1:$1,0)-1,1000,1)=IF(AN$7="","Yes",AN$7))/(OFFSET(Data!$A$1,0,MATCH(AN$6,Data!$1:$1,0)-1,1000,1)=IF(AN$7="","Yes",AN$7))*ROW(Data!$C$1:$C$1009),ROW(AN35)-ROW(AN$7)),1)),"")</f>
        <v>Hallmark Drama</v>
      </c>
    </row>
    <row r="36" spans="1:40" ht="24" x14ac:dyDescent="0.4">
      <c r="A36" s="43" t="str">
        <f ca="1">IF(B36="","",IF(INDEX(Data!$BR:$BR,MATCH(B36,Data!$A:$A,0),1)=0,"",INDEX(Data!$BR:$BR,MATCH(B36,Data!$A:$A,0),1)))</f>
        <v/>
      </c>
      <c r="B36" s="43" t="str" cm="1">
        <f t="array" aca="1" ref="B36" ca="1">IFERROR(_xlfn.SINGLE(INDEX(Data!A$1:$A$1007,_xlfn.AGGREGATE(15,6,(OFFSET(Data!$A$1,0,MATCH(B$6,Data!$1:$1,0)-1,1000,1)=IF(B$7="","Yes",B$7))/(OFFSET(Data!$A$1,0,MATCH(B$6,Data!$1:$1,0)-1,1000,1)=IF(B$7="","Yes",B$7))*ROW(Data!$C$1:$C$1007),ROW(B36)-ROW(B$7)),1)),"")</f>
        <v>Hallmark Movies &amp; Mysteries</v>
      </c>
      <c r="C36" s="43" t="str">
        <f ca="1">IF(D36="","",IF(INDEX(Data!$BR:$BR,MATCH(D36,Data!$A:$A,0),1)=0,"",INDEX(Data!$BR:$BR,MATCH(D36,Data!$A:$A,0),1)))</f>
        <v/>
      </c>
      <c r="D36" s="43" t="str" cm="1">
        <f t="array" aca="1" ref="D36" ca="1">IFERROR(_xlfn.SINGLE(INDEX(Data!$A$1:C$1007,_xlfn.AGGREGATE(15,6,(OFFSET(Data!$A$1,0,MATCH(D$6,Data!$1:$1,0)-1,1000,1)=IF(D$7="","Yes",D$7))/(OFFSET(Data!$A$1,0,MATCH(D$6,Data!$1:$1,0)-1,1000,1)=IF(D$7="","Yes",D$7))*ROW(Data!$C$1:$C$1007),ROW(D36)-ROW(D$7)),1)),"")</f>
        <v>TBS</v>
      </c>
      <c r="E36" s="43" t="str">
        <f ca="1">IF(F36="","",IF(INDEX(Data!$BR:$BR,MATCH(F36,Data!$A:$A,0),1)=0,"",INDEX(Data!$BR:$BR,MATCH(F36,Data!$A:$A,0),1)))</f>
        <v/>
      </c>
      <c r="F36" s="43" t="str" cm="1">
        <f t="array" aca="1" ref="F36" ca="1">IFERROR(_xlfn.SINGLE(INDEX(Data!$A$1:E$1009,_xlfn.AGGREGATE(15,6,(OFFSET(Data!$A$1,0,MATCH(F$6,Data!$1:$1,0)-1,1000,1)=IF(F$7="","Yes",F$7))/(OFFSET(Data!$A$1,0,MATCH(F$6,Data!$1:$1,0)-1,1000,1)=IF(F$7="","Yes",F$7))*ROW(Data!$C$1:$C$1009),ROW(F36)-ROW(F$7)),1)),"")</f>
        <v>Local Now</v>
      </c>
      <c r="G36" s="43" t="str">
        <f ca="1">IF(H36="","",IF(INDEX(Data!$BR:$BR,MATCH(H36,Data!$A:$A,0),1)=0,"",INDEX(Data!$BR:$BR,MATCH(H36,Data!$A:$A,0),1)))</f>
        <v/>
      </c>
      <c r="H36" s="43" t="str" cm="1">
        <f t="array" aca="1" ref="H36" ca="1">IFERROR(_xlfn.SINGLE(INDEX(Data!$A$1:G$1009,_xlfn.AGGREGATE(15,6,(OFFSET(Data!$A$1,0,MATCH(H$6,Data!$1:$1,0)-1,1000,1)=IF(H$7="","Yes",H$7))/(OFFSET(Data!$A$1,0,MATCH(H$6,Data!$1:$1,0)-1,1000,1)=IF(H$7="","Yes",H$7))*ROW(Data!$C$1:$C$1009),ROW(H36)-ROW(H$7)),1)),"")</f>
        <v>History</v>
      </c>
      <c r="I36" s="43" t="str">
        <f ca="1">IF(J36="","",IF(INDEX(Data!$BR:$BR,MATCH(J36,Data!$A:$A,0),1)=0,"",INDEX(Data!$BR:$BR,MATCH(J36,Data!$A:$A,0),1)))</f>
        <v/>
      </c>
      <c r="J36" s="43" t="str" cm="1">
        <f t="array" aca="1" ref="J36" ca="1">IFERROR(_xlfn.SINGLE(INDEX(Data!$A$1:J$1009,_xlfn.AGGREGATE(15,6,(OFFSET(Data!$A$1,0,MATCH(J$6,Data!$1:$1,0)-1,1000,1)=IF(J$7="","Yes",J$7))/(OFFSET(Data!$A$1,0,MATCH(J$6,Data!$1:$1,0)-1,1000,1)=IF(J$7="","Yes",J$7))*ROW(Data!$C$1:$C$1009),ROW(J36)-ROW(J$7)),1)),"")</f>
        <v>FXX</v>
      </c>
      <c r="K36" s="43" t="str">
        <f ca="1">IF(L36="","",IF(INDEX(Data!$BR:$BR,MATCH(L36,Data!$A:$A,0),1)=0,"",INDEX(Data!$BR:$BR,MATCH(L36,Data!$A:$A,0),1)))</f>
        <v/>
      </c>
      <c r="L36" s="43" t="str" cm="1">
        <f t="array" aca="1" ref="L36" ca="1">IFERROR(_xlfn.SINGLE(INDEX(Data!$A$1:L$1009,_xlfn.AGGREGATE(15,6,(OFFSET(Data!$A$1,0,MATCH(L$6,Data!$1:$1,0)-1,1000,1)=IF(L$7="","Yes",L$7))/(OFFSET(Data!$A$1,0,MATCH(L$6,Data!$1:$1,0)-1,1000,1)=IF(L$7="","Yes",L$7))*ROW(Data!$C$1:$C$1009),ROW(L36)-ROW(L$7)),1)),"")</f>
        <v>Fox Business</v>
      </c>
      <c r="M36" s="43" t="str">
        <f ca="1">IF(N36="","",IF(INDEX(Data!$BR:$BR,MATCH(N36,Data!$A:$A,0),1)=0,"",INDEX(Data!$BR:$BR,MATCH(N36,Data!$A:$A,0),1)))</f>
        <v/>
      </c>
      <c r="N36" s="43" t="str" cm="1">
        <f t="array" aca="1" ref="N36" ca="1">IFERROR(_xlfn.SINGLE(INDEX(Data!$A$1:N$1009,_xlfn.AGGREGATE(15,6,(OFFSET(Data!$A$1,0,MATCH(N$6,Data!$1:$1,0)-1,1000,1)=IF(N$7="","Yes",N$7))/(OFFSET(Data!$A$1,0,MATCH(N$6,Data!$1:$1,0)-1,1000,1)=IF(N$7="","Yes",N$7))*ROW(Data!$C$1:$C$1009),ROW(N36)-ROW(N$7)),1)),"")</f>
        <v>ESPN 2</v>
      </c>
      <c r="O36" s="43" t="str">
        <f ca="1">IF(P36="","",IF(INDEX(Data!$BR:$BR,MATCH(P36,Data!$A:$A,0),1)=0,"",INDEX(Data!$BR:$BR,MATCH(P36,Data!$A:$A,0),1)))</f>
        <v/>
      </c>
      <c r="P36" s="43" t="str" cm="1">
        <f t="array" aca="1" ref="P36" ca="1">IFERROR(_xlfn.SINGLE(INDEX(Data!$A$1:Q$1009,_xlfn.AGGREGATE(15,6,(OFFSET(Data!$A$1,0,MATCH(P$6,Data!$1:$1,0)-1,1000,1)=IF(P$7="","Yes",P$7))/(OFFSET(Data!$A$1,0,MATCH(P$6,Data!$1:$1,0)-1,1000,1)=IF(P$7="","Yes",P$7))*ROW(Data!$C$1:$C$1009),ROW(P36)-ROW(P$7)),1)),"")</f>
        <v>Discovery Channel</v>
      </c>
      <c r="Q36" s="43" t="str">
        <f ca="1">IF(R36="","",IF(INDEX(Data!$BR:$BR,MATCH(R36,Data!$A:$A,0),1)=0,"",INDEX(Data!$BR:$BR,MATCH(R36,Data!$A:$A,0),1)))</f>
        <v/>
      </c>
      <c r="R36" s="43" t="str" cm="1">
        <f t="array" aca="1" ref="R36" ca="1">IFERROR(_xlfn.SINGLE(INDEX(Data!$A$1:R$1009,_xlfn.AGGREGATE(15,6,(OFFSET(Data!$A$1,0,MATCH(R$6,Data!$1:$1,0)-1,1000,1)=IF(R$7="","Yes",R$7))/(OFFSET(Data!$A$1,0,MATCH(R$6,Data!$1:$1,0)-1,1000,1)=IF(R$7="","Yes",R$7))*ROW(Data!$C$1:$C$1009),ROW(R36)-ROW(R$7)),1)),"")</f>
        <v>Comedy TV</v>
      </c>
      <c r="S36" s="43" t="str">
        <f ca="1">IF(T36="","",IF(INDEX(Data!$BR:$BR,MATCH(T36,Data!$A:$A,0),1)=0,"",INDEX(Data!$BR:$BR,MATCH(T36,Data!$A:$A,0),1)))</f>
        <v/>
      </c>
      <c r="T36" s="43" t="str" cm="1">
        <f t="array" aca="1" ref="T36" ca="1">IFERROR(_xlfn.SINGLE(INDEX(Data!$A$1:S$1009,_xlfn.AGGREGATE(15,6,(OFFSET(Data!$A$1,0,MATCH(T$6,Data!$1:$1,0)-1,1000,1)=IF(T$7="","Yes",T$7))/(OFFSET(Data!$A$1,0,MATCH(T$6,Data!$1:$1,0)-1,1000,1)=IF(T$7="","Yes",T$7))*ROW(Data!$C$1:$C$1009),ROW(T36)-ROW(T$7)),1)),"")</f>
        <v>Comedy Central</v>
      </c>
      <c r="U36" s="43" t="str">
        <f ca="1">IF(V36="","",IF(INDEX(Data!$BR:$BR,MATCH(V36,Data!$A:$A,0),1)=0,"",INDEX(Data!$BR:$BR,MATCH(V36,Data!$A:$A,0),1)))</f>
        <v/>
      </c>
      <c r="V36" s="43" t="str" cm="1">
        <f t="array" aca="1" ref="V36" ca="1">IFERROR(_xlfn.SINGLE(INDEX(Data!$A$1:T$1009,_xlfn.AGGREGATE(15,6,(OFFSET(Data!$A$1,0,MATCH(V$6,Data!$1:$1,0)-1,1000,1)=IF(V$7="","Yes",V$7))/(OFFSET(Data!$A$1,0,MATCH(V$6,Data!$1:$1,0)-1,1000,1)=IF(V$7="","Yes",V$7))*ROW(Data!$C$1:$C$1009),ROW(V36)-ROW(V$7)),1)),"")</f>
        <v>CNN</v>
      </c>
      <c r="W36" s="43" t="str">
        <f ca="1">IF(X36="","",IF(INDEX(Data!$BR:$BR,MATCH(X36,Data!$A:$A,0),1)=0,"",INDEX(Data!$BR:$BR,MATCH(X36,Data!$A:$A,0),1)))</f>
        <v/>
      </c>
      <c r="X36" s="43" t="str" cm="1">
        <f t="array" aca="1" ref="X36" ca="1">IFERROR(_xlfn.SINGLE(INDEX(Data!$A$1:Y$1009,_xlfn.AGGREGATE(15,6,(OFFSET(Data!$A$1,0,MATCH(X$6,Data!$1:$1,0)-1,1000,1)=IF(X$7="","Yes",X$7))/(OFFSET(Data!$A$1,0,MATCH(X$6,Data!$1:$1,0)-1,1000,1)=IF(X$7="","Yes",X$7))*ROW(Data!$C$1:$C$1009),ROW(X36)-ROW(X$7)),1)),"")</f>
        <v>CNN</v>
      </c>
      <c r="Y36" s="43" t="str">
        <f ca="1">IF(Z36="","",IF(INDEX(Data!$BR:$BR,MATCH(Z36,Data!$A:$A,0),1)=0,"",INDEX(Data!$BR:$BR,MATCH(Z36,Data!$A:$A,0),1)))</f>
        <v/>
      </c>
      <c r="Z36" s="43" t="str" cm="1">
        <f t="array" aca="1" ref="Z36" ca="1">IFERROR(_xlfn.SINGLE(INDEX(Data!$A$1:AA$1009,_xlfn.AGGREGATE(15,6,(OFFSET(Data!$A$1,0,MATCH(Z$6,Data!$1:$1,0)-1,1000,1)=IF(Z$7="","Yes",Z$7))/(OFFSET(Data!$A$1,0,MATCH(Z$6,Data!$1:$1,0)-1,1000,1)=IF(Z$7="","Yes",Z$7))*ROW(Data!$C$1:$C$1009),ROW(Z36)-ROW(Z$7)),1)),"")</f>
        <v>Disney XD</v>
      </c>
      <c r="AA36" s="43" t="str">
        <f ca="1">IF(AB36="","",IF(INDEX(Data!$BR:$BR,MATCH(AB36,Data!$A:$A,0),1)=0,"",INDEX(Data!$BR:$BR,MATCH(AB36,Data!$A:$A,0),1)))</f>
        <v/>
      </c>
      <c r="AB36" s="43" t="str" cm="1">
        <f t="array" aca="1" ref="AB36" ca="1">IFERROR(_xlfn.SINGLE(INDEX(Data!$A$1:AC$1009,_xlfn.AGGREGATE(15,6,(OFFSET(Data!$A$1,0,MATCH(AB$6,Data!$1:$1,0)-1,1000,1)=IF(AB$7="","Yes",AB$7))/(OFFSET(Data!$A$1,0,MATCH(AB$6,Data!$1:$1,0)-1,1000,1)=IF(AB$7="","Yes",AB$7))*ROW(Data!$C$1:$C$1009),ROW(AB36)-ROW(AB$7)),1)),"")</f>
        <v>ESPNews</v>
      </c>
      <c r="AC36" s="43" t="str">
        <f ca="1">IF(AD36="","",IF(INDEX(Data!$BR:$BR,MATCH(AD36,Data!$A:$A,0),1)=0,"",INDEX(Data!$BR:$BR,MATCH(AD36,Data!$A:$A,0),1)))</f>
        <v/>
      </c>
      <c r="AD36" s="43" t="str" cm="1">
        <f t="array" aca="1" ref="AD36" ca="1">IFERROR(_xlfn.SINGLE(INDEX(Data!$A$1:AE$1009,_xlfn.AGGREGATE(15,6,(OFFSET(Data!$A$1,0,MATCH(AD$6,Data!$1:$1,0)-1,1000,1)=IF(AD$7="","Yes",AD$7))/(OFFSET(Data!$A$1,0,MATCH(AD$6,Data!$1:$1,0)-1,1000,1)=IF(AD$7="","Yes",AD$7))*ROW(Data!$C$1:$C$1009),ROW(AD36)-ROW(AD$7)),1)),"")</f>
        <v>Disney Junior</v>
      </c>
      <c r="AE36" s="43" t="str">
        <f ca="1">IF(AF36="","",IF(INDEX(Data!$BR:$BR,MATCH(AF36,Data!$A:$A,0),1)=0,"",INDEX(Data!$BR:$BR,MATCH(AF36,Data!$A:$A,0),1)))</f>
        <v/>
      </c>
      <c r="AF36" s="43" t="str" cm="1">
        <f t="array" aca="1" ref="AF36" ca="1">IFERROR(_xlfn.SINGLE(INDEX(Data!$A$1:AM$1009,_xlfn.AGGREGATE(15,6,(OFFSET(Data!$A$1,0,MATCH(AF$6,Data!$1:$1,0)-1,1000,1)=IF(AF$7="","Yes",AF$7))/(OFFSET(Data!$A$1,0,MATCH(AF$6,Data!$1:$1,0)-1,1000,1)=IF(AF$7="","Yes",AF$7))*ROW(Data!$C$1:$C$1009),ROW(AF36)-ROW(AF$7)),1)),"")</f>
        <v/>
      </c>
      <c r="AG36" s="43" t="str">
        <f ca="1">IF(AH36="","",IF(INDEX(Data!$BR:$BR,MATCH(AH36,Data!$A:$A,0),1)=0,"",INDEX(Data!$BR:$BR,MATCH(AH36,Data!$A:$A,0),1)))</f>
        <v/>
      </c>
      <c r="AH36" s="43" t="str" cm="1">
        <f t="array" aca="1" ref="AH36" ca="1">IFERROR(_xlfn.SINGLE(INDEX(Data!$A$1:AO$1009,_xlfn.AGGREGATE(15,6,(OFFSET(Data!$A$1,0,MATCH(AH$6,Data!$1:$1,0)-1,1000,1)=IF(AH$7="","Yes",AH$7))/(OFFSET(Data!$A$1,0,MATCH(AH$6,Data!$1:$1,0)-1,1000,1)=IF(AH$7="","Yes",AH$7))*ROW(Data!$C$1:$C$1009),ROW(AH36)-ROW(AH$7)),1)),"")</f>
        <v/>
      </c>
      <c r="AI36" s="43" t="str">
        <f ca="1">IF(AJ36="","",IF(INDEX(Data!$BR:$BR,MATCH(AJ36,Data!$A:$A,0),1)=0,"",INDEX(Data!$BR:$BR,MATCH(AJ36,Data!$A:$A,0),1)))</f>
        <v/>
      </c>
      <c r="AJ36" s="43" t="str" cm="1">
        <f t="array" aca="1" ref="AJ36" ca="1">IFERROR(_xlfn.SINGLE(INDEX(Data!$A$1:AQ$1009,_xlfn.AGGREGATE(15,6,(OFFSET(Data!$A$1,0,MATCH(AJ$6,Data!$1:$1,0)-1,1000,1)=IF(AJ$7="","Yes",AJ$7))/(OFFSET(Data!$A$1,0,MATCH(AJ$6,Data!$1:$1,0)-1,1000,1)=IF(AJ$7="","Yes",AJ$7))*ROW(Data!$C$1:$C$1009),ROW(AJ36)-ROW(AJ$7)),1)),"")</f>
        <v>Fox Sports 1</v>
      </c>
      <c r="AK36" s="43" t="str">
        <f ca="1">IF(AL36="","",IF(INDEX(Data!$BR:$BR,MATCH(AL36,Data!$A:$A,0),1)=0,"",INDEX(Data!$BR:$BR,MATCH(AL36,Data!$A:$A,0),1)))</f>
        <v/>
      </c>
      <c r="AL36" s="43" t="str" cm="1">
        <f t="array" aca="1" ref="AL36" ca="1">IFERROR(_xlfn.SINGLE(INDEX(Data!$A$1:AS$1009,_xlfn.AGGREGATE(15,6,(OFFSET(Data!$A$1,0,MATCH(AL$6,Data!$1:$1,0)-1,1000,1)=IF(AL$7="","Yes",AL$7))/(OFFSET(Data!$A$1,0,MATCH(AL$6,Data!$1:$1,0)-1,1000,1)=IF(AL$7="","Yes",AL$7))*ROW(Data!$C$1:$C$1009),ROW(AL36)-ROW(AL$7)),1)),"")</f>
        <v/>
      </c>
      <c r="AM36" s="43" t="str">
        <f ca="1">IF(AN36="","",IF(INDEX(Data!$BR:$BR,MATCH(AN36,Data!$A:$A,0),1)=0,"",INDEX(Data!$BR:$BR,MATCH(AN36,Data!$A:$A,0),1)))</f>
        <v/>
      </c>
      <c r="AN36" s="43" t="str" cm="1">
        <f t="array" aca="1" ref="AN36" ca="1">IFERROR(_xlfn.SINGLE(INDEX(Data!$A$1:AU$1009,_xlfn.AGGREGATE(15,6,(OFFSET(Data!$A$1,0,MATCH(AN$6,Data!$1:$1,0)-1,1000,1)=IF(AN$7="","Yes",AN$7))/(OFFSET(Data!$A$1,0,MATCH(AN$6,Data!$1:$1,0)-1,1000,1)=IF(AN$7="","Yes",AN$7))*ROW(Data!$C$1:$C$1009),ROW(AN36)-ROW(AN$7)),1)),"")</f>
        <v>Hallmark Movies &amp; Mysteries</v>
      </c>
    </row>
    <row r="37" spans="1:40" x14ac:dyDescent="0.4">
      <c r="A37" s="43" t="str">
        <f ca="1">IF(B37="","",IF(INDEX(Data!$BR:$BR,MATCH(B37,Data!$A:$A,0),1)=0,"",INDEX(Data!$BR:$BR,MATCH(B37,Data!$A:$A,0),1)))</f>
        <v/>
      </c>
      <c r="B37" s="43" t="str" cm="1">
        <f t="array" aca="1" ref="B37" ca="1">IFERROR(_xlfn.SINGLE(INDEX(Data!A$1:$A$1007,_xlfn.AGGREGATE(15,6,(OFFSET(Data!$A$1,0,MATCH(B$6,Data!$1:$1,0)-1,1000,1)=IF(B$7="","Yes",B$7))/(OFFSET(Data!$A$1,0,MATCH(B$6,Data!$1:$1,0)-1,1000,1)=IF(B$7="","Yes",B$7))*ROW(Data!$C$1:$C$1007),ROW(B37)-ROW(B$7)),1)),"")</f>
        <v>HGTV</v>
      </c>
      <c r="C37" s="43" t="str">
        <f ca="1">IF(D37="","",IF(INDEX(Data!$BR:$BR,MATCH(D37,Data!$A:$A,0),1)=0,"",INDEX(Data!$BR:$BR,MATCH(D37,Data!$A:$A,0),1)))</f>
        <v/>
      </c>
      <c r="D37" s="43" t="str" cm="1">
        <f t="array" aca="1" ref="D37" ca="1">IFERROR(_xlfn.SINGLE(INDEX(Data!$A$1:C$1007,_xlfn.AGGREGATE(15,6,(OFFSET(Data!$A$1,0,MATCH(D$6,Data!$1:$1,0)-1,1000,1)=IF(D$7="","Yes",D$7))/(OFFSET(Data!$A$1,0,MATCH(D$6,Data!$1:$1,0)-1,1000,1)=IF(D$7="","Yes",D$7))*ROW(Data!$C$1:$C$1007),ROW(D37)-ROW(D$7)),1)),"")</f>
        <v>TNT</v>
      </c>
      <c r="E37" s="43" t="str">
        <f ca="1">IF(F37="","",IF(INDEX(Data!$BR:$BR,MATCH(F37,Data!$A:$A,0),1)=0,"",INDEX(Data!$BR:$BR,MATCH(F37,Data!$A:$A,0),1)))</f>
        <v/>
      </c>
      <c r="F37" s="43" t="str" cm="1">
        <f t="array" aca="1" ref="F37" ca="1">IFERROR(_xlfn.SINGLE(INDEX(Data!$A$1:E$1009,_xlfn.AGGREGATE(15,6,(OFFSET(Data!$A$1,0,MATCH(F$6,Data!$1:$1,0)-1,1000,1)=IF(F$7="","Yes",F$7))/(OFFSET(Data!$A$1,0,MATCH(F$6,Data!$1:$1,0)-1,1000,1)=IF(F$7="","Yes",F$7))*ROW(Data!$C$1:$C$1009),ROW(F37)-ROW(F$7)),1)),"")</f>
        <v>MSNBC</v>
      </c>
      <c r="G37" s="43" t="str">
        <f ca="1">IF(H37="","",IF(INDEX(Data!$BR:$BR,MATCH(H37,Data!$A:$A,0),1)=0,"",INDEX(Data!$BR:$BR,MATCH(H37,Data!$A:$A,0),1)))</f>
        <v/>
      </c>
      <c r="H37" s="43" t="str" cm="1">
        <f t="array" aca="1" ref="H37" ca="1">IFERROR(_xlfn.SINGLE(INDEX(Data!$A$1:G$1009,_xlfn.AGGREGATE(15,6,(OFFSET(Data!$A$1,0,MATCH(H$6,Data!$1:$1,0)-1,1000,1)=IF(H$7="","Yes",H$7))/(OFFSET(Data!$A$1,0,MATCH(H$6,Data!$1:$1,0)-1,1000,1)=IF(H$7="","Yes",H$7))*ROW(Data!$C$1:$C$1009),ROW(H37)-ROW(H$7)),1)),"")</f>
        <v>HLN</v>
      </c>
      <c r="I37" s="43" t="str">
        <f ca="1">IF(J37="","",IF(INDEX(Data!$BR:$BR,MATCH(J37,Data!$A:$A,0),1)=0,"",INDEX(Data!$BR:$BR,MATCH(J37,Data!$A:$A,0),1)))</f>
        <v/>
      </c>
      <c r="J37" s="43" t="str" cm="1">
        <f t="array" aca="1" ref="J37" ca="1">IFERROR(_xlfn.SINGLE(INDEX(Data!$A$1:J$1009,_xlfn.AGGREGATE(15,6,(OFFSET(Data!$A$1,0,MATCH(J$6,Data!$1:$1,0)-1,1000,1)=IF(J$7="","Yes",J$7))/(OFFSET(Data!$A$1,0,MATCH(J$6,Data!$1:$1,0)-1,1000,1)=IF(J$7="","Yes",J$7))*ROW(Data!$C$1:$C$1009),ROW(J37)-ROW(J$7)),1)),"")</f>
        <v>Hallmark</v>
      </c>
      <c r="K37" s="43" t="str">
        <f ca="1">IF(L37="","",IF(INDEX(Data!$BR:$BR,MATCH(L37,Data!$A:$A,0),1)=0,"",INDEX(Data!$BR:$BR,MATCH(L37,Data!$A:$A,0),1)))</f>
        <v/>
      </c>
      <c r="L37" s="43" t="str" cm="1">
        <f t="array" aca="1" ref="L37" ca="1">IFERROR(_xlfn.SINGLE(INDEX(Data!$A$1:L$1009,_xlfn.AGGREGATE(15,6,(OFFSET(Data!$A$1,0,MATCH(L$6,Data!$1:$1,0)-1,1000,1)=IF(L$7="","Yes",L$7))/(OFFSET(Data!$A$1,0,MATCH(L$6,Data!$1:$1,0)-1,1000,1)=IF(L$7="","Yes",L$7))*ROW(Data!$C$1:$C$1009),ROW(L37)-ROW(L$7)),1)),"")</f>
        <v>Fox News</v>
      </c>
      <c r="M37" s="43" t="str">
        <f ca="1">IF(N37="","",IF(INDEX(Data!$BR:$BR,MATCH(N37,Data!$A:$A,0),1)=0,"",INDEX(Data!$BR:$BR,MATCH(N37,Data!$A:$A,0),1)))</f>
        <v/>
      </c>
      <c r="N37" s="43" t="str" cm="1">
        <f t="array" aca="1" ref="N37" ca="1">IFERROR(_xlfn.SINGLE(INDEX(Data!$A$1:N$1009,_xlfn.AGGREGATE(15,6,(OFFSET(Data!$A$1,0,MATCH(N$6,Data!$1:$1,0)-1,1000,1)=IF(N$7="","Yes",N$7))/(OFFSET(Data!$A$1,0,MATCH(N$6,Data!$1:$1,0)-1,1000,1)=IF(N$7="","Yes",N$7))*ROW(Data!$C$1:$C$1009),ROW(N37)-ROW(N$7)),1)),"")</f>
        <v>Food Network</v>
      </c>
      <c r="O37" s="43" t="str">
        <f ca="1">IF(P37="","",IF(INDEX(Data!$BR:$BR,MATCH(P37,Data!$A:$A,0),1)=0,"",INDEX(Data!$BR:$BR,MATCH(P37,Data!$A:$A,0),1)))</f>
        <v/>
      </c>
      <c r="P37" s="43" t="str" cm="1">
        <f t="array" aca="1" ref="P37" ca="1">IFERROR(_xlfn.SINGLE(INDEX(Data!$A$1:Q$1009,_xlfn.AGGREGATE(15,6,(OFFSET(Data!$A$1,0,MATCH(P$6,Data!$1:$1,0)-1,1000,1)=IF(P$7="","Yes",P$7))/(OFFSET(Data!$A$1,0,MATCH(P$6,Data!$1:$1,0)-1,1000,1)=IF(P$7="","Yes",P$7))*ROW(Data!$C$1:$C$1009),ROW(P37)-ROW(P$7)),1)),"")</f>
        <v>Disney Channel</v>
      </c>
      <c r="Q37" s="43" t="str">
        <f ca="1">IF(R37="","",IF(INDEX(Data!$BR:$BR,MATCH(R37,Data!$A:$A,0),1)=0,"",INDEX(Data!$BR:$BR,MATCH(R37,Data!$A:$A,0),1)))</f>
        <v/>
      </c>
      <c r="R37" s="43" t="str" cm="1">
        <f t="array" aca="1" ref="R37" ca="1">IFERROR(_xlfn.SINGLE(INDEX(Data!$A$1:R$1009,_xlfn.AGGREGATE(15,6,(OFFSET(Data!$A$1,0,MATCH(R$6,Data!$1:$1,0)-1,1000,1)=IF(R$7="","Yes",R$7))/(OFFSET(Data!$A$1,0,MATCH(R$6,Data!$1:$1,0)-1,1000,1)=IF(R$7="","Yes",R$7))*ROW(Data!$C$1:$C$1009),ROW(R37)-ROW(R$7)),1)),"")</f>
        <v>Cooking Channel</v>
      </c>
      <c r="S37" s="43" t="str">
        <f ca="1">IF(T37="","",IF(INDEX(Data!$BR:$BR,MATCH(T37,Data!$A:$A,0),1)=0,"",INDEX(Data!$BR:$BR,MATCH(T37,Data!$A:$A,0),1)))</f>
        <v/>
      </c>
      <c r="T37" s="43" t="str" cm="1">
        <f t="array" aca="1" ref="T37" ca="1">IFERROR(_xlfn.SINGLE(INDEX(Data!$A$1:S$1009,_xlfn.AGGREGATE(15,6,(OFFSET(Data!$A$1,0,MATCH(T$6,Data!$1:$1,0)-1,1000,1)=IF(T$7="","Yes",T$7))/(OFFSET(Data!$A$1,0,MATCH(T$6,Data!$1:$1,0)-1,1000,1)=IF(T$7="","Yes",T$7))*ROW(Data!$C$1:$C$1009),ROW(T37)-ROW(T$7)),1)),"")</f>
        <v>Comedy TV</v>
      </c>
      <c r="U37" s="43" t="str">
        <f ca="1">IF(V37="","",IF(INDEX(Data!$BR:$BR,MATCH(V37,Data!$A:$A,0),1)=0,"",INDEX(Data!$BR:$BR,MATCH(V37,Data!$A:$A,0),1)))</f>
        <v/>
      </c>
      <c r="V37" s="43" t="str" cm="1">
        <f t="array" aca="1" ref="V37" ca="1">IFERROR(_xlfn.SINGLE(INDEX(Data!$A$1:T$1009,_xlfn.AGGREGATE(15,6,(OFFSET(Data!$A$1,0,MATCH(V$6,Data!$1:$1,0)-1,1000,1)=IF(V$7="","Yes",V$7))/(OFFSET(Data!$A$1,0,MATCH(V$6,Data!$1:$1,0)-1,1000,1)=IF(V$7="","Yes",V$7))*ROW(Data!$C$1:$C$1009),ROW(V37)-ROW(V$7)),1)),"")</f>
        <v>CNN En Español</v>
      </c>
      <c r="W37" s="43" t="str">
        <f ca="1">IF(X37="","",IF(INDEX(Data!$BR:$BR,MATCH(X37,Data!$A:$A,0),1)=0,"",INDEX(Data!$BR:$BR,MATCH(X37,Data!$A:$A,0),1)))</f>
        <v/>
      </c>
      <c r="X37" s="43" t="str" cm="1">
        <f t="array" aca="1" ref="X37" ca="1">IFERROR(_xlfn.SINGLE(INDEX(Data!$A$1:Y$1009,_xlfn.AGGREGATE(15,6,(OFFSET(Data!$A$1,0,MATCH(X$6,Data!$1:$1,0)-1,1000,1)=IF(X$7="","Yes",X$7))/(OFFSET(Data!$A$1,0,MATCH(X$6,Data!$1:$1,0)-1,1000,1)=IF(X$7="","Yes",X$7))*ROW(Data!$C$1:$C$1009),ROW(X37)-ROW(X$7)),1)),"")</f>
        <v>CNN En Español</v>
      </c>
      <c r="Y37" s="43" t="str">
        <f ca="1">IF(Z37="","",IF(INDEX(Data!$BR:$BR,MATCH(Z37,Data!$A:$A,0),1)=0,"",INDEX(Data!$BR:$BR,MATCH(Z37,Data!$A:$A,0),1)))</f>
        <v/>
      </c>
      <c r="Z37" s="43" t="str" cm="1">
        <f t="array" aca="1" ref="Z37" ca="1">IFERROR(_xlfn.SINGLE(INDEX(Data!$A$1:AA$1009,_xlfn.AGGREGATE(15,6,(OFFSET(Data!$A$1,0,MATCH(Z$6,Data!$1:$1,0)-1,1000,1)=IF(Z$7="","Yes",Z$7))/(OFFSET(Data!$A$1,0,MATCH(Z$6,Data!$1:$1,0)-1,1000,1)=IF(Z$7="","Yes",Z$7))*ROW(Data!$C$1:$C$1009),ROW(Z37)-ROW(Z$7)),1)),"")</f>
        <v>E!</v>
      </c>
      <c r="AA37" s="43" t="str">
        <f ca="1">IF(AB37="","",IF(INDEX(Data!$BR:$BR,MATCH(AB37,Data!$A:$A,0),1)=0,"",INDEX(Data!$BR:$BR,MATCH(AB37,Data!$A:$A,0),1)))</f>
        <v/>
      </c>
      <c r="AB37" s="43" t="str" cm="1">
        <f t="array" aca="1" ref="AB37" ca="1">IFERROR(_xlfn.SINGLE(INDEX(Data!$A$1:AC$1009,_xlfn.AGGREGATE(15,6,(OFFSET(Data!$A$1,0,MATCH(AB$6,Data!$1:$1,0)-1,1000,1)=IF(AB$7="","Yes",AB$7))/(OFFSET(Data!$A$1,0,MATCH(AB$6,Data!$1:$1,0)-1,1000,1)=IF(AB$7="","Yes",AB$7))*ROW(Data!$C$1:$C$1009),ROW(AB37)-ROW(AB$7)),1)),"")</f>
        <v>ESPNu</v>
      </c>
      <c r="AC37" s="43" t="str">
        <f ca="1">IF(AD37="","",IF(INDEX(Data!$BR:$BR,MATCH(AD37,Data!$A:$A,0),1)=0,"",INDEX(Data!$BR:$BR,MATCH(AD37,Data!$A:$A,0),1)))</f>
        <v/>
      </c>
      <c r="AD37" s="43" t="str" cm="1">
        <f t="array" aca="1" ref="AD37" ca="1">IFERROR(_xlfn.SINGLE(INDEX(Data!$A$1:AE$1009,_xlfn.AGGREGATE(15,6,(OFFSET(Data!$A$1,0,MATCH(AD$6,Data!$1:$1,0)-1,1000,1)=IF(AD$7="","Yes",AD$7))/(OFFSET(Data!$A$1,0,MATCH(AD$6,Data!$1:$1,0)-1,1000,1)=IF(AD$7="","Yes",AD$7))*ROW(Data!$C$1:$C$1009),ROW(AD37)-ROW(AD$7)),1)),"")</f>
        <v>Disney XD</v>
      </c>
      <c r="AE37" s="43" t="str">
        <f ca="1">IF(AF37="","",IF(INDEX(Data!$BR:$BR,MATCH(AF37,Data!$A:$A,0),1)=0,"",INDEX(Data!$BR:$BR,MATCH(AF37,Data!$A:$A,0),1)))</f>
        <v/>
      </c>
      <c r="AF37" s="43" t="str" cm="1">
        <f t="array" aca="1" ref="AF37" ca="1">IFERROR(_xlfn.SINGLE(INDEX(Data!$A$1:AM$1009,_xlfn.AGGREGATE(15,6,(OFFSET(Data!$A$1,0,MATCH(AF$6,Data!$1:$1,0)-1,1000,1)=IF(AF$7="","Yes",AF$7))/(OFFSET(Data!$A$1,0,MATCH(AF$6,Data!$1:$1,0)-1,1000,1)=IF(AF$7="","Yes",AF$7))*ROW(Data!$C$1:$C$1009),ROW(AF37)-ROW(AF$7)),1)),"")</f>
        <v/>
      </c>
      <c r="AG37" s="43" t="str">
        <f ca="1">IF(AH37="","",IF(INDEX(Data!$BR:$BR,MATCH(AH37,Data!$A:$A,0),1)=0,"",INDEX(Data!$BR:$BR,MATCH(AH37,Data!$A:$A,0),1)))</f>
        <v/>
      </c>
      <c r="AH37" s="43" t="str" cm="1">
        <f t="array" aca="1" ref="AH37" ca="1">IFERROR(_xlfn.SINGLE(INDEX(Data!$A$1:AO$1009,_xlfn.AGGREGATE(15,6,(OFFSET(Data!$A$1,0,MATCH(AH$6,Data!$1:$1,0)-1,1000,1)=IF(AH$7="","Yes",AH$7))/(OFFSET(Data!$A$1,0,MATCH(AH$6,Data!$1:$1,0)-1,1000,1)=IF(AH$7="","Yes",AH$7))*ROW(Data!$C$1:$C$1009),ROW(AH37)-ROW(AH$7)),1)),"")</f>
        <v/>
      </c>
      <c r="AI37" s="43" t="str">
        <f ca="1">IF(AJ37="","",IF(INDEX(Data!$BR:$BR,MATCH(AJ37,Data!$A:$A,0),1)=0,"",INDEX(Data!$BR:$BR,MATCH(AJ37,Data!$A:$A,0),1)))</f>
        <v/>
      </c>
      <c r="AJ37" s="43" t="str" cm="1">
        <f t="array" aca="1" ref="AJ37" ca="1">IFERROR(_xlfn.SINGLE(INDEX(Data!$A$1:AQ$1009,_xlfn.AGGREGATE(15,6,(OFFSET(Data!$A$1,0,MATCH(AJ$6,Data!$1:$1,0)-1,1000,1)=IF(AJ$7="","Yes",AJ$7))/(OFFSET(Data!$A$1,0,MATCH(AJ$6,Data!$1:$1,0)-1,1000,1)=IF(AJ$7="","Yes",AJ$7))*ROW(Data!$C$1:$C$1009),ROW(AJ37)-ROW(AJ$7)),1)),"")</f>
        <v>Fox Sports 2</v>
      </c>
      <c r="AK37" s="43" t="str">
        <f ca="1">IF(AL37="","",IF(INDEX(Data!$BR:$BR,MATCH(AL37,Data!$A:$A,0),1)=0,"",INDEX(Data!$BR:$BR,MATCH(AL37,Data!$A:$A,0),1)))</f>
        <v/>
      </c>
      <c r="AL37" s="43" t="str" cm="1">
        <f t="array" aca="1" ref="AL37" ca="1">IFERROR(_xlfn.SINGLE(INDEX(Data!$A$1:AS$1009,_xlfn.AGGREGATE(15,6,(OFFSET(Data!$A$1,0,MATCH(AL$6,Data!$1:$1,0)-1,1000,1)=IF(AL$7="","Yes",AL$7))/(OFFSET(Data!$A$1,0,MATCH(AL$6,Data!$1:$1,0)-1,1000,1)=IF(AL$7="","Yes",AL$7))*ROW(Data!$C$1:$C$1009),ROW(AL37)-ROW(AL$7)),1)),"")</f>
        <v/>
      </c>
      <c r="AM37" s="43" t="str">
        <f ca="1">IF(AN37="","",IF(INDEX(Data!$BR:$BR,MATCH(AN37,Data!$A:$A,0),1)=0,"",INDEX(Data!$BR:$BR,MATCH(AN37,Data!$A:$A,0),1)))</f>
        <v/>
      </c>
      <c r="AN37" s="43" t="str" cm="1">
        <f t="array" aca="1" ref="AN37" ca="1">IFERROR(_xlfn.SINGLE(INDEX(Data!$A$1:AU$1009,_xlfn.AGGREGATE(15,6,(OFFSET(Data!$A$1,0,MATCH(AN$6,Data!$1:$1,0)-1,1000,1)=IF(AN$7="","Yes",AN$7))/(OFFSET(Data!$A$1,0,MATCH(AN$6,Data!$1:$1,0)-1,1000,1)=IF(AN$7="","Yes",AN$7))*ROW(Data!$C$1:$C$1009),ROW(AN37)-ROW(AN$7)),1)),"")</f>
        <v>HDnet Movies</v>
      </c>
    </row>
    <row r="38" spans="1:40" ht="24" x14ac:dyDescent="0.4">
      <c r="A38" s="43" t="str">
        <f ca="1">IF(B38="","",IF(INDEX(Data!$BR:$BR,MATCH(B38,Data!$A:$A,0),1)=0,"",INDEX(Data!$BR:$BR,MATCH(B38,Data!$A:$A,0),1)))</f>
        <v/>
      </c>
      <c r="B38" s="43" t="str" cm="1">
        <f t="array" aca="1" ref="B38" ca="1">IFERROR(_xlfn.SINGLE(INDEX(Data!A$1:$A$1007,_xlfn.AGGREGATE(15,6,(OFFSET(Data!$A$1,0,MATCH(B$6,Data!$1:$1,0)-1,1000,1)=IF(B$7="","Yes",B$7))/(OFFSET(Data!$A$1,0,MATCH(B$6,Data!$1:$1,0)-1,1000,1)=IF(B$7="","Yes",B$7))*ROW(Data!$C$1:$C$1007),ROW(B38)-ROW(B$7)),1)),"")</f>
        <v>History</v>
      </c>
      <c r="C38" s="43" t="str">
        <f ca="1">IF(D38="","",IF(INDEX(Data!$BR:$BR,MATCH(D38,Data!$A:$A,0),1)=0,"",INDEX(Data!$BR:$BR,MATCH(D38,Data!$A:$A,0),1)))</f>
        <v/>
      </c>
      <c r="D38" s="43" t="str" cm="1">
        <f t="array" aca="1" ref="D38" ca="1">IFERROR(_xlfn.SINGLE(INDEX(Data!$A$1:C$1007,_xlfn.AGGREGATE(15,6,(OFFSET(Data!$A$1,0,MATCH(D$6,Data!$1:$1,0)-1,1000,1)=IF(D$7="","Yes",D$7))/(OFFSET(Data!$A$1,0,MATCH(D$6,Data!$1:$1,0)-1,1000,1)=IF(D$7="","Yes",D$7))*ROW(Data!$C$1:$C$1007),ROW(D38)-ROW(D$7)),1)),"")</f>
        <v>Travel Channel</v>
      </c>
      <c r="E38" s="43" t="str">
        <f ca="1">IF(F38="","",IF(INDEX(Data!$BR:$BR,MATCH(F38,Data!$A:$A,0),1)=0,"",INDEX(Data!$BR:$BR,MATCH(F38,Data!$A:$A,0),1)))</f>
        <v/>
      </c>
      <c r="F38" s="43" t="str" cm="1">
        <f t="array" aca="1" ref="F38" ca="1">IFERROR(_xlfn.SINGLE(INDEX(Data!$A$1:E$1009,_xlfn.AGGREGATE(15,6,(OFFSET(Data!$A$1,0,MATCH(F$6,Data!$1:$1,0)-1,1000,1)=IF(F$7="","Yes",F$7))/(OFFSET(Data!$A$1,0,MATCH(F$6,Data!$1:$1,0)-1,1000,1)=IF(F$7="","Yes",F$7))*ROW(Data!$C$1:$C$1009),ROW(F38)-ROW(F$7)),1)),"")</f>
        <v>National Geographic</v>
      </c>
      <c r="G38" s="43" t="str">
        <f ca="1">IF(H38="","",IF(INDEX(Data!$BR:$BR,MATCH(H38,Data!$A:$A,0),1)=0,"",INDEX(Data!$BR:$BR,MATCH(H38,Data!$A:$A,0),1)))</f>
        <v/>
      </c>
      <c r="H38" s="43" t="str" cm="1">
        <f t="array" aca="1" ref="H38" ca="1">IFERROR(_xlfn.SINGLE(INDEX(Data!$A$1:G$1009,_xlfn.AGGREGATE(15,6,(OFFSET(Data!$A$1,0,MATCH(H$6,Data!$1:$1,0)-1,1000,1)=IF(H$7="","Yes",H$7))/(OFFSET(Data!$A$1,0,MATCH(H$6,Data!$1:$1,0)-1,1000,1)=IF(H$7="","Yes",H$7))*ROW(Data!$C$1:$C$1009),ROW(H38)-ROW(H$7)),1)),"")</f>
        <v>IFC</v>
      </c>
      <c r="I38" s="43" t="str">
        <f ca="1">IF(J38="","",IF(INDEX(Data!$BR:$BR,MATCH(J38,Data!$A:$A,0),1)=0,"",INDEX(Data!$BR:$BR,MATCH(J38,Data!$A:$A,0),1)))</f>
        <v/>
      </c>
      <c r="J38" s="43" t="str" cm="1">
        <f t="array" aca="1" ref="J38" ca="1">IFERROR(_xlfn.SINGLE(INDEX(Data!$A$1:J$1009,_xlfn.AGGREGATE(15,6,(OFFSET(Data!$A$1,0,MATCH(J$6,Data!$1:$1,0)-1,1000,1)=IF(J$7="","Yes",J$7))/(OFFSET(Data!$A$1,0,MATCH(J$6,Data!$1:$1,0)-1,1000,1)=IF(J$7="","Yes",J$7))*ROW(Data!$C$1:$C$1009),ROW(J38)-ROW(J$7)),1)),"")</f>
        <v>HLN</v>
      </c>
      <c r="K38" s="43" t="str">
        <f ca="1">IF(L38="","",IF(INDEX(Data!$BR:$BR,MATCH(L38,Data!$A:$A,0),1)=0,"",INDEX(Data!$BR:$BR,MATCH(L38,Data!$A:$A,0),1)))</f>
        <v/>
      </c>
      <c r="L38" s="43" t="str" cm="1">
        <f t="array" aca="1" ref="L38" ca="1">IFERROR(_xlfn.SINGLE(INDEX(Data!$A$1:L$1009,_xlfn.AGGREGATE(15,6,(OFFSET(Data!$A$1,0,MATCH(L$6,Data!$1:$1,0)-1,1000,1)=IF(L$7="","Yes",L$7))/(OFFSET(Data!$A$1,0,MATCH(L$6,Data!$1:$1,0)-1,1000,1)=IF(L$7="","Yes",L$7))*ROW(Data!$C$1:$C$1009),ROW(L38)-ROW(L$7)),1)),"")</f>
        <v>Fox Sports 1</v>
      </c>
      <c r="M38" s="43">
        <f ca="1">IF(N38="","",IF(INDEX(Data!$BR:$BR,MATCH(N38,Data!$A:$A,0),1)=0,"",INDEX(Data!$BR:$BR,MATCH(N38,Data!$A:$A,0),1)))</f>
        <v>1</v>
      </c>
      <c r="N38" s="43" t="str" cm="1">
        <f t="array" aca="1" ref="N38" ca="1">IFERROR(_xlfn.SINGLE(INDEX(Data!$A$1:N$1009,_xlfn.AGGREGATE(15,6,(OFFSET(Data!$A$1,0,MATCH(N$6,Data!$1:$1,0)-1,1000,1)=IF(N$7="","Yes",N$7))/(OFFSET(Data!$A$1,0,MATCH(N$6,Data!$1:$1,0)-1,1000,1)=IF(N$7="","Yes",N$7))*ROW(Data!$C$1:$C$1009),ROW(N38)-ROW(N$7)),1)),"")</f>
        <v>FOX</v>
      </c>
      <c r="O38" s="43" t="str">
        <f ca="1">IF(P38="","",IF(INDEX(Data!$BR:$BR,MATCH(P38,Data!$A:$A,0),1)=0,"",INDEX(Data!$BR:$BR,MATCH(P38,Data!$A:$A,0),1)))</f>
        <v/>
      </c>
      <c r="P38" s="43" t="str" cm="1">
        <f t="array" aca="1" ref="P38" ca="1">IFERROR(_xlfn.SINGLE(INDEX(Data!$A$1:Q$1009,_xlfn.AGGREGATE(15,6,(OFFSET(Data!$A$1,0,MATCH(P$6,Data!$1:$1,0)-1,1000,1)=IF(P$7="","Yes",P$7))/(OFFSET(Data!$A$1,0,MATCH(P$6,Data!$1:$1,0)-1,1000,1)=IF(P$7="","Yes",P$7))*ROW(Data!$C$1:$C$1009),ROW(P38)-ROW(P$7)),1)),"")</f>
        <v>Disney Junior</v>
      </c>
      <c r="Q38" s="43" t="str">
        <f ca="1">IF(R38="","",IF(INDEX(Data!$BR:$BR,MATCH(R38,Data!$A:$A,0),1)=0,"",INDEX(Data!$BR:$BR,MATCH(R38,Data!$A:$A,0),1)))</f>
        <v/>
      </c>
      <c r="R38" s="43" t="str" cm="1">
        <f t="array" aca="1" ref="R38" ca="1">IFERROR(_xlfn.SINGLE(INDEX(Data!$A$1:R$1009,_xlfn.AGGREGATE(15,6,(OFFSET(Data!$A$1,0,MATCH(R$6,Data!$1:$1,0)-1,1000,1)=IF(R$7="","Yes",R$7))/(OFFSET(Data!$A$1,0,MATCH(R$6,Data!$1:$1,0)-1,1000,1)=IF(R$7="","Yes",R$7))*ROW(Data!$C$1:$C$1009),ROW(R38)-ROW(R$7)),1)),"")</f>
        <v>C-SPAN</v>
      </c>
      <c r="S38" s="43" t="str">
        <f ca="1">IF(T38="","",IF(INDEX(Data!$BR:$BR,MATCH(T38,Data!$A:$A,0),1)=0,"",INDEX(Data!$BR:$BR,MATCH(T38,Data!$A:$A,0),1)))</f>
        <v/>
      </c>
      <c r="T38" s="43" t="str" cm="1">
        <f t="array" aca="1" ref="T38" ca="1">IFERROR(_xlfn.SINGLE(INDEX(Data!$A$1:S$1009,_xlfn.AGGREGATE(15,6,(OFFSET(Data!$A$1,0,MATCH(T$6,Data!$1:$1,0)-1,1000,1)=IF(T$7="","Yes",T$7))/(OFFSET(Data!$A$1,0,MATCH(T$6,Data!$1:$1,0)-1,1000,1)=IF(T$7="","Yes",T$7))*ROW(Data!$C$1:$C$1009),ROW(T38)-ROW(T$7)),1)),"")</f>
        <v>Cooking Channel</v>
      </c>
      <c r="U38" s="43" t="str">
        <f ca="1">IF(V38="","",IF(INDEX(Data!$BR:$BR,MATCH(V38,Data!$A:$A,0),1)=0,"",INDEX(Data!$BR:$BR,MATCH(V38,Data!$A:$A,0),1)))</f>
        <v/>
      </c>
      <c r="V38" s="43" t="str" cm="1">
        <f t="array" aca="1" ref="V38" ca="1">IFERROR(_xlfn.SINGLE(INDEX(Data!$A$1:T$1009,_xlfn.AGGREGATE(15,6,(OFFSET(Data!$A$1,0,MATCH(V$6,Data!$1:$1,0)-1,1000,1)=IF(V$7="","Yes",V$7))/(OFFSET(Data!$A$1,0,MATCH(V$6,Data!$1:$1,0)-1,1000,1)=IF(V$7="","Yes",V$7))*ROW(Data!$C$1:$C$1009),ROW(V38)-ROW(V$7)),1)),"")</f>
        <v>CNN International</v>
      </c>
      <c r="W38" s="43" t="str">
        <f ca="1">IF(X38="","",IF(INDEX(Data!$BR:$BR,MATCH(X38,Data!$A:$A,0),1)=0,"",INDEX(Data!$BR:$BR,MATCH(X38,Data!$A:$A,0),1)))</f>
        <v/>
      </c>
      <c r="X38" s="43" t="str" cm="1">
        <f t="array" aca="1" ref="X38" ca="1">IFERROR(_xlfn.SINGLE(INDEX(Data!$A$1:Y$1009,_xlfn.AGGREGATE(15,6,(OFFSET(Data!$A$1,0,MATCH(X$6,Data!$1:$1,0)-1,1000,1)=IF(X$7="","Yes",X$7))/(OFFSET(Data!$A$1,0,MATCH(X$6,Data!$1:$1,0)-1,1000,1)=IF(X$7="","Yes",X$7))*ROW(Data!$C$1:$C$1009),ROW(X38)-ROW(X$7)),1)),"")</f>
        <v>C-SPAN</v>
      </c>
      <c r="Y38" s="43" t="str">
        <f ca="1">IF(Z38="","",IF(INDEX(Data!$BR:$BR,MATCH(Z38,Data!$A:$A,0),1)=0,"",INDEX(Data!$BR:$BR,MATCH(Z38,Data!$A:$A,0),1)))</f>
        <v/>
      </c>
      <c r="Z38" s="43" t="str" cm="1">
        <f t="array" aca="1" ref="Z38" ca="1">IFERROR(_xlfn.SINGLE(INDEX(Data!$A$1:AA$1009,_xlfn.AGGREGATE(15,6,(OFFSET(Data!$A$1,0,MATCH(Z$6,Data!$1:$1,0)-1,1000,1)=IF(Z$7="","Yes",Z$7))/(OFFSET(Data!$A$1,0,MATCH(Z$6,Data!$1:$1,0)-1,1000,1)=IF(Z$7="","Yes",Z$7))*ROW(Data!$C$1:$C$1009),ROW(Z38)-ROW(Z$7)),1)),"")</f>
        <v>ESPN</v>
      </c>
      <c r="AA38" s="43" t="str">
        <f ca="1">IF(AB38="","",IF(INDEX(Data!$BR:$BR,MATCH(AB38,Data!$A:$A,0),1)=0,"",INDEX(Data!$BR:$BR,MATCH(AB38,Data!$A:$A,0),1)))</f>
        <v/>
      </c>
      <c r="AB38" s="43" t="str" cm="1">
        <f t="array" aca="1" ref="AB38" ca="1">IFERROR(_xlfn.SINGLE(INDEX(Data!$A$1:AC$1009,_xlfn.AGGREGATE(15,6,(OFFSET(Data!$A$1,0,MATCH(AB$6,Data!$1:$1,0)-1,1000,1)=IF(AB$7="","Yes",AB$7))/(OFFSET(Data!$A$1,0,MATCH(AB$6,Data!$1:$1,0)-1,1000,1)=IF(AB$7="","Yes",AB$7))*ROW(Data!$C$1:$C$1009),ROW(AB38)-ROW(AB$7)),1)),"")</f>
        <v>Food Network</v>
      </c>
      <c r="AC38" s="43" t="str">
        <f ca="1">IF(AD38="","",IF(INDEX(Data!$BR:$BR,MATCH(AD38,Data!$A:$A,0),1)=0,"",INDEX(Data!$BR:$BR,MATCH(AD38,Data!$A:$A,0),1)))</f>
        <v/>
      </c>
      <c r="AD38" s="43" t="str" cm="1">
        <f t="array" aca="1" ref="AD38" ca="1">IFERROR(_xlfn.SINGLE(INDEX(Data!$A$1:AE$1009,_xlfn.AGGREGATE(15,6,(OFFSET(Data!$A$1,0,MATCH(AD$6,Data!$1:$1,0)-1,1000,1)=IF(AD$7="","Yes",AD$7))/(OFFSET(Data!$A$1,0,MATCH(AD$6,Data!$1:$1,0)-1,1000,1)=IF(AD$7="","Yes",AD$7))*ROW(Data!$C$1:$C$1009),ROW(AD38)-ROW(AD$7)),1)),"")</f>
        <v>E!</v>
      </c>
      <c r="AE38" s="43" t="str">
        <f ca="1">IF(AF38="","",IF(INDEX(Data!$BR:$BR,MATCH(AF38,Data!$A:$A,0),1)=0,"",INDEX(Data!$BR:$BR,MATCH(AF38,Data!$A:$A,0),1)))</f>
        <v/>
      </c>
      <c r="AF38" s="43" t="str" cm="1">
        <f t="array" aca="1" ref="AF38" ca="1">IFERROR(_xlfn.SINGLE(INDEX(Data!$A$1:AM$1009,_xlfn.AGGREGATE(15,6,(OFFSET(Data!$A$1,0,MATCH(AF$6,Data!$1:$1,0)-1,1000,1)=IF(AF$7="","Yes",AF$7))/(OFFSET(Data!$A$1,0,MATCH(AF$6,Data!$1:$1,0)-1,1000,1)=IF(AF$7="","Yes",AF$7))*ROW(Data!$C$1:$C$1009),ROW(AF38)-ROW(AF$7)),1)),"")</f>
        <v/>
      </c>
      <c r="AG38" s="43" t="str">
        <f ca="1">IF(AH38="","",IF(INDEX(Data!$BR:$BR,MATCH(AH38,Data!$A:$A,0),1)=0,"",INDEX(Data!$BR:$BR,MATCH(AH38,Data!$A:$A,0),1)))</f>
        <v/>
      </c>
      <c r="AH38" s="43" t="str" cm="1">
        <f t="array" aca="1" ref="AH38" ca="1">IFERROR(_xlfn.SINGLE(INDEX(Data!$A$1:AO$1009,_xlfn.AGGREGATE(15,6,(OFFSET(Data!$A$1,0,MATCH(AH$6,Data!$1:$1,0)-1,1000,1)=IF(AH$7="","Yes",AH$7))/(OFFSET(Data!$A$1,0,MATCH(AH$6,Data!$1:$1,0)-1,1000,1)=IF(AH$7="","Yes",AH$7))*ROW(Data!$C$1:$C$1009),ROW(AH38)-ROW(AH$7)),1)),"")</f>
        <v/>
      </c>
      <c r="AI38" s="43" t="str">
        <f ca="1">IF(AJ38="","",IF(INDEX(Data!$BR:$BR,MATCH(AJ38,Data!$A:$A,0),1)=0,"",INDEX(Data!$BR:$BR,MATCH(AJ38,Data!$A:$A,0),1)))</f>
        <v/>
      </c>
      <c r="AJ38" s="43" t="str" cm="1">
        <f t="array" aca="1" ref="AJ38" ca="1">IFERROR(_xlfn.SINGLE(INDEX(Data!$A$1:AQ$1009,_xlfn.AGGREGATE(15,6,(OFFSET(Data!$A$1,0,MATCH(AJ$6,Data!$1:$1,0)-1,1000,1)=IF(AJ$7="","Yes",AJ$7))/(OFFSET(Data!$A$1,0,MATCH(AJ$6,Data!$1:$1,0)-1,1000,1)=IF(AJ$7="","Yes",AJ$7))*ROW(Data!$C$1:$C$1009),ROW(AJ38)-ROW(AJ$7)),1)),"")</f>
        <v>Freeform</v>
      </c>
      <c r="AK38" s="43" t="str">
        <f ca="1">IF(AL38="","",IF(INDEX(Data!$BR:$BR,MATCH(AL38,Data!$A:$A,0),1)=0,"",INDEX(Data!$BR:$BR,MATCH(AL38,Data!$A:$A,0),1)))</f>
        <v/>
      </c>
      <c r="AL38" s="43" t="str" cm="1">
        <f t="array" aca="1" ref="AL38" ca="1">IFERROR(_xlfn.SINGLE(INDEX(Data!$A$1:AS$1009,_xlfn.AGGREGATE(15,6,(OFFSET(Data!$A$1,0,MATCH(AL$6,Data!$1:$1,0)-1,1000,1)=IF(AL$7="","Yes",AL$7))/(OFFSET(Data!$A$1,0,MATCH(AL$6,Data!$1:$1,0)-1,1000,1)=IF(AL$7="","Yes",AL$7))*ROW(Data!$C$1:$C$1009),ROW(AL38)-ROW(AL$7)),1)),"")</f>
        <v/>
      </c>
      <c r="AM38" s="43" t="str">
        <f ca="1">IF(AN38="","",IF(INDEX(Data!$BR:$BR,MATCH(AN38,Data!$A:$A,0),1)=0,"",INDEX(Data!$BR:$BR,MATCH(AN38,Data!$A:$A,0),1)))</f>
        <v/>
      </c>
      <c r="AN38" s="43" t="str" cm="1">
        <f t="array" aca="1" ref="AN38" ca="1">IFERROR(_xlfn.SINGLE(INDEX(Data!$A$1:AU$1009,_xlfn.AGGREGATE(15,6,(OFFSET(Data!$A$1,0,MATCH(AN$6,Data!$1:$1,0)-1,1000,1)=IF(AN$7="","Yes",AN$7))/(OFFSET(Data!$A$1,0,MATCH(AN$6,Data!$1:$1,0)-1,1000,1)=IF(AN$7="","Yes",AN$7))*ROW(Data!$C$1:$C$1009),ROW(AN38)-ROW(AN$7)),1)),"")</f>
        <v>HGTV</v>
      </c>
    </row>
    <row r="39" spans="1:40" ht="24" x14ac:dyDescent="0.4">
      <c r="A39" s="43" t="str">
        <f ca="1">IF(B39="","",IF(INDEX(Data!$BR:$BR,MATCH(B39,Data!$A:$A,0),1)=0,"",INDEX(Data!$BR:$BR,MATCH(B39,Data!$A:$A,0),1)))</f>
        <v/>
      </c>
      <c r="B39" s="43" t="str" cm="1">
        <f t="array" aca="1" ref="B39" ca="1">IFERROR(_xlfn.SINGLE(INDEX(Data!A$1:$A$1007,_xlfn.AGGREGATE(15,6,(OFFSET(Data!$A$1,0,MATCH(B$6,Data!$1:$1,0)-1,1000,1)=IF(B$7="","Yes",B$7))/(OFFSET(Data!$A$1,0,MATCH(B$6,Data!$1:$1,0)-1,1000,1)=IF(B$7="","Yes",B$7))*ROW(Data!$C$1:$C$1007),ROW(B39)-ROW(B$7)),1)),"")</f>
        <v>IFC</v>
      </c>
      <c r="C39" s="43" t="str">
        <f ca="1">IF(D39="","",IF(INDEX(Data!$BR:$BR,MATCH(D39,Data!$A:$A,0),1)=0,"",INDEX(Data!$BR:$BR,MATCH(D39,Data!$A:$A,0),1)))</f>
        <v/>
      </c>
      <c r="D39" s="43" t="str" cm="1">
        <f t="array" aca="1" ref="D39" ca="1">IFERROR(_xlfn.SINGLE(INDEX(Data!$A$1:C$1007,_xlfn.AGGREGATE(15,6,(OFFSET(Data!$A$1,0,MATCH(D$6,Data!$1:$1,0)-1,1000,1)=IF(D$7="","Yes",D$7))/(OFFSET(Data!$A$1,0,MATCH(D$6,Data!$1:$1,0)-1,1000,1)=IF(D$7="","Yes",D$7))*ROW(Data!$C$1:$C$1007),ROW(D39)-ROW(D$7)),1)),"")</f>
        <v>Viceland</v>
      </c>
      <c r="E39" s="43">
        <f ca="1">IF(F39="","",IF(INDEX(Data!$BR:$BR,MATCH(F39,Data!$A:$A,0),1)=0,"",INDEX(Data!$BR:$BR,MATCH(F39,Data!$A:$A,0),1)))</f>
        <v>1</v>
      </c>
      <c r="F39" s="43" t="str" cm="1">
        <f t="array" aca="1" ref="F39" ca="1">IFERROR(_xlfn.SINGLE(INDEX(Data!$A$1:E$1009,_xlfn.AGGREGATE(15,6,(OFFSET(Data!$A$1,0,MATCH(F$6,Data!$1:$1,0)-1,1000,1)=IF(F$7="","Yes",F$7))/(OFFSET(Data!$A$1,0,MATCH(F$6,Data!$1:$1,0)-1,1000,1)=IF(F$7="","Yes",F$7))*ROW(Data!$C$1:$C$1009),ROW(F39)-ROW(F$7)),1)),"")</f>
        <v>NBC</v>
      </c>
      <c r="G39" s="43" t="str">
        <f ca="1">IF(H39="","",IF(INDEX(Data!$BR:$BR,MATCH(H39,Data!$A:$A,0),1)=0,"",INDEX(Data!$BR:$BR,MATCH(H39,Data!$A:$A,0),1)))</f>
        <v/>
      </c>
      <c r="H39" s="43" t="str" cm="1">
        <f t="array" aca="1" ref="H39" ca="1">IFERROR(_xlfn.SINGLE(INDEX(Data!$A$1:G$1009,_xlfn.AGGREGATE(15,6,(OFFSET(Data!$A$1,0,MATCH(H$6,Data!$1:$1,0)-1,1000,1)=IF(H$7="","Yes",H$7))/(OFFSET(Data!$A$1,0,MATCH(H$6,Data!$1:$1,0)-1,1000,1)=IF(H$7="","Yes",H$7))*ROW(Data!$C$1:$C$1009),ROW(H39)-ROW(H$7)),1)),"")</f>
        <v>Investigation Discovery</v>
      </c>
      <c r="I39" s="43" t="str">
        <f ca="1">IF(J39="","",IF(INDEX(Data!$BR:$BR,MATCH(J39,Data!$A:$A,0),1)=0,"",INDEX(Data!$BR:$BR,MATCH(J39,Data!$A:$A,0),1)))</f>
        <v/>
      </c>
      <c r="J39" s="43" t="str" cm="1">
        <f t="array" aca="1" ref="J39" ca="1">IFERROR(_xlfn.SINGLE(INDEX(Data!$A$1:J$1009,_xlfn.AGGREGATE(15,6,(OFFSET(Data!$A$1,0,MATCH(J$6,Data!$1:$1,0)-1,1000,1)=IF(J$7="","Yes",J$7))/(OFFSET(Data!$A$1,0,MATCH(J$6,Data!$1:$1,0)-1,1000,1)=IF(J$7="","Yes",J$7))*ROW(Data!$C$1:$C$1009),ROW(J39)-ROW(J$7)),1)),"")</f>
        <v>MSNBC</v>
      </c>
      <c r="K39" s="43" t="str">
        <f ca="1">IF(L39="","",IF(INDEX(Data!$BR:$BR,MATCH(L39,Data!$A:$A,0),1)=0,"",INDEX(Data!$BR:$BR,MATCH(L39,Data!$A:$A,0),1)))</f>
        <v/>
      </c>
      <c r="L39" s="43" t="str" cm="1">
        <f t="array" aca="1" ref="L39" ca="1">IFERROR(_xlfn.SINGLE(INDEX(Data!$A$1:L$1009,_xlfn.AGGREGATE(15,6,(OFFSET(Data!$A$1,0,MATCH(L$6,Data!$1:$1,0)-1,1000,1)=IF(L$7="","Yes",L$7))/(OFFSET(Data!$A$1,0,MATCH(L$6,Data!$1:$1,0)-1,1000,1)=IF(L$7="","Yes",L$7))*ROW(Data!$C$1:$C$1009),ROW(L39)-ROW(L$7)),1)),"")</f>
        <v>Fox Sports 2</v>
      </c>
      <c r="M39" s="43" t="str">
        <f ca="1">IF(N39="","",IF(INDEX(Data!$BR:$BR,MATCH(N39,Data!$A:$A,0),1)=0,"",INDEX(Data!$BR:$BR,MATCH(N39,Data!$A:$A,0),1)))</f>
        <v/>
      </c>
      <c r="N39" s="43" t="str" cm="1">
        <f t="array" aca="1" ref="N39" ca="1">IFERROR(_xlfn.SINGLE(INDEX(Data!$A$1:N$1009,_xlfn.AGGREGATE(15,6,(OFFSET(Data!$A$1,0,MATCH(N$6,Data!$1:$1,0)-1,1000,1)=IF(N$7="","Yes",N$7))/(OFFSET(Data!$A$1,0,MATCH(N$6,Data!$1:$1,0)-1,1000,1)=IF(N$7="","Yes",N$7))*ROW(Data!$C$1:$C$1009),ROW(N39)-ROW(N$7)),1)),"")</f>
        <v>Fox Business</v>
      </c>
      <c r="O39" s="43" t="str">
        <f ca="1">IF(P39="","",IF(INDEX(Data!$BR:$BR,MATCH(P39,Data!$A:$A,0),1)=0,"",INDEX(Data!$BR:$BR,MATCH(P39,Data!$A:$A,0),1)))</f>
        <v/>
      </c>
      <c r="P39" s="43" t="str" cm="1">
        <f t="array" aca="1" ref="P39" ca="1">IFERROR(_xlfn.SINGLE(INDEX(Data!$A$1:Q$1009,_xlfn.AGGREGATE(15,6,(OFFSET(Data!$A$1,0,MATCH(P$6,Data!$1:$1,0)-1,1000,1)=IF(P$7="","Yes",P$7))/(OFFSET(Data!$A$1,0,MATCH(P$6,Data!$1:$1,0)-1,1000,1)=IF(P$7="","Yes",P$7))*ROW(Data!$C$1:$C$1009),ROW(P39)-ROW(P$7)),1)),"")</f>
        <v>Disney XD</v>
      </c>
      <c r="Q39" s="43" t="str">
        <f ca="1">IF(R39="","",IF(INDEX(Data!$BR:$BR,MATCH(R39,Data!$A:$A,0),1)=0,"",INDEX(Data!$BR:$BR,MATCH(R39,Data!$A:$A,0),1)))</f>
        <v/>
      </c>
      <c r="R39" s="43" t="str" cm="1">
        <f t="array" aca="1" ref="R39" ca="1">IFERROR(_xlfn.SINGLE(INDEX(Data!$A$1:R$1009,_xlfn.AGGREGATE(15,6,(OFFSET(Data!$A$1,0,MATCH(R$6,Data!$1:$1,0)-1,1000,1)=IF(R$7="","Yes",R$7))/(OFFSET(Data!$A$1,0,MATCH(R$6,Data!$1:$1,0)-1,1000,1)=IF(R$7="","Yes",R$7))*ROW(Data!$C$1:$C$1009),ROW(R39)-ROW(R$7)),1)),"")</f>
        <v>C-SPAN2</v>
      </c>
      <c r="S39" s="43" t="str">
        <f ca="1">IF(T39="","",IF(INDEX(Data!$BR:$BR,MATCH(T39,Data!$A:$A,0),1)=0,"",INDEX(Data!$BR:$BR,MATCH(T39,Data!$A:$A,0),1)))</f>
        <v/>
      </c>
      <c r="T39" s="43" t="str" cm="1">
        <f t="array" aca="1" ref="T39" ca="1">IFERROR(_xlfn.SINGLE(INDEX(Data!$A$1:S$1009,_xlfn.AGGREGATE(15,6,(OFFSET(Data!$A$1,0,MATCH(T$6,Data!$1:$1,0)-1,1000,1)=IF(T$7="","Yes",T$7))/(OFFSET(Data!$A$1,0,MATCH(T$6,Data!$1:$1,0)-1,1000,1)=IF(T$7="","Yes",T$7))*ROW(Data!$C$1:$C$1009),ROW(T39)-ROW(T$7)),1)),"")</f>
        <v>C-SPAN</v>
      </c>
      <c r="U39" s="43" t="str">
        <f ca="1">IF(V39="","",IF(INDEX(Data!$BR:$BR,MATCH(V39,Data!$A:$A,0),1)=0,"",INDEX(Data!$BR:$BR,MATCH(V39,Data!$A:$A,0),1)))</f>
        <v/>
      </c>
      <c r="V39" s="43" t="str" cm="1">
        <f t="array" aca="1" ref="V39" ca="1">IFERROR(_xlfn.SINGLE(INDEX(Data!$A$1:T$1009,_xlfn.AGGREGATE(15,6,(OFFSET(Data!$A$1,0,MATCH(V$6,Data!$1:$1,0)-1,1000,1)=IF(V$7="","Yes",V$7))/(OFFSET(Data!$A$1,0,MATCH(V$6,Data!$1:$1,0)-1,1000,1)=IF(V$7="","Yes",V$7))*ROW(Data!$C$1:$C$1009),ROW(V39)-ROW(V$7)),1)),"")</f>
        <v>CNNe</v>
      </c>
      <c r="W39" s="43" t="str">
        <f ca="1">IF(X39="","",IF(INDEX(Data!$BR:$BR,MATCH(X39,Data!$A:$A,0),1)=0,"",INDEX(Data!$BR:$BR,MATCH(X39,Data!$A:$A,0),1)))</f>
        <v/>
      </c>
      <c r="X39" s="43" t="str" cm="1">
        <f t="array" aca="1" ref="X39" ca="1">IFERROR(_xlfn.SINGLE(INDEX(Data!$A$1:Y$1009,_xlfn.AGGREGATE(15,6,(OFFSET(Data!$A$1,0,MATCH(X$6,Data!$1:$1,0)-1,1000,1)=IF(X$7="","Yes",X$7))/(OFFSET(Data!$A$1,0,MATCH(X$6,Data!$1:$1,0)-1,1000,1)=IF(X$7="","Yes",X$7))*ROW(Data!$C$1:$C$1009),ROW(X39)-ROW(X$7)),1)),"")</f>
        <v>C-SPAN2</v>
      </c>
      <c r="Y39" s="43" t="str">
        <f ca="1">IF(Z39="","",IF(INDEX(Data!$BR:$BR,MATCH(Z39,Data!$A:$A,0),1)=0,"",INDEX(Data!$BR:$BR,MATCH(Z39,Data!$A:$A,0),1)))</f>
        <v/>
      </c>
      <c r="Z39" s="43" t="str" cm="1">
        <f t="array" aca="1" ref="Z39" ca="1">IFERROR(_xlfn.SINGLE(INDEX(Data!$A$1:AA$1009,_xlfn.AGGREGATE(15,6,(OFFSET(Data!$A$1,0,MATCH(Z$6,Data!$1:$1,0)-1,1000,1)=IF(Z$7="","Yes",Z$7))/(OFFSET(Data!$A$1,0,MATCH(Z$6,Data!$1:$1,0)-1,1000,1)=IF(Z$7="","Yes",Z$7))*ROW(Data!$C$1:$C$1009),ROW(Z39)-ROW(Z$7)),1)),"")</f>
        <v>ESPN 2</v>
      </c>
      <c r="AA39" s="43">
        <f ca="1">IF(AB39="","",IF(INDEX(Data!$BR:$BR,MATCH(AB39,Data!$A:$A,0),1)=0,"",INDEX(Data!$BR:$BR,MATCH(AB39,Data!$A:$A,0),1)))</f>
        <v>1</v>
      </c>
      <c r="AB39" s="43" t="str" cm="1">
        <f t="array" aca="1" ref="AB39" ca="1">IFERROR(_xlfn.SINGLE(INDEX(Data!$A$1:AC$1009,_xlfn.AGGREGATE(15,6,(OFFSET(Data!$A$1,0,MATCH(AB$6,Data!$1:$1,0)-1,1000,1)=IF(AB$7="","Yes",AB$7))/(OFFSET(Data!$A$1,0,MATCH(AB$6,Data!$1:$1,0)-1,1000,1)=IF(AB$7="","Yes",AB$7))*ROW(Data!$C$1:$C$1009),ROW(AB39)-ROW(AB$7)),1)),"")</f>
        <v>FOX</v>
      </c>
      <c r="AC39" s="43" t="str">
        <f ca="1">IF(AD39="","",IF(INDEX(Data!$BR:$BR,MATCH(AD39,Data!$A:$A,0),1)=0,"",INDEX(Data!$BR:$BR,MATCH(AD39,Data!$A:$A,0),1)))</f>
        <v/>
      </c>
      <c r="AD39" s="43" t="str" cm="1">
        <f t="array" aca="1" ref="AD39" ca="1">IFERROR(_xlfn.SINGLE(INDEX(Data!$A$1:AE$1009,_xlfn.AGGREGATE(15,6,(OFFSET(Data!$A$1,0,MATCH(AD$6,Data!$1:$1,0)-1,1000,1)=IF(AD$7="","Yes",AD$7))/(OFFSET(Data!$A$1,0,MATCH(AD$6,Data!$1:$1,0)-1,1000,1)=IF(AD$7="","Yes",AD$7))*ROW(Data!$C$1:$C$1009),ROW(AD39)-ROW(AD$7)),1)),"")</f>
        <v>ESPN</v>
      </c>
      <c r="AE39" s="43" t="str">
        <f ca="1">IF(AF39="","",IF(INDEX(Data!$BR:$BR,MATCH(AF39,Data!$A:$A,0),1)=0,"",INDEX(Data!$BR:$BR,MATCH(AF39,Data!$A:$A,0),1)))</f>
        <v/>
      </c>
      <c r="AF39" s="43" t="str" cm="1">
        <f t="array" aca="1" ref="AF39" ca="1">IFERROR(_xlfn.SINGLE(INDEX(Data!$A$1:AM$1009,_xlfn.AGGREGATE(15,6,(OFFSET(Data!$A$1,0,MATCH(AF$6,Data!$1:$1,0)-1,1000,1)=IF(AF$7="","Yes",AF$7))/(OFFSET(Data!$A$1,0,MATCH(AF$6,Data!$1:$1,0)-1,1000,1)=IF(AF$7="","Yes",AF$7))*ROW(Data!$C$1:$C$1009),ROW(AF39)-ROW(AF$7)),1)),"")</f>
        <v/>
      </c>
      <c r="AG39" s="43" t="str">
        <f ca="1">IF(AH39="","",IF(INDEX(Data!$BR:$BR,MATCH(AH39,Data!$A:$A,0),1)=0,"",INDEX(Data!$BR:$BR,MATCH(AH39,Data!$A:$A,0),1)))</f>
        <v/>
      </c>
      <c r="AH39" s="43" t="str" cm="1">
        <f t="array" aca="1" ref="AH39" ca="1">IFERROR(_xlfn.SINGLE(INDEX(Data!$A$1:AO$1009,_xlfn.AGGREGATE(15,6,(OFFSET(Data!$A$1,0,MATCH(AH$6,Data!$1:$1,0)-1,1000,1)=IF(AH$7="","Yes",AH$7))/(OFFSET(Data!$A$1,0,MATCH(AH$6,Data!$1:$1,0)-1,1000,1)=IF(AH$7="","Yes",AH$7))*ROW(Data!$C$1:$C$1009),ROW(AH39)-ROW(AH$7)),1)),"")</f>
        <v/>
      </c>
      <c r="AI39" s="43" t="str">
        <f ca="1">IF(AJ39="","",IF(INDEX(Data!$BR:$BR,MATCH(AJ39,Data!$A:$A,0),1)=0,"",INDEX(Data!$BR:$BR,MATCH(AJ39,Data!$A:$A,0),1)))</f>
        <v/>
      </c>
      <c r="AJ39" s="43" t="str" cm="1">
        <f t="array" aca="1" ref="AJ39" ca="1">IFERROR(_xlfn.SINGLE(INDEX(Data!$A$1:AQ$1009,_xlfn.AGGREGATE(15,6,(OFFSET(Data!$A$1,0,MATCH(AJ$6,Data!$1:$1,0)-1,1000,1)=IF(AJ$7="","Yes",AJ$7))/(OFFSET(Data!$A$1,0,MATCH(AJ$6,Data!$1:$1,0)-1,1000,1)=IF(AJ$7="","Yes",AJ$7))*ROW(Data!$C$1:$C$1009),ROW(AJ39)-ROW(AJ$7)),1)),"")</f>
        <v>FX</v>
      </c>
      <c r="AK39" s="43" t="str">
        <f ca="1">IF(AL39="","",IF(INDEX(Data!$BR:$BR,MATCH(AL39,Data!$A:$A,0),1)=0,"",INDEX(Data!$BR:$BR,MATCH(AL39,Data!$A:$A,0),1)))</f>
        <v/>
      </c>
      <c r="AL39" s="43" t="str" cm="1">
        <f t="array" aca="1" ref="AL39" ca="1">IFERROR(_xlfn.SINGLE(INDEX(Data!$A$1:AS$1009,_xlfn.AGGREGATE(15,6,(OFFSET(Data!$A$1,0,MATCH(AL$6,Data!$1:$1,0)-1,1000,1)=IF(AL$7="","Yes",AL$7))/(OFFSET(Data!$A$1,0,MATCH(AL$6,Data!$1:$1,0)-1,1000,1)=IF(AL$7="","Yes",AL$7))*ROW(Data!$C$1:$C$1009),ROW(AL39)-ROW(AL$7)),1)),"")</f>
        <v/>
      </c>
      <c r="AM39" s="43" t="str">
        <f ca="1">IF(AN39="","",IF(INDEX(Data!$BR:$BR,MATCH(AN39,Data!$A:$A,0),1)=0,"",INDEX(Data!$BR:$BR,MATCH(AN39,Data!$A:$A,0),1)))</f>
        <v/>
      </c>
      <c r="AN39" s="43" t="str" cm="1">
        <f t="array" aca="1" ref="AN39" ca="1">IFERROR(_xlfn.SINGLE(INDEX(Data!$A$1:AU$1009,_xlfn.AGGREGATE(15,6,(OFFSET(Data!$A$1,0,MATCH(AN$6,Data!$1:$1,0)-1,1000,1)=IF(AN$7="","Yes",AN$7))/(OFFSET(Data!$A$1,0,MATCH(AN$6,Data!$1:$1,0)-1,1000,1)=IF(AN$7="","Yes",AN$7))*ROW(Data!$C$1:$C$1009),ROW(AN39)-ROW(AN$7)),1)),"")</f>
        <v>History</v>
      </c>
    </row>
    <row r="40" spans="1:40" ht="24" x14ac:dyDescent="0.4">
      <c r="A40" s="43" t="str">
        <f ca="1">IF(B40="","",IF(INDEX(Data!$BR:$BR,MATCH(B40,Data!$A:$A,0),1)=0,"",INDEX(Data!$BR:$BR,MATCH(B40,Data!$A:$A,0),1)))</f>
        <v/>
      </c>
      <c r="B40" s="43" t="str" cm="1">
        <f t="array" aca="1" ref="B40" ca="1">IFERROR(_xlfn.SINGLE(INDEX(Data!A$1:$A$1007,_xlfn.AGGREGATE(15,6,(OFFSET(Data!$A$1,0,MATCH(B$6,Data!$1:$1,0)-1,1000,1)=IF(B$7="","Yes",B$7))/(OFFSET(Data!$A$1,0,MATCH(B$6,Data!$1:$1,0)-1,1000,1)=IF(B$7="","Yes",B$7))*ROW(Data!$C$1:$C$1007),ROW(B40)-ROW(B$7)),1)),"")</f>
        <v>Insp</v>
      </c>
      <c r="C40" s="43" t="str">
        <f ca="1">IF(D40="","",IF(INDEX(Data!$BR:$BR,MATCH(D40,Data!$A:$A,0),1)=0,"",INDEX(Data!$BR:$BR,MATCH(D40,Data!$A:$A,0),1)))</f>
        <v/>
      </c>
      <c r="D40" s="43" t="str" cm="1">
        <f t="array" aca="1" ref="D40" ca="1">IFERROR(_xlfn.SINGLE(INDEX(Data!$A$1:C$1007,_xlfn.AGGREGATE(15,6,(OFFSET(Data!$A$1,0,MATCH(D$6,Data!$1:$1,0)-1,1000,1)=IF(D$7="","Yes",D$7))/(OFFSET(Data!$A$1,0,MATCH(D$6,Data!$1:$1,0)-1,1000,1)=IF(D$7="","Yes",D$7))*ROW(Data!$C$1:$C$1007),ROW(D40)-ROW(D$7)),1)),"")</f>
        <v/>
      </c>
      <c r="E40" s="43" t="str">
        <f ca="1">IF(F40="","",IF(INDEX(Data!$BR:$BR,MATCH(F40,Data!$A:$A,0),1)=0,"",INDEX(Data!$BR:$BR,MATCH(F40,Data!$A:$A,0),1)))</f>
        <v/>
      </c>
      <c r="F40" s="43" t="str" cm="1">
        <f t="array" aca="1" ref="F40" ca="1">IFERROR(_xlfn.SINGLE(INDEX(Data!$A$1:E$1009,_xlfn.AGGREGATE(15,6,(OFFSET(Data!$A$1,0,MATCH(F$6,Data!$1:$1,0)-1,1000,1)=IF(F$7="","Yes",F$7))/(OFFSET(Data!$A$1,0,MATCH(F$6,Data!$1:$1,0)-1,1000,1)=IF(F$7="","Yes",F$7))*ROW(Data!$C$1:$C$1009),ROW(F40)-ROW(F$7)),1)),"")</f>
        <v>NBC Sports Network</v>
      </c>
      <c r="G40" s="43" t="str">
        <f ca="1">IF(H40="","",IF(INDEX(Data!$BR:$BR,MATCH(H40,Data!$A:$A,0),1)=0,"",INDEX(Data!$BR:$BR,MATCH(H40,Data!$A:$A,0),1)))</f>
        <v/>
      </c>
      <c r="H40" s="43" t="str" cm="1">
        <f t="array" aca="1" ref="H40" ca="1">IFERROR(_xlfn.SINGLE(INDEX(Data!$A$1:G$1009,_xlfn.AGGREGATE(15,6,(OFFSET(Data!$A$1,0,MATCH(H$6,Data!$1:$1,0)-1,1000,1)=IF(H$7="","Yes",H$7))/(OFFSET(Data!$A$1,0,MATCH(H$6,Data!$1:$1,0)-1,1000,1)=IF(H$7="","Yes",H$7))*ROW(Data!$C$1:$C$1009),ROW(H40)-ROW(H$7)),1)),"")</f>
        <v>Lifetime</v>
      </c>
      <c r="I40" s="43" t="str">
        <f ca="1">IF(J40="","",IF(INDEX(Data!$BR:$BR,MATCH(J40,Data!$A:$A,0),1)=0,"",INDEX(Data!$BR:$BR,MATCH(J40,Data!$A:$A,0),1)))</f>
        <v/>
      </c>
      <c r="J40" s="43" t="str" cm="1">
        <f t="array" aca="1" ref="J40" ca="1">IFERROR(_xlfn.SINGLE(INDEX(Data!$A$1:J$1009,_xlfn.AGGREGATE(15,6,(OFFSET(Data!$A$1,0,MATCH(J$6,Data!$1:$1,0)-1,1000,1)=IF(J$7="","Yes",J$7))/(OFFSET(Data!$A$1,0,MATCH(J$6,Data!$1:$1,0)-1,1000,1)=IF(J$7="","Yes",J$7))*ROW(Data!$C$1:$C$1009),ROW(J40)-ROW(J$7)),1)),"")</f>
        <v>MTV</v>
      </c>
      <c r="K40" s="43" t="str">
        <f ca="1">IF(L40="","",IF(INDEX(Data!$BR:$BR,MATCH(L40,Data!$A:$A,0),1)=0,"",INDEX(Data!$BR:$BR,MATCH(L40,Data!$A:$A,0),1)))</f>
        <v/>
      </c>
      <c r="L40" s="43" t="str" cm="1">
        <f t="array" aca="1" ref="L40" ca="1">IFERROR(_xlfn.SINGLE(INDEX(Data!$A$1:L$1009,_xlfn.AGGREGATE(15,6,(OFFSET(Data!$A$1,0,MATCH(L$6,Data!$1:$1,0)-1,1000,1)=IF(L$7="","Yes",L$7))/(OFFSET(Data!$A$1,0,MATCH(L$6,Data!$1:$1,0)-1,1000,1)=IF(L$7="","Yes",L$7))*ROW(Data!$C$1:$C$1009),ROW(L40)-ROW(L$7)),1)),"")</f>
        <v>Fox Sports Regionals</v>
      </c>
      <c r="M40" s="43" t="str">
        <f ca="1">IF(N40="","",IF(INDEX(Data!$BR:$BR,MATCH(N40,Data!$A:$A,0),1)=0,"",INDEX(Data!$BR:$BR,MATCH(N40,Data!$A:$A,0),1)))</f>
        <v/>
      </c>
      <c r="N40" s="43" t="str" cm="1">
        <f t="array" aca="1" ref="N40" ca="1">IFERROR(_xlfn.SINGLE(INDEX(Data!$A$1:N$1009,_xlfn.AGGREGATE(15,6,(OFFSET(Data!$A$1,0,MATCH(N$6,Data!$1:$1,0)-1,1000,1)=IF(N$7="","Yes",N$7))/(OFFSET(Data!$A$1,0,MATCH(N$6,Data!$1:$1,0)-1,1000,1)=IF(N$7="","Yes",N$7))*ROW(Data!$C$1:$C$1009),ROW(N40)-ROW(N$7)),1)),"")</f>
        <v>Fox News</v>
      </c>
      <c r="O40" s="43" t="str">
        <f ca="1">IF(P40="","",IF(INDEX(Data!$BR:$BR,MATCH(P40,Data!$A:$A,0),1)=0,"",INDEX(Data!$BR:$BR,MATCH(P40,Data!$A:$A,0),1)))</f>
        <v/>
      </c>
      <c r="P40" s="43" t="str" cm="1">
        <f t="array" aca="1" ref="P40" ca="1">IFERROR(_xlfn.SINGLE(INDEX(Data!$A$1:Q$1009,_xlfn.AGGREGATE(15,6,(OFFSET(Data!$A$1,0,MATCH(P$6,Data!$1:$1,0)-1,1000,1)=IF(P$7="","Yes",P$7))/(OFFSET(Data!$A$1,0,MATCH(P$6,Data!$1:$1,0)-1,1000,1)=IF(P$7="","Yes",P$7))*ROW(Data!$C$1:$C$1009),ROW(P40)-ROW(P$7)),1)),"")</f>
        <v>E!</v>
      </c>
      <c r="Q40" s="43" t="str">
        <f ca="1">IF(R40="","",IF(INDEX(Data!$BR:$BR,MATCH(R40,Data!$A:$A,0),1)=0,"",INDEX(Data!$BR:$BR,MATCH(R40,Data!$A:$A,0),1)))</f>
        <v/>
      </c>
      <c r="R40" s="43" t="str" cm="1">
        <f t="array" aca="1" ref="R40" ca="1">IFERROR(_xlfn.SINGLE(INDEX(Data!$A$1:R$1009,_xlfn.AGGREGATE(15,6,(OFFSET(Data!$A$1,0,MATCH(R$6,Data!$1:$1,0)-1,1000,1)=IF(R$7="","Yes",R$7))/(OFFSET(Data!$A$1,0,MATCH(R$6,Data!$1:$1,0)-1,1000,1)=IF(R$7="","Yes",R$7))*ROW(Data!$C$1:$C$1009),ROW(R40)-ROW(R$7)),1)),"")</f>
        <v>CW</v>
      </c>
      <c r="S40" s="43" t="str">
        <f ca="1">IF(T40="","",IF(INDEX(Data!$BR:$BR,MATCH(T40,Data!$A:$A,0),1)=0,"",INDEX(Data!$BR:$BR,MATCH(T40,Data!$A:$A,0),1)))</f>
        <v/>
      </c>
      <c r="T40" s="43" t="str" cm="1">
        <f t="array" aca="1" ref="T40" ca="1">IFERROR(_xlfn.SINGLE(INDEX(Data!$A$1:S$1009,_xlfn.AGGREGATE(15,6,(OFFSET(Data!$A$1,0,MATCH(T$6,Data!$1:$1,0)-1,1000,1)=IF(T$7="","Yes",T$7))/(OFFSET(Data!$A$1,0,MATCH(T$6,Data!$1:$1,0)-1,1000,1)=IF(T$7="","Yes",T$7))*ROW(Data!$C$1:$C$1009),ROW(T40)-ROW(T$7)),1)),"")</f>
        <v>C-SPAN2</v>
      </c>
      <c r="U40" s="43" t="str">
        <f ca="1">IF(V40="","",IF(INDEX(Data!$BR:$BR,MATCH(V40,Data!$A:$A,0),1)=0,"",INDEX(Data!$BR:$BR,MATCH(V40,Data!$A:$A,0),1)))</f>
        <v/>
      </c>
      <c r="V40" s="43" t="str" cm="1">
        <f t="array" aca="1" ref="V40" ca="1">IFERROR(_xlfn.SINGLE(INDEX(Data!$A$1:T$1009,_xlfn.AGGREGATE(15,6,(OFFSET(Data!$A$1,0,MATCH(V$6,Data!$1:$1,0)-1,1000,1)=IF(V$7="","Yes",V$7))/(OFFSET(Data!$A$1,0,MATCH(V$6,Data!$1:$1,0)-1,1000,1)=IF(V$7="","Yes",V$7))*ROW(Data!$C$1:$C$1009),ROW(V40)-ROW(V$7)),1)),"")</f>
        <v>Comedy Central</v>
      </c>
      <c r="W40" s="43" t="str">
        <f ca="1">IF(X40="","",IF(INDEX(Data!$BR:$BR,MATCH(X40,Data!$A:$A,0),1)=0,"",INDEX(Data!$BR:$BR,MATCH(X40,Data!$A:$A,0),1)))</f>
        <v/>
      </c>
      <c r="X40" s="43" t="str" cm="1">
        <f t="array" aca="1" ref="X40" ca="1">IFERROR(_xlfn.SINGLE(INDEX(Data!$A$1:Y$1009,_xlfn.AGGREGATE(15,6,(OFFSET(Data!$A$1,0,MATCH(X$6,Data!$1:$1,0)-1,1000,1)=IF(X$7="","Yes",X$7))/(OFFSET(Data!$A$1,0,MATCH(X$6,Data!$1:$1,0)-1,1000,1)=IF(X$7="","Yes",X$7))*ROW(Data!$C$1:$C$1009),ROW(X40)-ROW(X$7)),1)),"")</f>
        <v>De Pelicula</v>
      </c>
      <c r="Y40" s="43" t="str">
        <f ca="1">IF(Z40="","",IF(INDEX(Data!$BR:$BR,MATCH(Z40,Data!$A:$A,0),1)=0,"",INDEX(Data!$BR:$BR,MATCH(Z40,Data!$A:$A,0),1)))</f>
        <v/>
      </c>
      <c r="Z40" s="43" t="str" cm="1">
        <f t="array" aca="1" ref="Z40" ca="1">IFERROR(_xlfn.SINGLE(INDEX(Data!$A$1:AA$1009,_xlfn.AGGREGATE(15,6,(OFFSET(Data!$A$1,0,MATCH(Z$6,Data!$1:$1,0)-1,1000,1)=IF(Z$7="","Yes",Z$7))/(OFFSET(Data!$A$1,0,MATCH(Z$6,Data!$1:$1,0)-1,1000,1)=IF(Z$7="","Yes",Z$7))*ROW(Data!$C$1:$C$1009),ROW(Z40)-ROW(Z$7)),1)),"")</f>
        <v>ESPNews</v>
      </c>
      <c r="AA40" s="43" t="str">
        <f ca="1">IF(AB40="","",IF(INDEX(Data!$BR:$BR,MATCH(AB40,Data!$A:$A,0),1)=0,"",INDEX(Data!$BR:$BR,MATCH(AB40,Data!$A:$A,0),1)))</f>
        <v/>
      </c>
      <c r="AB40" s="43" t="str" cm="1">
        <f t="array" aca="1" ref="AB40" ca="1">IFERROR(_xlfn.SINGLE(INDEX(Data!$A$1:AC$1009,_xlfn.AGGREGATE(15,6,(OFFSET(Data!$A$1,0,MATCH(AB$6,Data!$1:$1,0)-1,1000,1)=IF(AB$7="","Yes",AB$7))/(OFFSET(Data!$A$1,0,MATCH(AB$6,Data!$1:$1,0)-1,1000,1)=IF(AB$7="","Yes",AB$7))*ROW(Data!$C$1:$C$1009),ROW(AB40)-ROW(AB$7)),1)),"")</f>
        <v>Fox Business</v>
      </c>
      <c r="AC40" s="43" t="str">
        <f ca="1">IF(AD40="","",IF(INDEX(Data!$BR:$BR,MATCH(AD40,Data!$A:$A,0),1)=0,"",INDEX(Data!$BR:$BR,MATCH(AD40,Data!$A:$A,0),1)))</f>
        <v/>
      </c>
      <c r="AD40" s="43" t="str" cm="1">
        <f t="array" aca="1" ref="AD40" ca="1">IFERROR(_xlfn.SINGLE(INDEX(Data!$A$1:AE$1009,_xlfn.AGGREGATE(15,6,(OFFSET(Data!$A$1,0,MATCH(AD$6,Data!$1:$1,0)-1,1000,1)=IF(AD$7="","Yes",AD$7))/(OFFSET(Data!$A$1,0,MATCH(AD$6,Data!$1:$1,0)-1,1000,1)=IF(AD$7="","Yes",AD$7))*ROW(Data!$C$1:$C$1009),ROW(AD40)-ROW(AD$7)),1)),"")</f>
        <v>ESPN 2</v>
      </c>
      <c r="AE40" s="43" t="str">
        <f ca="1">IF(AF40="","",IF(INDEX(Data!$BR:$BR,MATCH(AF40,Data!$A:$A,0),1)=0,"",INDEX(Data!$BR:$BR,MATCH(AF40,Data!$A:$A,0),1)))</f>
        <v/>
      </c>
      <c r="AF40" s="43" t="str" cm="1">
        <f t="array" aca="1" ref="AF40" ca="1">IFERROR(_xlfn.SINGLE(INDEX(Data!$A$1:AM$1009,_xlfn.AGGREGATE(15,6,(OFFSET(Data!$A$1,0,MATCH(AF$6,Data!$1:$1,0)-1,1000,1)=IF(AF$7="","Yes",AF$7))/(OFFSET(Data!$A$1,0,MATCH(AF$6,Data!$1:$1,0)-1,1000,1)=IF(AF$7="","Yes",AF$7))*ROW(Data!$C$1:$C$1009),ROW(AF40)-ROW(AF$7)),1)),"")</f>
        <v/>
      </c>
      <c r="AG40" s="43" t="str">
        <f ca="1">IF(AH40="","",IF(INDEX(Data!$BR:$BR,MATCH(AH40,Data!$A:$A,0),1)=0,"",INDEX(Data!$BR:$BR,MATCH(AH40,Data!$A:$A,0),1)))</f>
        <v/>
      </c>
      <c r="AH40" s="43" t="str" cm="1">
        <f t="array" aca="1" ref="AH40" ca="1">IFERROR(_xlfn.SINGLE(INDEX(Data!$A$1:AO$1009,_xlfn.AGGREGATE(15,6,(OFFSET(Data!$A$1,0,MATCH(AH$6,Data!$1:$1,0)-1,1000,1)=IF(AH$7="","Yes",AH$7))/(OFFSET(Data!$A$1,0,MATCH(AH$6,Data!$1:$1,0)-1,1000,1)=IF(AH$7="","Yes",AH$7))*ROW(Data!$C$1:$C$1009),ROW(AH40)-ROW(AH$7)),1)),"")</f>
        <v/>
      </c>
      <c r="AI40" s="43" t="str">
        <f ca="1">IF(AJ40="","",IF(INDEX(Data!$BR:$BR,MATCH(AJ40,Data!$A:$A,0),1)=0,"",INDEX(Data!$BR:$BR,MATCH(AJ40,Data!$A:$A,0),1)))</f>
        <v/>
      </c>
      <c r="AJ40" s="43" t="str" cm="1">
        <f t="array" aca="1" ref="AJ40" ca="1">IFERROR(_xlfn.SINGLE(INDEX(Data!$A$1:AQ$1009,_xlfn.AGGREGATE(15,6,(OFFSET(Data!$A$1,0,MATCH(AJ$6,Data!$1:$1,0)-1,1000,1)=IF(AJ$7="","Yes",AJ$7))/(OFFSET(Data!$A$1,0,MATCH(AJ$6,Data!$1:$1,0)-1,1000,1)=IF(AJ$7="","Yes",AJ$7))*ROW(Data!$C$1:$C$1009),ROW(AJ40)-ROW(AJ$7)),1)),"")</f>
        <v>FX Movie Channel</v>
      </c>
      <c r="AK40" s="43" t="str">
        <f ca="1">IF(AL40="","",IF(INDEX(Data!$BR:$BR,MATCH(AL40,Data!$A:$A,0),1)=0,"",INDEX(Data!$BR:$BR,MATCH(AL40,Data!$A:$A,0),1)))</f>
        <v/>
      </c>
      <c r="AL40" s="43" t="str" cm="1">
        <f t="array" aca="1" ref="AL40" ca="1">IFERROR(_xlfn.SINGLE(INDEX(Data!$A$1:AS$1009,_xlfn.AGGREGATE(15,6,(OFFSET(Data!$A$1,0,MATCH(AL$6,Data!$1:$1,0)-1,1000,1)=IF(AL$7="","Yes",AL$7))/(OFFSET(Data!$A$1,0,MATCH(AL$6,Data!$1:$1,0)-1,1000,1)=IF(AL$7="","Yes",AL$7))*ROW(Data!$C$1:$C$1009),ROW(AL40)-ROW(AL$7)),1)),"")</f>
        <v/>
      </c>
      <c r="AM40" s="43" t="str">
        <f ca="1">IF(AN40="","",IF(INDEX(Data!$BR:$BR,MATCH(AN40,Data!$A:$A,0),1)=0,"",INDEX(Data!$BR:$BR,MATCH(AN40,Data!$A:$A,0),1)))</f>
        <v/>
      </c>
      <c r="AN40" s="43" t="str" cm="1">
        <f t="array" aca="1" ref="AN40" ca="1">IFERROR(_xlfn.SINGLE(INDEX(Data!$A$1:AU$1009,_xlfn.AGGREGATE(15,6,(OFFSET(Data!$A$1,0,MATCH(AN$6,Data!$1:$1,0)-1,1000,1)=IF(AN$7="","Yes",AN$7))/(OFFSET(Data!$A$1,0,MATCH(AN$6,Data!$1:$1,0)-1,1000,1)=IF(AN$7="","Yes",AN$7))*ROW(Data!$C$1:$C$1009),ROW(AN40)-ROW(AN$7)),1)),"")</f>
        <v>IFC</v>
      </c>
    </row>
    <row r="41" spans="1:40" ht="24" x14ac:dyDescent="0.4">
      <c r="A41" s="43" t="str">
        <f ca="1">IF(B41="","",IF(INDEX(Data!$BR:$BR,MATCH(B41,Data!$A:$A,0),1)=0,"",INDEX(Data!$BR:$BR,MATCH(B41,Data!$A:$A,0),1)))</f>
        <v/>
      </c>
      <c r="B41" s="43" t="str" cm="1">
        <f t="array" aca="1" ref="B41" ca="1">IFERROR(_xlfn.SINGLE(INDEX(Data!A$1:$A$1007,_xlfn.AGGREGATE(15,6,(OFFSET(Data!$A$1,0,MATCH(B$6,Data!$1:$1,0)-1,1000,1)=IF(B$7="","Yes",B$7))/(OFFSET(Data!$A$1,0,MATCH(B$6,Data!$1:$1,0)-1,1000,1)=IF(B$7="","Yes",B$7))*ROW(Data!$C$1:$C$1007),ROW(B41)-ROW(B$7)),1)),"")</f>
        <v>Investigation Discovery</v>
      </c>
      <c r="C41" s="43" t="str">
        <f ca="1">IF(D41="","",IF(INDEX(Data!$BR:$BR,MATCH(D41,Data!$A:$A,0),1)=0,"",INDEX(Data!$BR:$BR,MATCH(D41,Data!$A:$A,0),1)))</f>
        <v/>
      </c>
      <c r="D41" s="43" t="str" cm="1">
        <f t="array" aca="1" ref="D41" ca="1">IFERROR(_xlfn.SINGLE(INDEX(Data!$A$1:C$1007,_xlfn.AGGREGATE(15,6,(OFFSET(Data!$A$1,0,MATCH(D$6,Data!$1:$1,0)-1,1000,1)=IF(D$7="","Yes",D$7))/(OFFSET(Data!$A$1,0,MATCH(D$6,Data!$1:$1,0)-1,1000,1)=IF(D$7="","Yes",D$7))*ROW(Data!$C$1:$C$1007),ROW(D41)-ROW(D$7)),1)),"")</f>
        <v/>
      </c>
      <c r="E41" s="43" t="str">
        <f ca="1">IF(F41="","",IF(INDEX(Data!$BR:$BR,MATCH(F41,Data!$A:$A,0),1)=0,"",INDEX(Data!$BR:$BR,MATCH(F41,Data!$A:$A,0),1)))</f>
        <v/>
      </c>
      <c r="F41" s="43" t="str" cm="1">
        <f t="array" aca="1" ref="F41" ca="1">IFERROR(_xlfn.SINGLE(INDEX(Data!$A$1:E$1009,_xlfn.AGGREGATE(15,6,(OFFSET(Data!$A$1,0,MATCH(F$6,Data!$1:$1,0)-1,1000,1)=IF(F$7="","Yes",F$7))/(OFFSET(Data!$A$1,0,MATCH(F$6,Data!$1:$1,0)-1,1000,1)=IF(F$7="","Yes",F$7))*ROW(Data!$C$1:$C$1009),ROW(F41)-ROW(F$7)),1)),"")</f>
        <v>NBC Sports Regionals</v>
      </c>
      <c r="G41" s="43" t="str">
        <f ca="1">IF(H41="","",IF(INDEX(Data!$BR:$BR,MATCH(H41,Data!$A:$A,0),1)=0,"",INDEX(Data!$BR:$BR,MATCH(H41,Data!$A:$A,0),1)))</f>
        <v/>
      </c>
      <c r="H41" s="43" t="str" cm="1">
        <f t="array" aca="1" ref="H41" ca="1">IFERROR(_xlfn.SINGLE(INDEX(Data!$A$1:G$1009,_xlfn.AGGREGATE(15,6,(OFFSET(Data!$A$1,0,MATCH(H$6,Data!$1:$1,0)-1,1000,1)=IF(H$7="","Yes",H$7))/(OFFSET(Data!$A$1,0,MATCH(H$6,Data!$1:$1,0)-1,1000,1)=IF(H$7="","Yes",H$7))*ROW(Data!$C$1:$C$1009),ROW(H41)-ROW(H$7)),1)),"")</f>
        <v>Local Now</v>
      </c>
      <c r="I41" s="43" t="str">
        <f ca="1">IF(J41="","",IF(INDEX(Data!$BR:$BR,MATCH(J41,Data!$A:$A,0),1)=0,"",INDEX(Data!$BR:$BR,MATCH(J41,Data!$A:$A,0),1)))</f>
        <v/>
      </c>
      <c r="J41" s="43" t="str" cm="1">
        <f t="array" aca="1" ref="J41" ca="1">IFERROR(_xlfn.SINGLE(INDEX(Data!$A$1:J$1009,_xlfn.AGGREGATE(15,6,(OFFSET(Data!$A$1,0,MATCH(J$6,Data!$1:$1,0)-1,1000,1)=IF(J$7="","Yes",J$7))/(OFFSET(Data!$A$1,0,MATCH(J$6,Data!$1:$1,0)-1,1000,1)=IF(J$7="","Yes",J$7))*ROW(Data!$C$1:$C$1009),ROW(J41)-ROW(J$7)),1)),"")</f>
        <v>MynetworkTV</v>
      </c>
      <c r="K41" s="43" t="str">
        <f ca="1">IF(L41="","",IF(INDEX(Data!$BR:$BR,MATCH(L41,Data!$A:$A,0),1)=0,"",INDEX(Data!$BR:$BR,MATCH(L41,Data!$A:$A,0),1)))</f>
        <v/>
      </c>
      <c r="L41" s="43" t="str" cm="1">
        <f t="array" aca="1" ref="L41" ca="1">IFERROR(_xlfn.SINGLE(INDEX(Data!$A$1:L$1009,_xlfn.AGGREGATE(15,6,(OFFSET(Data!$A$1,0,MATCH(L$6,Data!$1:$1,0)-1,1000,1)=IF(L$7="","Yes",L$7))/(OFFSET(Data!$A$1,0,MATCH(L$6,Data!$1:$1,0)-1,1000,1)=IF(L$7="","Yes",L$7))*ROW(Data!$C$1:$C$1009),ROW(L41)-ROW(L$7)),1)),"")</f>
        <v>Freeform</v>
      </c>
      <c r="M41" s="43" t="str">
        <f ca="1">IF(N41="","",IF(INDEX(Data!$BR:$BR,MATCH(N41,Data!$A:$A,0),1)=0,"",INDEX(Data!$BR:$BR,MATCH(N41,Data!$A:$A,0),1)))</f>
        <v/>
      </c>
      <c r="N41" s="43" t="str" cm="1">
        <f t="array" aca="1" ref="N41" ca="1">IFERROR(_xlfn.SINGLE(INDEX(Data!$A$1:N$1009,_xlfn.AGGREGATE(15,6,(OFFSET(Data!$A$1,0,MATCH(N$6,Data!$1:$1,0)-1,1000,1)=IF(N$7="","Yes",N$7))/(OFFSET(Data!$A$1,0,MATCH(N$6,Data!$1:$1,0)-1,1000,1)=IF(N$7="","Yes",N$7))*ROW(Data!$C$1:$C$1009),ROW(N41)-ROW(N$7)),1)),"")</f>
        <v>Fox Sports 1</v>
      </c>
      <c r="O41" s="43" t="str">
        <f ca="1">IF(P41="","",IF(INDEX(Data!$BR:$BR,MATCH(P41,Data!$A:$A,0),1)=0,"",INDEX(Data!$BR:$BR,MATCH(P41,Data!$A:$A,0),1)))</f>
        <v/>
      </c>
      <c r="P41" s="43" t="str" cm="1">
        <f t="array" aca="1" ref="P41" ca="1">IFERROR(_xlfn.SINGLE(INDEX(Data!$A$1:Q$1009,_xlfn.AGGREGATE(15,6,(OFFSET(Data!$A$1,0,MATCH(P$6,Data!$1:$1,0)-1,1000,1)=IF(P$7="","Yes",P$7))/(OFFSET(Data!$A$1,0,MATCH(P$6,Data!$1:$1,0)-1,1000,1)=IF(P$7="","Yes",P$7))*ROW(Data!$C$1:$C$1009),ROW(P41)-ROW(P$7)),1)),"")</f>
        <v>ESPN</v>
      </c>
      <c r="Q41" s="43" t="str">
        <f ca="1">IF(R41="","",IF(INDEX(Data!$BR:$BR,MATCH(R41,Data!$A:$A,0),1)=0,"",INDEX(Data!$BR:$BR,MATCH(R41,Data!$A:$A,0),1)))</f>
        <v/>
      </c>
      <c r="R41" s="43" t="str" cm="1">
        <f t="array" aca="1" ref="R41" ca="1">IFERROR(_xlfn.SINGLE(INDEX(Data!$A$1:R$1009,_xlfn.AGGREGATE(15,6,(OFFSET(Data!$A$1,0,MATCH(R$6,Data!$1:$1,0)-1,1000,1)=IF(R$7="","Yes",R$7))/(OFFSET(Data!$A$1,0,MATCH(R$6,Data!$1:$1,0)-1,1000,1)=IF(R$7="","Yes",R$7))*ROW(Data!$C$1:$C$1009),ROW(R41)-ROW(R$7)),1)),"")</f>
        <v>Destination America</v>
      </c>
      <c r="S41" s="43" t="str">
        <f ca="1">IF(T41="","",IF(INDEX(Data!$BR:$BR,MATCH(T41,Data!$A:$A,0),1)=0,"",INDEX(Data!$BR:$BR,MATCH(T41,Data!$A:$A,0),1)))</f>
        <v/>
      </c>
      <c r="T41" s="43" t="str" cm="1">
        <f t="array" aca="1" ref="T41" ca="1">IFERROR(_xlfn.SINGLE(INDEX(Data!$A$1:S$1009,_xlfn.AGGREGATE(15,6,(OFFSET(Data!$A$1,0,MATCH(T$6,Data!$1:$1,0)-1,1000,1)=IF(T$7="","Yes",T$7))/(OFFSET(Data!$A$1,0,MATCH(T$6,Data!$1:$1,0)-1,1000,1)=IF(T$7="","Yes",T$7))*ROW(Data!$C$1:$C$1009),ROW(T41)-ROW(T$7)),1)),"")</f>
        <v>CW</v>
      </c>
      <c r="U41" s="43" t="str">
        <f ca="1">IF(V41="","",IF(INDEX(Data!$BR:$BR,MATCH(V41,Data!$A:$A,0),1)=0,"",INDEX(Data!$BR:$BR,MATCH(V41,Data!$A:$A,0),1)))</f>
        <v/>
      </c>
      <c r="V41" s="43" t="str" cm="1">
        <f t="array" aca="1" ref="V41" ca="1">IFERROR(_xlfn.SINGLE(INDEX(Data!$A$1:T$1009,_xlfn.AGGREGATE(15,6,(OFFSET(Data!$A$1,0,MATCH(V$6,Data!$1:$1,0)-1,1000,1)=IF(V$7="","Yes",V$7))/(OFFSET(Data!$A$1,0,MATCH(V$6,Data!$1:$1,0)-1,1000,1)=IF(V$7="","Yes",V$7))*ROW(Data!$C$1:$C$1009),ROW(V41)-ROW(V$7)),1)),"")</f>
        <v>Comedy TV</v>
      </c>
      <c r="W41" s="43" t="str">
        <f ca="1">IF(X41="","",IF(INDEX(Data!$BR:$BR,MATCH(X41,Data!$A:$A,0),1)=0,"",INDEX(Data!$BR:$BR,MATCH(X41,Data!$A:$A,0),1)))</f>
        <v/>
      </c>
      <c r="X41" s="43" t="str" cm="1">
        <f t="array" aca="1" ref="X41" ca="1">IFERROR(_xlfn.SINGLE(INDEX(Data!$A$1:Y$1009,_xlfn.AGGREGATE(15,6,(OFFSET(Data!$A$1,0,MATCH(X$6,Data!$1:$1,0)-1,1000,1)=IF(X$7="","Yes",X$7))/(OFFSET(Data!$A$1,0,MATCH(X$6,Data!$1:$1,0)-1,1000,1)=IF(X$7="","Yes",X$7))*ROW(Data!$C$1:$C$1009),ROW(X41)-ROW(X$7)),1)),"")</f>
        <v>De Pelicula Clásico</v>
      </c>
      <c r="Y41" s="43" t="str">
        <f ca="1">IF(Z41="","",IF(INDEX(Data!$BR:$BR,MATCH(Z41,Data!$A:$A,0),1)=0,"",INDEX(Data!$BR:$BR,MATCH(Z41,Data!$A:$A,0),1)))</f>
        <v/>
      </c>
      <c r="Z41" s="43" t="str" cm="1">
        <f t="array" aca="1" ref="Z41" ca="1">IFERROR(_xlfn.SINGLE(INDEX(Data!$A$1:AA$1009,_xlfn.AGGREGATE(15,6,(OFFSET(Data!$A$1,0,MATCH(Z$6,Data!$1:$1,0)-1,1000,1)=IF(Z$7="","Yes",Z$7))/(OFFSET(Data!$A$1,0,MATCH(Z$6,Data!$1:$1,0)-1,1000,1)=IF(Z$7="","Yes",Z$7))*ROW(Data!$C$1:$C$1009),ROW(Z41)-ROW(Z$7)),1)),"")</f>
        <v>ESPNu</v>
      </c>
      <c r="AA41" s="43" t="str">
        <f ca="1">IF(AB41="","",IF(INDEX(Data!$BR:$BR,MATCH(AB41,Data!$A:$A,0),1)=0,"",INDEX(Data!$BR:$BR,MATCH(AB41,Data!$A:$A,0),1)))</f>
        <v/>
      </c>
      <c r="AB41" s="43" t="str" cm="1">
        <f t="array" aca="1" ref="AB41" ca="1">IFERROR(_xlfn.SINGLE(INDEX(Data!$A$1:AC$1009,_xlfn.AGGREGATE(15,6,(OFFSET(Data!$A$1,0,MATCH(AB$6,Data!$1:$1,0)-1,1000,1)=IF(AB$7="","Yes",AB$7))/(OFFSET(Data!$A$1,0,MATCH(AB$6,Data!$1:$1,0)-1,1000,1)=IF(AB$7="","Yes",AB$7))*ROW(Data!$C$1:$C$1009),ROW(AB41)-ROW(AB$7)),1)),"")</f>
        <v>Fox News</v>
      </c>
      <c r="AC41" s="43" t="str">
        <f ca="1">IF(AD41="","",IF(INDEX(Data!$BR:$BR,MATCH(AD41,Data!$A:$A,0),1)=0,"",INDEX(Data!$BR:$BR,MATCH(AD41,Data!$A:$A,0),1)))</f>
        <v/>
      </c>
      <c r="AD41" s="43" t="str" cm="1">
        <f t="array" aca="1" ref="AD41" ca="1">IFERROR(_xlfn.SINGLE(INDEX(Data!$A$1:AE$1009,_xlfn.AGGREGATE(15,6,(OFFSET(Data!$A$1,0,MATCH(AD$6,Data!$1:$1,0)-1,1000,1)=IF(AD$7="","Yes",AD$7))/(OFFSET(Data!$A$1,0,MATCH(AD$6,Data!$1:$1,0)-1,1000,1)=IF(AD$7="","Yes",AD$7))*ROW(Data!$C$1:$C$1009),ROW(AD41)-ROW(AD$7)),1)),"")</f>
        <v>Estrella TV</v>
      </c>
      <c r="AE41" s="43" t="str">
        <f ca="1">IF(AF41="","",IF(INDEX(Data!$BR:$BR,MATCH(AF41,Data!$A:$A,0),1)=0,"",INDEX(Data!$BR:$BR,MATCH(AF41,Data!$A:$A,0),1)))</f>
        <v/>
      </c>
      <c r="AF41" s="43" t="str" cm="1">
        <f t="array" aca="1" ref="AF41" ca="1">IFERROR(_xlfn.SINGLE(INDEX(Data!$A$1:AM$1009,_xlfn.AGGREGATE(15,6,(OFFSET(Data!$A$1,0,MATCH(AF$6,Data!$1:$1,0)-1,1000,1)=IF(AF$7="","Yes",AF$7))/(OFFSET(Data!$A$1,0,MATCH(AF$6,Data!$1:$1,0)-1,1000,1)=IF(AF$7="","Yes",AF$7))*ROW(Data!$C$1:$C$1009),ROW(AF41)-ROW(AF$7)),1)),"")</f>
        <v/>
      </c>
      <c r="AG41" s="43" t="str">
        <f ca="1">IF(AH41="","",IF(INDEX(Data!$BR:$BR,MATCH(AH41,Data!$A:$A,0),1)=0,"",INDEX(Data!$BR:$BR,MATCH(AH41,Data!$A:$A,0),1)))</f>
        <v/>
      </c>
      <c r="AH41" s="43" t="str" cm="1">
        <f t="array" aca="1" ref="AH41" ca="1">IFERROR(_xlfn.SINGLE(INDEX(Data!$A$1:AO$1009,_xlfn.AGGREGATE(15,6,(OFFSET(Data!$A$1,0,MATCH(AH$6,Data!$1:$1,0)-1,1000,1)=IF(AH$7="","Yes",AH$7))/(OFFSET(Data!$A$1,0,MATCH(AH$6,Data!$1:$1,0)-1,1000,1)=IF(AH$7="","Yes",AH$7))*ROW(Data!$C$1:$C$1009),ROW(AH41)-ROW(AH$7)),1)),"")</f>
        <v/>
      </c>
      <c r="AI41" s="43" t="str">
        <f ca="1">IF(AJ41="","",IF(INDEX(Data!$BR:$BR,MATCH(AJ41,Data!$A:$A,0),1)=0,"",INDEX(Data!$BR:$BR,MATCH(AJ41,Data!$A:$A,0),1)))</f>
        <v/>
      </c>
      <c r="AJ41" s="43" t="str" cm="1">
        <f t="array" aca="1" ref="AJ41" ca="1">IFERROR(_xlfn.SINGLE(INDEX(Data!$A$1:AQ$1009,_xlfn.AGGREGATE(15,6,(OFFSET(Data!$A$1,0,MATCH(AJ$6,Data!$1:$1,0)-1,1000,1)=IF(AJ$7="","Yes",AJ$7))/(OFFSET(Data!$A$1,0,MATCH(AJ$6,Data!$1:$1,0)-1,1000,1)=IF(AJ$7="","Yes",AJ$7))*ROW(Data!$C$1:$C$1009),ROW(AJ41)-ROW(AJ$7)),1)),"")</f>
        <v>FXX</v>
      </c>
      <c r="AK41" s="43" t="str">
        <f ca="1">IF(AL41="","",IF(INDEX(Data!$BR:$BR,MATCH(AL41,Data!$A:$A,0),1)=0,"",INDEX(Data!$BR:$BR,MATCH(AL41,Data!$A:$A,0),1)))</f>
        <v/>
      </c>
      <c r="AL41" s="43" t="str" cm="1">
        <f t="array" aca="1" ref="AL41" ca="1">IFERROR(_xlfn.SINGLE(INDEX(Data!$A$1:AS$1009,_xlfn.AGGREGATE(15,6,(OFFSET(Data!$A$1,0,MATCH(AL$6,Data!$1:$1,0)-1,1000,1)=IF(AL$7="","Yes",AL$7))/(OFFSET(Data!$A$1,0,MATCH(AL$6,Data!$1:$1,0)-1,1000,1)=IF(AL$7="","Yes",AL$7))*ROW(Data!$C$1:$C$1009),ROW(AL41)-ROW(AL$7)),1)),"")</f>
        <v/>
      </c>
      <c r="AM41" s="43" t="str">
        <f ca="1">IF(AN41="","",IF(INDEX(Data!$BR:$BR,MATCH(AN41,Data!$A:$A,0),1)=0,"",INDEX(Data!$BR:$BR,MATCH(AN41,Data!$A:$A,0),1)))</f>
        <v/>
      </c>
      <c r="AN41" s="43" t="str" cm="1">
        <f t="array" aca="1" ref="AN41" ca="1">IFERROR(_xlfn.SINGLE(INDEX(Data!$A$1:AU$1009,_xlfn.AGGREGATE(15,6,(OFFSET(Data!$A$1,0,MATCH(AN$6,Data!$1:$1,0)-1,1000,1)=IF(AN$7="","Yes",AN$7))/(OFFSET(Data!$A$1,0,MATCH(AN$6,Data!$1:$1,0)-1,1000,1)=IF(AN$7="","Yes",AN$7))*ROW(Data!$C$1:$C$1009),ROW(AN41)-ROW(AN$7)),1)),"")</f>
        <v>Lifetime</v>
      </c>
    </row>
    <row r="42" spans="1:40" ht="24" x14ac:dyDescent="0.4">
      <c r="A42" s="43" t="str">
        <f ca="1">IF(B42="","",IF(INDEX(Data!$BR:$BR,MATCH(B42,Data!$A:$A,0),1)=0,"",INDEX(Data!$BR:$BR,MATCH(B42,Data!$A:$A,0),1)))</f>
        <v/>
      </c>
      <c r="B42" s="43" t="str" cm="1">
        <f t="array" aca="1" ref="B42" ca="1">IFERROR(_xlfn.SINGLE(INDEX(Data!A$1:$A$1007,_xlfn.AGGREGATE(15,6,(OFFSET(Data!$A$1,0,MATCH(B$6,Data!$1:$1,0)-1,1000,1)=IF(B$7="","Yes",B$7))/(OFFSET(Data!$A$1,0,MATCH(B$6,Data!$1:$1,0)-1,1000,1)=IF(B$7="","Yes",B$7))*ROW(Data!$C$1:$C$1007),ROW(B42)-ROW(B$7)),1)),"")</f>
        <v>Law And Crime</v>
      </c>
      <c r="C42" s="43" t="str">
        <f ca="1">IF(D42="","",IF(INDEX(Data!$BR:$BR,MATCH(D42,Data!$A:$A,0),1)=0,"",INDEX(Data!$BR:$BR,MATCH(D42,Data!$A:$A,0),1)))</f>
        <v/>
      </c>
      <c r="D42" s="43" t="str" cm="1">
        <f t="array" aca="1" ref="D42" ca="1">IFERROR(_xlfn.SINGLE(INDEX(Data!$A$1:C$1007,_xlfn.AGGREGATE(15,6,(OFFSET(Data!$A$1,0,MATCH(D$6,Data!$1:$1,0)-1,1000,1)=IF(D$7="","Yes",D$7))/(OFFSET(Data!$A$1,0,MATCH(D$6,Data!$1:$1,0)-1,1000,1)=IF(D$7="","Yes",D$7))*ROW(Data!$C$1:$C$1007),ROW(D42)-ROW(D$7)),1)),"")</f>
        <v/>
      </c>
      <c r="E42" s="43" t="str">
        <f ca="1">IF(F42="","",IF(INDEX(Data!$BR:$BR,MATCH(F42,Data!$A:$A,0),1)=0,"",INDEX(Data!$BR:$BR,MATCH(F42,Data!$A:$A,0),1)))</f>
        <v/>
      </c>
      <c r="F42" s="43" t="str" cm="1">
        <f t="array" aca="1" ref="F42" ca="1">IFERROR(_xlfn.SINGLE(INDEX(Data!$A$1:E$1009,_xlfn.AGGREGATE(15,6,(OFFSET(Data!$A$1,0,MATCH(F$6,Data!$1:$1,0)-1,1000,1)=IF(F$7="","Yes",F$7))/(OFFSET(Data!$A$1,0,MATCH(F$6,Data!$1:$1,0)-1,1000,1)=IF(F$7="","Yes",F$7))*ROW(Data!$C$1:$C$1009),ROW(F42)-ROW(F$7)),1)),"")</f>
        <v>Newsy</v>
      </c>
      <c r="G42" s="43" t="str">
        <f ca="1">IF(H42="","",IF(INDEX(Data!$BR:$BR,MATCH(H42,Data!$A:$A,0),1)=0,"",INDEX(Data!$BR:$BR,MATCH(H42,Data!$A:$A,0),1)))</f>
        <v/>
      </c>
      <c r="H42" s="43" t="str" cm="1">
        <f t="array" aca="1" ref="H42" ca="1">IFERROR(_xlfn.SINGLE(INDEX(Data!$A$1:G$1009,_xlfn.AGGREGATE(15,6,(OFFSET(Data!$A$1,0,MATCH(H$6,Data!$1:$1,0)-1,1000,1)=IF(H$7="","Yes",H$7))/(OFFSET(Data!$A$1,0,MATCH(H$6,Data!$1:$1,0)-1,1000,1)=IF(H$7="","Yes",H$7))*ROW(Data!$C$1:$C$1009),ROW(H42)-ROW(H$7)),1)),"")</f>
        <v>Motor Trend</v>
      </c>
      <c r="I42" s="43" t="str">
        <f ca="1">IF(J42="","",IF(INDEX(Data!$BR:$BR,MATCH(J42,Data!$A:$A,0),1)=0,"",INDEX(Data!$BR:$BR,MATCH(J42,Data!$A:$A,0),1)))</f>
        <v/>
      </c>
      <c r="J42" s="43" t="str" cm="1">
        <f t="array" aca="1" ref="J42" ca="1">IFERROR(_xlfn.SINGLE(INDEX(Data!$A$1:J$1009,_xlfn.AGGREGATE(15,6,(OFFSET(Data!$A$1,0,MATCH(J$6,Data!$1:$1,0)-1,1000,1)=IF(J$7="","Yes",J$7))/(OFFSET(Data!$A$1,0,MATCH(J$6,Data!$1:$1,0)-1,1000,1)=IF(J$7="","Yes",J$7))*ROW(Data!$C$1:$C$1009),ROW(J42)-ROW(J$7)),1)),"")</f>
        <v>Nat Geo Wild</v>
      </c>
      <c r="K42" s="43" t="str">
        <f ca="1">IF(L42="","",IF(INDEX(Data!$BR:$BR,MATCH(L42,Data!$A:$A,0),1)=0,"",INDEX(Data!$BR:$BR,MATCH(L42,Data!$A:$A,0),1)))</f>
        <v/>
      </c>
      <c r="L42" s="43" t="str" cm="1">
        <f t="array" aca="1" ref="L42" ca="1">IFERROR(_xlfn.SINGLE(INDEX(Data!$A$1:L$1009,_xlfn.AGGREGATE(15,6,(OFFSET(Data!$A$1,0,MATCH(L$6,Data!$1:$1,0)-1,1000,1)=IF(L$7="","Yes",L$7))/(OFFSET(Data!$A$1,0,MATCH(L$6,Data!$1:$1,0)-1,1000,1)=IF(L$7="","Yes",L$7))*ROW(Data!$C$1:$C$1009),ROW(L42)-ROW(L$7)),1)),"")</f>
        <v>FX</v>
      </c>
      <c r="M42" s="43" t="str">
        <f ca="1">IF(N42="","",IF(INDEX(Data!$BR:$BR,MATCH(N42,Data!$A:$A,0),1)=0,"",INDEX(Data!$BR:$BR,MATCH(N42,Data!$A:$A,0),1)))</f>
        <v/>
      </c>
      <c r="N42" s="43" t="str" cm="1">
        <f t="array" aca="1" ref="N42" ca="1">IFERROR(_xlfn.SINGLE(INDEX(Data!$A$1:N$1009,_xlfn.AGGREGATE(15,6,(OFFSET(Data!$A$1,0,MATCH(N$6,Data!$1:$1,0)-1,1000,1)=IF(N$7="","Yes",N$7))/(OFFSET(Data!$A$1,0,MATCH(N$6,Data!$1:$1,0)-1,1000,1)=IF(N$7="","Yes",N$7))*ROW(Data!$C$1:$C$1009),ROW(N42)-ROW(N$7)),1)),"")</f>
        <v>Freeform</v>
      </c>
      <c r="O42" s="43" t="str">
        <f ca="1">IF(P42="","",IF(INDEX(Data!$BR:$BR,MATCH(P42,Data!$A:$A,0),1)=0,"",INDEX(Data!$BR:$BR,MATCH(P42,Data!$A:$A,0),1)))</f>
        <v/>
      </c>
      <c r="P42" s="43" t="str" cm="1">
        <f t="array" aca="1" ref="P42" ca="1">IFERROR(_xlfn.SINGLE(INDEX(Data!$A$1:Q$1009,_xlfn.AGGREGATE(15,6,(OFFSET(Data!$A$1,0,MATCH(P$6,Data!$1:$1,0)-1,1000,1)=IF(P$7="","Yes",P$7))/(OFFSET(Data!$A$1,0,MATCH(P$6,Data!$1:$1,0)-1,1000,1)=IF(P$7="","Yes",P$7))*ROW(Data!$C$1:$C$1009),ROW(P42)-ROW(P$7)),1)),"")</f>
        <v>ESPN 2</v>
      </c>
      <c r="Q42" s="43" t="str">
        <f ca="1">IF(R42="","",IF(INDEX(Data!$BR:$BR,MATCH(R42,Data!$A:$A,0),1)=0,"",INDEX(Data!$BR:$BR,MATCH(R42,Data!$A:$A,0),1)))</f>
        <v/>
      </c>
      <c r="R42" s="43" t="str" cm="1">
        <f t="array" aca="1" ref="R42" ca="1">IFERROR(_xlfn.SINGLE(INDEX(Data!$A$1:R$1009,_xlfn.AGGREGATE(15,6,(OFFSET(Data!$A$1,0,MATCH(R$6,Data!$1:$1,0)-1,1000,1)=IF(R$7="","Yes",R$7))/(OFFSET(Data!$A$1,0,MATCH(R$6,Data!$1:$1,0)-1,1000,1)=IF(R$7="","Yes",R$7))*ROW(Data!$C$1:$C$1009),ROW(R42)-ROW(R$7)),1)),"")</f>
        <v>Discovery Channel</v>
      </c>
      <c r="S42" s="43" t="str">
        <f ca="1">IF(T42="","",IF(INDEX(Data!$BR:$BR,MATCH(T42,Data!$A:$A,0),1)=0,"",INDEX(Data!$BR:$BR,MATCH(T42,Data!$A:$A,0),1)))</f>
        <v/>
      </c>
      <c r="T42" s="43" t="str" cm="1">
        <f t="array" aca="1" ref="T42" ca="1">IFERROR(_xlfn.SINGLE(INDEX(Data!$A$1:S$1009,_xlfn.AGGREGATE(15,6,(OFFSET(Data!$A$1,0,MATCH(T$6,Data!$1:$1,0)-1,1000,1)=IF(T$7="","Yes",T$7))/(OFFSET(Data!$A$1,0,MATCH(T$6,Data!$1:$1,0)-1,1000,1)=IF(T$7="","Yes",T$7))*ROW(Data!$C$1:$C$1009),ROW(T42)-ROW(T$7)),1)),"")</f>
        <v>Destination America</v>
      </c>
      <c r="U42" s="43" t="str">
        <f ca="1">IF(V42="","",IF(INDEX(Data!$BR:$BR,MATCH(V42,Data!$A:$A,0),1)=0,"",INDEX(Data!$BR:$BR,MATCH(V42,Data!$A:$A,0),1)))</f>
        <v/>
      </c>
      <c r="V42" s="43" t="str" cm="1">
        <f t="array" aca="1" ref="V42" ca="1">IFERROR(_xlfn.SINGLE(INDEX(Data!$A$1:T$1009,_xlfn.AGGREGATE(15,6,(OFFSET(Data!$A$1,0,MATCH(V$6,Data!$1:$1,0)-1,1000,1)=IF(V$7="","Yes",V$7))/(OFFSET(Data!$A$1,0,MATCH(V$6,Data!$1:$1,0)-1,1000,1)=IF(V$7="","Yes",V$7))*ROW(Data!$C$1:$C$1009),ROW(V42)-ROW(V$7)),1)),"")</f>
        <v>Cooking Channel</v>
      </c>
      <c r="W42" s="43" t="str">
        <f ca="1">IF(X42="","",IF(INDEX(Data!$BR:$BR,MATCH(X42,Data!$A:$A,0),1)=0,"",INDEX(Data!$BR:$BR,MATCH(X42,Data!$A:$A,0),1)))</f>
        <v/>
      </c>
      <c r="X42" s="43" t="str" cm="1">
        <f t="array" aca="1" ref="X42" ca="1">IFERROR(_xlfn.SINGLE(INDEX(Data!$A$1:Y$1009,_xlfn.AGGREGATE(15,6,(OFFSET(Data!$A$1,0,MATCH(X$6,Data!$1:$1,0)-1,1000,1)=IF(X$7="","Yes",X$7))/(OFFSET(Data!$A$1,0,MATCH(X$6,Data!$1:$1,0)-1,1000,1)=IF(X$7="","Yes",X$7))*ROW(Data!$C$1:$C$1009),ROW(X42)-ROW(X$7)),1)),"")</f>
        <v>Discovery Channel</v>
      </c>
      <c r="Y42" s="43" t="str">
        <f ca="1">IF(Z42="","",IF(INDEX(Data!$BR:$BR,MATCH(Z42,Data!$A:$A,0),1)=0,"",INDEX(Data!$BR:$BR,MATCH(Z42,Data!$A:$A,0),1)))</f>
        <v/>
      </c>
      <c r="Z42" s="43" t="str" cm="1">
        <f t="array" aca="1" ref="Z42" ca="1">IFERROR(_xlfn.SINGLE(INDEX(Data!$A$1:AA$1009,_xlfn.AGGREGATE(15,6,(OFFSET(Data!$A$1,0,MATCH(Z$6,Data!$1:$1,0)-1,1000,1)=IF(Z$7="","Yes",Z$7))/(OFFSET(Data!$A$1,0,MATCH(Z$6,Data!$1:$1,0)-1,1000,1)=IF(Z$7="","Yes",Z$7))*ROW(Data!$C$1:$C$1009),ROW(Z42)-ROW(Z$7)),1)),"")</f>
        <v>Food Network</v>
      </c>
      <c r="AA42" s="43" t="str">
        <f ca="1">IF(AB42="","",IF(INDEX(Data!$BR:$BR,MATCH(AB42,Data!$A:$A,0),1)=0,"",INDEX(Data!$BR:$BR,MATCH(AB42,Data!$A:$A,0),1)))</f>
        <v/>
      </c>
      <c r="AB42" s="43" t="str" cm="1">
        <f t="array" aca="1" ref="AB42" ca="1">IFERROR(_xlfn.SINGLE(INDEX(Data!$A$1:AC$1009,_xlfn.AGGREGATE(15,6,(OFFSET(Data!$A$1,0,MATCH(AB$6,Data!$1:$1,0)-1,1000,1)=IF(AB$7="","Yes",AB$7))/(OFFSET(Data!$A$1,0,MATCH(AB$6,Data!$1:$1,0)-1,1000,1)=IF(AB$7="","Yes",AB$7))*ROW(Data!$C$1:$C$1009),ROW(AB42)-ROW(AB$7)),1)),"")</f>
        <v>Fox Sports 1</v>
      </c>
      <c r="AC42" s="43" t="str">
        <f ca="1">IF(AD42="","",IF(INDEX(Data!$BR:$BR,MATCH(AD42,Data!$A:$A,0),1)=0,"",INDEX(Data!$BR:$BR,MATCH(AD42,Data!$A:$A,0),1)))</f>
        <v/>
      </c>
      <c r="AD42" s="43" t="str" cm="1">
        <f t="array" aca="1" ref="AD42" ca="1">IFERROR(_xlfn.SINGLE(INDEX(Data!$A$1:AE$1009,_xlfn.AGGREGATE(15,6,(OFFSET(Data!$A$1,0,MATCH(AD$6,Data!$1:$1,0)-1,1000,1)=IF(AD$7="","Yes",AD$7))/(OFFSET(Data!$A$1,0,MATCH(AD$6,Data!$1:$1,0)-1,1000,1)=IF(AD$7="","Yes",AD$7))*ROW(Data!$C$1:$C$1009),ROW(AD42)-ROW(AD$7)),1)),"")</f>
        <v>Food Network</v>
      </c>
      <c r="AE42" s="43" t="str">
        <f ca="1">IF(AF42="","",IF(INDEX(Data!$BR:$BR,MATCH(AF42,Data!$A:$A,0),1)=0,"",INDEX(Data!$BR:$BR,MATCH(AF42,Data!$A:$A,0),1)))</f>
        <v/>
      </c>
      <c r="AF42" s="43" t="str" cm="1">
        <f t="array" aca="1" ref="AF42" ca="1">IFERROR(_xlfn.SINGLE(INDEX(Data!$A$1:AM$1009,_xlfn.AGGREGATE(15,6,(OFFSET(Data!$A$1,0,MATCH(AF$6,Data!$1:$1,0)-1,1000,1)=IF(AF$7="","Yes",AF$7))/(OFFSET(Data!$A$1,0,MATCH(AF$6,Data!$1:$1,0)-1,1000,1)=IF(AF$7="","Yes",AF$7))*ROW(Data!$C$1:$C$1009),ROW(AF42)-ROW(AF$7)),1)),"")</f>
        <v/>
      </c>
      <c r="AG42" s="43" t="str">
        <f ca="1">IF(AH42="","",IF(INDEX(Data!$BR:$BR,MATCH(AH42,Data!$A:$A,0),1)=0,"",INDEX(Data!$BR:$BR,MATCH(AH42,Data!$A:$A,0),1)))</f>
        <v/>
      </c>
      <c r="AH42" s="43" t="str" cm="1">
        <f t="array" aca="1" ref="AH42" ca="1">IFERROR(_xlfn.SINGLE(INDEX(Data!$A$1:AO$1009,_xlfn.AGGREGATE(15,6,(OFFSET(Data!$A$1,0,MATCH(AH$6,Data!$1:$1,0)-1,1000,1)=IF(AH$7="","Yes",AH$7))/(OFFSET(Data!$A$1,0,MATCH(AH$6,Data!$1:$1,0)-1,1000,1)=IF(AH$7="","Yes",AH$7))*ROW(Data!$C$1:$C$1009),ROW(AH42)-ROW(AH$7)),1)),"")</f>
        <v/>
      </c>
      <c r="AI42" s="43" t="str">
        <f ca="1">IF(AJ42="","",IF(INDEX(Data!$BR:$BR,MATCH(AJ42,Data!$A:$A,0),1)=0,"",INDEX(Data!$BR:$BR,MATCH(AJ42,Data!$A:$A,0),1)))</f>
        <v/>
      </c>
      <c r="AJ42" s="43" t="str" cm="1">
        <f t="array" aca="1" ref="AJ42" ca="1">IFERROR(_xlfn.SINGLE(INDEX(Data!$A$1:AQ$1009,_xlfn.AGGREGATE(15,6,(OFFSET(Data!$A$1,0,MATCH(AJ$6,Data!$1:$1,0)-1,1000,1)=IF(AJ$7="","Yes",AJ$7))/(OFFSET(Data!$A$1,0,MATCH(AJ$6,Data!$1:$1,0)-1,1000,1)=IF(AJ$7="","Yes",AJ$7))*ROW(Data!$C$1:$C$1009),ROW(AJ42)-ROW(AJ$7)),1)),"")</f>
        <v>FYI</v>
      </c>
      <c r="AK42" s="43" t="str">
        <f ca="1">IF(AL42="","",IF(INDEX(Data!$BR:$BR,MATCH(AL42,Data!$A:$A,0),1)=0,"",INDEX(Data!$BR:$BR,MATCH(AL42,Data!$A:$A,0),1)))</f>
        <v/>
      </c>
      <c r="AL42" s="43" t="str" cm="1">
        <f t="array" aca="1" ref="AL42" ca="1">IFERROR(_xlfn.SINGLE(INDEX(Data!$A$1:AS$1009,_xlfn.AGGREGATE(15,6,(OFFSET(Data!$A$1,0,MATCH(AL$6,Data!$1:$1,0)-1,1000,1)=IF(AL$7="","Yes",AL$7))/(OFFSET(Data!$A$1,0,MATCH(AL$6,Data!$1:$1,0)-1,1000,1)=IF(AL$7="","Yes",AL$7))*ROW(Data!$C$1:$C$1009),ROW(AL42)-ROW(AL$7)),1)),"")</f>
        <v/>
      </c>
      <c r="AM42" s="43" t="str">
        <f ca="1">IF(AN42="","",IF(INDEX(Data!$BR:$BR,MATCH(AN42,Data!$A:$A,0),1)=0,"",INDEX(Data!$BR:$BR,MATCH(AN42,Data!$A:$A,0),1)))</f>
        <v/>
      </c>
      <c r="AN42" s="43" t="str" cm="1">
        <f t="array" aca="1" ref="AN42" ca="1">IFERROR(_xlfn.SINGLE(INDEX(Data!$A$1:AU$1009,_xlfn.AGGREGATE(15,6,(OFFSET(Data!$A$1,0,MATCH(AN$6,Data!$1:$1,0)-1,1000,1)=IF(AN$7="","Yes",AN$7))/(OFFSET(Data!$A$1,0,MATCH(AN$6,Data!$1:$1,0)-1,1000,1)=IF(AN$7="","Yes",AN$7))*ROW(Data!$C$1:$C$1009),ROW(AN42)-ROW(AN$7)),1)),"")</f>
        <v>Lifetime Movie Network</v>
      </c>
    </row>
    <row r="43" spans="1:40" ht="24" x14ac:dyDescent="0.4">
      <c r="A43" s="43" t="str">
        <f ca="1">IF(B43="","",IF(INDEX(Data!$BR:$BR,MATCH(B43,Data!$A:$A,0),1)=0,"",INDEX(Data!$BR:$BR,MATCH(B43,Data!$A:$A,0),1)))</f>
        <v/>
      </c>
      <c r="B43" s="43" t="str" cm="1">
        <f t="array" aca="1" ref="B43" ca="1">IFERROR(_xlfn.SINGLE(INDEX(Data!A$1:$A$1007,_xlfn.AGGREGATE(15,6,(OFFSET(Data!$A$1,0,MATCH(B$6,Data!$1:$1,0)-1,1000,1)=IF(B$7="","Yes",B$7))/(OFFSET(Data!$A$1,0,MATCH(B$6,Data!$1:$1,0)-1,1000,1)=IF(B$7="","Yes",B$7))*ROW(Data!$C$1:$C$1007),ROW(B43)-ROW(B$7)),1)),"")</f>
        <v>Lifetime</v>
      </c>
      <c r="C43" s="43" t="str">
        <f ca="1">IF(D43="","",IF(INDEX(Data!$BR:$BR,MATCH(D43,Data!$A:$A,0),1)=0,"",INDEX(Data!$BR:$BR,MATCH(D43,Data!$A:$A,0),1)))</f>
        <v/>
      </c>
      <c r="D43" s="43" t="str" cm="1">
        <f t="array" aca="1" ref="D43" ca="1">IFERROR(_xlfn.SINGLE(INDEX(Data!$A$1:C$1007,_xlfn.AGGREGATE(15,6,(OFFSET(Data!$A$1,0,MATCH(D$6,Data!$1:$1,0)-1,1000,1)=IF(D$7="","Yes",D$7))/(OFFSET(Data!$A$1,0,MATCH(D$6,Data!$1:$1,0)-1,1000,1)=IF(D$7="","Yes",D$7))*ROW(Data!$C$1:$C$1007),ROW(D43)-ROW(D$7)),1)),"")</f>
        <v/>
      </c>
      <c r="E43" s="43" t="str">
        <f ca="1">IF(F43="","",IF(INDEX(Data!$BR:$BR,MATCH(F43,Data!$A:$A,0),1)=0,"",INDEX(Data!$BR:$BR,MATCH(F43,Data!$A:$A,0),1)))</f>
        <v/>
      </c>
      <c r="F43" s="43" t="str" cm="1">
        <f t="array" aca="1" ref="F43" ca="1">IFERROR(_xlfn.SINGLE(INDEX(Data!$A$1:E$1009,_xlfn.AGGREGATE(15,6,(OFFSET(Data!$A$1,0,MATCH(F$6,Data!$1:$1,0)-1,1000,1)=IF(F$7="","Yes",F$7))/(OFFSET(Data!$A$1,0,MATCH(F$6,Data!$1:$1,0)-1,1000,1)=IF(F$7="","Yes",F$7))*ROW(Data!$C$1:$C$1009),ROW(F43)-ROW(F$7)),1)),"")</f>
        <v>Nick Jr.</v>
      </c>
      <c r="G43" s="43" t="str">
        <f ca="1">IF(H43="","",IF(INDEX(Data!$BR:$BR,MATCH(H43,Data!$A:$A,0),1)=0,"",INDEX(Data!$BR:$BR,MATCH(H43,Data!$A:$A,0),1)))</f>
        <v/>
      </c>
      <c r="H43" s="43" t="str" cm="1">
        <f t="array" aca="1" ref="H43" ca="1">IFERROR(_xlfn.SINGLE(INDEX(Data!$A$1:G$1009,_xlfn.AGGREGATE(15,6,(OFFSET(Data!$A$1,0,MATCH(H$6,Data!$1:$1,0)-1,1000,1)=IF(H$7="","Yes",H$7))/(OFFSET(Data!$A$1,0,MATCH(H$6,Data!$1:$1,0)-1,1000,1)=IF(H$7="","Yes",H$7))*ROW(Data!$C$1:$C$1009),ROW(H43)-ROW(H$7)),1)),"")</f>
        <v>MSNBC</v>
      </c>
      <c r="I43" s="43" t="str">
        <f ca="1">IF(J43="","",IF(INDEX(Data!$BR:$BR,MATCH(J43,Data!$A:$A,0),1)=0,"",INDEX(Data!$BR:$BR,MATCH(J43,Data!$A:$A,0),1)))</f>
        <v/>
      </c>
      <c r="J43" s="43" t="str" cm="1">
        <f t="array" aca="1" ref="J43" ca="1">IFERROR(_xlfn.SINGLE(INDEX(Data!$A$1:J$1009,_xlfn.AGGREGATE(15,6,(OFFSET(Data!$A$1,0,MATCH(J$6,Data!$1:$1,0)-1,1000,1)=IF(J$7="","Yes",J$7))/(OFFSET(Data!$A$1,0,MATCH(J$6,Data!$1:$1,0)-1,1000,1)=IF(J$7="","Yes",J$7))*ROW(Data!$C$1:$C$1009),ROW(J43)-ROW(J$7)),1)),"")</f>
        <v>National Geographic</v>
      </c>
      <c r="K43" s="43" t="str">
        <f ca="1">IF(L43="","",IF(INDEX(Data!$BR:$BR,MATCH(L43,Data!$A:$A,0),1)=0,"",INDEX(Data!$BR:$BR,MATCH(L43,Data!$A:$A,0),1)))</f>
        <v/>
      </c>
      <c r="L43" s="43" t="str" cm="1">
        <f t="array" aca="1" ref="L43" ca="1">IFERROR(_xlfn.SINGLE(INDEX(Data!$A$1:L$1009,_xlfn.AGGREGATE(15,6,(OFFSET(Data!$A$1,0,MATCH(L$6,Data!$1:$1,0)-1,1000,1)=IF(L$7="","Yes",L$7))/(OFFSET(Data!$A$1,0,MATCH(L$6,Data!$1:$1,0)-1,1000,1)=IF(L$7="","Yes",L$7))*ROW(Data!$C$1:$C$1009),ROW(L43)-ROW(L$7)),1)),"")</f>
        <v>FX Movie Channel</v>
      </c>
      <c r="M43" s="43" t="str">
        <f ca="1">IF(N43="","",IF(INDEX(Data!$BR:$BR,MATCH(N43,Data!$A:$A,0),1)=0,"",INDEX(Data!$BR:$BR,MATCH(N43,Data!$A:$A,0),1)))</f>
        <v/>
      </c>
      <c r="N43" s="43" t="str" cm="1">
        <f t="array" aca="1" ref="N43" ca="1">IFERROR(_xlfn.SINGLE(INDEX(Data!$A$1:N$1009,_xlfn.AGGREGATE(15,6,(OFFSET(Data!$A$1,0,MATCH(N$6,Data!$1:$1,0)-1,1000,1)=IF(N$7="","Yes",N$7))/(OFFSET(Data!$A$1,0,MATCH(N$6,Data!$1:$1,0)-1,1000,1)=IF(N$7="","Yes",N$7))*ROW(Data!$C$1:$C$1009),ROW(N43)-ROW(N$7)),1)),"")</f>
        <v>FX</v>
      </c>
      <c r="O43" s="43" t="str">
        <f ca="1">IF(P43="","",IF(INDEX(Data!$BR:$BR,MATCH(P43,Data!$A:$A,0),1)=0,"",INDEX(Data!$BR:$BR,MATCH(P43,Data!$A:$A,0),1)))</f>
        <v/>
      </c>
      <c r="P43" s="43" t="str" cm="1">
        <f t="array" aca="1" ref="P43" ca="1">IFERROR(_xlfn.SINGLE(INDEX(Data!$A$1:Q$1009,_xlfn.AGGREGATE(15,6,(OFFSET(Data!$A$1,0,MATCH(P$6,Data!$1:$1,0)-1,1000,1)=IF(P$7="","Yes",P$7))/(OFFSET(Data!$A$1,0,MATCH(P$6,Data!$1:$1,0)-1,1000,1)=IF(P$7="","Yes",P$7))*ROW(Data!$C$1:$C$1009),ROW(P43)-ROW(P$7)),1)),"")</f>
        <v>ESPNews</v>
      </c>
      <c r="Q43" s="43" t="str">
        <f ca="1">IF(R43="","",IF(INDEX(Data!$BR:$BR,MATCH(R43,Data!$A:$A,0),1)=0,"",INDEX(Data!$BR:$BR,MATCH(R43,Data!$A:$A,0),1)))</f>
        <v/>
      </c>
      <c r="R43" s="43" t="str" cm="1">
        <f t="array" aca="1" ref="R43" ca="1">IFERROR(_xlfn.SINGLE(INDEX(Data!$A$1:R$1009,_xlfn.AGGREGATE(15,6,(OFFSET(Data!$A$1,0,MATCH(R$6,Data!$1:$1,0)-1,1000,1)=IF(R$7="","Yes",R$7))/(OFFSET(Data!$A$1,0,MATCH(R$6,Data!$1:$1,0)-1,1000,1)=IF(R$7="","Yes",R$7))*ROW(Data!$C$1:$C$1009),ROW(R43)-ROW(R$7)),1)),"")</f>
        <v>Discovery Family</v>
      </c>
      <c r="S43" s="43" t="str">
        <f ca="1">IF(T43="","",IF(INDEX(Data!$BR:$BR,MATCH(T43,Data!$A:$A,0),1)=0,"",INDEX(Data!$BR:$BR,MATCH(T43,Data!$A:$A,0),1)))</f>
        <v/>
      </c>
      <c r="T43" s="43" t="str" cm="1">
        <f t="array" aca="1" ref="T43" ca="1">IFERROR(_xlfn.SINGLE(INDEX(Data!$A$1:S$1009,_xlfn.AGGREGATE(15,6,(OFFSET(Data!$A$1,0,MATCH(T$6,Data!$1:$1,0)-1,1000,1)=IF(T$7="","Yes",T$7))/(OFFSET(Data!$A$1,0,MATCH(T$6,Data!$1:$1,0)-1,1000,1)=IF(T$7="","Yes",T$7))*ROW(Data!$C$1:$C$1009),ROW(T43)-ROW(T$7)),1)),"")</f>
        <v>Discovery Channel</v>
      </c>
      <c r="U43" s="43" t="str">
        <f ca="1">IF(V43="","",IF(INDEX(Data!$BR:$BR,MATCH(V43,Data!$A:$A,0),1)=0,"",INDEX(Data!$BR:$BR,MATCH(V43,Data!$A:$A,0),1)))</f>
        <v/>
      </c>
      <c r="V43" s="43" t="str" cm="1">
        <f t="array" aca="1" ref="V43" ca="1">IFERROR(_xlfn.SINGLE(INDEX(Data!$A$1:T$1009,_xlfn.AGGREGATE(15,6,(OFFSET(Data!$A$1,0,MATCH(V$6,Data!$1:$1,0)-1,1000,1)=IF(V$7="","Yes",V$7))/(OFFSET(Data!$A$1,0,MATCH(V$6,Data!$1:$1,0)-1,1000,1)=IF(V$7="","Yes",V$7))*ROW(Data!$C$1:$C$1009),ROW(V43)-ROW(V$7)),1)),"")</f>
        <v>C-SPAN</v>
      </c>
      <c r="W43" s="43" t="str">
        <f ca="1">IF(X43="","",IF(INDEX(Data!$BR:$BR,MATCH(X43,Data!$A:$A,0),1)=0,"",INDEX(Data!$BR:$BR,MATCH(X43,Data!$A:$A,0),1)))</f>
        <v/>
      </c>
      <c r="X43" s="43" t="str" cm="1">
        <f t="array" aca="1" ref="X43" ca="1">IFERROR(_xlfn.SINGLE(INDEX(Data!$A$1:Y$1009,_xlfn.AGGREGATE(15,6,(OFFSET(Data!$A$1,0,MATCH(X$6,Data!$1:$1,0)-1,1000,1)=IF(X$7="","Yes",X$7))/(OFFSET(Data!$A$1,0,MATCH(X$6,Data!$1:$1,0)-1,1000,1)=IF(X$7="","Yes",X$7))*ROW(Data!$C$1:$C$1009),ROW(X43)-ROW(X$7)),1)),"")</f>
        <v>Discovery En Espanol</v>
      </c>
      <c r="Y43" s="43">
        <f ca="1">IF(Z43="","",IF(INDEX(Data!$BR:$BR,MATCH(Z43,Data!$A:$A,0),1)=0,"",INDEX(Data!$BR:$BR,MATCH(Z43,Data!$A:$A,0),1)))</f>
        <v>1</v>
      </c>
      <c r="Z43" s="43" t="str" cm="1">
        <f t="array" aca="1" ref="Z43" ca="1">IFERROR(_xlfn.SINGLE(INDEX(Data!$A$1:AA$1009,_xlfn.AGGREGATE(15,6,(OFFSET(Data!$A$1,0,MATCH(Z$6,Data!$1:$1,0)-1,1000,1)=IF(Z$7="","Yes",Z$7))/(OFFSET(Data!$A$1,0,MATCH(Z$6,Data!$1:$1,0)-1,1000,1)=IF(Z$7="","Yes",Z$7))*ROW(Data!$C$1:$C$1009),ROW(Z43)-ROW(Z$7)),1)),"")</f>
        <v>FOX</v>
      </c>
      <c r="AA43" s="43" t="str">
        <f ca="1">IF(AB43="","",IF(INDEX(Data!$BR:$BR,MATCH(AB43,Data!$A:$A,0),1)=0,"",INDEX(Data!$BR:$BR,MATCH(AB43,Data!$A:$A,0),1)))</f>
        <v/>
      </c>
      <c r="AB43" s="43" t="str" cm="1">
        <f t="array" aca="1" ref="AB43" ca="1">IFERROR(_xlfn.SINGLE(INDEX(Data!$A$1:AC$1009,_xlfn.AGGREGATE(15,6,(OFFSET(Data!$A$1,0,MATCH(AB$6,Data!$1:$1,0)-1,1000,1)=IF(AB$7="","Yes",AB$7))/(OFFSET(Data!$A$1,0,MATCH(AB$6,Data!$1:$1,0)-1,1000,1)=IF(AB$7="","Yes",AB$7))*ROW(Data!$C$1:$C$1009),ROW(AB43)-ROW(AB$7)),1)),"")</f>
        <v>Fox Sports 2</v>
      </c>
      <c r="AC43" s="43">
        <f ca="1">IF(AD43="","",IF(INDEX(Data!$BR:$BR,MATCH(AD43,Data!$A:$A,0),1)=0,"",INDEX(Data!$BR:$BR,MATCH(AD43,Data!$A:$A,0),1)))</f>
        <v>1</v>
      </c>
      <c r="AD43" s="43" t="str" cm="1">
        <f t="array" aca="1" ref="AD43" ca="1">IFERROR(_xlfn.SINGLE(INDEX(Data!$A$1:AE$1009,_xlfn.AGGREGATE(15,6,(OFFSET(Data!$A$1,0,MATCH(AD$6,Data!$1:$1,0)-1,1000,1)=IF(AD$7="","Yes",AD$7))/(OFFSET(Data!$A$1,0,MATCH(AD$6,Data!$1:$1,0)-1,1000,1)=IF(AD$7="","Yes",AD$7))*ROW(Data!$C$1:$C$1009),ROW(AD43)-ROW(AD$7)),1)),"")</f>
        <v>FOX</v>
      </c>
      <c r="AE43" s="43" t="str">
        <f ca="1">IF(AF43="","",IF(INDEX(Data!$BR:$BR,MATCH(AF43,Data!$A:$A,0),1)=0,"",INDEX(Data!$BR:$BR,MATCH(AF43,Data!$A:$A,0),1)))</f>
        <v/>
      </c>
      <c r="AF43" s="43" t="str" cm="1">
        <f t="array" aca="1" ref="AF43" ca="1">IFERROR(_xlfn.SINGLE(INDEX(Data!$A$1:AM$1009,_xlfn.AGGREGATE(15,6,(OFFSET(Data!$A$1,0,MATCH(AF$6,Data!$1:$1,0)-1,1000,1)=IF(AF$7="","Yes",AF$7))/(OFFSET(Data!$A$1,0,MATCH(AF$6,Data!$1:$1,0)-1,1000,1)=IF(AF$7="","Yes",AF$7))*ROW(Data!$C$1:$C$1009),ROW(AF43)-ROW(AF$7)),1)),"")</f>
        <v/>
      </c>
      <c r="AG43" s="43" t="str">
        <f ca="1">IF(AH43="","",IF(INDEX(Data!$BR:$BR,MATCH(AH43,Data!$A:$A,0),1)=0,"",INDEX(Data!$BR:$BR,MATCH(AH43,Data!$A:$A,0),1)))</f>
        <v/>
      </c>
      <c r="AH43" s="43" t="str" cm="1">
        <f t="array" aca="1" ref="AH43" ca="1">IFERROR(_xlfn.SINGLE(INDEX(Data!$A$1:AO$1009,_xlfn.AGGREGATE(15,6,(OFFSET(Data!$A$1,0,MATCH(AH$6,Data!$1:$1,0)-1,1000,1)=IF(AH$7="","Yes",AH$7))/(OFFSET(Data!$A$1,0,MATCH(AH$6,Data!$1:$1,0)-1,1000,1)=IF(AH$7="","Yes",AH$7))*ROW(Data!$C$1:$C$1009),ROW(AH43)-ROW(AH$7)),1)),"")</f>
        <v/>
      </c>
      <c r="AI43" s="43" t="str">
        <f ca="1">IF(AJ43="","",IF(INDEX(Data!$BR:$BR,MATCH(AJ43,Data!$A:$A,0),1)=0,"",INDEX(Data!$BR:$BR,MATCH(AJ43,Data!$A:$A,0),1)))</f>
        <v/>
      </c>
      <c r="AJ43" s="43" t="str" cm="1">
        <f t="array" aca="1" ref="AJ43" ca="1">IFERROR(_xlfn.SINGLE(INDEX(Data!$A$1:AQ$1009,_xlfn.AGGREGATE(15,6,(OFFSET(Data!$A$1,0,MATCH(AJ$6,Data!$1:$1,0)-1,1000,1)=IF(AJ$7="","Yes",AJ$7))/(OFFSET(Data!$A$1,0,MATCH(AJ$6,Data!$1:$1,0)-1,1000,1)=IF(AJ$7="","Yes",AJ$7))*ROW(Data!$C$1:$C$1009),ROW(AJ43)-ROW(AJ$7)),1)),"")</f>
        <v>Game Show Network</v>
      </c>
      <c r="AK43" s="43" t="str">
        <f ca="1">IF(AL43="","",IF(INDEX(Data!$BR:$BR,MATCH(AL43,Data!$A:$A,0),1)=0,"",INDEX(Data!$BR:$BR,MATCH(AL43,Data!$A:$A,0),1)))</f>
        <v/>
      </c>
      <c r="AL43" s="43" t="str" cm="1">
        <f t="array" aca="1" ref="AL43" ca="1">IFERROR(_xlfn.SINGLE(INDEX(Data!$A$1:AS$1009,_xlfn.AGGREGATE(15,6,(OFFSET(Data!$A$1,0,MATCH(AL$6,Data!$1:$1,0)-1,1000,1)=IF(AL$7="","Yes",AL$7))/(OFFSET(Data!$A$1,0,MATCH(AL$6,Data!$1:$1,0)-1,1000,1)=IF(AL$7="","Yes",AL$7))*ROW(Data!$C$1:$C$1009),ROW(AL43)-ROW(AL$7)),1)),"")</f>
        <v/>
      </c>
      <c r="AM43" s="43" t="str">
        <f ca="1">IF(AN43="","",IF(INDEX(Data!$BR:$BR,MATCH(AN43,Data!$A:$A,0),1)=0,"",INDEX(Data!$BR:$BR,MATCH(AN43,Data!$A:$A,0),1)))</f>
        <v/>
      </c>
      <c r="AN43" s="43" t="str" cm="1">
        <f t="array" aca="1" ref="AN43" ca="1">IFERROR(_xlfn.SINGLE(INDEX(Data!$A$1:AU$1009,_xlfn.AGGREGATE(15,6,(OFFSET(Data!$A$1,0,MATCH(AN$6,Data!$1:$1,0)-1,1000,1)=IF(AN$7="","Yes",AN$7))/(OFFSET(Data!$A$1,0,MATCH(AN$6,Data!$1:$1,0)-1,1000,1)=IF(AN$7="","Yes",AN$7))*ROW(Data!$C$1:$C$1009),ROW(AN43)-ROW(AN$7)),1)),"")</f>
        <v>Logo</v>
      </c>
    </row>
    <row r="44" spans="1:40" ht="24" x14ac:dyDescent="0.4">
      <c r="A44" s="43" t="str">
        <f ca="1">IF(B44="","",IF(INDEX(Data!$BR:$BR,MATCH(B44,Data!$A:$A,0),1)=0,"",INDEX(Data!$BR:$BR,MATCH(B44,Data!$A:$A,0),1)))</f>
        <v/>
      </c>
      <c r="B44" s="43" t="str" cm="1">
        <f t="array" aca="1" ref="B44" ca="1">IFERROR(_xlfn.SINGLE(INDEX(Data!A$1:$A$1007,_xlfn.AGGREGATE(15,6,(OFFSET(Data!$A$1,0,MATCH(B$6,Data!$1:$1,0)-1,1000,1)=IF(B$7="","Yes",B$7))/(OFFSET(Data!$A$1,0,MATCH(B$6,Data!$1:$1,0)-1,1000,1)=IF(B$7="","Yes",B$7))*ROW(Data!$C$1:$C$1007),ROW(B44)-ROW(B$7)),1)),"")</f>
        <v>Lifetime Movie Network</v>
      </c>
      <c r="C44" s="43" t="str">
        <f ca="1">IF(D44="","",IF(INDEX(Data!$BR:$BR,MATCH(D44,Data!$A:$A,0),1)=0,"",INDEX(Data!$BR:$BR,MATCH(D44,Data!$A:$A,0),1)))</f>
        <v/>
      </c>
      <c r="D44" s="43" t="str" cm="1">
        <f t="array" aca="1" ref="D44" ca="1">IFERROR(_xlfn.SINGLE(INDEX(Data!$A$1:C$1007,_xlfn.AGGREGATE(15,6,(OFFSET(Data!$A$1,0,MATCH(D$6,Data!$1:$1,0)-1,1000,1)=IF(D$7="","Yes",D$7))/(OFFSET(Data!$A$1,0,MATCH(D$6,Data!$1:$1,0)-1,1000,1)=IF(D$7="","Yes",D$7))*ROW(Data!$C$1:$C$1007),ROW(D44)-ROW(D$7)),1)),"")</f>
        <v/>
      </c>
      <c r="E44" s="43" t="str">
        <f ca="1">IF(F44="","",IF(INDEX(Data!$BR:$BR,MATCH(F44,Data!$A:$A,0),1)=0,"",INDEX(Data!$BR:$BR,MATCH(F44,Data!$A:$A,0),1)))</f>
        <v/>
      </c>
      <c r="F44" s="43" t="str" cm="1">
        <f t="array" aca="1" ref="F44" ca="1">IFERROR(_xlfn.SINGLE(INDEX(Data!$A$1:E$1009,_xlfn.AGGREGATE(15,6,(OFFSET(Data!$A$1,0,MATCH(F$6,Data!$1:$1,0)-1,1000,1)=IF(F$7="","Yes",F$7))/(OFFSET(Data!$A$1,0,MATCH(F$6,Data!$1:$1,0)-1,1000,1)=IF(F$7="","Yes",F$7))*ROW(Data!$C$1:$C$1009),ROW(F44)-ROW(F$7)),1)),"")</f>
        <v>Paramount Network</v>
      </c>
      <c r="G44" s="43" t="str">
        <f ca="1">IF(H44="","",IF(INDEX(Data!$BR:$BR,MATCH(H44,Data!$A:$A,0),1)=0,"",INDEX(Data!$BR:$BR,MATCH(H44,Data!$A:$A,0),1)))</f>
        <v/>
      </c>
      <c r="H44" s="43" t="str" cm="1">
        <f t="array" aca="1" ref="H44" ca="1">IFERROR(_xlfn.SINGLE(INDEX(Data!$A$1:G$1009,_xlfn.AGGREGATE(15,6,(OFFSET(Data!$A$1,0,MATCH(H$6,Data!$1:$1,0)-1,1000,1)=IF(H$7="","Yes",H$7))/(OFFSET(Data!$A$1,0,MATCH(H$6,Data!$1:$1,0)-1,1000,1)=IF(H$7="","Yes",H$7))*ROW(Data!$C$1:$C$1009),ROW(H44)-ROW(H$7)),1)),"")</f>
        <v>National Geographic</v>
      </c>
      <c r="I44" s="43">
        <f ca="1">IF(J44="","",IF(INDEX(Data!$BR:$BR,MATCH(J44,Data!$A:$A,0),1)=0,"",INDEX(Data!$BR:$BR,MATCH(J44,Data!$A:$A,0),1)))</f>
        <v>1</v>
      </c>
      <c r="J44" s="43" t="str" cm="1">
        <f t="array" aca="1" ref="J44" ca="1">IFERROR(_xlfn.SINGLE(INDEX(Data!$A$1:J$1009,_xlfn.AGGREGATE(15,6,(OFFSET(Data!$A$1,0,MATCH(J$6,Data!$1:$1,0)-1,1000,1)=IF(J$7="","Yes",J$7))/(OFFSET(Data!$A$1,0,MATCH(J$6,Data!$1:$1,0)-1,1000,1)=IF(J$7="","Yes",J$7))*ROW(Data!$C$1:$C$1009),ROW(J44)-ROW(J$7)),1)),"")</f>
        <v>NBC</v>
      </c>
      <c r="K44" s="43" t="str">
        <f ca="1">IF(L44="","",IF(INDEX(Data!$BR:$BR,MATCH(L44,Data!$A:$A,0),1)=0,"",INDEX(Data!$BR:$BR,MATCH(L44,Data!$A:$A,0),1)))</f>
        <v/>
      </c>
      <c r="L44" s="43" t="str" cm="1">
        <f t="array" aca="1" ref="L44" ca="1">IFERROR(_xlfn.SINGLE(INDEX(Data!$A$1:L$1009,_xlfn.AGGREGATE(15,6,(OFFSET(Data!$A$1,0,MATCH(L$6,Data!$1:$1,0)-1,1000,1)=IF(L$7="","Yes",L$7))/(OFFSET(Data!$A$1,0,MATCH(L$6,Data!$1:$1,0)-1,1000,1)=IF(L$7="","Yes",L$7))*ROW(Data!$C$1:$C$1009),ROW(L44)-ROW(L$7)),1)),"")</f>
        <v>FXX</v>
      </c>
      <c r="M44" s="43" t="str">
        <f ca="1">IF(N44="","",IF(INDEX(Data!$BR:$BR,MATCH(N44,Data!$A:$A,0),1)=0,"",INDEX(Data!$BR:$BR,MATCH(N44,Data!$A:$A,0),1)))</f>
        <v/>
      </c>
      <c r="N44" s="43" t="str" cm="1">
        <f t="array" aca="1" ref="N44" ca="1">IFERROR(_xlfn.SINGLE(INDEX(Data!$A$1:N$1009,_xlfn.AGGREGATE(15,6,(OFFSET(Data!$A$1,0,MATCH(N$6,Data!$1:$1,0)-1,1000,1)=IF(N$7="","Yes",N$7))/(OFFSET(Data!$A$1,0,MATCH(N$6,Data!$1:$1,0)-1,1000,1)=IF(N$7="","Yes",N$7))*ROW(Data!$C$1:$C$1009),ROW(N44)-ROW(N$7)),1)),"")</f>
        <v>FXX</v>
      </c>
      <c r="O44" s="43" t="str">
        <f ca="1">IF(P44="","",IF(INDEX(Data!$BR:$BR,MATCH(P44,Data!$A:$A,0),1)=0,"",INDEX(Data!$BR:$BR,MATCH(P44,Data!$A:$A,0),1)))</f>
        <v/>
      </c>
      <c r="P44" s="43" t="str" cm="1">
        <f t="array" aca="1" ref="P44" ca="1">IFERROR(_xlfn.SINGLE(INDEX(Data!$A$1:Q$1009,_xlfn.AGGREGATE(15,6,(OFFSET(Data!$A$1,0,MATCH(P$6,Data!$1:$1,0)-1,1000,1)=IF(P$7="","Yes",P$7))/(OFFSET(Data!$A$1,0,MATCH(P$6,Data!$1:$1,0)-1,1000,1)=IF(P$7="","Yes",P$7))*ROW(Data!$C$1:$C$1009),ROW(P44)-ROW(P$7)),1)),"")</f>
        <v>ESPNu</v>
      </c>
      <c r="Q44" s="43" t="str">
        <f ca="1">IF(R44="","",IF(INDEX(Data!$BR:$BR,MATCH(R44,Data!$A:$A,0),1)=0,"",INDEX(Data!$BR:$BR,MATCH(R44,Data!$A:$A,0),1)))</f>
        <v/>
      </c>
      <c r="R44" s="43" t="str" cm="1">
        <f t="array" aca="1" ref="R44" ca="1">IFERROR(_xlfn.SINGLE(INDEX(Data!$A$1:R$1009,_xlfn.AGGREGATE(15,6,(OFFSET(Data!$A$1,0,MATCH(R$6,Data!$1:$1,0)-1,1000,1)=IF(R$7="","Yes",R$7))/(OFFSET(Data!$A$1,0,MATCH(R$6,Data!$1:$1,0)-1,1000,1)=IF(R$7="","Yes",R$7))*ROW(Data!$C$1:$C$1009),ROW(R44)-ROW(R$7)),1)),"")</f>
        <v>Discovery Life</v>
      </c>
      <c r="S44" s="43" t="str">
        <f ca="1">IF(T44="","",IF(INDEX(Data!$BR:$BR,MATCH(T44,Data!$A:$A,0),1)=0,"",INDEX(Data!$BR:$BR,MATCH(T44,Data!$A:$A,0),1)))</f>
        <v/>
      </c>
      <c r="T44" s="43" t="str" cm="1">
        <f t="array" aca="1" ref="T44" ca="1">IFERROR(_xlfn.SINGLE(INDEX(Data!$A$1:S$1009,_xlfn.AGGREGATE(15,6,(OFFSET(Data!$A$1,0,MATCH(T$6,Data!$1:$1,0)-1,1000,1)=IF(T$7="","Yes",T$7))/(OFFSET(Data!$A$1,0,MATCH(T$6,Data!$1:$1,0)-1,1000,1)=IF(T$7="","Yes",T$7))*ROW(Data!$C$1:$C$1009),ROW(T44)-ROW(T$7)),1)),"")</f>
        <v>Discovery Family</v>
      </c>
      <c r="U44" s="43" t="str">
        <f ca="1">IF(V44="","",IF(INDEX(Data!$BR:$BR,MATCH(V44,Data!$A:$A,0),1)=0,"",INDEX(Data!$BR:$BR,MATCH(V44,Data!$A:$A,0),1)))</f>
        <v/>
      </c>
      <c r="V44" s="43" t="str" cm="1">
        <f t="array" aca="1" ref="V44" ca="1">IFERROR(_xlfn.SINGLE(INDEX(Data!$A$1:T$1009,_xlfn.AGGREGATE(15,6,(OFFSET(Data!$A$1,0,MATCH(V$6,Data!$1:$1,0)-1,1000,1)=IF(V$7="","Yes",V$7))/(OFFSET(Data!$A$1,0,MATCH(V$6,Data!$1:$1,0)-1,1000,1)=IF(V$7="","Yes",V$7))*ROW(Data!$C$1:$C$1009),ROW(V44)-ROW(V$7)),1)),"")</f>
        <v>C-SPAN2</v>
      </c>
      <c r="W44" s="43" t="str">
        <f ca="1">IF(X44="","",IF(INDEX(Data!$BR:$BR,MATCH(X44,Data!$A:$A,0),1)=0,"",INDEX(Data!$BR:$BR,MATCH(X44,Data!$A:$A,0),1)))</f>
        <v/>
      </c>
      <c r="X44" s="43" t="str" cm="1">
        <f t="array" aca="1" ref="X44" ca="1">IFERROR(_xlfn.SINGLE(INDEX(Data!$A$1:Y$1009,_xlfn.AGGREGATE(15,6,(OFFSET(Data!$A$1,0,MATCH(X$6,Data!$1:$1,0)-1,1000,1)=IF(X$7="","Yes",X$7))/(OFFSET(Data!$A$1,0,MATCH(X$6,Data!$1:$1,0)-1,1000,1)=IF(X$7="","Yes",X$7))*ROW(Data!$C$1:$C$1009),ROW(X44)-ROW(X$7)),1)),"")</f>
        <v>Discovery Familia</v>
      </c>
      <c r="Y44" s="43" t="str">
        <f ca="1">IF(Z44="","",IF(INDEX(Data!$BR:$BR,MATCH(Z44,Data!$A:$A,0),1)=0,"",INDEX(Data!$BR:$BR,MATCH(Z44,Data!$A:$A,0),1)))</f>
        <v/>
      </c>
      <c r="Z44" s="43" t="str" cm="1">
        <f t="array" aca="1" ref="Z44" ca="1">IFERROR(_xlfn.SINGLE(INDEX(Data!$A$1:AA$1009,_xlfn.AGGREGATE(15,6,(OFFSET(Data!$A$1,0,MATCH(Z$6,Data!$1:$1,0)-1,1000,1)=IF(Z$7="","Yes",Z$7))/(OFFSET(Data!$A$1,0,MATCH(Z$6,Data!$1:$1,0)-1,1000,1)=IF(Z$7="","Yes",Z$7))*ROW(Data!$C$1:$C$1009),ROW(Z44)-ROW(Z$7)),1)),"")</f>
        <v>Fox Business</v>
      </c>
      <c r="AA44" s="43" t="str">
        <f ca="1">IF(AB44="","",IF(INDEX(Data!$BR:$BR,MATCH(AB44,Data!$A:$A,0),1)=0,"",INDEX(Data!$BR:$BR,MATCH(AB44,Data!$A:$A,0),1)))</f>
        <v/>
      </c>
      <c r="AB44" s="43" t="str" cm="1">
        <f t="array" aca="1" ref="AB44" ca="1">IFERROR(_xlfn.SINGLE(INDEX(Data!$A$1:AC$1009,_xlfn.AGGREGATE(15,6,(OFFSET(Data!$A$1,0,MATCH(AB$6,Data!$1:$1,0)-1,1000,1)=IF(AB$7="","Yes",AB$7))/(OFFSET(Data!$A$1,0,MATCH(AB$6,Data!$1:$1,0)-1,1000,1)=IF(AB$7="","Yes",AB$7))*ROW(Data!$C$1:$C$1009),ROW(AB44)-ROW(AB$7)),1)),"")</f>
        <v>Freeform</v>
      </c>
      <c r="AC44" s="43" t="str">
        <f ca="1">IF(AD44="","",IF(INDEX(Data!$BR:$BR,MATCH(AD44,Data!$A:$A,0),1)=0,"",INDEX(Data!$BR:$BR,MATCH(AD44,Data!$A:$A,0),1)))</f>
        <v/>
      </c>
      <c r="AD44" s="43" t="str" cm="1">
        <f t="array" aca="1" ref="AD44" ca="1">IFERROR(_xlfn.SINGLE(INDEX(Data!$A$1:AE$1009,_xlfn.AGGREGATE(15,6,(OFFSET(Data!$A$1,0,MATCH(AD$6,Data!$1:$1,0)-1,1000,1)=IF(AD$7="","Yes",AD$7))/(OFFSET(Data!$A$1,0,MATCH(AD$6,Data!$1:$1,0)-1,1000,1)=IF(AD$7="","Yes",AD$7))*ROW(Data!$C$1:$C$1009),ROW(AD44)-ROW(AD$7)),1)),"")</f>
        <v>Fox Business</v>
      </c>
      <c r="AE44" s="43" t="str">
        <f ca="1">IF(AF44="","",IF(INDEX(Data!$BR:$BR,MATCH(AF44,Data!$A:$A,0),1)=0,"",INDEX(Data!$BR:$BR,MATCH(AF44,Data!$A:$A,0),1)))</f>
        <v/>
      </c>
      <c r="AF44" s="43" t="str" cm="1">
        <f t="array" aca="1" ref="AF44" ca="1">IFERROR(_xlfn.SINGLE(INDEX(Data!$A$1:AM$1009,_xlfn.AGGREGATE(15,6,(OFFSET(Data!$A$1,0,MATCH(AF$6,Data!$1:$1,0)-1,1000,1)=IF(AF$7="","Yes",AF$7))/(OFFSET(Data!$A$1,0,MATCH(AF$6,Data!$1:$1,0)-1,1000,1)=IF(AF$7="","Yes",AF$7))*ROW(Data!$C$1:$C$1009),ROW(AF44)-ROW(AF$7)),1)),"")</f>
        <v/>
      </c>
      <c r="AG44" s="43" t="str">
        <f ca="1">IF(AH44="","",IF(INDEX(Data!$BR:$BR,MATCH(AH44,Data!$A:$A,0),1)=0,"",INDEX(Data!$BR:$BR,MATCH(AH44,Data!$A:$A,0),1)))</f>
        <v/>
      </c>
      <c r="AH44" s="43" t="str" cm="1">
        <f t="array" aca="1" ref="AH44" ca="1">IFERROR(_xlfn.SINGLE(INDEX(Data!$A$1:AO$1009,_xlfn.AGGREGATE(15,6,(OFFSET(Data!$A$1,0,MATCH(AH$6,Data!$1:$1,0)-1,1000,1)=IF(AH$7="","Yes",AH$7))/(OFFSET(Data!$A$1,0,MATCH(AH$6,Data!$1:$1,0)-1,1000,1)=IF(AH$7="","Yes",AH$7))*ROW(Data!$C$1:$C$1009),ROW(AH44)-ROW(AH$7)),1)),"")</f>
        <v/>
      </c>
      <c r="AI44" s="43" t="str">
        <f ca="1">IF(AJ44="","",IF(INDEX(Data!$BR:$BR,MATCH(AJ44,Data!$A:$A,0),1)=0,"",INDEX(Data!$BR:$BR,MATCH(AJ44,Data!$A:$A,0),1)))</f>
        <v/>
      </c>
      <c r="AJ44" s="43" t="str" cm="1">
        <f t="array" aca="1" ref="AJ44" ca="1">IFERROR(_xlfn.SINGLE(INDEX(Data!$A$1:AQ$1009,_xlfn.AGGREGATE(15,6,(OFFSET(Data!$A$1,0,MATCH(AJ$6,Data!$1:$1,0)-1,1000,1)=IF(AJ$7="","Yes",AJ$7))/(OFFSET(Data!$A$1,0,MATCH(AJ$6,Data!$1:$1,0)-1,1000,1)=IF(AJ$7="","Yes",AJ$7))*ROW(Data!$C$1:$C$1009),ROW(AJ44)-ROW(AJ$7)),1)),"")</f>
        <v>GetTV</v>
      </c>
      <c r="AK44" s="43" t="str">
        <f ca="1">IF(AL44="","",IF(INDEX(Data!$BR:$BR,MATCH(AL44,Data!$A:$A,0),1)=0,"",INDEX(Data!$BR:$BR,MATCH(AL44,Data!$A:$A,0),1)))</f>
        <v/>
      </c>
      <c r="AL44" s="43" t="str" cm="1">
        <f t="array" aca="1" ref="AL44" ca="1">IFERROR(_xlfn.SINGLE(INDEX(Data!$A$1:AS$1009,_xlfn.AGGREGATE(15,6,(OFFSET(Data!$A$1,0,MATCH(AL$6,Data!$1:$1,0)-1,1000,1)=IF(AL$7="","Yes",AL$7))/(OFFSET(Data!$A$1,0,MATCH(AL$6,Data!$1:$1,0)-1,1000,1)=IF(AL$7="","Yes",AL$7))*ROW(Data!$C$1:$C$1009),ROW(AL44)-ROW(AL$7)),1)),"")</f>
        <v/>
      </c>
      <c r="AM44" s="43" t="str">
        <f ca="1">IF(AN44="","",IF(INDEX(Data!$BR:$BR,MATCH(AN44,Data!$A:$A,0),1)=0,"",INDEX(Data!$BR:$BR,MATCH(AN44,Data!$A:$A,0),1)))</f>
        <v/>
      </c>
      <c r="AN44" s="43" t="str" cm="1">
        <f t="array" aca="1" ref="AN44" ca="1">IFERROR(_xlfn.SINGLE(INDEX(Data!$A$1:AU$1009,_xlfn.AGGREGATE(15,6,(OFFSET(Data!$A$1,0,MATCH(AN$6,Data!$1:$1,0)-1,1000,1)=IF(AN$7="","Yes",AN$7))/(OFFSET(Data!$A$1,0,MATCH(AN$6,Data!$1:$1,0)-1,1000,1)=IF(AN$7="","Yes",AN$7))*ROW(Data!$C$1:$C$1009),ROW(AN44)-ROW(AN$7)),1)),"")</f>
        <v>Motor Trend</v>
      </c>
    </row>
    <row r="45" spans="1:40" ht="24" x14ac:dyDescent="0.4">
      <c r="A45" s="43" t="str">
        <f ca="1">IF(B45="","",IF(INDEX(Data!$BR:$BR,MATCH(B45,Data!$A:$A,0),1)=0,"",INDEX(Data!$BR:$BR,MATCH(B45,Data!$A:$A,0),1)))</f>
        <v/>
      </c>
      <c r="B45" s="43" t="str" cm="1">
        <f t="array" aca="1" ref="B45" ca="1">IFERROR(_xlfn.SINGLE(INDEX(Data!A$1:$A$1007,_xlfn.AGGREGATE(15,6,(OFFSET(Data!$A$1,0,MATCH(B$6,Data!$1:$1,0)-1,1000,1)=IF(B$7="","Yes",B$7))/(OFFSET(Data!$A$1,0,MATCH(B$6,Data!$1:$1,0)-1,1000,1)=IF(B$7="","Yes",B$7))*ROW(Data!$C$1:$C$1007),ROW(B45)-ROW(B$7)),1)),"")</f>
        <v>Logo</v>
      </c>
      <c r="C45" s="43" t="str">
        <f ca="1">IF(D45="","",IF(INDEX(Data!$BR:$BR,MATCH(D45,Data!$A:$A,0),1)=0,"",INDEX(Data!$BR:$BR,MATCH(D45,Data!$A:$A,0),1)))</f>
        <v/>
      </c>
      <c r="D45" s="43" t="str" cm="1">
        <f t="array" aca="1" ref="D45" ca="1">IFERROR(_xlfn.SINGLE(INDEX(Data!$A$1:C$1007,_xlfn.AGGREGATE(15,6,(OFFSET(Data!$A$1,0,MATCH(D$6,Data!$1:$1,0)-1,1000,1)=IF(D$7="","Yes",D$7))/(OFFSET(Data!$A$1,0,MATCH(D$6,Data!$1:$1,0)-1,1000,1)=IF(D$7="","Yes",D$7))*ROW(Data!$C$1:$C$1007),ROW(D45)-ROW(D$7)),1)),"")</f>
        <v/>
      </c>
      <c r="E45" s="43" t="str">
        <f ca="1">IF(F45="","",IF(INDEX(Data!$BR:$BR,MATCH(F45,Data!$A:$A,0),1)=0,"",INDEX(Data!$BR:$BR,MATCH(F45,Data!$A:$A,0),1)))</f>
        <v/>
      </c>
      <c r="F45" s="43" t="str" cm="1">
        <f t="array" aca="1" ref="F45" ca="1">IFERROR(_xlfn.SINGLE(INDEX(Data!$A$1:E$1009,_xlfn.AGGREGATE(15,6,(OFFSET(Data!$A$1,0,MATCH(F$6,Data!$1:$1,0)-1,1000,1)=IF(F$7="","Yes",F$7))/(OFFSET(Data!$A$1,0,MATCH(F$6,Data!$1:$1,0)-1,1000,1)=IF(F$7="","Yes",F$7))*ROW(Data!$C$1:$C$1009),ROW(F45)-ROW(F$7)),1)),"")</f>
        <v>Stadium</v>
      </c>
      <c r="G45" s="43">
        <f ca="1">IF(H45="","",IF(INDEX(Data!$BR:$BR,MATCH(H45,Data!$A:$A,0),1)=0,"",INDEX(Data!$BR:$BR,MATCH(H45,Data!$A:$A,0),1)))</f>
        <v>1</v>
      </c>
      <c r="H45" s="43" t="str" cm="1">
        <f t="array" aca="1" ref="H45" ca="1">IFERROR(_xlfn.SINGLE(INDEX(Data!$A$1:G$1009,_xlfn.AGGREGATE(15,6,(OFFSET(Data!$A$1,0,MATCH(H$6,Data!$1:$1,0)-1,1000,1)=IF(H$7="","Yes",H$7))/(OFFSET(Data!$A$1,0,MATCH(H$6,Data!$1:$1,0)-1,1000,1)=IF(H$7="","Yes",H$7))*ROW(Data!$C$1:$C$1009),ROW(H45)-ROW(H$7)),1)),"")</f>
        <v>NBC</v>
      </c>
      <c r="I45" s="43" t="str">
        <f ca="1">IF(J45="","",IF(INDEX(Data!$BR:$BR,MATCH(J45,Data!$A:$A,0),1)=0,"",INDEX(Data!$BR:$BR,MATCH(J45,Data!$A:$A,0),1)))</f>
        <v/>
      </c>
      <c r="J45" s="43" t="str" cm="1">
        <f t="array" aca="1" ref="J45" ca="1">IFERROR(_xlfn.SINGLE(INDEX(Data!$A$1:J$1009,_xlfn.AGGREGATE(15,6,(OFFSET(Data!$A$1,0,MATCH(J$6,Data!$1:$1,0)-1,1000,1)=IF(J$7="","Yes",J$7))/(OFFSET(Data!$A$1,0,MATCH(J$6,Data!$1:$1,0)-1,1000,1)=IF(J$7="","Yes",J$7))*ROW(Data!$C$1:$C$1009),ROW(J45)-ROW(J$7)),1)),"")</f>
        <v>NBC Sports Network</v>
      </c>
      <c r="K45" s="43" t="str">
        <f ca="1">IF(L45="","",IF(INDEX(Data!$BR:$BR,MATCH(L45,Data!$A:$A,0),1)=0,"",INDEX(Data!$BR:$BR,MATCH(L45,Data!$A:$A,0),1)))</f>
        <v/>
      </c>
      <c r="L45" s="43" t="str" cm="1">
        <f t="array" aca="1" ref="L45" ca="1">IFERROR(_xlfn.SINGLE(INDEX(Data!$A$1:L$1009,_xlfn.AGGREGATE(15,6,(OFFSET(Data!$A$1,0,MATCH(L$6,Data!$1:$1,0)-1,1000,1)=IF(L$7="","Yes",L$7))/(OFFSET(Data!$A$1,0,MATCH(L$6,Data!$1:$1,0)-1,1000,1)=IF(L$7="","Yes",L$7))*ROW(Data!$C$1:$C$1009),ROW(L45)-ROW(L$7)),1)),"")</f>
        <v>Golf Channel</v>
      </c>
      <c r="M45" s="43" t="str">
        <f ca="1">IF(N45="","",IF(INDEX(Data!$BR:$BR,MATCH(N45,Data!$A:$A,0),1)=0,"",INDEX(Data!$BR:$BR,MATCH(N45,Data!$A:$A,0),1)))</f>
        <v/>
      </c>
      <c r="N45" s="43" t="str" cm="1">
        <f t="array" aca="1" ref="N45" ca="1">IFERROR(_xlfn.SINGLE(INDEX(Data!$A$1:N$1009,_xlfn.AGGREGATE(15,6,(OFFSET(Data!$A$1,0,MATCH(N$6,Data!$1:$1,0)-1,1000,1)=IF(N$7="","Yes",N$7))/(OFFSET(Data!$A$1,0,MATCH(N$6,Data!$1:$1,0)-1,1000,1)=IF(N$7="","Yes",N$7))*ROW(Data!$C$1:$C$1009),ROW(N45)-ROW(N$7)),1)),"")</f>
        <v>Galavision</v>
      </c>
      <c r="O45" s="43" t="str">
        <f ca="1">IF(P45="","",IF(INDEX(Data!$BR:$BR,MATCH(P45,Data!$A:$A,0),1)=0,"",INDEX(Data!$BR:$BR,MATCH(P45,Data!$A:$A,0),1)))</f>
        <v/>
      </c>
      <c r="P45" s="43" t="str" cm="1">
        <f t="array" aca="1" ref="P45" ca="1">IFERROR(_xlfn.SINGLE(INDEX(Data!$A$1:Q$1009,_xlfn.AGGREGATE(15,6,(OFFSET(Data!$A$1,0,MATCH(P$6,Data!$1:$1,0)-1,1000,1)=IF(P$7="","Yes",P$7))/(OFFSET(Data!$A$1,0,MATCH(P$6,Data!$1:$1,0)-1,1000,1)=IF(P$7="","Yes",P$7))*ROW(Data!$C$1:$C$1009),ROW(P45)-ROW(P$7)),1)),"")</f>
        <v>Food Network</v>
      </c>
      <c r="Q45" s="43" t="str">
        <f ca="1">IF(R45="","",IF(INDEX(Data!$BR:$BR,MATCH(R45,Data!$A:$A,0),1)=0,"",INDEX(Data!$BR:$BR,MATCH(R45,Data!$A:$A,0),1)))</f>
        <v/>
      </c>
      <c r="R45" s="43" t="str" cm="1">
        <f t="array" aca="1" ref="R45" ca="1">IFERROR(_xlfn.SINGLE(INDEX(Data!$A$1:R$1009,_xlfn.AGGREGATE(15,6,(OFFSET(Data!$A$1,0,MATCH(R$6,Data!$1:$1,0)-1,1000,1)=IF(R$7="","Yes",R$7))/(OFFSET(Data!$A$1,0,MATCH(R$6,Data!$1:$1,0)-1,1000,1)=IF(R$7="","Yes",R$7))*ROW(Data!$C$1:$C$1009),ROW(R45)-ROW(R$7)),1)),"")</f>
        <v>Disney Channel</v>
      </c>
      <c r="S45" s="43" t="str">
        <f ca="1">IF(T45="","",IF(INDEX(Data!$BR:$BR,MATCH(T45,Data!$A:$A,0),1)=0,"",INDEX(Data!$BR:$BR,MATCH(T45,Data!$A:$A,0),1)))</f>
        <v/>
      </c>
      <c r="T45" s="43" t="str" cm="1">
        <f t="array" aca="1" ref="T45" ca="1">IFERROR(_xlfn.SINGLE(INDEX(Data!$A$1:S$1009,_xlfn.AGGREGATE(15,6,(OFFSET(Data!$A$1,0,MATCH(T$6,Data!$1:$1,0)-1,1000,1)=IF(T$7="","Yes",T$7))/(OFFSET(Data!$A$1,0,MATCH(T$6,Data!$1:$1,0)-1,1000,1)=IF(T$7="","Yes",T$7))*ROW(Data!$C$1:$C$1009),ROW(T45)-ROW(T$7)),1)),"")</f>
        <v>Discovery Life</v>
      </c>
      <c r="U45" s="43" t="str">
        <f ca="1">IF(V45="","",IF(INDEX(Data!$BR:$BR,MATCH(V45,Data!$A:$A,0),1)=0,"",INDEX(Data!$BR:$BR,MATCH(V45,Data!$A:$A,0),1)))</f>
        <v/>
      </c>
      <c r="V45" s="43" t="str" cm="1">
        <f t="array" aca="1" ref="V45" ca="1">IFERROR(_xlfn.SINGLE(INDEX(Data!$A$1:T$1009,_xlfn.AGGREGATE(15,6,(OFFSET(Data!$A$1,0,MATCH(V$6,Data!$1:$1,0)-1,1000,1)=IF(V$7="","Yes",V$7))/(OFFSET(Data!$A$1,0,MATCH(V$6,Data!$1:$1,0)-1,1000,1)=IF(V$7="","Yes",V$7))*ROW(Data!$C$1:$C$1009),ROW(V45)-ROW(V$7)),1)),"")</f>
        <v>CW</v>
      </c>
      <c r="W45" s="43" t="str">
        <f ca="1">IF(X45="","",IF(INDEX(Data!$BR:$BR,MATCH(X45,Data!$A:$A,0),1)=0,"",INDEX(Data!$BR:$BR,MATCH(X45,Data!$A:$A,0),1)))</f>
        <v/>
      </c>
      <c r="X45" s="43" t="str" cm="1">
        <f t="array" aca="1" ref="X45" ca="1">IFERROR(_xlfn.SINGLE(INDEX(Data!$A$1:Y$1009,_xlfn.AGGREGATE(15,6,(OFFSET(Data!$A$1,0,MATCH(X$6,Data!$1:$1,0)-1,1000,1)=IF(X$7="","Yes",X$7))/(OFFSET(Data!$A$1,0,MATCH(X$6,Data!$1:$1,0)-1,1000,1)=IF(X$7="","Yes",X$7))*ROW(Data!$C$1:$C$1009),ROW(X45)-ROW(X$7)),1)),"")</f>
        <v>Disney Channel</v>
      </c>
      <c r="Y45" s="43" t="str">
        <f ca="1">IF(Z45="","",IF(INDEX(Data!$BR:$BR,MATCH(Z45,Data!$A:$A,0),1)=0,"",INDEX(Data!$BR:$BR,MATCH(Z45,Data!$A:$A,0),1)))</f>
        <v/>
      </c>
      <c r="Z45" s="43" t="str" cm="1">
        <f t="array" aca="1" ref="Z45" ca="1">IFERROR(_xlfn.SINGLE(INDEX(Data!$A$1:AA$1009,_xlfn.AGGREGATE(15,6,(OFFSET(Data!$A$1,0,MATCH(Z$6,Data!$1:$1,0)-1,1000,1)=IF(Z$7="","Yes",Z$7))/(OFFSET(Data!$A$1,0,MATCH(Z$6,Data!$1:$1,0)-1,1000,1)=IF(Z$7="","Yes",Z$7))*ROW(Data!$C$1:$C$1009),ROW(Z45)-ROW(Z$7)),1)),"")</f>
        <v>Fox News</v>
      </c>
      <c r="AA45" s="43" t="str">
        <f ca="1">IF(AB45="","",IF(INDEX(Data!$BR:$BR,MATCH(AB45,Data!$A:$A,0),1)=0,"",INDEX(Data!$BR:$BR,MATCH(AB45,Data!$A:$A,0),1)))</f>
        <v/>
      </c>
      <c r="AB45" s="43" t="str" cm="1">
        <f t="array" aca="1" ref="AB45" ca="1">IFERROR(_xlfn.SINGLE(INDEX(Data!$A$1:AC$1009,_xlfn.AGGREGATE(15,6,(OFFSET(Data!$A$1,0,MATCH(AB$6,Data!$1:$1,0)-1,1000,1)=IF(AB$7="","Yes",AB$7))/(OFFSET(Data!$A$1,0,MATCH(AB$6,Data!$1:$1,0)-1,1000,1)=IF(AB$7="","Yes",AB$7))*ROW(Data!$C$1:$C$1009),ROW(AB45)-ROW(AB$7)),1)),"")</f>
        <v>FX</v>
      </c>
      <c r="AC45" s="43" t="str">
        <f ca="1">IF(AD45="","",IF(INDEX(Data!$BR:$BR,MATCH(AD45,Data!$A:$A,0),1)=0,"",INDEX(Data!$BR:$BR,MATCH(AD45,Data!$A:$A,0),1)))</f>
        <v/>
      </c>
      <c r="AD45" s="43" t="str" cm="1">
        <f t="array" aca="1" ref="AD45" ca="1">IFERROR(_xlfn.SINGLE(INDEX(Data!$A$1:AE$1009,_xlfn.AGGREGATE(15,6,(OFFSET(Data!$A$1,0,MATCH(AD$6,Data!$1:$1,0)-1,1000,1)=IF(AD$7="","Yes",AD$7))/(OFFSET(Data!$A$1,0,MATCH(AD$6,Data!$1:$1,0)-1,1000,1)=IF(AD$7="","Yes",AD$7))*ROW(Data!$C$1:$C$1009),ROW(AD45)-ROW(AD$7)),1)),"")</f>
        <v>Fox News</v>
      </c>
      <c r="AE45" s="43" t="str">
        <f ca="1">IF(AF45="","",IF(INDEX(Data!$BR:$BR,MATCH(AF45,Data!$A:$A,0),1)=0,"",INDEX(Data!$BR:$BR,MATCH(AF45,Data!$A:$A,0),1)))</f>
        <v/>
      </c>
      <c r="AF45" s="43" t="str" cm="1">
        <f t="array" aca="1" ref="AF45" ca="1">IFERROR(_xlfn.SINGLE(INDEX(Data!$A$1:AM$1009,_xlfn.AGGREGATE(15,6,(OFFSET(Data!$A$1,0,MATCH(AF$6,Data!$1:$1,0)-1,1000,1)=IF(AF$7="","Yes",AF$7))/(OFFSET(Data!$A$1,0,MATCH(AF$6,Data!$1:$1,0)-1,1000,1)=IF(AF$7="","Yes",AF$7))*ROW(Data!$C$1:$C$1009),ROW(AF45)-ROW(AF$7)),1)),"")</f>
        <v/>
      </c>
      <c r="AG45" s="43" t="str">
        <f ca="1">IF(AH45="","",IF(INDEX(Data!$BR:$BR,MATCH(AH45,Data!$A:$A,0),1)=0,"",INDEX(Data!$BR:$BR,MATCH(AH45,Data!$A:$A,0),1)))</f>
        <v/>
      </c>
      <c r="AH45" s="43" t="str" cm="1">
        <f t="array" aca="1" ref="AH45" ca="1">IFERROR(_xlfn.SINGLE(INDEX(Data!$A$1:AO$1009,_xlfn.AGGREGATE(15,6,(OFFSET(Data!$A$1,0,MATCH(AH$6,Data!$1:$1,0)-1,1000,1)=IF(AH$7="","Yes",AH$7))/(OFFSET(Data!$A$1,0,MATCH(AH$6,Data!$1:$1,0)-1,1000,1)=IF(AH$7="","Yes",AH$7))*ROW(Data!$C$1:$C$1009),ROW(AH45)-ROW(AH$7)),1)),"")</f>
        <v/>
      </c>
      <c r="AI45" s="43" t="str">
        <f ca="1">IF(AJ45="","",IF(INDEX(Data!$BR:$BR,MATCH(AJ45,Data!$A:$A,0),1)=0,"",INDEX(Data!$BR:$BR,MATCH(AJ45,Data!$A:$A,0),1)))</f>
        <v/>
      </c>
      <c r="AJ45" s="43" t="str" cm="1">
        <f t="array" aca="1" ref="AJ45" ca="1">IFERROR(_xlfn.SINGLE(INDEX(Data!$A$1:AQ$1009,_xlfn.AGGREGATE(15,6,(OFFSET(Data!$A$1,0,MATCH(AJ$6,Data!$1:$1,0)-1,1000,1)=IF(AJ$7="","Yes",AJ$7))/(OFFSET(Data!$A$1,0,MATCH(AJ$6,Data!$1:$1,0)-1,1000,1)=IF(AJ$7="","Yes",AJ$7))*ROW(Data!$C$1:$C$1009),ROW(AJ45)-ROW(AJ$7)),1)),"")</f>
        <v>Hallmark</v>
      </c>
      <c r="AK45" s="43" t="str">
        <f ca="1">IF(AL45="","",IF(INDEX(Data!$BR:$BR,MATCH(AL45,Data!$A:$A,0),1)=0,"",INDEX(Data!$BR:$BR,MATCH(AL45,Data!$A:$A,0),1)))</f>
        <v/>
      </c>
      <c r="AL45" s="43" t="str" cm="1">
        <f t="array" aca="1" ref="AL45" ca="1">IFERROR(_xlfn.SINGLE(INDEX(Data!$A$1:AS$1009,_xlfn.AGGREGATE(15,6,(OFFSET(Data!$A$1,0,MATCH(AL$6,Data!$1:$1,0)-1,1000,1)=IF(AL$7="","Yes",AL$7))/(OFFSET(Data!$A$1,0,MATCH(AL$6,Data!$1:$1,0)-1,1000,1)=IF(AL$7="","Yes",AL$7))*ROW(Data!$C$1:$C$1009),ROW(AL45)-ROW(AL$7)),1)),"")</f>
        <v/>
      </c>
      <c r="AM45" s="43" t="str">
        <f ca="1">IF(AN45="","",IF(INDEX(Data!$BR:$BR,MATCH(AN45,Data!$A:$A,0),1)=0,"",INDEX(Data!$BR:$BR,MATCH(AN45,Data!$A:$A,0),1)))</f>
        <v/>
      </c>
      <c r="AN45" s="43" t="str" cm="1">
        <f t="array" aca="1" ref="AN45" ca="1">IFERROR(_xlfn.SINGLE(INDEX(Data!$A$1:AU$1009,_xlfn.AGGREGATE(15,6,(OFFSET(Data!$A$1,0,MATCH(AN$6,Data!$1:$1,0)-1,1000,1)=IF(AN$7="","Yes",AN$7))/(OFFSET(Data!$A$1,0,MATCH(AN$6,Data!$1:$1,0)-1,1000,1)=IF(AN$7="","Yes",AN$7))*ROW(Data!$C$1:$C$1009),ROW(AN45)-ROW(AN$7)),1)),"")</f>
        <v>MTV</v>
      </c>
    </row>
    <row r="46" spans="1:40" ht="24" x14ac:dyDescent="0.4">
      <c r="A46" s="43" t="str">
        <f ca="1">IF(B46="","",IF(INDEX(Data!$BR:$BR,MATCH(B46,Data!$A:$A,0),1)=0,"",INDEX(Data!$BR:$BR,MATCH(B46,Data!$A:$A,0),1)))</f>
        <v/>
      </c>
      <c r="B46" s="43" t="str" cm="1">
        <f t="array" aca="1" ref="B46" ca="1">IFERROR(_xlfn.SINGLE(INDEX(Data!A$1:$A$1007,_xlfn.AGGREGATE(15,6,(OFFSET(Data!$A$1,0,MATCH(B$6,Data!$1:$1,0)-1,1000,1)=IF(B$7="","Yes",B$7))/(OFFSET(Data!$A$1,0,MATCH(B$6,Data!$1:$1,0)-1,1000,1)=IF(B$7="","Yes",B$7))*ROW(Data!$C$1:$C$1007),ROW(B46)-ROW(B$7)),1)),"")</f>
        <v>Motor Trend</v>
      </c>
      <c r="C46" s="43" t="str">
        <f ca="1">IF(D46="","",IF(INDEX(Data!$BR:$BR,MATCH(D46,Data!$A:$A,0),1)=0,"",INDEX(Data!$BR:$BR,MATCH(D46,Data!$A:$A,0),1)))</f>
        <v/>
      </c>
      <c r="D46" s="43" t="str" cm="1">
        <f t="array" aca="1" ref="D46" ca="1">IFERROR(_xlfn.SINGLE(INDEX(Data!$A$1:C$1007,_xlfn.AGGREGATE(15,6,(OFFSET(Data!$A$1,0,MATCH(D$6,Data!$1:$1,0)-1,1000,1)=IF(D$7="","Yes",D$7))/(OFFSET(Data!$A$1,0,MATCH(D$6,Data!$1:$1,0)-1,1000,1)=IF(D$7="","Yes",D$7))*ROW(Data!$C$1:$C$1007),ROW(D46)-ROW(D$7)),1)),"")</f>
        <v/>
      </c>
      <c r="E46" s="43" t="str">
        <f ca="1">IF(F46="","",IF(INDEX(Data!$BR:$BR,MATCH(F46,Data!$A:$A,0),1)=0,"",INDEX(Data!$BR:$BR,MATCH(F46,Data!$A:$A,0),1)))</f>
        <v/>
      </c>
      <c r="F46" s="43" t="str" cm="1">
        <f t="array" aca="1" ref="F46" ca="1">IFERROR(_xlfn.SINGLE(INDEX(Data!$A$1:E$1009,_xlfn.AGGREGATE(15,6,(OFFSET(Data!$A$1,0,MATCH(F$6,Data!$1:$1,0)-1,1000,1)=IF(F$7="","Yes",F$7))/(OFFSET(Data!$A$1,0,MATCH(F$6,Data!$1:$1,0)-1,1000,1)=IF(F$7="","Yes",F$7))*ROW(Data!$C$1:$C$1009),ROW(F46)-ROW(F$7)),1)),"")</f>
        <v>Syfy</v>
      </c>
      <c r="G46" s="43" t="str">
        <f ca="1">IF(H46="","",IF(INDEX(Data!$BR:$BR,MATCH(H46,Data!$A:$A,0),1)=0,"",INDEX(Data!$BR:$BR,MATCH(H46,Data!$A:$A,0),1)))</f>
        <v/>
      </c>
      <c r="H46" s="43" t="str" cm="1">
        <f t="array" aca="1" ref="H46" ca="1">IFERROR(_xlfn.SINGLE(INDEX(Data!$A$1:G$1009,_xlfn.AGGREGATE(15,6,(OFFSET(Data!$A$1,0,MATCH(H$6,Data!$1:$1,0)-1,1000,1)=IF(H$7="","Yes",H$7))/(OFFSET(Data!$A$1,0,MATCH(H$6,Data!$1:$1,0)-1,1000,1)=IF(H$7="","Yes",H$7))*ROW(Data!$C$1:$C$1009),ROW(H46)-ROW(H$7)),1)),"")</f>
        <v>NBC Sports Network</v>
      </c>
      <c r="I46" s="43" t="str">
        <f ca="1">IF(J46="","",IF(INDEX(Data!$BR:$BR,MATCH(J46,Data!$A:$A,0),1)=0,"",INDEX(Data!$BR:$BR,MATCH(J46,Data!$A:$A,0),1)))</f>
        <v/>
      </c>
      <c r="J46" s="43" t="str" cm="1">
        <f t="array" aca="1" ref="J46" ca="1">IFERROR(_xlfn.SINGLE(INDEX(Data!$A$1:J$1009,_xlfn.AGGREGATE(15,6,(OFFSET(Data!$A$1,0,MATCH(J$6,Data!$1:$1,0)-1,1000,1)=IF(J$7="","Yes",J$7))/(OFFSET(Data!$A$1,0,MATCH(J$6,Data!$1:$1,0)-1,1000,1)=IF(J$7="","Yes",J$7))*ROW(Data!$C$1:$C$1009),ROW(J46)-ROW(J$7)),1)),"")</f>
        <v>NBC Sports Regionals</v>
      </c>
      <c r="K46" s="43" t="str">
        <f ca="1">IF(L46="","",IF(INDEX(Data!$BR:$BR,MATCH(L46,Data!$A:$A,0),1)=0,"",INDEX(Data!$BR:$BR,MATCH(L46,Data!$A:$A,0),1)))</f>
        <v/>
      </c>
      <c r="L46" s="43" t="str" cm="1">
        <f t="array" aca="1" ref="L46" ca="1">IFERROR(_xlfn.SINGLE(INDEX(Data!$A$1:L$1009,_xlfn.AGGREGATE(15,6,(OFFSET(Data!$A$1,0,MATCH(L$6,Data!$1:$1,0)-1,1000,1)=IF(L$7="","Yes",L$7))/(OFFSET(Data!$A$1,0,MATCH(L$6,Data!$1:$1,0)-1,1000,1)=IF(L$7="","Yes",L$7))*ROW(Data!$C$1:$C$1009),ROW(L46)-ROW(L$7)),1)),"")</f>
        <v>Hallmark</v>
      </c>
      <c r="M46" s="43" t="str">
        <f ca="1">IF(N46="","",IF(INDEX(Data!$BR:$BR,MATCH(N46,Data!$A:$A,0),1)=0,"",INDEX(Data!$BR:$BR,MATCH(N46,Data!$A:$A,0),1)))</f>
        <v/>
      </c>
      <c r="N46" s="43" t="str" cm="1">
        <f t="array" aca="1" ref="N46" ca="1">IFERROR(_xlfn.SINGLE(INDEX(Data!$A$1:N$1009,_xlfn.AGGREGATE(15,6,(OFFSET(Data!$A$1,0,MATCH(N$6,Data!$1:$1,0)-1,1000,1)=IF(N$7="","Yes",N$7))/(OFFSET(Data!$A$1,0,MATCH(N$6,Data!$1:$1,0)-1,1000,1)=IF(N$7="","Yes",N$7))*ROW(Data!$C$1:$C$1009),ROW(N46)-ROW(N$7)),1)),"")</f>
        <v>Hallmark</v>
      </c>
      <c r="O46" s="43">
        <f ca="1">IF(P46="","",IF(INDEX(Data!$BR:$BR,MATCH(P46,Data!$A:$A,0),1)=0,"",INDEX(Data!$BR:$BR,MATCH(P46,Data!$A:$A,0),1)))</f>
        <v>1</v>
      </c>
      <c r="P46" s="43" t="str" cm="1">
        <f t="array" aca="1" ref="P46" ca="1">IFERROR(_xlfn.SINGLE(INDEX(Data!$A$1:Q$1009,_xlfn.AGGREGATE(15,6,(OFFSET(Data!$A$1,0,MATCH(P$6,Data!$1:$1,0)-1,1000,1)=IF(P$7="","Yes",P$7))/(OFFSET(Data!$A$1,0,MATCH(P$6,Data!$1:$1,0)-1,1000,1)=IF(P$7="","Yes",P$7))*ROW(Data!$C$1:$C$1009),ROW(P46)-ROW(P$7)),1)),"")</f>
        <v>FOX</v>
      </c>
      <c r="Q46" s="43" t="str">
        <f ca="1">IF(R46="","",IF(INDEX(Data!$BR:$BR,MATCH(R46,Data!$A:$A,0),1)=0,"",INDEX(Data!$BR:$BR,MATCH(R46,Data!$A:$A,0),1)))</f>
        <v/>
      </c>
      <c r="R46" s="43" t="str" cm="1">
        <f t="array" aca="1" ref="R46" ca="1">IFERROR(_xlfn.SINGLE(INDEX(Data!$A$1:R$1009,_xlfn.AGGREGATE(15,6,(OFFSET(Data!$A$1,0,MATCH(R$6,Data!$1:$1,0)-1,1000,1)=IF(R$7="","Yes",R$7))/(OFFSET(Data!$A$1,0,MATCH(R$6,Data!$1:$1,0)-1,1000,1)=IF(R$7="","Yes",R$7))*ROW(Data!$C$1:$C$1009),ROW(R46)-ROW(R$7)),1)),"")</f>
        <v>Disney Junior</v>
      </c>
      <c r="S46" s="43" t="str">
        <f ca="1">IF(T46="","",IF(INDEX(Data!$BR:$BR,MATCH(T46,Data!$A:$A,0),1)=0,"",INDEX(Data!$BR:$BR,MATCH(T46,Data!$A:$A,0),1)))</f>
        <v/>
      </c>
      <c r="T46" s="43" t="str" cm="1">
        <f t="array" aca="1" ref="T46" ca="1">IFERROR(_xlfn.SINGLE(INDEX(Data!$A$1:S$1009,_xlfn.AGGREGATE(15,6,(OFFSET(Data!$A$1,0,MATCH(T$6,Data!$1:$1,0)-1,1000,1)=IF(T$7="","Yes",T$7))/(OFFSET(Data!$A$1,0,MATCH(T$6,Data!$1:$1,0)-1,1000,1)=IF(T$7="","Yes",T$7))*ROW(Data!$C$1:$C$1009),ROW(T46)-ROW(T$7)),1)),"")</f>
        <v>Disney Channel</v>
      </c>
      <c r="U46" s="43" t="str">
        <f ca="1">IF(V46="","",IF(INDEX(Data!$BR:$BR,MATCH(V46,Data!$A:$A,0),1)=0,"",INDEX(Data!$BR:$BR,MATCH(V46,Data!$A:$A,0),1)))</f>
        <v/>
      </c>
      <c r="V46" s="43" t="str" cm="1">
        <f t="array" aca="1" ref="V46" ca="1">IFERROR(_xlfn.SINGLE(INDEX(Data!$A$1:T$1009,_xlfn.AGGREGATE(15,6,(OFFSET(Data!$A$1,0,MATCH(V$6,Data!$1:$1,0)-1,1000,1)=IF(V$7="","Yes",V$7))/(OFFSET(Data!$A$1,0,MATCH(V$6,Data!$1:$1,0)-1,1000,1)=IF(V$7="","Yes",V$7))*ROW(Data!$C$1:$C$1009),ROW(V46)-ROW(V$7)),1)),"")</f>
        <v>Destination America</v>
      </c>
      <c r="W46" s="43" t="str">
        <f ca="1">IF(X46="","",IF(INDEX(Data!$BR:$BR,MATCH(X46,Data!$A:$A,0),1)=0,"",INDEX(Data!$BR:$BR,MATCH(X46,Data!$A:$A,0),1)))</f>
        <v/>
      </c>
      <c r="X46" s="43" t="str" cm="1">
        <f t="array" aca="1" ref="X46" ca="1">IFERROR(_xlfn.SINGLE(INDEX(Data!$A$1:Y$1009,_xlfn.AGGREGATE(15,6,(OFFSET(Data!$A$1,0,MATCH(X$6,Data!$1:$1,0)-1,1000,1)=IF(X$7="","Yes",X$7))/(OFFSET(Data!$A$1,0,MATCH(X$6,Data!$1:$1,0)-1,1000,1)=IF(X$7="","Yes",X$7))*ROW(Data!$C$1:$C$1009),ROW(X46)-ROW(X$7)),1)),"")</f>
        <v>Disney XD</v>
      </c>
      <c r="Y46" s="43" t="str">
        <f ca="1">IF(Z46="","",IF(INDEX(Data!$BR:$BR,MATCH(Z46,Data!$A:$A,0),1)=0,"",INDEX(Data!$BR:$BR,MATCH(Z46,Data!$A:$A,0),1)))</f>
        <v/>
      </c>
      <c r="Z46" s="43" t="str" cm="1">
        <f t="array" aca="1" ref="Z46" ca="1">IFERROR(_xlfn.SINGLE(INDEX(Data!$A$1:AA$1009,_xlfn.AGGREGATE(15,6,(OFFSET(Data!$A$1,0,MATCH(Z$6,Data!$1:$1,0)-1,1000,1)=IF(Z$7="","Yes",Z$7))/(OFFSET(Data!$A$1,0,MATCH(Z$6,Data!$1:$1,0)-1,1000,1)=IF(Z$7="","Yes",Z$7))*ROW(Data!$C$1:$C$1009),ROW(Z46)-ROW(Z$7)),1)),"")</f>
        <v>Fox Sports 1</v>
      </c>
      <c r="AA46" s="43" t="str">
        <f ca="1">IF(AB46="","",IF(INDEX(Data!$BR:$BR,MATCH(AB46,Data!$A:$A,0),1)=0,"",INDEX(Data!$BR:$BR,MATCH(AB46,Data!$A:$A,0),1)))</f>
        <v/>
      </c>
      <c r="AB46" s="43" t="str" cm="1">
        <f t="array" aca="1" ref="AB46" ca="1">IFERROR(_xlfn.SINGLE(INDEX(Data!$A$1:AC$1009,_xlfn.AGGREGATE(15,6,(OFFSET(Data!$A$1,0,MATCH(AB$6,Data!$1:$1,0)-1,1000,1)=IF(AB$7="","Yes",AB$7))/(OFFSET(Data!$A$1,0,MATCH(AB$6,Data!$1:$1,0)-1,1000,1)=IF(AB$7="","Yes",AB$7))*ROW(Data!$C$1:$C$1009),ROW(AB46)-ROW(AB$7)),1)),"")</f>
        <v>FX Movie Channel</v>
      </c>
      <c r="AC46" s="43" t="str">
        <f ca="1">IF(AD46="","",IF(INDEX(Data!$BR:$BR,MATCH(AD46,Data!$A:$A,0),1)=0,"",INDEX(Data!$BR:$BR,MATCH(AD46,Data!$A:$A,0),1)))</f>
        <v/>
      </c>
      <c r="AD46" s="43" t="str" cm="1">
        <f t="array" aca="1" ref="AD46" ca="1">IFERROR(_xlfn.SINGLE(INDEX(Data!$A$1:AE$1009,_xlfn.AGGREGATE(15,6,(OFFSET(Data!$A$1,0,MATCH(AD$6,Data!$1:$1,0)-1,1000,1)=IF(AD$7="","Yes",AD$7))/(OFFSET(Data!$A$1,0,MATCH(AD$6,Data!$1:$1,0)-1,1000,1)=IF(AD$7="","Yes",AD$7))*ROW(Data!$C$1:$C$1009),ROW(AD46)-ROW(AD$7)),1)),"")</f>
        <v>Fox Sports 1</v>
      </c>
      <c r="AE46" s="43" t="str">
        <f ca="1">IF(AF46="","",IF(INDEX(Data!$BR:$BR,MATCH(AF46,Data!$A:$A,0),1)=0,"",INDEX(Data!$BR:$BR,MATCH(AF46,Data!$A:$A,0),1)))</f>
        <v/>
      </c>
      <c r="AF46" s="43" t="str" cm="1">
        <f t="array" aca="1" ref="AF46" ca="1">IFERROR(_xlfn.SINGLE(INDEX(Data!$A$1:AM$1009,_xlfn.AGGREGATE(15,6,(OFFSET(Data!$A$1,0,MATCH(AF$6,Data!$1:$1,0)-1,1000,1)=IF(AF$7="","Yes",AF$7))/(OFFSET(Data!$A$1,0,MATCH(AF$6,Data!$1:$1,0)-1,1000,1)=IF(AF$7="","Yes",AF$7))*ROW(Data!$C$1:$C$1009),ROW(AF46)-ROW(AF$7)),1)),"")</f>
        <v/>
      </c>
      <c r="AG46" s="43" t="str">
        <f ca="1">IF(AH46="","",IF(INDEX(Data!$BR:$BR,MATCH(AH46,Data!$A:$A,0),1)=0,"",INDEX(Data!$BR:$BR,MATCH(AH46,Data!$A:$A,0),1)))</f>
        <v/>
      </c>
      <c r="AH46" s="43" t="str" cm="1">
        <f t="array" aca="1" ref="AH46" ca="1">IFERROR(_xlfn.SINGLE(INDEX(Data!$A$1:AO$1009,_xlfn.AGGREGATE(15,6,(OFFSET(Data!$A$1,0,MATCH(AH$6,Data!$1:$1,0)-1,1000,1)=IF(AH$7="","Yes",AH$7))/(OFFSET(Data!$A$1,0,MATCH(AH$6,Data!$1:$1,0)-1,1000,1)=IF(AH$7="","Yes",AH$7))*ROW(Data!$C$1:$C$1009),ROW(AH46)-ROW(AH$7)),1)),"")</f>
        <v/>
      </c>
      <c r="AI46" s="43" t="str">
        <f ca="1">IF(AJ46="","",IF(INDEX(Data!$BR:$BR,MATCH(AJ46,Data!$A:$A,0),1)=0,"",INDEX(Data!$BR:$BR,MATCH(AJ46,Data!$A:$A,0),1)))</f>
        <v/>
      </c>
      <c r="AJ46" s="43" t="str" cm="1">
        <f t="array" aca="1" ref="AJ46" ca="1">IFERROR(_xlfn.SINGLE(INDEX(Data!$A$1:AQ$1009,_xlfn.AGGREGATE(15,6,(OFFSET(Data!$A$1,0,MATCH(AJ$6,Data!$1:$1,0)-1,1000,1)=IF(AJ$7="","Yes",AJ$7))/(OFFSET(Data!$A$1,0,MATCH(AJ$6,Data!$1:$1,0)-1,1000,1)=IF(AJ$7="","Yes",AJ$7))*ROW(Data!$C$1:$C$1009),ROW(AJ46)-ROW(AJ$7)),1)),"")</f>
        <v>Hallmark Drama</v>
      </c>
      <c r="AK46" s="43" t="str">
        <f ca="1">IF(AL46="","",IF(INDEX(Data!$BR:$BR,MATCH(AL46,Data!$A:$A,0),1)=0,"",INDEX(Data!$BR:$BR,MATCH(AL46,Data!$A:$A,0),1)))</f>
        <v/>
      </c>
      <c r="AL46" s="43" t="str" cm="1">
        <f t="array" aca="1" ref="AL46" ca="1">IFERROR(_xlfn.SINGLE(INDEX(Data!$A$1:AS$1009,_xlfn.AGGREGATE(15,6,(OFFSET(Data!$A$1,0,MATCH(AL$6,Data!$1:$1,0)-1,1000,1)=IF(AL$7="","Yes",AL$7))/(OFFSET(Data!$A$1,0,MATCH(AL$6,Data!$1:$1,0)-1,1000,1)=IF(AL$7="","Yes",AL$7))*ROW(Data!$C$1:$C$1009),ROW(AL46)-ROW(AL$7)),1)),"")</f>
        <v/>
      </c>
      <c r="AM46" s="43" t="str">
        <f ca="1">IF(AN46="","",IF(INDEX(Data!$BR:$BR,MATCH(AN46,Data!$A:$A,0),1)=0,"",INDEX(Data!$BR:$BR,MATCH(AN46,Data!$A:$A,0),1)))</f>
        <v/>
      </c>
      <c r="AN46" s="43" t="str" cm="1">
        <f t="array" aca="1" ref="AN46" ca="1">IFERROR(_xlfn.SINGLE(INDEX(Data!$A$1:AU$1009,_xlfn.AGGREGATE(15,6,(OFFSET(Data!$A$1,0,MATCH(AN$6,Data!$1:$1,0)-1,1000,1)=IF(AN$7="","Yes",AN$7))/(OFFSET(Data!$A$1,0,MATCH(AN$6,Data!$1:$1,0)-1,1000,1)=IF(AN$7="","Yes",AN$7))*ROW(Data!$C$1:$C$1009),ROW(AN46)-ROW(AN$7)),1)),"")</f>
        <v>MTV Classic</v>
      </c>
    </row>
    <row r="47" spans="1:40" ht="24" x14ac:dyDescent="0.4">
      <c r="A47" s="43" t="str">
        <f ca="1">IF(B47="","",IF(INDEX(Data!$BR:$BR,MATCH(B47,Data!$A:$A,0),1)=0,"",INDEX(Data!$BR:$BR,MATCH(B47,Data!$A:$A,0),1)))</f>
        <v/>
      </c>
      <c r="B47" s="43" t="str" cm="1">
        <f t="array" aca="1" ref="B47" ca="1">IFERROR(_xlfn.SINGLE(INDEX(Data!A$1:$A$1007,_xlfn.AGGREGATE(15,6,(OFFSET(Data!$A$1,0,MATCH(B$6,Data!$1:$1,0)-1,1000,1)=IF(B$7="","Yes",B$7))/(OFFSET(Data!$A$1,0,MATCH(B$6,Data!$1:$1,0)-1,1000,1)=IF(B$7="","Yes",B$7))*ROW(Data!$C$1:$C$1007),ROW(B47)-ROW(B$7)),1)),"")</f>
        <v>MTV</v>
      </c>
      <c r="C47" s="43" t="str">
        <f ca="1">IF(D47="","",IF(INDEX(Data!$BR:$BR,MATCH(D47,Data!$A:$A,0),1)=0,"",INDEX(Data!$BR:$BR,MATCH(D47,Data!$A:$A,0),1)))</f>
        <v/>
      </c>
      <c r="D47" s="43" t="str" cm="1">
        <f t="array" aca="1" ref="D47" ca="1">IFERROR(_xlfn.SINGLE(INDEX(Data!$A$1:C$1007,_xlfn.AGGREGATE(15,6,(OFFSET(Data!$A$1,0,MATCH(D$6,Data!$1:$1,0)-1,1000,1)=IF(D$7="","Yes",D$7))/(OFFSET(Data!$A$1,0,MATCH(D$6,Data!$1:$1,0)-1,1000,1)=IF(D$7="","Yes",D$7))*ROW(Data!$C$1:$C$1007),ROW(D47)-ROW(D$7)),1)),"")</f>
        <v/>
      </c>
      <c r="E47" s="43" t="str">
        <f ca="1">IF(F47="","",IF(INDEX(Data!$BR:$BR,MATCH(F47,Data!$A:$A,0),1)=0,"",INDEX(Data!$BR:$BR,MATCH(F47,Data!$A:$A,0),1)))</f>
        <v/>
      </c>
      <c r="F47" s="43" t="str" cm="1">
        <f t="array" aca="1" ref="F47" ca="1">IFERROR(_xlfn.SINGLE(INDEX(Data!$A$1:E$1009,_xlfn.AGGREGATE(15,6,(OFFSET(Data!$A$1,0,MATCH(F$6,Data!$1:$1,0)-1,1000,1)=IF(F$7="","Yes",F$7))/(OFFSET(Data!$A$1,0,MATCH(F$6,Data!$1:$1,0)-1,1000,1)=IF(F$7="","Yes",F$7))*ROW(Data!$C$1:$C$1009),ROW(F47)-ROW(F$7)),1)),"")</f>
        <v>TBS</v>
      </c>
      <c r="G47" s="43" t="str">
        <f ca="1">IF(H47="","",IF(INDEX(Data!$BR:$BR,MATCH(H47,Data!$A:$A,0),1)=0,"",INDEX(Data!$BR:$BR,MATCH(H47,Data!$A:$A,0),1)))</f>
        <v/>
      </c>
      <c r="H47" s="43" t="str" cm="1">
        <f t="array" aca="1" ref="H47" ca="1">IFERROR(_xlfn.SINGLE(INDEX(Data!$A$1:G$1009,_xlfn.AGGREGATE(15,6,(OFFSET(Data!$A$1,0,MATCH(H$6,Data!$1:$1,0)-1,1000,1)=IF(H$7="","Yes",H$7))/(OFFSET(Data!$A$1,0,MATCH(H$6,Data!$1:$1,0)-1,1000,1)=IF(H$7="","Yes",H$7))*ROW(Data!$C$1:$C$1009),ROW(H47)-ROW(H$7)),1)),"")</f>
        <v>NBC Sports Regionals</v>
      </c>
      <c r="I47" s="43" t="str">
        <f ca="1">IF(J47="","",IF(INDEX(Data!$BR:$BR,MATCH(J47,Data!$A:$A,0),1)=0,"",INDEX(Data!$BR:$BR,MATCH(J47,Data!$A:$A,0),1)))</f>
        <v/>
      </c>
      <c r="J47" s="43" t="str" cm="1">
        <f t="array" aca="1" ref="J47" ca="1">IFERROR(_xlfn.SINGLE(INDEX(Data!$A$1:J$1009,_xlfn.AGGREGATE(15,6,(OFFSET(Data!$A$1,0,MATCH(J$6,Data!$1:$1,0)-1,1000,1)=IF(J$7="","Yes",J$7))/(OFFSET(Data!$A$1,0,MATCH(J$6,Data!$1:$1,0)-1,1000,1)=IF(J$7="","Yes",J$7))*ROW(Data!$C$1:$C$1009),ROW(J47)-ROW(J$7)),1)),"")</f>
        <v>Nick Jr.</v>
      </c>
      <c r="K47" s="43" t="str">
        <f ca="1">IF(L47="","",IF(INDEX(Data!$BR:$BR,MATCH(L47,Data!$A:$A,0),1)=0,"",INDEX(Data!$BR:$BR,MATCH(L47,Data!$A:$A,0),1)))</f>
        <v/>
      </c>
      <c r="L47" s="43" t="str" cm="1">
        <f t="array" aca="1" ref="L47" ca="1">IFERROR(_xlfn.SINGLE(INDEX(Data!$A$1:L$1009,_xlfn.AGGREGATE(15,6,(OFFSET(Data!$A$1,0,MATCH(L$6,Data!$1:$1,0)-1,1000,1)=IF(L$7="","Yes",L$7))/(OFFSET(Data!$A$1,0,MATCH(L$6,Data!$1:$1,0)-1,1000,1)=IF(L$7="","Yes",L$7))*ROW(Data!$C$1:$C$1009),ROW(L47)-ROW(L$7)),1)),"")</f>
        <v>HBO</v>
      </c>
      <c r="M47" s="43" t="str">
        <f ca="1">IF(N47="","",IF(INDEX(Data!$BR:$BR,MATCH(N47,Data!$A:$A,0),1)=0,"",INDEX(Data!$BR:$BR,MATCH(N47,Data!$A:$A,0),1)))</f>
        <v/>
      </c>
      <c r="N47" s="43" t="str" cm="1">
        <f t="array" aca="1" ref="N47" ca="1">IFERROR(_xlfn.SINGLE(INDEX(Data!$A$1:N$1009,_xlfn.AGGREGATE(15,6,(OFFSET(Data!$A$1,0,MATCH(N$6,Data!$1:$1,0)-1,1000,1)=IF(N$7="","Yes",N$7))/(OFFSET(Data!$A$1,0,MATCH(N$6,Data!$1:$1,0)-1,1000,1)=IF(N$7="","Yes",N$7))*ROW(Data!$C$1:$C$1009),ROW(N47)-ROW(N$7)),1)),"")</f>
        <v>Hallmark Movies &amp; Mysteries</v>
      </c>
      <c r="O47" s="43" t="str">
        <f ca="1">IF(P47="","",IF(INDEX(Data!$BR:$BR,MATCH(P47,Data!$A:$A,0),1)=0,"",INDEX(Data!$BR:$BR,MATCH(P47,Data!$A:$A,0),1)))</f>
        <v/>
      </c>
      <c r="P47" s="43" t="str" cm="1">
        <f t="array" aca="1" ref="P47" ca="1">IFERROR(_xlfn.SINGLE(INDEX(Data!$A$1:Q$1009,_xlfn.AGGREGATE(15,6,(OFFSET(Data!$A$1,0,MATCH(P$6,Data!$1:$1,0)-1,1000,1)=IF(P$7="","Yes",P$7))/(OFFSET(Data!$A$1,0,MATCH(P$6,Data!$1:$1,0)-1,1000,1)=IF(P$7="","Yes",P$7))*ROW(Data!$C$1:$C$1009),ROW(P47)-ROW(P$7)),1)),"")</f>
        <v>Fox Business</v>
      </c>
      <c r="Q47" s="43" t="str">
        <f ca="1">IF(R47="","",IF(INDEX(Data!$BR:$BR,MATCH(R47,Data!$A:$A,0),1)=0,"",INDEX(Data!$BR:$BR,MATCH(R47,Data!$A:$A,0),1)))</f>
        <v/>
      </c>
      <c r="R47" s="43" t="str" cm="1">
        <f t="array" aca="1" ref="R47" ca="1">IFERROR(_xlfn.SINGLE(INDEX(Data!$A$1:R$1009,_xlfn.AGGREGATE(15,6,(OFFSET(Data!$A$1,0,MATCH(R$6,Data!$1:$1,0)-1,1000,1)=IF(R$7="","Yes",R$7))/(OFFSET(Data!$A$1,0,MATCH(R$6,Data!$1:$1,0)-1,1000,1)=IF(R$7="","Yes",R$7))*ROW(Data!$C$1:$C$1009),ROW(R47)-ROW(R$7)),1)),"")</f>
        <v>Disney XD</v>
      </c>
      <c r="S47" s="43" t="str">
        <f ca="1">IF(T47="","",IF(INDEX(Data!$BR:$BR,MATCH(T47,Data!$A:$A,0),1)=0,"",INDEX(Data!$BR:$BR,MATCH(T47,Data!$A:$A,0),1)))</f>
        <v/>
      </c>
      <c r="T47" s="43" t="str" cm="1">
        <f t="array" aca="1" ref="T47" ca="1">IFERROR(_xlfn.SINGLE(INDEX(Data!$A$1:S$1009,_xlfn.AGGREGATE(15,6,(OFFSET(Data!$A$1,0,MATCH(T$6,Data!$1:$1,0)-1,1000,1)=IF(T$7="","Yes",T$7))/(OFFSET(Data!$A$1,0,MATCH(T$6,Data!$1:$1,0)-1,1000,1)=IF(T$7="","Yes",T$7))*ROW(Data!$C$1:$C$1009),ROW(T47)-ROW(T$7)),1)),"")</f>
        <v>Disney Junior</v>
      </c>
      <c r="U47" s="43" t="str">
        <f ca="1">IF(V47="","",IF(INDEX(Data!$BR:$BR,MATCH(V47,Data!$A:$A,0),1)=0,"",INDEX(Data!$BR:$BR,MATCH(V47,Data!$A:$A,0),1)))</f>
        <v/>
      </c>
      <c r="V47" s="43" t="str" cm="1">
        <f t="array" aca="1" ref="V47" ca="1">IFERROR(_xlfn.SINGLE(INDEX(Data!$A$1:T$1009,_xlfn.AGGREGATE(15,6,(OFFSET(Data!$A$1,0,MATCH(V$6,Data!$1:$1,0)-1,1000,1)=IF(V$7="","Yes",V$7))/(OFFSET(Data!$A$1,0,MATCH(V$6,Data!$1:$1,0)-1,1000,1)=IF(V$7="","Yes",V$7))*ROW(Data!$C$1:$C$1009),ROW(V47)-ROW(V$7)),1)),"")</f>
        <v>Discovery Channel</v>
      </c>
      <c r="W47" s="43" t="str">
        <f ca="1">IF(X47="","",IF(INDEX(Data!$BR:$BR,MATCH(X47,Data!$A:$A,0),1)=0,"",INDEX(Data!$BR:$BR,MATCH(X47,Data!$A:$A,0),1)))</f>
        <v/>
      </c>
      <c r="X47" s="43" t="str" cm="1">
        <f t="array" aca="1" ref="X47" ca="1">IFERROR(_xlfn.SINGLE(INDEX(Data!$A$1:Y$1009,_xlfn.AGGREGATE(15,6,(OFFSET(Data!$A$1,0,MATCH(X$6,Data!$1:$1,0)-1,1000,1)=IF(X$7="","Yes",X$7))/(OFFSET(Data!$A$1,0,MATCH(X$6,Data!$1:$1,0)-1,1000,1)=IF(X$7="","Yes",X$7))*ROW(Data!$C$1:$C$1009),ROW(X47)-ROW(X$7)),1)),"")</f>
        <v>E!</v>
      </c>
      <c r="Y47" s="43" t="str">
        <f ca="1">IF(Z47="","",IF(INDEX(Data!$BR:$BR,MATCH(Z47,Data!$A:$A,0),1)=0,"",INDEX(Data!$BR:$BR,MATCH(Z47,Data!$A:$A,0),1)))</f>
        <v/>
      </c>
      <c r="Z47" s="43" t="str" cm="1">
        <f t="array" aca="1" ref="Z47" ca="1">IFERROR(_xlfn.SINGLE(INDEX(Data!$A$1:AA$1009,_xlfn.AGGREGATE(15,6,(OFFSET(Data!$A$1,0,MATCH(Z$6,Data!$1:$1,0)-1,1000,1)=IF(Z$7="","Yes",Z$7))/(OFFSET(Data!$A$1,0,MATCH(Z$6,Data!$1:$1,0)-1,1000,1)=IF(Z$7="","Yes",Z$7))*ROW(Data!$C$1:$C$1009),ROW(Z47)-ROW(Z$7)),1)),"")</f>
        <v>Fox Sports 2</v>
      </c>
      <c r="AA47" s="43" t="str">
        <f ca="1">IF(AB47="","",IF(INDEX(Data!$BR:$BR,MATCH(AB47,Data!$A:$A,0),1)=0,"",INDEX(Data!$BR:$BR,MATCH(AB47,Data!$A:$A,0),1)))</f>
        <v/>
      </c>
      <c r="AB47" s="43" t="str" cm="1">
        <f t="array" aca="1" ref="AB47" ca="1">IFERROR(_xlfn.SINGLE(INDEX(Data!$A$1:AC$1009,_xlfn.AGGREGATE(15,6,(OFFSET(Data!$A$1,0,MATCH(AB$6,Data!$1:$1,0)-1,1000,1)=IF(AB$7="","Yes",AB$7))/(OFFSET(Data!$A$1,0,MATCH(AB$6,Data!$1:$1,0)-1,1000,1)=IF(AB$7="","Yes",AB$7))*ROW(Data!$C$1:$C$1009),ROW(AB47)-ROW(AB$7)),1)),"")</f>
        <v>FXX</v>
      </c>
      <c r="AC47" s="43" t="str">
        <f ca="1">IF(AD47="","",IF(INDEX(Data!$BR:$BR,MATCH(AD47,Data!$A:$A,0),1)=0,"",INDEX(Data!$BR:$BR,MATCH(AD47,Data!$A:$A,0),1)))</f>
        <v/>
      </c>
      <c r="AD47" s="43" t="str" cm="1">
        <f t="array" aca="1" ref="AD47" ca="1">IFERROR(_xlfn.SINGLE(INDEX(Data!$A$1:AE$1009,_xlfn.AGGREGATE(15,6,(OFFSET(Data!$A$1,0,MATCH(AD$6,Data!$1:$1,0)-1,1000,1)=IF(AD$7="","Yes",AD$7))/(OFFSET(Data!$A$1,0,MATCH(AD$6,Data!$1:$1,0)-1,1000,1)=IF(AD$7="","Yes",AD$7))*ROW(Data!$C$1:$C$1009),ROW(AD47)-ROW(AD$7)),1)),"")</f>
        <v>Fox Sports 2</v>
      </c>
      <c r="AE47" s="43" t="str">
        <f ca="1">IF(AF47="","",IF(INDEX(Data!$BR:$BR,MATCH(AF47,Data!$A:$A,0),1)=0,"",INDEX(Data!$BR:$BR,MATCH(AF47,Data!$A:$A,0),1)))</f>
        <v/>
      </c>
      <c r="AF47" s="43" t="str" cm="1">
        <f t="array" aca="1" ref="AF47" ca="1">IFERROR(_xlfn.SINGLE(INDEX(Data!$A$1:AM$1009,_xlfn.AGGREGATE(15,6,(OFFSET(Data!$A$1,0,MATCH(AF$6,Data!$1:$1,0)-1,1000,1)=IF(AF$7="","Yes",AF$7))/(OFFSET(Data!$A$1,0,MATCH(AF$6,Data!$1:$1,0)-1,1000,1)=IF(AF$7="","Yes",AF$7))*ROW(Data!$C$1:$C$1009),ROW(AF47)-ROW(AF$7)),1)),"")</f>
        <v/>
      </c>
      <c r="AG47" s="43" t="str">
        <f ca="1">IF(AH47="","",IF(INDEX(Data!$BR:$BR,MATCH(AH47,Data!$A:$A,0),1)=0,"",INDEX(Data!$BR:$BR,MATCH(AH47,Data!$A:$A,0),1)))</f>
        <v/>
      </c>
      <c r="AH47" s="43" t="str" cm="1">
        <f t="array" aca="1" ref="AH47" ca="1">IFERROR(_xlfn.SINGLE(INDEX(Data!$A$1:AO$1009,_xlfn.AGGREGATE(15,6,(OFFSET(Data!$A$1,0,MATCH(AH$6,Data!$1:$1,0)-1,1000,1)=IF(AH$7="","Yes",AH$7))/(OFFSET(Data!$A$1,0,MATCH(AH$6,Data!$1:$1,0)-1,1000,1)=IF(AH$7="","Yes",AH$7))*ROW(Data!$C$1:$C$1009),ROW(AH47)-ROW(AH$7)),1)),"")</f>
        <v/>
      </c>
      <c r="AI47" s="43" t="str">
        <f ca="1">IF(AJ47="","",IF(INDEX(Data!$BR:$BR,MATCH(AJ47,Data!$A:$A,0),1)=0,"",INDEX(Data!$BR:$BR,MATCH(AJ47,Data!$A:$A,0),1)))</f>
        <v/>
      </c>
      <c r="AJ47" s="43" t="str" cm="1">
        <f t="array" aca="1" ref="AJ47" ca="1">IFERROR(_xlfn.SINGLE(INDEX(Data!$A$1:AQ$1009,_xlfn.AGGREGATE(15,6,(OFFSET(Data!$A$1,0,MATCH(AJ$6,Data!$1:$1,0)-1,1000,1)=IF(AJ$7="","Yes",AJ$7))/(OFFSET(Data!$A$1,0,MATCH(AJ$6,Data!$1:$1,0)-1,1000,1)=IF(AJ$7="","Yes",AJ$7))*ROW(Data!$C$1:$C$1009),ROW(AJ47)-ROW(AJ$7)),1)),"")</f>
        <v>Hallmark Movies &amp; Mysteries</v>
      </c>
      <c r="AK47" s="43" t="str">
        <f ca="1">IF(AL47="","",IF(INDEX(Data!$BR:$BR,MATCH(AL47,Data!$A:$A,0),1)=0,"",INDEX(Data!$BR:$BR,MATCH(AL47,Data!$A:$A,0),1)))</f>
        <v/>
      </c>
      <c r="AL47" s="43" t="str" cm="1">
        <f t="array" aca="1" ref="AL47" ca="1">IFERROR(_xlfn.SINGLE(INDEX(Data!$A$1:AS$1009,_xlfn.AGGREGATE(15,6,(OFFSET(Data!$A$1,0,MATCH(AL$6,Data!$1:$1,0)-1,1000,1)=IF(AL$7="","Yes",AL$7))/(OFFSET(Data!$A$1,0,MATCH(AL$6,Data!$1:$1,0)-1,1000,1)=IF(AL$7="","Yes",AL$7))*ROW(Data!$C$1:$C$1009),ROW(AL47)-ROW(AL$7)),1)),"")</f>
        <v/>
      </c>
      <c r="AM47" s="43" t="str">
        <f ca="1">IF(AN47="","",IF(INDEX(Data!$BR:$BR,MATCH(AN47,Data!$A:$A,0),1)=0,"",INDEX(Data!$BR:$BR,MATCH(AN47,Data!$A:$A,0),1)))</f>
        <v/>
      </c>
      <c r="AN47" s="43" t="str" cm="1">
        <f t="array" aca="1" ref="AN47" ca="1">IFERROR(_xlfn.SINGLE(INDEX(Data!$A$1:AU$1009,_xlfn.AGGREGATE(15,6,(OFFSET(Data!$A$1,0,MATCH(AN$6,Data!$1:$1,0)-1,1000,1)=IF(AN$7="","Yes",AN$7))/(OFFSET(Data!$A$1,0,MATCH(AN$6,Data!$1:$1,0)-1,1000,1)=IF(AN$7="","Yes",AN$7))*ROW(Data!$C$1:$C$1009),ROW(AN47)-ROW(AN$7)),1)),"")</f>
        <v>MTV Live</v>
      </c>
    </row>
    <row r="48" spans="1:40" ht="24" x14ac:dyDescent="0.4">
      <c r="A48" s="43" t="str">
        <f ca="1">IF(B48="","",IF(INDEX(Data!$BR:$BR,MATCH(B48,Data!$A:$A,0),1)=0,"",INDEX(Data!$BR:$BR,MATCH(B48,Data!$A:$A,0),1)))</f>
        <v/>
      </c>
      <c r="B48" s="43" t="str" cm="1">
        <f t="array" aca="1" ref="B48" ca="1">IFERROR(_xlfn.SINGLE(INDEX(Data!A$1:$A$1007,_xlfn.AGGREGATE(15,6,(OFFSET(Data!$A$1,0,MATCH(B$6,Data!$1:$1,0)-1,1000,1)=IF(B$7="","Yes",B$7))/(OFFSET(Data!$A$1,0,MATCH(B$6,Data!$1:$1,0)-1,1000,1)=IF(B$7="","Yes",B$7))*ROW(Data!$C$1:$C$1007),ROW(B48)-ROW(B$7)),1)),"")</f>
        <v>MTV Classic</v>
      </c>
      <c r="C48" s="43" t="str">
        <f ca="1">IF(D48="","",IF(INDEX(Data!$BR:$BR,MATCH(D48,Data!$A:$A,0),1)=0,"",INDEX(Data!$BR:$BR,MATCH(D48,Data!$A:$A,0),1)))</f>
        <v/>
      </c>
      <c r="D48" s="43" t="str" cm="1">
        <f t="array" aca="1" ref="D48" ca="1">IFERROR(_xlfn.SINGLE(INDEX(Data!$A$1:C$1007,_xlfn.AGGREGATE(15,6,(OFFSET(Data!$A$1,0,MATCH(D$6,Data!$1:$1,0)-1,1000,1)=IF(D$7="","Yes",D$7))/(OFFSET(Data!$A$1,0,MATCH(D$6,Data!$1:$1,0)-1,1000,1)=IF(D$7="","Yes",D$7))*ROW(Data!$C$1:$C$1007),ROW(D48)-ROW(D$7)),1)),"")</f>
        <v/>
      </c>
      <c r="E48" s="43" t="str">
        <f ca="1">IF(F48="","",IF(INDEX(Data!$BR:$BR,MATCH(F48,Data!$A:$A,0),1)=0,"",INDEX(Data!$BR:$BR,MATCH(F48,Data!$A:$A,0),1)))</f>
        <v/>
      </c>
      <c r="F48" s="43" t="str" cm="1">
        <f t="array" aca="1" ref="F48" ca="1">IFERROR(_xlfn.SINGLE(INDEX(Data!$A$1:E$1009,_xlfn.AGGREGATE(15,6,(OFFSET(Data!$A$1,0,MATCH(F$6,Data!$1:$1,0)-1,1000,1)=IF(F$7="","Yes",F$7))/(OFFSET(Data!$A$1,0,MATCH(F$6,Data!$1:$1,0)-1,1000,1)=IF(F$7="","Yes",F$7))*ROW(Data!$C$1:$C$1009),ROW(F48)-ROW(F$7)),1)),"")</f>
        <v>TLC</v>
      </c>
      <c r="G48" s="43" t="str">
        <f ca="1">IF(H48="","",IF(INDEX(Data!$BR:$BR,MATCH(H48,Data!$A:$A,0),1)=0,"",INDEX(Data!$BR:$BR,MATCH(H48,Data!$A:$A,0),1)))</f>
        <v/>
      </c>
      <c r="H48" s="43" t="str" cm="1">
        <f t="array" aca="1" ref="H48" ca="1">IFERROR(_xlfn.SINGLE(INDEX(Data!$A$1:G$1009,_xlfn.AGGREGATE(15,6,(OFFSET(Data!$A$1,0,MATCH(H$6,Data!$1:$1,0)-1,1000,1)=IF(H$7="","Yes",H$7))/(OFFSET(Data!$A$1,0,MATCH(H$6,Data!$1:$1,0)-1,1000,1)=IF(H$7="","Yes",H$7))*ROW(Data!$C$1:$C$1009),ROW(H48)-ROW(H$7)),1)),"")</f>
        <v>Newsy</v>
      </c>
      <c r="I48" s="43" t="str">
        <f ca="1">IF(J48="","",IF(INDEX(Data!$BR:$BR,MATCH(J48,Data!$A:$A,0),1)=0,"",INDEX(Data!$BR:$BR,MATCH(J48,Data!$A:$A,0),1)))</f>
        <v/>
      </c>
      <c r="J48" s="43" t="str" cm="1">
        <f t="array" aca="1" ref="J48" ca="1">IFERROR(_xlfn.SINGLE(INDEX(Data!$A$1:J$1009,_xlfn.AGGREGATE(15,6,(OFFSET(Data!$A$1,0,MATCH(J$6,Data!$1:$1,0)-1,1000,1)=IF(J$7="","Yes",J$7))/(OFFSET(Data!$A$1,0,MATCH(J$6,Data!$1:$1,0)-1,1000,1)=IF(J$7="","Yes",J$7))*ROW(Data!$C$1:$C$1009),ROW(J48)-ROW(J$7)),1)),"")</f>
        <v>Nickelodeon</v>
      </c>
      <c r="K48" s="43" t="str">
        <f ca="1">IF(L48="","",IF(INDEX(Data!$BR:$BR,MATCH(L48,Data!$A:$A,0),1)=0,"",INDEX(Data!$BR:$BR,MATCH(L48,Data!$A:$A,0),1)))</f>
        <v/>
      </c>
      <c r="L48" s="43" t="str" cm="1">
        <f t="array" aca="1" ref="L48" ca="1">IFERROR(_xlfn.SINGLE(INDEX(Data!$A$1:L$1009,_xlfn.AGGREGATE(15,6,(OFFSET(Data!$A$1,0,MATCH(L$6,Data!$1:$1,0)-1,1000,1)=IF(L$7="","Yes",L$7))/(OFFSET(Data!$A$1,0,MATCH(L$6,Data!$1:$1,0)-1,1000,1)=IF(L$7="","Yes",L$7))*ROW(Data!$C$1:$C$1009),ROW(L48)-ROW(L$7)),1)),"")</f>
        <v>HBO Family</v>
      </c>
      <c r="M48" s="43" t="str">
        <f ca="1">IF(N48="","",IF(INDEX(Data!$BR:$BR,MATCH(N48,Data!$A:$A,0),1)=0,"",INDEX(Data!$BR:$BR,MATCH(N48,Data!$A:$A,0),1)))</f>
        <v/>
      </c>
      <c r="N48" s="43" t="str" cm="1">
        <f t="array" aca="1" ref="N48" ca="1">IFERROR(_xlfn.SINGLE(INDEX(Data!$A$1:N$1009,_xlfn.AGGREGATE(15,6,(OFFSET(Data!$A$1,0,MATCH(N$6,Data!$1:$1,0)-1,1000,1)=IF(N$7="","Yes",N$7))/(OFFSET(Data!$A$1,0,MATCH(N$6,Data!$1:$1,0)-1,1000,1)=IF(N$7="","Yes",N$7))*ROW(Data!$C$1:$C$1009),ROW(N48)-ROW(N$7)),1)),"")</f>
        <v>HGTV</v>
      </c>
      <c r="O48" s="43" t="str">
        <f ca="1">IF(P48="","",IF(INDEX(Data!$BR:$BR,MATCH(P48,Data!$A:$A,0),1)=0,"",INDEX(Data!$BR:$BR,MATCH(P48,Data!$A:$A,0),1)))</f>
        <v/>
      </c>
      <c r="P48" s="43" t="str" cm="1">
        <f t="array" aca="1" ref="P48" ca="1">IFERROR(_xlfn.SINGLE(INDEX(Data!$A$1:Q$1009,_xlfn.AGGREGATE(15,6,(OFFSET(Data!$A$1,0,MATCH(P$6,Data!$1:$1,0)-1,1000,1)=IF(P$7="","Yes",P$7))/(OFFSET(Data!$A$1,0,MATCH(P$6,Data!$1:$1,0)-1,1000,1)=IF(P$7="","Yes",P$7))*ROW(Data!$C$1:$C$1009),ROW(P48)-ROW(P$7)),1)),"")</f>
        <v>Fox News</v>
      </c>
      <c r="Q48" s="43" t="str">
        <f ca="1">IF(R48="","",IF(INDEX(Data!$BR:$BR,MATCH(R48,Data!$A:$A,0),1)=0,"",INDEX(Data!$BR:$BR,MATCH(R48,Data!$A:$A,0),1)))</f>
        <v/>
      </c>
      <c r="R48" s="43" t="str" cm="1">
        <f t="array" aca="1" ref="R48" ca="1">IFERROR(_xlfn.SINGLE(INDEX(Data!$A$1:R$1009,_xlfn.AGGREGATE(15,6,(OFFSET(Data!$A$1,0,MATCH(R$6,Data!$1:$1,0)-1,1000,1)=IF(R$7="","Yes",R$7))/(OFFSET(Data!$A$1,0,MATCH(R$6,Data!$1:$1,0)-1,1000,1)=IF(R$7="","Yes",R$7))*ROW(Data!$C$1:$C$1009),ROW(R48)-ROW(R$7)),1)),"")</f>
        <v>DIY</v>
      </c>
      <c r="S48" s="43" t="str">
        <f ca="1">IF(T48="","",IF(INDEX(Data!$BR:$BR,MATCH(T48,Data!$A:$A,0),1)=0,"",INDEX(Data!$BR:$BR,MATCH(T48,Data!$A:$A,0),1)))</f>
        <v/>
      </c>
      <c r="T48" s="43" t="str" cm="1">
        <f t="array" aca="1" ref="T48" ca="1">IFERROR(_xlfn.SINGLE(INDEX(Data!$A$1:S$1009,_xlfn.AGGREGATE(15,6,(OFFSET(Data!$A$1,0,MATCH(T$6,Data!$1:$1,0)-1,1000,1)=IF(T$7="","Yes",T$7))/(OFFSET(Data!$A$1,0,MATCH(T$6,Data!$1:$1,0)-1,1000,1)=IF(T$7="","Yes",T$7))*ROW(Data!$C$1:$C$1009),ROW(T48)-ROW(T$7)),1)),"")</f>
        <v>Disney XD</v>
      </c>
      <c r="U48" s="43" t="str">
        <f ca="1">IF(V48="","",IF(INDEX(Data!$BR:$BR,MATCH(V48,Data!$A:$A,0),1)=0,"",INDEX(Data!$BR:$BR,MATCH(V48,Data!$A:$A,0),1)))</f>
        <v/>
      </c>
      <c r="V48" s="43" t="str" cm="1">
        <f t="array" aca="1" ref="V48" ca="1">IFERROR(_xlfn.SINGLE(INDEX(Data!$A$1:T$1009,_xlfn.AGGREGATE(15,6,(OFFSET(Data!$A$1,0,MATCH(V$6,Data!$1:$1,0)-1,1000,1)=IF(V$7="","Yes",V$7))/(OFFSET(Data!$A$1,0,MATCH(V$6,Data!$1:$1,0)-1,1000,1)=IF(V$7="","Yes",V$7))*ROW(Data!$C$1:$C$1009),ROW(V48)-ROW(V$7)),1)),"")</f>
        <v>Discovery Life</v>
      </c>
      <c r="W48" s="43" t="str">
        <f ca="1">IF(X48="","",IF(INDEX(Data!$BR:$BR,MATCH(X48,Data!$A:$A,0),1)=0,"",INDEX(Data!$BR:$BR,MATCH(X48,Data!$A:$A,0),1)))</f>
        <v/>
      </c>
      <c r="X48" s="43" t="str" cm="1">
        <f t="array" aca="1" ref="X48" ca="1">IFERROR(_xlfn.SINGLE(INDEX(Data!$A$1:Y$1009,_xlfn.AGGREGATE(15,6,(OFFSET(Data!$A$1,0,MATCH(X$6,Data!$1:$1,0)-1,1000,1)=IF(X$7="","Yes",X$7))/(OFFSET(Data!$A$1,0,MATCH(X$6,Data!$1:$1,0)-1,1000,1)=IF(X$7="","Yes",X$7))*ROW(Data!$C$1:$C$1009),ROW(X48)-ROW(X$7)),1)),"")</f>
        <v>Ecuador TV</v>
      </c>
      <c r="Y48" s="43" t="str">
        <f ca="1">IF(Z48="","",IF(INDEX(Data!$BR:$BR,MATCH(Z48,Data!$A:$A,0),1)=0,"",INDEX(Data!$BR:$BR,MATCH(Z48,Data!$A:$A,0),1)))</f>
        <v/>
      </c>
      <c r="Z48" s="43" t="str" cm="1">
        <f t="array" aca="1" ref="Z48" ca="1">IFERROR(_xlfn.SINGLE(INDEX(Data!$A$1:AA$1009,_xlfn.AGGREGATE(15,6,(OFFSET(Data!$A$1,0,MATCH(Z$6,Data!$1:$1,0)-1,1000,1)=IF(Z$7="","Yes",Z$7))/(OFFSET(Data!$A$1,0,MATCH(Z$6,Data!$1:$1,0)-1,1000,1)=IF(Z$7="","Yes",Z$7))*ROW(Data!$C$1:$C$1009),ROW(Z48)-ROW(Z$7)),1)),"")</f>
        <v>Fox Sports Regionals</v>
      </c>
      <c r="AA48" s="43" t="str">
        <f ca="1">IF(AB48="","",IF(INDEX(Data!$BR:$BR,MATCH(AB48,Data!$A:$A,0),1)=0,"",INDEX(Data!$BR:$BR,MATCH(AB48,Data!$A:$A,0),1)))</f>
        <v/>
      </c>
      <c r="AB48" s="43" t="str" cm="1">
        <f t="array" aca="1" ref="AB48" ca="1">IFERROR(_xlfn.SINGLE(INDEX(Data!$A$1:AC$1009,_xlfn.AGGREGATE(15,6,(OFFSET(Data!$A$1,0,MATCH(AB$6,Data!$1:$1,0)-1,1000,1)=IF(AB$7="","Yes",AB$7))/(OFFSET(Data!$A$1,0,MATCH(AB$6,Data!$1:$1,0)-1,1000,1)=IF(AB$7="","Yes",AB$7))*ROW(Data!$C$1:$C$1009),ROW(AB48)-ROW(AB$7)),1)),"")</f>
        <v>Golf Channel</v>
      </c>
      <c r="AC48" s="43" t="str">
        <f ca="1">IF(AD48="","",IF(INDEX(Data!$BR:$BR,MATCH(AD48,Data!$A:$A,0),1)=0,"",INDEX(Data!$BR:$BR,MATCH(AD48,Data!$A:$A,0),1)))</f>
        <v/>
      </c>
      <c r="AD48" s="43" t="str" cm="1">
        <f t="array" aca="1" ref="AD48" ca="1">IFERROR(_xlfn.SINGLE(INDEX(Data!$A$1:AE$1009,_xlfn.AGGREGATE(15,6,(OFFSET(Data!$A$1,0,MATCH(AD$6,Data!$1:$1,0)-1,1000,1)=IF(AD$7="","Yes",AD$7))/(OFFSET(Data!$A$1,0,MATCH(AD$6,Data!$1:$1,0)-1,1000,1)=IF(AD$7="","Yes",AD$7))*ROW(Data!$C$1:$C$1009),ROW(AD48)-ROW(AD$7)),1)),"")</f>
        <v>Freeform</v>
      </c>
      <c r="AE48" s="43" t="str">
        <f ca="1">IF(AF48="","",IF(INDEX(Data!$BR:$BR,MATCH(AF48,Data!$A:$A,0),1)=0,"",INDEX(Data!$BR:$BR,MATCH(AF48,Data!$A:$A,0),1)))</f>
        <v/>
      </c>
      <c r="AF48" s="43" t="str" cm="1">
        <f t="array" aca="1" ref="AF48" ca="1">IFERROR(_xlfn.SINGLE(INDEX(Data!$A$1:AM$1009,_xlfn.AGGREGATE(15,6,(OFFSET(Data!$A$1,0,MATCH(AF$6,Data!$1:$1,0)-1,1000,1)=IF(AF$7="","Yes",AF$7))/(OFFSET(Data!$A$1,0,MATCH(AF$6,Data!$1:$1,0)-1,1000,1)=IF(AF$7="","Yes",AF$7))*ROW(Data!$C$1:$C$1009),ROW(AF48)-ROW(AF$7)),1)),"")</f>
        <v/>
      </c>
      <c r="AG48" s="43" t="str">
        <f ca="1">IF(AH48="","",IF(INDEX(Data!$BR:$BR,MATCH(AH48,Data!$A:$A,0),1)=0,"",INDEX(Data!$BR:$BR,MATCH(AH48,Data!$A:$A,0),1)))</f>
        <v/>
      </c>
      <c r="AH48" s="43" t="str" cm="1">
        <f t="array" aca="1" ref="AH48" ca="1">IFERROR(_xlfn.SINGLE(INDEX(Data!$A$1:AO$1009,_xlfn.AGGREGATE(15,6,(OFFSET(Data!$A$1,0,MATCH(AH$6,Data!$1:$1,0)-1,1000,1)=IF(AH$7="","Yes",AH$7))/(OFFSET(Data!$A$1,0,MATCH(AH$6,Data!$1:$1,0)-1,1000,1)=IF(AH$7="","Yes",AH$7))*ROW(Data!$C$1:$C$1009),ROW(AH48)-ROW(AH$7)),1)),"")</f>
        <v/>
      </c>
      <c r="AI48" s="43" t="str">
        <f ca="1">IF(AJ48="","",IF(INDEX(Data!$BR:$BR,MATCH(AJ48,Data!$A:$A,0),1)=0,"",INDEX(Data!$BR:$BR,MATCH(AJ48,Data!$A:$A,0),1)))</f>
        <v/>
      </c>
      <c r="AJ48" s="43" t="str" cm="1">
        <f t="array" aca="1" ref="AJ48" ca="1">IFERROR(_xlfn.SINGLE(INDEX(Data!$A$1:AQ$1009,_xlfn.AGGREGATE(15,6,(OFFSET(Data!$A$1,0,MATCH(AJ$6,Data!$1:$1,0)-1,1000,1)=IF(AJ$7="","Yes",AJ$7))/(OFFSET(Data!$A$1,0,MATCH(AJ$6,Data!$1:$1,0)-1,1000,1)=IF(AJ$7="","Yes",AJ$7))*ROW(Data!$C$1:$C$1009),ROW(AJ48)-ROW(AJ$7)),1)),"")</f>
        <v>HGTV</v>
      </c>
      <c r="AK48" s="43" t="str">
        <f ca="1">IF(AL48="","",IF(INDEX(Data!$BR:$BR,MATCH(AL48,Data!$A:$A,0),1)=0,"",INDEX(Data!$BR:$BR,MATCH(AL48,Data!$A:$A,0),1)))</f>
        <v/>
      </c>
      <c r="AL48" s="43" t="str" cm="1">
        <f t="array" aca="1" ref="AL48" ca="1">IFERROR(_xlfn.SINGLE(INDEX(Data!$A$1:AS$1009,_xlfn.AGGREGATE(15,6,(OFFSET(Data!$A$1,0,MATCH(AL$6,Data!$1:$1,0)-1,1000,1)=IF(AL$7="","Yes",AL$7))/(OFFSET(Data!$A$1,0,MATCH(AL$6,Data!$1:$1,0)-1,1000,1)=IF(AL$7="","Yes",AL$7))*ROW(Data!$C$1:$C$1009),ROW(AL48)-ROW(AL$7)),1)),"")</f>
        <v/>
      </c>
      <c r="AM48" s="43" t="str">
        <f ca="1">IF(AN48="","",IF(INDEX(Data!$BR:$BR,MATCH(AN48,Data!$A:$A,0),1)=0,"",INDEX(Data!$BR:$BR,MATCH(AN48,Data!$A:$A,0),1)))</f>
        <v/>
      </c>
      <c r="AN48" s="43" t="str" cm="1">
        <f t="array" aca="1" ref="AN48" ca="1">IFERROR(_xlfn.SINGLE(INDEX(Data!$A$1:AU$1009,_xlfn.AGGREGATE(15,6,(OFFSET(Data!$A$1,0,MATCH(AN$6,Data!$1:$1,0)-1,1000,1)=IF(AN$7="","Yes",AN$7))/(OFFSET(Data!$A$1,0,MATCH(AN$6,Data!$1:$1,0)-1,1000,1)=IF(AN$7="","Yes",AN$7))*ROW(Data!$C$1:$C$1009),ROW(AN48)-ROW(AN$7)),1)),"")</f>
        <v>MTV2</v>
      </c>
    </row>
    <row r="49" spans="1:40" ht="24" x14ac:dyDescent="0.4">
      <c r="A49" s="43" t="str">
        <f ca="1">IF(B49="","",IF(INDEX(Data!$BR:$BR,MATCH(B49,Data!$A:$A,0),1)=0,"",INDEX(Data!$BR:$BR,MATCH(B49,Data!$A:$A,0),1)))</f>
        <v/>
      </c>
      <c r="B49" s="43" t="str" cm="1">
        <f t="array" aca="1" ref="B49" ca="1">IFERROR(_xlfn.SINGLE(INDEX(Data!A$1:$A$1007,_xlfn.AGGREGATE(15,6,(OFFSET(Data!$A$1,0,MATCH(B$6,Data!$1:$1,0)-1,1000,1)=IF(B$7="","Yes",B$7))/(OFFSET(Data!$A$1,0,MATCH(B$6,Data!$1:$1,0)-1,1000,1)=IF(B$7="","Yes",B$7))*ROW(Data!$C$1:$C$1007),ROW(B49)-ROW(B$7)),1)),"")</f>
        <v>MTV Live</v>
      </c>
      <c r="C49" s="43" t="str">
        <f ca="1">IF(D49="","",IF(INDEX(Data!$BR:$BR,MATCH(D49,Data!$A:$A,0),1)=0,"",INDEX(Data!$BR:$BR,MATCH(D49,Data!$A:$A,0),1)))</f>
        <v/>
      </c>
      <c r="D49" s="43" t="str" cm="1">
        <f t="array" aca="1" ref="D49" ca="1">IFERROR(_xlfn.SINGLE(INDEX(Data!$A$1:C$1007,_xlfn.AGGREGATE(15,6,(OFFSET(Data!$A$1,0,MATCH(D$6,Data!$1:$1,0)-1,1000,1)=IF(D$7="","Yes",D$7))/(OFFSET(Data!$A$1,0,MATCH(D$6,Data!$1:$1,0)-1,1000,1)=IF(D$7="","Yes",D$7))*ROW(Data!$C$1:$C$1007),ROW(D49)-ROW(D$7)),1)),"")</f>
        <v/>
      </c>
      <c r="E49" s="43" t="str">
        <f ca="1">IF(F49="","",IF(INDEX(Data!$BR:$BR,MATCH(F49,Data!$A:$A,0),1)=0,"",INDEX(Data!$BR:$BR,MATCH(F49,Data!$A:$A,0),1)))</f>
        <v/>
      </c>
      <c r="F49" s="43" t="str" cm="1">
        <f t="array" aca="1" ref="F49" ca="1">IFERROR(_xlfn.SINGLE(INDEX(Data!$A$1:E$1009,_xlfn.AGGREGATE(15,6,(OFFSET(Data!$A$1,0,MATCH(F$6,Data!$1:$1,0)-1,1000,1)=IF(F$7="","Yes",F$7))/(OFFSET(Data!$A$1,0,MATCH(F$6,Data!$1:$1,0)-1,1000,1)=IF(F$7="","Yes",F$7))*ROW(Data!$C$1:$C$1009),ROW(F49)-ROW(F$7)),1)),"")</f>
        <v>TNT</v>
      </c>
      <c r="G49" s="43" t="str">
        <f ca="1">IF(H49="","",IF(INDEX(Data!$BR:$BR,MATCH(H49,Data!$A:$A,0),1)=0,"",INDEX(Data!$BR:$BR,MATCH(H49,Data!$A:$A,0),1)))</f>
        <v/>
      </c>
      <c r="H49" s="43" t="str" cm="1">
        <f t="array" aca="1" ref="H49" ca="1">IFERROR(_xlfn.SINGLE(INDEX(Data!$A$1:G$1009,_xlfn.AGGREGATE(15,6,(OFFSET(Data!$A$1,0,MATCH(H$6,Data!$1:$1,0)-1,1000,1)=IF(H$7="","Yes",H$7))/(OFFSET(Data!$A$1,0,MATCH(H$6,Data!$1:$1,0)-1,1000,1)=IF(H$7="","Yes",H$7))*ROW(Data!$C$1:$C$1009),ROW(H49)-ROW(H$7)),1)),"")</f>
        <v>Nick Jr.</v>
      </c>
      <c r="I49" s="43" t="str">
        <f ca="1">IF(J49="","",IF(INDEX(Data!$BR:$BR,MATCH(J49,Data!$A:$A,0),1)=0,"",INDEX(Data!$BR:$BR,MATCH(J49,Data!$A:$A,0),1)))</f>
        <v/>
      </c>
      <c r="J49" s="43" t="str" cm="1">
        <f t="array" aca="1" ref="J49" ca="1">IFERROR(_xlfn.SINGLE(INDEX(Data!$A$1:J$1009,_xlfn.AGGREGATE(15,6,(OFFSET(Data!$A$1,0,MATCH(J$6,Data!$1:$1,0)-1,1000,1)=IF(J$7="","Yes",J$7))/(OFFSET(Data!$A$1,0,MATCH(J$6,Data!$1:$1,0)-1,1000,1)=IF(J$7="","Yes",J$7))*ROW(Data!$C$1:$C$1009),ROW(J49)-ROW(J$7)),1)),"")</f>
        <v>Ovation</v>
      </c>
      <c r="K49" s="43" t="str">
        <f ca="1">IF(L49="","",IF(INDEX(Data!$BR:$BR,MATCH(L49,Data!$A:$A,0),1)=0,"",INDEX(Data!$BR:$BR,MATCH(L49,Data!$A:$A,0),1)))</f>
        <v/>
      </c>
      <c r="L49" s="43" t="str" cm="1">
        <f t="array" aca="1" ref="L49" ca="1">IFERROR(_xlfn.SINGLE(INDEX(Data!$A$1:L$1009,_xlfn.AGGREGATE(15,6,(OFFSET(Data!$A$1,0,MATCH(L$6,Data!$1:$1,0)-1,1000,1)=IF(L$7="","Yes",L$7))/(OFFSET(Data!$A$1,0,MATCH(L$6,Data!$1:$1,0)-1,1000,1)=IF(L$7="","Yes",L$7))*ROW(Data!$C$1:$C$1009),ROW(L49)-ROW(L$7)),1)),"")</f>
        <v>HBO Latino</v>
      </c>
      <c r="M49" s="43" t="str">
        <f ca="1">IF(N49="","",IF(INDEX(Data!$BR:$BR,MATCH(N49,Data!$A:$A,0),1)=0,"",INDEX(Data!$BR:$BR,MATCH(N49,Data!$A:$A,0),1)))</f>
        <v/>
      </c>
      <c r="N49" s="43" t="str" cm="1">
        <f t="array" aca="1" ref="N49" ca="1">IFERROR(_xlfn.SINGLE(INDEX(Data!$A$1:N$1009,_xlfn.AGGREGATE(15,6,(OFFSET(Data!$A$1,0,MATCH(N$6,Data!$1:$1,0)-1,1000,1)=IF(N$7="","Yes",N$7))/(OFFSET(Data!$A$1,0,MATCH(N$6,Data!$1:$1,0)-1,1000,1)=IF(N$7="","Yes",N$7))*ROW(Data!$C$1:$C$1009),ROW(N49)-ROW(N$7)),1)),"")</f>
        <v>History</v>
      </c>
      <c r="O49" s="43" t="str">
        <f ca="1">IF(P49="","",IF(INDEX(Data!$BR:$BR,MATCH(P49,Data!$A:$A,0),1)=0,"",INDEX(Data!$BR:$BR,MATCH(P49,Data!$A:$A,0),1)))</f>
        <v/>
      </c>
      <c r="P49" s="43" t="str" cm="1">
        <f t="array" aca="1" ref="P49" ca="1">IFERROR(_xlfn.SINGLE(INDEX(Data!$A$1:Q$1009,_xlfn.AGGREGATE(15,6,(OFFSET(Data!$A$1,0,MATCH(P$6,Data!$1:$1,0)-1,1000,1)=IF(P$7="","Yes",P$7))/(OFFSET(Data!$A$1,0,MATCH(P$6,Data!$1:$1,0)-1,1000,1)=IF(P$7="","Yes",P$7))*ROW(Data!$C$1:$C$1009),ROW(P49)-ROW(P$7)),1)),"")</f>
        <v>Fox Sports 1</v>
      </c>
      <c r="Q49" s="43" t="str">
        <f ca="1">IF(R49="","",IF(INDEX(Data!$BR:$BR,MATCH(R49,Data!$A:$A,0),1)=0,"",INDEX(Data!$BR:$BR,MATCH(R49,Data!$A:$A,0),1)))</f>
        <v/>
      </c>
      <c r="R49" s="43" t="str" cm="1">
        <f t="array" aca="1" ref="R49" ca="1">IFERROR(_xlfn.SINGLE(INDEX(Data!$A$1:R$1009,_xlfn.AGGREGATE(15,6,(OFFSET(Data!$A$1,0,MATCH(R$6,Data!$1:$1,0)-1,1000,1)=IF(R$7="","Yes",R$7))/(OFFSET(Data!$A$1,0,MATCH(R$6,Data!$1:$1,0)-1,1000,1)=IF(R$7="","Yes",R$7))*ROW(Data!$C$1:$C$1009),ROW(R49)-ROW(R$7)),1)),"")</f>
        <v>E!</v>
      </c>
      <c r="S49" s="43" t="str">
        <f ca="1">IF(T49="","",IF(INDEX(Data!$BR:$BR,MATCH(T49,Data!$A:$A,0),1)=0,"",INDEX(Data!$BR:$BR,MATCH(T49,Data!$A:$A,0),1)))</f>
        <v/>
      </c>
      <c r="T49" s="43" t="str" cm="1">
        <f t="array" aca="1" ref="T49" ca="1">IFERROR(_xlfn.SINGLE(INDEX(Data!$A$1:S$1009,_xlfn.AGGREGATE(15,6,(OFFSET(Data!$A$1,0,MATCH(T$6,Data!$1:$1,0)-1,1000,1)=IF(T$7="","Yes",T$7))/(OFFSET(Data!$A$1,0,MATCH(T$6,Data!$1:$1,0)-1,1000,1)=IF(T$7="","Yes",T$7))*ROW(Data!$C$1:$C$1009),ROW(T49)-ROW(T$7)),1)),"")</f>
        <v>DIY</v>
      </c>
      <c r="U49" s="43" t="str">
        <f ca="1">IF(V49="","",IF(INDEX(Data!$BR:$BR,MATCH(V49,Data!$A:$A,0),1)=0,"",INDEX(Data!$BR:$BR,MATCH(V49,Data!$A:$A,0),1)))</f>
        <v/>
      </c>
      <c r="V49" s="43" t="str" cm="1">
        <f t="array" aca="1" ref="V49" ca="1">IFERROR(_xlfn.SINGLE(INDEX(Data!$A$1:T$1009,_xlfn.AGGREGATE(15,6,(OFFSET(Data!$A$1,0,MATCH(V$6,Data!$1:$1,0)-1,1000,1)=IF(V$7="","Yes",V$7))/(OFFSET(Data!$A$1,0,MATCH(V$6,Data!$1:$1,0)-1,1000,1)=IF(V$7="","Yes",V$7))*ROW(Data!$C$1:$C$1009),ROW(V49)-ROW(V$7)),1)),"")</f>
        <v>Disney Channel</v>
      </c>
      <c r="W49" s="43" t="str">
        <f ca="1">IF(X49="","",IF(INDEX(Data!$BR:$BR,MATCH(X49,Data!$A:$A,0),1)=0,"",INDEX(Data!$BR:$BR,MATCH(X49,Data!$A:$A,0),1)))</f>
        <v/>
      </c>
      <c r="X49" s="43" t="str" cm="1">
        <f t="array" aca="1" ref="X49" ca="1">IFERROR(_xlfn.SINGLE(INDEX(Data!$A$1:Y$1009,_xlfn.AGGREGATE(15,6,(OFFSET(Data!$A$1,0,MATCH(X$6,Data!$1:$1,0)-1,1000,1)=IF(X$7="","Yes",X$7))/(OFFSET(Data!$A$1,0,MATCH(X$6,Data!$1:$1,0)-1,1000,1)=IF(X$7="","Yes",X$7))*ROW(Data!$C$1:$C$1009),ROW(X49)-ROW(X$7)),1)),"")</f>
        <v>Ecuavisa Internacional</v>
      </c>
      <c r="Y49" s="43" t="str">
        <f ca="1">IF(Z49="","",IF(INDEX(Data!$BR:$BR,MATCH(Z49,Data!$A:$A,0),1)=0,"",INDEX(Data!$BR:$BR,MATCH(Z49,Data!$A:$A,0),1)))</f>
        <v/>
      </c>
      <c r="Z49" s="43" t="str" cm="1">
        <f t="array" aca="1" ref="Z49" ca="1">IFERROR(_xlfn.SINGLE(INDEX(Data!$A$1:AA$1009,_xlfn.AGGREGATE(15,6,(OFFSET(Data!$A$1,0,MATCH(Z$6,Data!$1:$1,0)-1,1000,1)=IF(Z$7="","Yes",Z$7))/(OFFSET(Data!$A$1,0,MATCH(Z$6,Data!$1:$1,0)-1,1000,1)=IF(Z$7="","Yes",Z$7))*ROW(Data!$C$1:$C$1009),ROW(Z49)-ROW(Z$7)),1)),"")</f>
        <v>Freeform</v>
      </c>
      <c r="AA49" s="43" t="str">
        <f ca="1">IF(AB49="","",IF(INDEX(Data!$BR:$BR,MATCH(AB49,Data!$A:$A,0),1)=0,"",INDEX(Data!$BR:$BR,MATCH(AB49,Data!$A:$A,0),1)))</f>
        <v/>
      </c>
      <c r="AB49" s="43" t="str" cm="1">
        <f t="array" aca="1" ref="AB49" ca="1">IFERROR(_xlfn.SINGLE(INDEX(Data!$A$1:AC$1009,_xlfn.AGGREGATE(15,6,(OFFSET(Data!$A$1,0,MATCH(AB$6,Data!$1:$1,0)-1,1000,1)=IF(AB$7="","Yes",AB$7))/(OFFSET(Data!$A$1,0,MATCH(AB$6,Data!$1:$1,0)-1,1000,1)=IF(AB$7="","Yes",AB$7))*ROW(Data!$C$1:$C$1009),ROW(AB49)-ROW(AB$7)),1)),"")</f>
        <v>HGTV</v>
      </c>
      <c r="AC49" s="43" t="str">
        <f ca="1">IF(AD49="","",IF(INDEX(Data!$BR:$BR,MATCH(AD49,Data!$A:$A,0),1)=0,"",INDEX(Data!$BR:$BR,MATCH(AD49,Data!$A:$A,0),1)))</f>
        <v/>
      </c>
      <c r="AD49" s="43" t="str" cm="1">
        <f t="array" aca="1" ref="AD49" ca="1">IFERROR(_xlfn.SINGLE(INDEX(Data!$A$1:AE$1009,_xlfn.AGGREGATE(15,6,(OFFSET(Data!$A$1,0,MATCH(AD$6,Data!$1:$1,0)-1,1000,1)=IF(AD$7="","Yes",AD$7))/(OFFSET(Data!$A$1,0,MATCH(AD$6,Data!$1:$1,0)-1,1000,1)=IF(AD$7="","Yes",AD$7))*ROW(Data!$C$1:$C$1009),ROW(AD49)-ROW(AD$7)),1)),"")</f>
        <v>Fubo Sports Network</v>
      </c>
      <c r="AE49" s="43" t="str">
        <f ca="1">IF(AF49="","",IF(INDEX(Data!$BR:$BR,MATCH(AF49,Data!$A:$A,0),1)=0,"",INDEX(Data!$BR:$BR,MATCH(AF49,Data!$A:$A,0),1)))</f>
        <v/>
      </c>
      <c r="AF49" s="43" t="str" cm="1">
        <f t="array" aca="1" ref="AF49" ca="1">IFERROR(_xlfn.SINGLE(INDEX(Data!$A$1:AM$1009,_xlfn.AGGREGATE(15,6,(OFFSET(Data!$A$1,0,MATCH(AF$6,Data!$1:$1,0)-1,1000,1)=IF(AF$7="","Yes",AF$7))/(OFFSET(Data!$A$1,0,MATCH(AF$6,Data!$1:$1,0)-1,1000,1)=IF(AF$7="","Yes",AF$7))*ROW(Data!$C$1:$C$1009),ROW(AF49)-ROW(AF$7)),1)),"")</f>
        <v/>
      </c>
      <c r="AG49" s="43" t="str">
        <f ca="1">IF(AH49="","",IF(INDEX(Data!$BR:$BR,MATCH(AH49,Data!$A:$A,0),1)=0,"",INDEX(Data!$BR:$BR,MATCH(AH49,Data!$A:$A,0),1)))</f>
        <v/>
      </c>
      <c r="AH49" s="43" t="str" cm="1">
        <f t="array" aca="1" ref="AH49" ca="1">IFERROR(_xlfn.SINGLE(INDEX(Data!$A$1:AO$1009,_xlfn.AGGREGATE(15,6,(OFFSET(Data!$A$1,0,MATCH(AH$6,Data!$1:$1,0)-1,1000,1)=IF(AH$7="","Yes",AH$7))/(OFFSET(Data!$A$1,0,MATCH(AH$6,Data!$1:$1,0)-1,1000,1)=IF(AH$7="","Yes",AH$7))*ROW(Data!$C$1:$C$1009),ROW(AH49)-ROW(AH$7)),1)),"")</f>
        <v/>
      </c>
      <c r="AI49" s="43" t="str">
        <f ca="1">IF(AJ49="","",IF(INDEX(Data!$BR:$BR,MATCH(AJ49,Data!$A:$A,0),1)=0,"",INDEX(Data!$BR:$BR,MATCH(AJ49,Data!$A:$A,0),1)))</f>
        <v/>
      </c>
      <c r="AJ49" s="43" t="str" cm="1">
        <f t="array" aca="1" ref="AJ49" ca="1">IFERROR(_xlfn.SINGLE(INDEX(Data!$A$1:AQ$1009,_xlfn.AGGREGATE(15,6,(OFFSET(Data!$A$1,0,MATCH(AJ$6,Data!$1:$1,0)-1,1000,1)=IF(AJ$7="","Yes",AJ$7))/(OFFSET(Data!$A$1,0,MATCH(AJ$6,Data!$1:$1,0)-1,1000,1)=IF(AJ$7="","Yes",AJ$7))*ROW(Data!$C$1:$C$1009),ROW(AJ49)-ROW(AJ$7)),1)),"")</f>
        <v>History</v>
      </c>
      <c r="AK49" s="43" t="str">
        <f ca="1">IF(AL49="","",IF(INDEX(Data!$BR:$BR,MATCH(AL49,Data!$A:$A,0),1)=0,"",INDEX(Data!$BR:$BR,MATCH(AL49,Data!$A:$A,0),1)))</f>
        <v/>
      </c>
      <c r="AL49" s="43" t="str" cm="1">
        <f t="array" aca="1" ref="AL49" ca="1">IFERROR(_xlfn.SINGLE(INDEX(Data!$A$1:AS$1009,_xlfn.AGGREGATE(15,6,(OFFSET(Data!$A$1,0,MATCH(AL$6,Data!$1:$1,0)-1,1000,1)=IF(AL$7="","Yes",AL$7))/(OFFSET(Data!$A$1,0,MATCH(AL$6,Data!$1:$1,0)-1,1000,1)=IF(AL$7="","Yes",AL$7))*ROW(Data!$C$1:$C$1009),ROW(AL49)-ROW(AL$7)),1)),"")</f>
        <v/>
      </c>
      <c r="AM49" s="43" t="str">
        <f ca="1">IF(AN49="","",IF(INDEX(Data!$BR:$BR,MATCH(AN49,Data!$A:$A,0),1)=0,"",INDEX(Data!$BR:$BR,MATCH(AN49,Data!$A:$A,0),1)))</f>
        <v/>
      </c>
      <c r="AN49" s="43" t="str" cm="1">
        <f t="array" aca="1" ref="AN49" ca="1">IFERROR(_xlfn.SINGLE(INDEX(Data!$A$1:AU$1009,_xlfn.AGGREGATE(15,6,(OFFSET(Data!$A$1,0,MATCH(AN$6,Data!$1:$1,0)-1,1000,1)=IF(AN$7="","Yes",AN$7))/(OFFSET(Data!$A$1,0,MATCH(AN$6,Data!$1:$1,0)-1,1000,1)=IF(AN$7="","Yes",AN$7))*ROW(Data!$C$1:$C$1009),ROW(AN49)-ROW(AN$7)),1)),"")</f>
        <v>MTVu</v>
      </c>
    </row>
    <row r="50" spans="1:40" ht="24" x14ac:dyDescent="0.4">
      <c r="A50" s="43" t="str">
        <f ca="1">IF(B50="","",IF(INDEX(Data!$BR:$BR,MATCH(B50,Data!$A:$A,0),1)=0,"",INDEX(Data!$BR:$BR,MATCH(B50,Data!$A:$A,0),1)))</f>
        <v/>
      </c>
      <c r="B50" s="43" t="str" cm="1">
        <f t="array" aca="1" ref="B50" ca="1">IFERROR(_xlfn.SINGLE(INDEX(Data!A$1:$A$1007,_xlfn.AGGREGATE(15,6,(OFFSET(Data!$A$1,0,MATCH(B$6,Data!$1:$1,0)-1,1000,1)=IF(B$7="","Yes",B$7))/(OFFSET(Data!$A$1,0,MATCH(B$6,Data!$1:$1,0)-1,1000,1)=IF(B$7="","Yes",B$7))*ROW(Data!$C$1:$C$1007),ROW(B50)-ROW(B$7)),1)),"")</f>
        <v>MTV2</v>
      </c>
      <c r="C50" s="43" t="str">
        <f ca="1">IF(D50="","",IF(INDEX(Data!$BR:$BR,MATCH(D50,Data!$A:$A,0),1)=0,"",INDEX(Data!$BR:$BR,MATCH(D50,Data!$A:$A,0),1)))</f>
        <v/>
      </c>
      <c r="D50" s="43" t="str" cm="1">
        <f t="array" aca="1" ref="D50" ca="1">IFERROR(_xlfn.SINGLE(INDEX(Data!$A$1:C$1007,_xlfn.AGGREGATE(15,6,(OFFSET(Data!$A$1,0,MATCH(D$6,Data!$1:$1,0)-1,1000,1)=IF(D$7="","Yes",D$7))/(OFFSET(Data!$A$1,0,MATCH(D$6,Data!$1:$1,0)-1,1000,1)=IF(D$7="","Yes",D$7))*ROW(Data!$C$1:$C$1007),ROW(D50)-ROW(D$7)),1)),"")</f>
        <v/>
      </c>
      <c r="E50" s="43" t="str">
        <f ca="1">IF(F50="","",IF(INDEX(Data!$BR:$BR,MATCH(F50,Data!$A:$A,0),1)=0,"",INDEX(Data!$BR:$BR,MATCH(F50,Data!$A:$A,0),1)))</f>
        <v/>
      </c>
      <c r="F50" s="43" t="str" cm="1">
        <f t="array" aca="1" ref="F50" ca="1">IFERROR(_xlfn.SINGLE(INDEX(Data!$A$1:E$1009,_xlfn.AGGREGATE(15,6,(OFFSET(Data!$A$1,0,MATCH(F$6,Data!$1:$1,0)-1,1000,1)=IF(F$7="","Yes",F$7))/(OFFSET(Data!$A$1,0,MATCH(F$6,Data!$1:$1,0)-1,1000,1)=IF(F$7="","Yes",F$7))*ROW(Data!$C$1:$C$1009),ROW(F50)-ROW(F$7)),1)),"")</f>
        <v>Travel Channel</v>
      </c>
      <c r="G50" s="43" t="str">
        <f ca="1">IF(H50="","",IF(INDEX(Data!$BR:$BR,MATCH(H50,Data!$A:$A,0),1)=0,"",INDEX(Data!$BR:$BR,MATCH(H50,Data!$A:$A,0),1)))</f>
        <v/>
      </c>
      <c r="H50" s="43" t="str" cm="1">
        <f t="array" aca="1" ref="H50" ca="1">IFERROR(_xlfn.SINGLE(INDEX(Data!$A$1:G$1009,_xlfn.AGGREGATE(15,6,(OFFSET(Data!$A$1,0,MATCH(H$6,Data!$1:$1,0)-1,1000,1)=IF(H$7="","Yes",H$7))/(OFFSET(Data!$A$1,0,MATCH(H$6,Data!$1:$1,0)-1,1000,1)=IF(H$7="","Yes",H$7))*ROW(Data!$C$1:$C$1009),ROW(H50)-ROW(H$7)),1)),"")</f>
        <v>Paramount Network</v>
      </c>
      <c r="I50" s="43" t="str">
        <f ca="1">IF(J50="","",IF(INDEX(Data!$BR:$BR,MATCH(J50,Data!$A:$A,0),1)=0,"",INDEX(Data!$BR:$BR,MATCH(J50,Data!$A:$A,0),1)))</f>
        <v/>
      </c>
      <c r="J50" s="43" t="str" cm="1">
        <f t="array" aca="1" ref="J50" ca="1">IFERROR(_xlfn.SINGLE(INDEX(Data!$A$1:J$1009,_xlfn.AGGREGATE(15,6,(OFFSET(Data!$A$1,0,MATCH(J$6,Data!$1:$1,0)-1,1000,1)=IF(J$7="","Yes",J$7))/(OFFSET(Data!$A$1,0,MATCH(J$6,Data!$1:$1,0)-1,1000,1)=IF(J$7="","Yes",J$7))*ROW(Data!$C$1:$C$1009),ROW(J50)-ROW(J$7)),1)),"")</f>
        <v>Oxygen</v>
      </c>
      <c r="K50" s="43" t="str">
        <f ca="1">IF(L50="","",IF(INDEX(Data!$BR:$BR,MATCH(L50,Data!$A:$A,0),1)=0,"",INDEX(Data!$BR:$BR,MATCH(L50,Data!$A:$A,0),1)))</f>
        <v/>
      </c>
      <c r="L50" s="43" t="str" cm="1">
        <f t="array" aca="1" ref="L50" ca="1">IFERROR(_xlfn.SINGLE(INDEX(Data!$A$1:L$1009,_xlfn.AGGREGATE(15,6,(OFFSET(Data!$A$1,0,MATCH(L$6,Data!$1:$1,0)-1,1000,1)=IF(L$7="","Yes",L$7))/(OFFSET(Data!$A$1,0,MATCH(L$6,Data!$1:$1,0)-1,1000,1)=IF(L$7="","Yes",L$7))*ROW(Data!$C$1:$C$1009),ROW(L50)-ROW(L$7)),1)),"")</f>
        <v>HBO Max</v>
      </c>
      <c r="M50" s="43" t="str">
        <f ca="1">IF(N50="","",IF(INDEX(Data!$BR:$BR,MATCH(N50,Data!$A:$A,0),1)=0,"",INDEX(Data!$BR:$BR,MATCH(N50,Data!$A:$A,0),1)))</f>
        <v/>
      </c>
      <c r="N50" s="43" t="str" cm="1">
        <f t="array" aca="1" ref="N50" ca="1">IFERROR(_xlfn.SINGLE(INDEX(Data!$A$1:N$1009,_xlfn.AGGREGATE(15,6,(OFFSET(Data!$A$1,0,MATCH(N$6,Data!$1:$1,0)-1,1000,1)=IF(N$7="","Yes",N$7))/(OFFSET(Data!$A$1,0,MATCH(N$6,Data!$1:$1,0)-1,1000,1)=IF(N$7="","Yes",N$7))*ROW(Data!$C$1:$C$1009),ROW(N50)-ROW(N$7)),1)),"")</f>
        <v>HLN</v>
      </c>
      <c r="O50" s="43" t="str">
        <f ca="1">IF(P50="","",IF(INDEX(Data!$BR:$BR,MATCH(P50,Data!$A:$A,0),1)=0,"",INDEX(Data!$BR:$BR,MATCH(P50,Data!$A:$A,0),1)))</f>
        <v/>
      </c>
      <c r="P50" s="43" t="str" cm="1">
        <f t="array" aca="1" ref="P50" ca="1">IFERROR(_xlfn.SINGLE(INDEX(Data!$A$1:Q$1009,_xlfn.AGGREGATE(15,6,(OFFSET(Data!$A$1,0,MATCH(P$6,Data!$1:$1,0)-1,1000,1)=IF(P$7="","Yes",P$7))/(OFFSET(Data!$A$1,0,MATCH(P$6,Data!$1:$1,0)-1,1000,1)=IF(P$7="","Yes",P$7))*ROW(Data!$C$1:$C$1009),ROW(P50)-ROW(P$7)),1)),"")</f>
        <v>Freeform</v>
      </c>
      <c r="Q50" s="43" t="str">
        <f ca="1">IF(R50="","",IF(INDEX(Data!$BR:$BR,MATCH(R50,Data!$A:$A,0),1)=0,"",INDEX(Data!$BR:$BR,MATCH(R50,Data!$A:$A,0),1)))</f>
        <v/>
      </c>
      <c r="R50" s="43" t="str" cm="1">
        <f t="array" aca="1" ref="R50" ca="1">IFERROR(_xlfn.SINGLE(INDEX(Data!$A$1:R$1009,_xlfn.AGGREGATE(15,6,(OFFSET(Data!$A$1,0,MATCH(R$6,Data!$1:$1,0)-1,1000,1)=IF(R$7="","Yes",R$7))/(OFFSET(Data!$A$1,0,MATCH(R$6,Data!$1:$1,0)-1,1000,1)=IF(R$7="","Yes",R$7))*ROW(Data!$C$1:$C$1009),ROW(R50)-ROW(R$7)),1)),"")</f>
        <v>ESPN</v>
      </c>
      <c r="S50" s="43" t="str">
        <f ca="1">IF(T50="","",IF(INDEX(Data!$BR:$BR,MATCH(T50,Data!$A:$A,0),1)=0,"",INDEX(Data!$BR:$BR,MATCH(T50,Data!$A:$A,0),1)))</f>
        <v/>
      </c>
      <c r="T50" s="43" t="str" cm="1">
        <f t="array" aca="1" ref="T50" ca="1">IFERROR(_xlfn.SINGLE(INDEX(Data!$A$1:S$1009,_xlfn.AGGREGATE(15,6,(OFFSET(Data!$A$1,0,MATCH(T$6,Data!$1:$1,0)-1,1000,1)=IF(T$7="","Yes",T$7))/(OFFSET(Data!$A$1,0,MATCH(T$6,Data!$1:$1,0)-1,1000,1)=IF(T$7="","Yes",T$7))*ROW(Data!$C$1:$C$1009),ROW(T50)-ROW(T$7)),1)),"")</f>
        <v>E!</v>
      </c>
      <c r="U50" s="43" t="str">
        <f ca="1">IF(V50="","",IF(INDEX(Data!$BR:$BR,MATCH(V50,Data!$A:$A,0),1)=0,"",INDEX(Data!$BR:$BR,MATCH(V50,Data!$A:$A,0),1)))</f>
        <v/>
      </c>
      <c r="V50" s="43" t="str" cm="1">
        <f t="array" aca="1" ref="V50" ca="1">IFERROR(_xlfn.SINGLE(INDEX(Data!$A$1:T$1009,_xlfn.AGGREGATE(15,6,(OFFSET(Data!$A$1,0,MATCH(V$6,Data!$1:$1,0)-1,1000,1)=IF(V$7="","Yes",V$7))/(OFFSET(Data!$A$1,0,MATCH(V$6,Data!$1:$1,0)-1,1000,1)=IF(V$7="","Yes",V$7))*ROW(Data!$C$1:$C$1009),ROW(V50)-ROW(V$7)),1)),"")</f>
        <v>Disney Junior</v>
      </c>
      <c r="W50" s="43" t="str">
        <f ca="1">IF(X50="","",IF(INDEX(Data!$BR:$BR,MATCH(X50,Data!$A:$A,0),1)=0,"",INDEX(Data!$BR:$BR,MATCH(X50,Data!$A:$A,0),1)))</f>
        <v/>
      </c>
      <c r="X50" s="43" t="str" cm="1">
        <f t="array" aca="1" ref="X50" ca="1">IFERROR(_xlfn.SINGLE(INDEX(Data!$A$1:Y$1009,_xlfn.AGGREGATE(15,6,(OFFSET(Data!$A$1,0,MATCH(X$6,Data!$1:$1,0)-1,1000,1)=IF(X$7="","Yes",X$7))/(OFFSET(Data!$A$1,0,MATCH(X$6,Data!$1:$1,0)-1,1000,1)=IF(X$7="","Yes",X$7))*ROW(Data!$C$1:$C$1009),ROW(X50)-ROW(X$7)),1)),"")</f>
        <v>Enlace</v>
      </c>
      <c r="Y50" s="43" t="str">
        <f ca="1">IF(Z50="","",IF(INDEX(Data!$BR:$BR,MATCH(Z50,Data!$A:$A,0),1)=0,"",INDEX(Data!$BR:$BR,MATCH(Z50,Data!$A:$A,0),1)))</f>
        <v/>
      </c>
      <c r="Z50" s="43" t="str" cm="1">
        <f t="array" aca="1" ref="Z50" ca="1">IFERROR(_xlfn.SINGLE(INDEX(Data!$A$1:AA$1009,_xlfn.AGGREGATE(15,6,(OFFSET(Data!$A$1,0,MATCH(Z$6,Data!$1:$1,0)-1,1000,1)=IF(Z$7="","Yes",Z$7))/(OFFSET(Data!$A$1,0,MATCH(Z$6,Data!$1:$1,0)-1,1000,1)=IF(Z$7="","Yes",Z$7))*ROW(Data!$C$1:$C$1009),ROW(Z50)-ROW(Z$7)),1)),"")</f>
        <v>FX</v>
      </c>
      <c r="AA50" s="43" t="str">
        <f ca="1">IF(AB50="","",IF(INDEX(Data!$BR:$BR,MATCH(AB50,Data!$A:$A,0),1)=0,"",INDEX(Data!$BR:$BR,MATCH(AB50,Data!$A:$A,0),1)))</f>
        <v/>
      </c>
      <c r="AB50" s="43" t="str" cm="1">
        <f t="array" aca="1" ref="AB50" ca="1">IFERROR(_xlfn.SINGLE(INDEX(Data!$A$1:AC$1009,_xlfn.AGGREGATE(15,6,(OFFSET(Data!$A$1,0,MATCH(AB$6,Data!$1:$1,0)-1,1000,1)=IF(AB$7="","Yes",AB$7))/(OFFSET(Data!$A$1,0,MATCH(AB$6,Data!$1:$1,0)-1,1000,1)=IF(AB$7="","Yes",AB$7))*ROW(Data!$C$1:$C$1009),ROW(AB50)-ROW(AB$7)),1)),"")</f>
        <v>History</v>
      </c>
      <c r="AC50" s="43" t="str">
        <f ca="1">IF(AD50="","",IF(INDEX(Data!$BR:$BR,MATCH(AD50,Data!$A:$A,0),1)=0,"",INDEX(Data!$BR:$BR,MATCH(AD50,Data!$A:$A,0),1)))</f>
        <v/>
      </c>
      <c r="AD50" s="43" t="str" cm="1">
        <f t="array" aca="1" ref="AD50" ca="1">IFERROR(_xlfn.SINGLE(INDEX(Data!$A$1:AE$1009,_xlfn.AGGREGATE(15,6,(OFFSET(Data!$A$1,0,MATCH(AD$6,Data!$1:$1,0)-1,1000,1)=IF(AD$7="","Yes",AD$7))/(OFFSET(Data!$A$1,0,MATCH(AD$6,Data!$1:$1,0)-1,1000,1)=IF(AD$7="","Yes",AD$7))*ROW(Data!$C$1:$C$1009),ROW(AD50)-ROW(AD$7)),1)),"")</f>
        <v>Fubo Sports Network 2</v>
      </c>
      <c r="AE50" s="43" t="str">
        <f ca="1">IF(AF50="","",IF(INDEX(Data!$BR:$BR,MATCH(AF50,Data!$A:$A,0),1)=0,"",INDEX(Data!$BR:$BR,MATCH(AF50,Data!$A:$A,0),1)))</f>
        <v/>
      </c>
      <c r="AF50" s="43" t="str" cm="1">
        <f t="array" aca="1" ref="AF50" ca="1">IFERROR(_xlfn.SINGLE(INDEX(Data!$A$1:AM$1009,_xlfn.AGGREGATE(15,6,(OFFSET(Data!$A$1,0,MATCH(AF$6,Data!$1:$1,0)-1,1000,1)=IF(AF$7="","Yes",AF$7))/(OFFSET(Data!$A$1,0,MATCH(AF$6,Data!$1:$1,0)-1,1000,1)=IF(AF$7="","Yes",AF$7))*ROW(Data!$C$1:$C$1009),ROW(AF50)-ROW(AF$7)),1)),"")</f>
        <v/>
      </c>
      <c r="AG50" s="43" t="str">
        <f ca="1">IF(AH50="","",IF(INDEX(Data!$BR:$BR,MATCH(AH50,Data!$A:$A,0),1)=0,"",INDEX(Data!$BR:$BR,MATCH(AH50,Data!$A:$A,0),1)))</f>
        <v/>
      </c>
      <c r="AH50" s="43" t="str" cm="1">
        <f t="array" aca="1" ref="AH50" ca="1">IFERROR(_xlfn.SINGLE(INDEX(Data!$A$1:AO$1009,_xlfn.AGGREGATE(15,6,(OFFSET(Data!$A$1,0,MATCH(AH$6,Data!$1:$1,0)-1,1000,1)=IF(AH$7="","Yes",AH$7))/(OFFSET(Data!$A$1,0,MATCH(AH$6,Data!$1:$1,0)-1,1000,1)=IF(AH$7="","Yes",AH$7))*ROW(Data!$C$1:$C$1009),ROW(AH50)-ROW(AH$7)),1)),"")</f>
        <v/>
      </c>
      <c r="AI50" s="43" t="str">
        <f ca="1">IF(AJ50="","",IF(INDEX(Data!$BR:$BR,MATCH(AJ50,Data!$A:$A,0),1)=0,"",INDEX(Data!$BR:$BR,MATCH(AJ50,Data!$A:$A,0),1)))</f>
        <v/>
      </c>
      <c r="AJ50" s="43" t="str" cm="1">
        <f t="array" aca="1" ref="AJ50" ca="1">IFERROR(_xlfn.SINGLE(INDEX(Data!$A$1:AQ$1009,_xlfn.AGGREGATE(15,6,(OFFSET(Data!$A$1,0,MATCH(AJ$6,Data!$1:$1,0)-1,1000,1)=IF(AJ$7="","Yes",AJ$7))/(OFFSET(Data!$A$1,0,MATCH(AJ$6,Data!$1:$1,0)-1,1000,1)=IF(AJ$7="","Yes",AJ$7))*ROW(Data!$C$1:$C$1009),ROW(AJ50)-ROW(AJ$7)),1)),"")</f>
        <v>Insp</v>
      </c>
      <c r="AK50" s="43" t="str">
        <f ca="1">IF(AL50="","",IF(INDEX(Data!$BR:$BR,MATCH(AL50,Data!$A:$A,0),1)=0,"",INDEX(Data!$BR:$BR,MATCH(AL50,Data!$A:$A,0),1)))</f>
        <v/>
      </c>
      <c r="AL50" s="43" t="str" cm="1">
        <f t="array" aca="1" ref="AL50" ca="1">IFERROR(_xlfn.SINGLE(INDEX(Data!$A$1:AS$1009,_xlfn.AGGREGATE(15,6,(OFFSET(Data!$A$1,0,MATCH(AL$6,Data!$1:$1,0)-1,1000,1)=IF(AL$7="","Yes",AL$7))/(OFFSET(Data!$A$1,0,MATCH(AL$6,Data!$1:$1,0)-1,1000,1)=IF(AL$7="","Yes",AL$7))*ROW(Data!$C$1:$C$1009),ROW(AL50)-ROW(AL$7)),1)),"")</f>
        <v/>
      </c>
      <c r="AM50" s="43" t="str">
        <f ca="1">IF(AN50="","",IF(INDEX(Data!$BR:$BR,MATCH(AN50,Data!$A:$A,0),1)=0,"",INDEX(Data!$BR:$BR,MATCH(AN50,Data!$A:$A,0),1)))</f>
        <v/>
      </c>
      <c r="AN50" s="43" t="str" cm="1">
        <f t="array" aca="1" ref="AN50" ca="1">IFERROR(_xlfn.SINGLE(INDEX(Data!$A$1:AU$1009,_xlfn.AGGREGATE(15,6,(OFFSET(Data!$A$1,0,MATCH(AN$6,Data!$1:$1,0)-1,1000,1)=IF(AN$7="","Yes",AN$7))/(OFFSET(Data!$A$1,0,MATCH(AN$6,Data!$1:$1,0)-1,1000,1)=IF(AN$7="","Yes",AN$7))*ROW(Data!$C$1:$C$1009),ROW(AN50)-ROW(AN$7)),1)),"")</f>
        <v>Newsmax</v>
      </c>
    </row>
    <row r="51" spans="1:40" ht="24" x14ac:dyDescent="0.4">
      <c r="A51" s="43" t="str">
        <f ca="1">IF(B51="","",IF(INDEX(Data!$BR:$BR,MATCH(B51,Data!$A:$A,0),1)=0,"",INDEX(Data!$BR:$BR,MATCH(B51,Data!$A:$A,0),1)))</f>
        <v/>
      </c>
      <c r="B51" s="43" t="str" cm="1">
        <f t="array" aca="1" ref="B51" ca="1">IFERROR(_xlfn.SINGLE(INDEX(Data!A$1:$A$1007,_xlfn.AGGREGATE(15,6,(OFFSET(Data!$A$1,0,MATCH(B$6,Data!$1:$1,0)-1,1000,1)=IF(B$7="","Yes",B$7))/(OFFSET(Data!$A$1,0,MATCH(B$6,Data!$1:$1,0)-1,1000,1)=IF(B$7="","Yes",B$7))*ROW(Data!$C$1:$C$1007),ROW(B51)-ROW(B$7)),1)),"")</f>
        <v>Nick Jr.</v>
      </c>
      <c r="C51" s="43" t="str">
        <f ca="1">IF(D51="","",IF(INDEX(Data!$BR:$BR,MATCH(D51,Data!$A:$A,0),1)=0,"",INDEX(Data!$BR:$BR,MATCH(D51,Data!$A:$A,0),1)))</f>
        <v/>
      </c>
      <c r="D51" s="43" t="str" cm="1">
        <f t="array" aca="1" ref="D51" ca="1">IFERROR(_xlfn.SINGLE(INDEX(Data!$A$1:C$1007,_xlfn.AGGREGATE(15,6,(OFFSET(Data!$A$1,0,MATCH(D$6,Data!$1:$1,0)-1,1000,1)=IF(D$7="","Yes",D$7))/(OFFSET(Data!$A$1,0,MATCH(D$6,Data!$1:$1,0)-1,1000,1)=IF(D$7="","Yes",D$7))*ROW(Data!$C$1:$C$1007),ROW(D51)-ROW(D$7)),1)),"")</f>
        <v/>
      </c>
      <c r="E51" s="43" t="str">
        <f ca="1">IF(F51="","",IF(INDEX(Data!$BR:$BR,MATCH(F51,Data!$A:$A,0),1)=0,"",INDEX(Data!$BR:$BR,MATCH(F51,Data!$A:$A,0),1)))</f>
        <v/>
      </c>
      <c r="F51" s="43" t="str" cm="1">
        <f t="array" aca="1" ref="F51" ca="1">IFERROR(_xlfn.SINGLE(INDEX(Data!$A$1:E$1009,_xlfn.AGGREGATE(15,6,(OFFSET(Data!$A$1,0,MATCH(F$6,Data!$1:$1,0)-1,1000,1)=IF(F$7="","Yes",F$7))/(OFFSET(Data!$A$1,0,MATCH(F$6,Data!$1:$1,0)-1,1000,1)=IF(F$7="","Yes",F$7))*ROW(Data!$C$1:$C$1009),ROW(F51)-ROW(F$7)),1)),"")</f>
        <v>TruTV</v>
      </c>
      <c r="G51" s="43" t="str">
        <f ca="1">IF(H51="","",IF(INDEX(Data!$BR:$BR,MATCH(H51,Data!$A:$A,0),1)=0,"",INDEX(Data!$BR:$BR,MATCH(H51,Data!$A:$A,0),1)))</f>
        <v/>
      </c>
      <c r="H51" s="43" t="str" cm="1">
        <f t="array" aca="1" ref="H51" ca="1">IFERROR(_xlfn.SINGLE(INDEX(Data!$A$1:G$1009,_xlfn.AGGREGATE(15,6,(OFFSET(Data!$A$1,0,MATCH(H$6,Data!$1:$1,0)-1,1000,1)=IF(H$7="","Yes",H$7))/(OFFSET(Data!$A$1,0,MATCH(H$6,Data!$1:$1,0)-1,1000,1)=IF(H$7="","Yes",H$7))*ROW(Data!$C$1:$C$1009),ROW(H51)-ROW(H$7)),1)),"")</f>
        <v>Stadium</v>
      </c>
      <c r="I51" s="43" t="str">
        <f ca="1">IF(J51="","",IF(INDEX(Data!$BR:$BR,MATCH(J51,Data!$A:$A,0),1)=0,"",INDEX(Data!$BR:$BR,MATCH(J51,Data!$A:$A,0),1)))</f>
        <v/>
      </c>
      <c r="J51" s="43" t="str" cm="1">
        <f t="array" aca="1" ref="J51" ca="1">IFERROR(_xlfn.SINGLE(INDEX(Data!$A$1:J$1009,_xlfn.AGGREGATE(15,6,(OFFSET(Data!$A$1,0,MATCH(J$6,Data!$1:$1,0)-1,1000,1)=IF(J$7="","Yes",J$7))/(OFFSET(Data!$A$1,0,MATCH(J$6,Data!$1:$1,0)-1,1000,1)=IF(J$7="","Yes",J$7))*ROW(Data!$C$1:$C$1009),ROW(J51)-ROW(J$7)),1)),"")</f>
        <v>QVC</v>
      </c>
      <c r="K51" s="43" t="str">
        <f ca="1">IF(L51="","",IF(INDEX(Data!$BR:$BR,MATCH(L51,Data!$A:$A,0),1)=0,"",INDEX(Data!$BR:$BR,MATCH(L51,Data!$A:$A,0),1)))</f>
        <v/>
      </c>
      <c r="L51" s="43" t="str" cm="1">
        <f t="array" aca="1" ref="L51" ca="1">IFERROR(_xlfn.SINGLE(INDEX(Data!$A$1:L$1009,_xlfn.AGGREGATE(15,6,(OFFSET(Data!$A$1,0,MATCH(L$6,Data!$1:$1,0)-1,1000,1)=IF(L$7="","Yes",L$7))/(OFFSET(Data!$A$1,0,MATCH(L$6,Data!$1:$1,0)-1,1000,1)=IF(L$7="","Yes",L$7))*ROW(Data!$C$1:$C$1009),ROW(L51)-ROW(L$7)),1)),"")</f>
        <v>HBO2</v>
      </c>
      <c r="M51" s="43" t="str">
        <f ca="1">IF(N51="","",IF(INDEX(Data!$BR:$BR,MATCH(N51,Data!$A:$A,0),1)=0,"",INDEX(Data!$BR:$BR,MATCH(N51,Data!$A:$A,0),1)))</f>
        <v/>
      </c>
      <c r="N51" s="43" t="str" cm="1">
        <f t="array" aca="1" ref="N51" ca="1">IFERROR(_xlfn.SINGLE(INDEX(Data!$A$1:N$1009,_xlfn.AGGREGATE(15,6,(OFFSET(Data!$A$1,0,MATCH(N$6,Data!$1:$1,0)-1,1000,1)=IF(N$7="","Yes",N$7))/(OFFSET(Data!$A$1,0,MATCH(N$6,Data!$1:$1,0)-1,1000,1)=IF(N$7="","Yes",N$7))*ROW(Data!$C$1:$C$1009),ROW(N51)-ROW(N$7)),1)),"")</f>
        <v>Investigation Discovery</v>
      </c>
      <c r="O51" s="43" t="str">
        <f ca="1">IF(P51="","",IF(INDEX(Data!$BR:$BR,MATCH(P51,Data!$A:$A,0),1)=0,"",INDEX(Data!$BR:$BR,MATCH(P51,Data!$A:$A,0),1)))</f>
        <v/>
      </c>
      <c r="P51" s="43" t="str" cm="1">
        <f t="array" aca="1" ref="P51" ca="1">IFERROR(_xlfn.SINGLE(INDEX(Data!$A$1:Q$1009,_xlfn.AGGREGATE(15,6,(OFFSET(Data!$A$1,0,MATCH(P$6,Data!$1:$1,0)-1,1000,1)=IF(P$7="","Yes",P$7))/(OFFSET(Data!$A$1,0,MATCH(P$6,Data!$1:$1,0)-1,1000,1)=IF(P$7="","Yes",P$7))*ROW(Data!$C$1:$C$1009),ROW(P51)-ROW(P$7)),1)),"")</f>
        <v>Fuse</v>
      </c>
      <c r="Q51" s="43" t="str">
        <f ca="1">IF(R51="","",IF(INDEX(Data!$BR:$BR,MATCH(R51,Data!$A:$A,0),1)=0,"",INDEX(Data!$BR:$BR,MATCH(R51,Data!$A:$A,0),1)))</f>
        <v/>
      </c>
      <c r="R51" s="43" t="str" cm="1">
        <f t="array" aca="1" ref="R51" ca="1">IFERROR(_xlfn.SINGLE(INDEX(Data!$A$1:R$1009,_xlfn.AGGREGATE(15,6,(OFFSET(Data!$A$1,0,MATCH(R$6,Data!$1:$1,0)-1,1000,1)=IF(R$7="","Yes",R$7))/(OFFSET(Data!$A$1,0,MATCH(R$6,Data!$1:$1,0)-1,1000,1)=IF(R$7="","Yes",R$7))*ROW(Data!$C$1:$C$1009),ROW(R51)-ROW(R$7)),1)),"")</f>
        <v>ESPN 2</v>
      </c>
      <c r="S51" s="43" t="str">
        <f ca="1">IF(T51="","",IF(INDEX(Data!$BR:$BR,MATCH(T51,Data!$A:$A,0),1)=0,"",INDEX(Data!$BR:$BR,MATCH(T51,Data!$A:$A,0),1)))</f>
        <v/>
      </c>
      <c r="T51" s="43" t="str" cm="1">
        <f t="array" aca="1" ref="T51" ca="1">IFERROR(_xlfn.SINGLE(INDEX(Data!$A$1:S$1009,_xlfn.AGGREGATE(15,6,(OFFSET(Data!$A$1,0,MATCH(T$6,Data!$1:$1,0)-1,1000,1)=IF(T$7="","Yes",T$7))/(OFFSET(Data!$A$1,0,MATCH(T$6,Data!$1:$1,0)-1,1000,1)=IF(T$7="","Yes",T$7))*ROW(Data!$C$1:$C$1009),ROW(T51)-ROW(T$7)),1)),"")</f>
        <v>ESPN</v>
      </c>
      <c r="U51" s="43" t="str">
        <f ca="1">IF(V51="","",IF(INDEX(Data!$BR:$BR,MATCH(V51,Data!$A:$A,0),1)=0,"",INDEX(Data!$BR:$BR,MATCH(V51,Data!$A:$A,0),1)))</f>
        <v/>
      </c>
      <c r="V51" s="43" t="str" cm="1">
        <f t="array" aca="1" ref="V51" ca="1">IFERROR(_xlfn.SINGLE(INDEX(Data!$A$1:T$1009,_xlfn.AGGREGATE(15,6,(OFFSET(Data!$A$1,0,MATCH(V$6,Data!$1:$1,0)-1,1000,1)=IF(V$7="","Yes",V$7))/(OFFSET(Data!$A$1,0,MATCH(V$6,Data!$1:$1,0)-1,1000,1)=IF(V$7="","Yes",V$7))*ROW(Data!$C$1:$C$1009),ROW(V51)-ROW(V$7)),1)),"")</f>
        <v>Disney XD</v>
      </c>
      <c r="W51" s="43" t="str">
        <f ca="1">IF(X51="","",IF(INDEX(Data!$BR:$BR,MATCH(X51,Data!$A:$A,0),1)=0,"",INDEX(Data!$BR:$BR,MATCH(X51,Data!$A:$A,0),1)))</f>
        <v/>
      </c>
      <c r="X51" s="43" t="str" cm="1">
        <f t="array" aca="1" ref="X51" ca="1">IFERROR(_xlfn.SINGLE(INDEX(Data!$A$1:Y$1009,_xlfn.AGGREGATE(15,6,(OFFSET(Data!$A$1,0,MATCH(X$6,Data!$1:$1,0)-1,1000,1)=IF(X$7="","Yes",X$7))/(OFFSET(Data!$A$1,0,MATCH(X$6,Data!$1:$1,0)-1,1000,1)=IF(X$7="","Yes",X$7))*ROW(Data!$C$1:$C$1009),ROW(X51)-ROW(X$7)),1)),"")</f>
        <v>ESPN Deportes</v>
      </c>
      <c r="Y51" s="43" t="str">
        <f ca="1">IF(Z51="","",IF(INDEX(Data!$BR:$BR,MATCH(Z51,Data!$A:$A,0),1)=0,"",INDEX(Data!$BR:$BR,MATCH(Z51,Data!$A:$A,0),1)))</f>
        <v/>
      </c>
      <c r="Z51" s="43" t="str" cm="1">
        <f t="array" aca="1" ref="Z51" ca="1">IFERROR(_xlfn.SINGLE(INDEX(Data!$A$1:AA$1009,_xlfn.AGGREGATE(15,6,(OFFSET(Data!$A$1,0,MATCH(Z$6,Data!$1:$1,0)-1,1000,1)=IF(Z$7="","Yes",Z$7))/(OFFSET(Data!$A$1,0,MATCH(Z$6,Data!$1:$1,0)-1,1000,1)=IF(Z$7="","Yes",Z$7))*ROW(Data!$C$1:$C$1009),ROW(Z51)-ROW(Z$7)),1)),"")</f>
        <v>FX Movie Channel</v>
      </c>
      <c r="AA51" s="43" t="str">
        <f ca="1">IF(AB51="","",IF(INDEX(Data!$BR:$BR,MATCH(AB51,Data!$A:$A,0),1)=0,"",INDEX(Data!$BR:$BR,MATCH(AB51,Data!$A:$A,0),1)))</f>
        <v/>
      </c>
      <c r="AB51" s="43" t="str" cm="1">
        <f t="array" aca="1" ref="AB51" ca="1">IFERROR(_xlfn.SINGLE(INDEX(Data!$A$1:AC$1009,_xlfn.AGGREGATE(15,6,(OFFSET(Data!$A$1,0,MATCH(AB$6,Data!$1:$1,0)-1,1000,1)=IF(AB$7="","Yes",AB$7))/(OFFSET(Data!$A$1,0,MATCH(AB$6,Data!$1:$1,0)-1,1000,1)=IF(AB$7="","Yes",AB$7))*ROW(Data!$C$1:$C$1009),ROW(AB51)-ROW(AB$7)),1)),"")</f>
        <v>HLN</v>
      </c>
      <c r="AC51" s="43" t="str">
        <f ca="1">IF(AD51="","",IF(INDEX(Data!$BR:$BR,MATCH(AD51,Data!$A:$A,0),1)=0,"",INDEX(Data!$BR:$BR,MATCH(AD51,Data!$A:$A,0),1)))</f>
        <v/>
      </c>
      <c r="AD51" s="43" t="str" cm="1">
        <f t="array" aca="1" ref="AD51" ca="1">IFERROR(_xlfn.SINGLE(INDEX(Data!$A$1:AE$1009,_xlfn.AGGREGATE(15,6,(OFFSET(Data!$A$1,0,MATCH(AD$6,Data!$1:$1,0)-1,1000,1)=IF(AD$7="","Yes",AD$7))/(OFFSET(Data!$A$1,0,MATCH(AD$6,Data!$1:$1,0)-1,1000,1)=IF(AD$7="","Yes",AD$7))*ROW(Data!$C$1:$C$1009),ROW(AD51)-ROW(AD$7)),1)),"")</f>
        <v>FX</v>
      </c>
      <c r="AE51" s="43" t="str">
        <f ca="1">IF(AF51="","",IF(INDEX(Data!$BR:$BR,MATCH(AF51,Data!$A:$A,0),1)=0,"",INDEX(Data!$BR:$BR,MATCH(AF51,Data!$A:$A,0),1)))</f>
        <v/>
      </c>
      <c r="AF51" s="43" t="str" cm="1">
        <f t="array" aca="1" ref="AF51" ca="1">IFERROR(_xlfn.SINGLE(INDEX(Data!$A$1:AM$1009,_xlfn.AGGREGATE(15,6,(OFFSET(Data!$A$1,0,MATCH(AF$6,Data!$1:$1,0)-1,1000,1)=IF(AF$7="","Yes",AF$7))/(OFFSET(Data!$A$1,0,MATCH(AF$6,Data!$1:$1,0)-1,1000,1)=IF(AF$7="","Yes",AF$7))*ROW(Data!$C$1:$C$1009),ROW(AF51)-ROW(AF$7)),1)),"")</f>
        <v/>
      </c>
      <c r="AG51" s="43" t="str">
        <f ca="1">IF(AH51="","",IF(INDEX(Data!$BR:$BR,MATCH(AH51,Data!$A:$A,0),1)=0,"",INDEX(Data!$BR:$BR,MATCH(AH51,Data!$A:$A,0),1)))</f>
        <v/>
      </c>
      <c r="AH51" s="43" t="str" cm="1">
        <f t="array" aca="1" ref="AH51" ca="1">IFERROR(_xlfn.SINGLE(INDEX(Data!$A$1:AO$1009,_xlfn.AGGREGATE(15,6,(OFFSET(Data!$A$1,0,MATCH(AH$6,Data!$1:$1,0)-1,1000,1)=IF(AH$7="","Yes",AH$7))/(OFFSET(Data!$A$1,0,MATCH(AH$6,Data!$1:$1,0)-1,1000,1)=IF(AH$7="","Yes",AH$7))*ROW(Data!$C$1:$C$1009),ROW(AH51)-ROW(AH$7)),1)),"")</f>
        <v/>
      </c>
      <c r="AI51" s="43" t="str">
        <f ca="1">IF(AJ51="","",IF(INDEX(Data!$BR:$BR,MATCH(AJ51,Data!$A:$A,0),1)=0,"",INDEX(Data!$BR:$BR,MATCH(AJ51,Data!$A:$A,0),1)))</f>
        <v/>
      </c>
      <c r="AJ51" s="43" t="str" cm="1">
        <f t="array" aca="1" ref="AJ51" ca="1">IFERROR(_xlfn.SINGLE(INDEX(Data!$A$1:AQ$1009,_xlfn.AGGREGATE(15,6,(OFFSET(Data!$A$1,0,MATCH(AJ$6,Data!$1:$1,0)-1,1000,1)=IF(AJ$7="","Yes",AJ$7))/(OFFSET(Data!$A$1,0,MATCH(AJ$6,Data!$1:$1,0)-1,1000,1)=IF(AJ$7="","Yes",AJ$7))*ROW(Data!$C$1:$C$1009),ROW(AJ51)-ROW(AJ$7)),1)),"")</f>
        <v>Investigation Discovery</v>
      </c>
      <c r="AK51" s="43" t="str">
        <f ca="1">IF(AL51="","",IF(INDEX(Data!$BR:$BR,MATCH(AL51,Data!$A:$A,0),1)=0,"",INDEX(Data!$BR:$BR,MATCH(AL51,Data!$A:$A,0),1)))</f>
        <v/>
      </c>
      <c r="AL51" s="43" t="str" cm="1">
        <f t="array" aca="1" ref="AL51" ca="1">IFERROR(_xlfn.SINGLE(INDEX(Data!$A$1:AS$1009,_xlfn.AGGREGATE(15,6,(OFFSET(Data!$A$1,0,MATCH(AL$6,Data!$1:$1,0)-1,1000,1)=IF(AL$7="","Yes",AL$7))/(OFFSET(Data!$A$1,0,MATCH(AL$6,Data!$1:$1,0)-1,1000,1)=IF(AL$7="","Yes",AL$7))*ROW(Data!$C$1:$C$1009),ROW(AL51)-ROW(AL$7)),1)),"")</f>
        <v/>
      </c>
      <c r="AM51" s="43" t="str">
        <f ca="1">IF(AN51="","",IF(INDEX(Data!$BR:$BR,MATCH(AN51,Data!$A:$A,0),1)=0,"",INDEX(Data!$BR:$BR,MATCH(AN51,Data!$A:$A,0),1)))</f>
        <v/>
      </c>
      <c r="AN51" s="43" t="str" cm="1">
        <f t="array" aca="1" ref="AN51" ca="1">IFERROR(_xlfn.SINGLE(INDEX(Data!$A$1:AU$1009,_xlfn.AGGREGATE(15,6,(OFFSET(Data!$A$1,0,MATCH(AN$6,Data!$1:$1,0)-1,1000,1)=IF(AN$7="","Yes",AN$7))/(OFFSET(Data!$A$1,0,MATCH(AN$6,Data!$1:$1,0)-1,1000,1)=IF(AN$7="","Yes",AN$7))*ROW(Data!$C$1:$C$1009),ROW(AN51)-ROW(AN$7)),1)),"")</f>
        <v>Newsy</v>
      </c>
    </row>
    <row r="52" spans="1:40" ht="24" x14ac:dyDescent="0.4">
      <c r="A52" s="43" t="str">
        <f ca="1">IF(B52="","",IF(INDEX(Data!$BR:$BR,MATCH(B52,Data!$A:$A,0),1)=0,"",INDEX(Data!$BR:$BR,MATCH(B52,Data!$A:$A,0),1)))</f>
        <v/>
      </c>
      <c r="B52" s="43" t="str" cm="1">
        <f t="array" aca="1" ref="B52" ca="1">IFERROR(_xlfn.SINGLE(INDEX(Data!A$1:$A$1007,_xlfn.AGGREGATE(15,6,(OFFSET(Data!$A$1,0,MATCH(B$6,Data!$1:$1,0)-1,1000,1)=IF(B$7="","Yes",B$7))/(OFFSET(Data!$A$1,0,MATCH(B$6,Data!$1:$1,0)-1,1000,1)=IF(B$7="","Yes",B$7))*ROW(Data!$C$1:$C$1007),ROW(B52)-ROW(B$7)),1)),"")</f>
        <v>Nickelodeon</v>
      </c>
      <c r="C52" s="43" t="str">
        <f ca="1">IF(D52="","",IF(INDEX(Data!$BR:$BR,MATCH(D52,Data!$A:$A,0),1)=0,"",INDEX(Data!$BR:$BR,MATCH(D52,Data!$A:$A,0),1)))</f>
        <v/>
      </c>
      <c r="D52" s="43" t="str" cm="1">
        <f t="array" aca="1" ref="D52" ca="1">IFERROR(_xlfn.SINGLE(INDEX(Data!$A$1:C$1007,_xlfn.AGGREGATE(15,6,(OFFSET(Data!$A$1,0,MATCH(D$6,Data!$1:$1,0)-1,1000,1)=IF(D$7="","Yes",D$7))/(OFFSET(Data!$A$1,0,MATCH(D$6,Data!$1:$1,0)-1,1000,1)=IF(D$7="","Yes",D$7))*ROW(Data!$C$1:$C$1007),ROW(D52)-ROW(D$7)),1)),"")</f>
        <v/>
      </c>
      <c r="E52" s="43" t="str">
        <f ca="1">IF(F52="","",IF(INDEX(Data!$BR:$BR,MATCH(F52,Data!$A:$A,0),1)=0,"",INDEX(Data!$BR:$BR,MATCH(F52,Data!$A:$A,0),1)))</f>
        <v/>
      </c>
      <c r="F52" s="43" t="str" cm="1">
        <f t="array" aca="1" ref="F52" ca="1">IFERROR(_xlfn.SINGLE(INDEX(Data!$A$1:E$1009,_xlfn.AGGREGATE(15,6,(OFFSET(Data!$A$1,0,MATCH(F$6,Data!$1:$1,0)-1,1000,1)=IF(F$7="","Yes",F$7))/(OFFSET(Data!$A$1,0,MATCH(F$6,Data!$1:$1,0)-1,1000,1)=IF(F$7="","Yes",F$7))*ROW(Data!$C$1:$C$1009),ROW(F52)-ROW(F$7)),1)),"")</f>
        <v>USA Network</v>
      </c>
      <c r="G52" s="43" t="str">
        <f ca="1">IF(H52="","",IF(INDEX(Data!$BR:$BR,MATCH(H52,Data!$A:$A,0),1)=0,"",INDEX(Data!$BR:$BR,MATCH(H52,Data!$A:$A,0),1)))</f>
        <v/>
      </c>
      <c r="H52" s="43" t="str" cm="1">
        <f t="array" aca="1" ref="H52" ca="1">IFERROR(_xlfn.SINGLE(INDEX(Data!$A$1:G$1009,_xlfn.AGGREGATE(15,6,(OFFSET(Data!$A$1,0,MATCH(H$6,Data!$1:$1,0)-1,1000,1)=IF(H$7="","Yes",H$7))/(OFFSET(Data!$A$1,0,MATCH(H$6,Data!$1:$1,0)-1,1000,1)=IF(H$7="","Yes",H$7))*ROW(Data!$C$1:$C$1009),ROW(H52)-ROW(H$7)),1)),"")</f>
        <v>Syfy</v>
      </c>
      <c r="I52" s="43" t="str">
        <f ca="1">IF(J52="","",IF(INDEX(Data!$BR:$BR,MATCH(J52,Data!$A:$A,0),1)=0,"",INDEX(Data!$BR:$BR,MATCH(J52,Data!$A:$A,0),1)))</f>
        <v/>
      </c>
      <c r="J52" s="43" t="str" cm="1">
        <f t="array" aca="1" ref="J52" ca="1">IFERROR(_xlfn.SINGLE(INDEX(Data!$A$1:J$1009,_xlfn.AGGREGATE(15,6,(OFFSET(Data!$A$1,0,MATCH(J$6,Data!$1:$1,0)-1,1000,1)=IF(J$7="","Yes",J$7))/(OFFSET(Data!$A$1,0,MATCH(J$6,Data!$1:$1,0)-1,1000,1)=IF(J$7="","Yes",J$7))*ROW(Data!$C$1:$C$1009),ROW(J52)-ROW(J$7)),1)),"")</f>
        <v>QVC 2</v>
      </c>
      <c r="K52" s="43" t="str">
        <f ca="1">IF(L52="","",IF(INDEX(Data!$BR:$BR,MATCH(L52,Data!$A:$A,0),1)=0,"",INDEX(Data!$BR:$BR,MATCH(L52,Data!$A:$A,0),1)))</f>
        <v/>
      </c>
      <c r="L52" s="43" t="str" cm="1">
        <f t="array" aca="1" ref="L52" ca="1">IFERROR(_xlfn.SINGLE(INDEX(Data!$A$1:L$1009,_xlfn.AGGREGATE(15,6,(OFFSET(Data!$A$1,0,MATCH(L$6,Data!$1:$1,0)-1,1000,1)=IF(L$7="","Yes",L$7))/(OFFSET(Data!$A$1,0,MATCH(L$6,Data!$1:$1,0)-1,1000,1)=IF(L$7="","Yes",L$7))*ROW(Data!$C$1:$C$1009),ROW(L52)-ROW(L$7)),1)),"")</f>
        <v>HLN</v>
      </c>
      <c r="M52" s="43" t="str">
        <f ca="1">IF(N52="","",IF(INDEX(Data!$BR:$BR,MATCH(N52,Data!$A:$A,0),1)=0,"",INDEX(Data!$BR:$BR,MATCH(N52,Data!$A:$A,0),1)))</f>
        <v/>
      </c>
      <c r="N52" s="43" t="str" cm="1">
        <f t="array" aca="1" ref="N52" ca="1">IFERROR(_xlfn.SINGLE(INDEX(Data!$A$1:N$1009,_xlfn.AGGREGATE(15,6,(OFFSET(Data!$A$1,0,MATCH(N$6,Data!$1:$1,0)-1,1000,1)=IF(N$7="","Yes",N$7))/(OFFSET(Data!$A$1,0,MATCH(N$6,Data!$1:$1,0)-1,1000,1)=IF(N$7="","Yes",N$7))*ROW(Data!$C$1:$C$1009),ROW(N52)-ROW(N$7)),1)),"")</f>
        <v>Lifetime</v>
      </c>
      <c r="O52" s="43" t="str">
        <f ca="1">IF(P52="","",IF(INDEX(Data!$BR:$BR,MATCH(P52,Data!$A:$A,0),1)=0,"",INDEX(Data!$BR:$BR,MATCH(P52,Data!$A:$A,0),1)))</f>
        <v/>
      </c>
      <c r="P52" s="43" t="str" cm="1">
        <f t="array" aca="1" ref="P52" ca="1">IFERROR(_xlfn.SINGLE(INDEX(Data!$A$1:Q$1009,_xlfn.AGGREGATE(15,6,(OFFSET(Data!$A$1,0,MATCH(P$6,Data!$1:$1,0)-1,1000,1)=IF(P$7="","Yes",P$7))/(OFFSET(Data!$A$1,0,MATCH(P$6,Data!$1:$1,0)-1,1000,1)=IF(P$7="","Yes",P$7))*ROW(Data!$C$1:$C$1009),ROW(P52)-ROW(P$7)),1)),"")</f>
        <v>FX</v>
      </c>
      <c r="Q52" s="43" t="str">
        <f ca="1">IF(R52="","",IF(INDEX(Data!$BR:$BR,MATCH(R52,Data!$A:$A,0),1)=0,"",INDEX(Data!$BR:$BR,MATCH(R52,Data!$A:$A,0),1)))</f>
        <v/>
      </c>
      <c r="R52" s="43" t="str" cm="1">
        <f t="array" aca="1" ref="R52" ca="1">IFERROR(_xlfn.SINGLE(INDEX(Data!$A$1:R$1009,_xlfn.AGGREGATE(15,6,(OFFSET(Data!$A$1,0,MATCH(R$6,Data!$1:$1,0)-1,1000,1)=IF(R$7="","Yes",R$7))/(OFFSET(Data!$A$1,0,MATCH(R$6,Data!$1:$1,0)-1,1000,1)=IF(R$7="","Yes",R$7))*ROW(Data!$C$1:$C$1009),ROW(R52)-ROW(R$7)),1)),"")</f>
        <v>ESPNews</v>
      </c>
      <c r="S52" s="43" t="str">
        <f ca="1">IF(T52="","",IF(INDEX(Data!$BR:$BR,MATCH(T52,Data!$A:$A,0),1)=0,"",INDEX(Data!$BR:$BR,MATCH(T52,Data!$A:$A,0),1)))</f>
        <v/>
      </c>
      <c r="T52" s="43" t="str" cm="1">
        <f t="array" aca="1" ref="T52" ca="1">IFERROR(_xlfn.SINGLE(INDEX(Data!$A$1:S$1009,_xlfn.AGGREGATE(15,6,(OFFSET(Data!$A$1,0,MATCH(T$6,Data!$1:$1,0)-1,1000,1)=IF(T$7="","Yes",T$7))/(OFFSET(Data!$A$1,0,MATCH(T$6,Data!$1:$1,0)-1,1000,1)=IF(T$7="","Yes",T$7))*ROW(Data!$C$1:$C$1009),ROW(T52)-ROW(T$7)),1)),"")</f>
        <v>ESPN 2</v>
      </c>
      <c r="U52" s="43" t="str">
        <f ca="1">IF(V52="","",IF(INDEX(Data!$BR:$BR,MATCH(V52,Data!$A:$A,0),1)=0,"",INDEX(Data!$BR:$BR,MATCH(V52,Data!$A:$A,0),1)))</f>
        <v/>
      </c>
      <c r="V52" s="43" t="str" cm="1">
        <f t="array" aca="1" ref="V52" ca="1">IFERROR(_xlfn.SINGLE(INDEX(Data!$A$1:T$1009,_xlfn.AGGREGATE(15,6,(OFFSET(Data!$A$1,0,MATCH(V$6,Data!$1:$1,0)-1,1000,1)=IF(V$7="","Yes",V$7))/(OFFSET(Data!$A$1,0,MATCH(V$6,Data!$1:$1,0)-1,1000,1)=IF(V$7="","Yes",V$7))*ROW(Data!$C$1:$C$1009),ROW(V52)-ROW(V$7)),1)),"")</f>
        <v>DIY</v>
      </c>
      <c r="W52" s="43" t="str">
        <f ca="1">IF(X52="","",IF(INDEX(Data!$BR:$BR,MATCH(X52,Data!$A:$A,0),1)=0,"",INDEX(Data!$BR:$BR,MATCH(X52,Data!$A:$A,0),1)))</f>
        <v/>
      </c>
      <c r="X52" s="43" t="str" cm="1">
        <f t="array" aca="1" ref="X52" ca="1">IFERROR(_xlfn.SINGLE(INDEX(Data!$A$1:Y$1009,_xlfn.AGGREGATE(15,6,(OFFSET(Data!$A$1,0,MATCH(X$6,Data!$1:$1,0)-1,1000,1)=IF(X$7="","Yes",X$7))/(OFFSET(Data!$A$1,0,MATCH(X$6,Data!$1:$1,0)-1,1000,1)=IF(X$7="","Yes",X$7))*ROW(Data!$C$1:$C$1009),ROW(X52)-ROW(X$7)),1)),"")</f>
        <v>Estrella TV</v>
      </c>
      <c r="Y52" s="43" t="str">
        <f ca="1">IF(Z52="","",IF(INDEX(Data!$BR:$BR,MATCH(Z52,Data!$A:$A,0),1)=0,"",INDEX(Data!$BR:$BR,MATCH(Z52,Data!$A:$A,0),1)))</f>
        <v/>
      </c>
      <c r="Z52" s="43" t="str" cm="1">
        <f t="array" aca="1" ref="Z52" ca="1">IFERROR(_xlfn.SINGLE(INDEX(Data!$A$1:AA$1009,_xlfn.AGGREGATE(15,6,(OFFSET(Data!$A$1,0,MATCH(Z$6,Data!$1:$1,0)-1,1000,1)=IF(Z$7="","Yes",Z$7))/(OFFSET(Data!$A$1,0,MATCH(Z$6,Data!$1:$1,0)-1,1000,1)=IF(Z$7="","Yes",Z$7))*ROW(Data!$C$1:$C$1009),ROW(Z52)-ROW(Z$7)),1)),"")</f>
        <v>FXX</v>
      </c>
      <c r="AA52" s="43" t="str">
        <f ca="1">IF(AB52="","",IF(INDEX(Data!$BR:$BR,MATCH(AB52,Data!$A:$A,0),1)=0,"",INDEX(Data!$BR:$BR,MATCH(AB52,Data!$A:$A,0),1)))</f>
        <v/>
      </c>
      <c r="AB52" s="43" t="str" cm="1">
        <f t="array" aca="1" ref="AB52" ca="1">IFERROR(_xlfn.SINGLE(INDEX(Data!$A$1:AC$1009,_xlfn.AGGREGATE(15,6,(OFFSET(Data!$A$1,0,MATCH(AB$6,Data!$1:$1,0)-1,1000,1)=IF(AB$7="","Yes",AB$7))/(OFFSET(Data!$A$1,0,MATCH(AB$6,Data!$1:$1,0)-1,1000,1)=IF(AB$7="","Yes",AB$7))*ROW(Data!$C$1:$C$1009),ROW(AB52)-ROW(AB$7)),1)),"")</f>
        <v>Investigation Discovery</v>
      </c>
      <c r="AC52" s="43" t="str">
        <f ca="1">IF(AD52="","",IF(INDEX(Data!$BR:$BR,MATCH(AD52,Data!$A:$A,0),1)=0,"",INDEX(Data!$BR:$BR,MATCH(AD52,Data!$A:$A,0),1)))</f>
        <v/>
      </c>
      <c r="AD52" s="43" t="str" cm="1">
        <f t="array" aca="1" ref="AD52" ca="1">IFERROR(_xlfn.SINGLE(INDEX(Data!$A$1:AE$1009,_xlfn.AGGREGATE(15,6,(OFFSET(Data!$A$1,0,MATCH(AD$6,Data!$1:$1,0)-1,1000,1)=IF(AD$7="","Yes",AD$7))/(OFFSET(Data!$A$1,0,MATCH(AD$6,Data!$1:$1,0)-1,1000,1)=IF(AD$7="","Yes",AD$7))*ROW(Data!$C$1:$C$1009),ROW(AD52)-ROW(AD$7)),1)),"")</f>
        <v>FXX</v>
      </c>
      <c r="AE52" s="43" t="str">
        <f ca="1">IF(AF52="","",IF(INDEX(Data!$BR:$BR,MATCH(AF52,Data!$A:$A,0),1)=0,"",INDEX(Data!$BR:$BR,MATCH(AF52,Data!$A:$A,0),1)))</f>
        <v/>
      </c>
      <c r="AF52" s="43" t="str" cm="1">
        <f t="array" aca="1" ref="AF52" ca="1">IFERROR(_xlfn.SINGLE(INDEX(Data!$A$1:AM$1009,_xlfn.AGGREGATE(15,6,(OFFSET(Data!$A$1,0,MATCH(AF$6,Data!$1:$1,0)-1,1000,1)=IF(AF$7="","Yes",AF$7))/(OFFSET(Data!$A$1,0,MATCH(AF$6,Data!$1:$1,0)-1,1000,1)=IF(AF$7="","Yes",AF$7))*ROW(Data!$C$1:$C$1009),ROW(AF52)-ROW(AF$7)),1)),"")</f>
        <v/>
      </c>
      <c r="AG52" s="43" t="str">
        <f ca="1">IF(AH52="","",IF(INDEX(Data!$BR:$BR,MATCH(AH52,Data!$A:$A,0),1)=0,"",INDEX(Data!$BR:$BR,MATCH(AH52,Data!$A:$A,0),1)))</f>
        <v/>
      </c>
      <c r="AH52" s="43" t="str" cm="1">
        <f t="array" aca="1" ref="AH52" ca="1">IFERROR(_xlfn.SINGLE(INDEX(Data!$A$1:AO$1009,_xlfn.AGGREGATE(15,6,(OFFSET(Data!$A$1,0,MATCH(AH$6,Data!$1:$1,0)-1,1000,1)=IF(AH$7="","Yes",AH$7))/(OFFSET(Data!$A$1,0,MATCH(AH$6,Data!$1:$1,0)-1,1000,1)=IF(AH$7="","Yes",AH$7))*ROW(Data!$C$1:$C$1009),ROW(AH52)-ROW(AH$7)),1)),"")</f>
        <v/>
      </c>
      <c r="AI52" s="43" t="str">
        <f ca="1">IF(AJ52="","",IF(INDEX(Data!$BR:$BR,MATCH(AJ52,Data!$A:$A,0),1)=0,"",INDEX(Data!$BR:$BR,MATCH(AJ52,Data!$A:$A,0),1)))</f>
        <v/>
      </c>
      <c r="AJ52" s="43" t="str" cm="1">
        <f t="array" aca="1" ref="AJ52" ca="1">IFERROR(_xlfn.SINGLE(INDEX(Data!$A$1:AQ$1009,_xlfn.AGGREGATE(15,6,(OFFSET(Data!$A$1,0,MATCH(AJ$6,Data!$1:$1,0)-1,1000,1)=IF(AJ$7="","Yes",AJ$7))/(OFFSET(Data!$A$1,0,MATCH(AJ$6,Data!$1:$1,0)-1,1000,1)=IF(AJ$7="","Yes",AJ$7))*ROW(Data!$C$1:$C$1009),ROW(AJ52)-ROW(AJ$7)),1)),"")</f>
        <v>Kids Central</v>
      </c>
      <c r="AK52" s="43" t="str">
        <f ca="1">IF(AL52="","",IF(INDEX(Data!$BR:$BR,MATCH(AL52,Data!$A:$A,0),1)=0,"",INDEX(Data!$BR:$BR,MATCH(AL52,Data!$A:$A,0),1)))</f>
        <v/>
      </c>
      <c r="AL52" s="43" t="str" cm="1">
        <f t="array" aca="1" ref="AL52" ca="1">IFERROR(_xlfn.SINGLE(INDEX(Data!$A$1:AS$1009,_xlfn.AGGREGATE(15,6,(OFFSET(Data!$A$1,0,MATCH(AL$6,Data!$1:$1,0)-1,1000,1)=IF(AL$7="","Yes",AL$7))/(OFFSET(Data!$A$1,0,MATCH(AL$6,Data!$1:$1,0)-1,1000,1)=IF(AL$7="","Yes",AL$7))*ROW(Data!$C$1:$C$1009),ROW(AL52)-ROW(AL$7)),1)),"")</f>
        <v/>
      </c>
      <c r="AM52" s="43" t="str">
        <f ca="1">IF(AN52="","",IF(INDEX(Data!$BR:$BR,MATCH(AN52,Data!$A:$A,0),1)=0,"",INDEX(Data!$BR:$BR,MATCH(AN52,Data!$A:$A,0),1)))</f>
        <v/>
      </c>
      <c r="AN52" s="43" t="str" cm="1">
        <f t="array" aca="1" ref="AN52" ca="1">IFERROR(_xlfn.SINGLE(INDEX(Data!$A$1:AU$1009,_xlfn.AGGREGATE(15,6,(OFFSET(Data!$A$1,0,MATCH(AN$6,Data!$1:$1,0)-1,1000,1)=IF(AN$7="","Yes",AN$7))/(OFFSET(Data!$A$1,0,MATCH(AN$6,Data!$1:$1,0)-1,1000,1)=IF(AN$7="","Yes",AN$7))*ROW(Data!$C$1:$C$1009),ROW(AN52)-ROW(AN$7)),1)),"")</f>
        <v>Nick Jr.</v>
      </c>
    </row>
    <row r="53" spans="1:40" x14ac:dyDescent="0.4">
      <c r="A53" s="43" t="str">
        <f ca="1">IF(B53="","",IF(INDEX(Data!$BR:$BR,MATCH(B53,Data!$A:$A,0),1)=0,"",INDEX(Data!$BR:$BR,MATCH(B53,Data!$A:$A,0),1)))</f>
        <v/>
      </c>
      <c r="B53" s="43" t="str" cm="1">
        <f t="array" aca="1" ref="B53" ca="1">IFERROR(_xlfn.SINGLE(INDEX(Data!A$1:$A$1007,_xlfn.AGGREGATE(15,6,(OFFSET(Data!$A$1,0,MATCH(B$6,Data!$1:$1,0)-1,1000,1)=IF(B$7="","Yes",B$7))/(OFFSET(Data!$A$1,0,MATCH(B$6,Data!$1:$1,0)-1,1000,1)=IF(B$7="","Yes",B$7))*ROW(Data!$C$1:$C$1007),ROW(B53)-ROW(B$7)),1)),"")</f>
        <v>Nicktoons</v>
      </c>
      <c r="C53" s="43" t="str">
        <f ca="1">IF(D53="","",IF(INDEX(Data!$BR:$BR,MATCH(D53,Data!$A:$A,0),1)=0,"",INDEX(Data!$BR:$BR,MATCH(D53,Data!$A:$A,0),1)))</f>
        <v/>
      </c>
      <c r="D53" s="43" t="str" cm="1">
        <f t="array" aca="1" ref="D53" ca="1">IFERROR(_xlfn.SINGLE(INDEX(Data!$A$1:C$1007,_xlfn.AGGREGATE(15,6,(OFFSET(Data!$A$1,0,MATCH(D$6,Data!$1:$1,0)-1,1000,1)=IF(D$7="","Yes",D$7))/(OFFSET(Data!$A$1,0,MATCH(D$6,Data!$1:$1,0)-1,1000,1)=IF(D$7="","Yes",D$7))*ROW(Data!$C$1:$C$1007),ROW(D53)-ROW(D$7)),1)),"")</f>
        <v/>
      </c>
      <c r="E53" s="43" t="str">
        <f ca="1">IF(F53="","",IF(INDEX(Data!$BR:$BR,MATCH(F53,Data!$A:$A,0),1)=0,"",INDEX(Data!$BR:$BR,MATCH(F53,Data!$A:$A,0),1)))</f>
        <v/>
      </c>
      <c r="F53" s="43" t="str" cm="1">
        <f t="array" aca="1" ref="F53" ca="1">IFERROR(_xlfn.SINGLE(INDEX(Data!$A$1:E$1009,_xlfn.AGGREGATE(15,6,(OFFSET(Data!$A$1,0,MATCH(F$6,Data!$1:$1,0)-1,1000,1)=IF(F$7="","Yes",F$7))/(OFFSET(Data!$A$1,0,MATCH(F$6,Data!$1:$1,0)-1,1000,1)=IF(F$7="","Yes",F$7))*ROW(Data!$C$1:$C$1009),ROW(F53)-ROW(F$7)),1)),"")</f>
        <v>Viceland</v>
      </c>
      <c r="G53" s="43" t="str">
        <f ca="1">IF(H53="","",IF(INDEX(Data!$BR:$BR,MATCH(H53,Data!$A:$A,0),1)=0,"",INDEX(Data!$BR:$BR,MATCH(H53,Data!$A:$A,0),1)))</f>
        <v/>
      </c>
      <c r="H53" s="43" t="str" cm="1">
        <f t="array" aca="1" ref="H53" ca="1">IFERROR(_xlfn.SINGLE(INDEX(Data!$A$1:G$1009,_xlfn.AGGREGATE(15,6,(OFFSET(Data!$A$1,0,MATCH(H$6,Data!$1:$1,0)-1,1000,1)=IF(H$7="","Yes",H$7))/(OFFSET(Data!$A$1,0,MATCH(H$6,Data!$1:$1,0)-1,1000,1)=IF(H$7="","Yes",H$7))*ROW(Data!$C$1:$C$1009),ROW(H53)-ROW(H$7)),1)),"")</f>
        <v>TBS</v>
      </c>
      <c r="I53" s="43" t="str">
        <f ca="1">IF(J53="","",IF(INDEX(Data!$BR:$BR,MATCH(J53,Data!$A:$A,0),1)=0,"",INDEX(Data!$BR:$BR,MATCH(J53,Data!$A:$A,0),1)))</f>
        <v/>
      </c>
      <c r="J53" s="43" t="str" cm="1">
        <f t="array" aca="1" ref="J53" ca="1">IFERROR(_xlfn.SINGLE(INDEX(Data!$A$1:J$1009,_xlfn.AGGREGATE(15,6,(OFFSET(Data!$A$1,0,MATCH(J$6,Data!$1:$1,0)-1,1000,1)=IF(J$7="","Yes",J$7))/(OFFSET(Data!$A$1,0,MATCH(J$6,Data!$1:$1,0)-1,1000,1)=IF(J$7="","Yes",J$7))*ROW(Data!$C$1:$C$1009),ROW(J53)-ROW(J$7)),1)),"")</f>
        <v>Revolt</v>
      </c>
      <c r="K53" s="43">
        <f ca="1">IF(L53="","",IF(INDEX(Data!$BR:$BR,MATCH(L53,Data!$A:$A,0),1)=0,"",INDEX(Data!$BR:$BR,MATCH(L53,Data!$A:$A,0),1)))</f>
        <v>2</v>
      </c>
      <c r="L53" s="43" t="str" cm="1">
        <f t="array" aca="1" ref="L53" ca="1">IFERROR(_xlfn.SINGLE(INDEX(Data!$A$1:L$1009,_xlfn.AGGREGATE(15,6,(OFFSET(Data!$A$1,0,MATCH(L$6,Data!$1:$1,0)-1,1000,1)=IF(L$7="","Yes",L$7))/(OFFSET(Data!$A$1,0,MATCH(L$6,Data!$1:$1,0)-1,1000,1)=IF(L$7="","Yes",L$7))*ROW(Data!$C$1:$C$1009),ROW(L53)-ROW(L$7)),1)),"")</f>
        <v>Longhorn Network</v>
      </c>
      <c r="M53" s="43" t="str">
        <f ca="1">IF(N53="","",IF(INDEX(Data!$BR:$BR,MATCH(N53,Data!$A:$A,0),1)=0,"",INDEX(Data!$BR:$BR,MATCH(N53,Data!$A:$A,0),1)))</f>
        <v/>
      </c>
      <c r="N53" s="43" t="str" cm="1">
        <f t="array" aca="1" ref="N53" ca="1">IFERROR(_xlfn.SINGLE(INDEX(Data!$A$1:N$1009,_xlfn.AGGREGATE(15,6,(OFFSET(Data!$A$1,0,MATCH(N$6,Data!$1:$1,0)-1,1000,1)=IF(N$7="","Yes",N$7))/(OFFSET(Data!$A$1,0,MATCH(N$6,Data!$1:$1,0)-1,1000,1)=IF(N$7="","Yes",N$7))*ROW(Data!$C$1:$C$1009),ROW(N53)-ROW(N$7)),1)),"")</f>
        <v>Motor Trend</v>
      </c>
      <c r="O53" s="43" t="str">
        <f ca="1">IF(P53="","",IF(INDEX(Data!$BR:$BR,MATCH(P53,Data!$A:$A,0),1)=0,"",INDEX(Data!$BR:$BR,MATCH(P53,Data!$A:$A,0),1)))</f>
        <v/>
      </c>
      <c r="P53" s="43" t="str" cm="1">
        <f t="array" aca="1" ref="P53" ca="1">IFERROR(_xlfn.SINGLE(INDEX(Data!$A$1:Q$1009,_xlfn.AGGREGATE(15,6,(OFFSET(Data!$A$1,0,MATCH(P$6,Data!$1:$1,0)-1,1000,1)=IF(P$7="","Yes",P$7))/(OFFSET(Data!$A$1,0,MATCH(P$6,Data!$1:$1,0)-1,1000,1)=IF(P$7="","Yes",P$7))*ROW(Data!$C$1:$C$1009),ROW(P53)-ROW(P$7)),1)),"")</f>
        <v>FXX</v>
      </c>
      <c r="Q53" s="43" t="str">
        <f ca="1">IF(R53="","",IF(INDEX(Data!$BR:$BR,MATCH(R53,Data!$A:$A,0),1)=0,"",INDEX(Data!$BR:$BR,MATCH(R53,Data!$A:$A,0),1)))</f>
        <v/>
      </c>
      <c r="R53" s="43" t="str" cm="1">
        <f t="array" aca="1" ref="R53" ca="1">IFERROR(_xlfn.SINGLE(INDEX(Data!$A$1:R$1009,_xlfn.AGGREGATE(15,6,(OFFSET(Data!$A$1,0,MATCH(R$6,Data!$1:$1,0)-1,1000,1)=IF(R$7="","Yes",R$7))/(OFFSET(Data!$A$1,0,MATCH(R$6,Data!$1:$1,0)-1,1000,1)=IF(R$7="","Yes",R$7))*ROW(Data!$C$1:$C$1009),ROW(R53)-ROW(R$7)),1)),"")</f>
        <v>ESPNu</v>
      </c>
      <c r="S53" s="43" t="str">
        <f ca="1">IF(T53="","",IF(INDEX(Data!$BR:$BR,MATCH(T53,Data!$A:$A,0),1)=0,"",INDEX(Data!$BR:$BR,MATCH(T53,Data!$A:$A,0),1)))</f>
        <v/>
      </c>
      <c r="T53" s="43" t="str" cm="1">
        <f t="array" aca="1" ref="T53" ca="1">IFERROR(_xlfn.SINGLE(INDEX(Data!$A$1:S$1009,_xlfn.AGGREGATE(15,6,(OFFSET(Data!$A$1,0,MATCH(T$6,Data!$1:$1,0)-1,1000,1)=IF(T$7="","Yes",T$7))/(OFFSET(Data!$A$1,0,MATCH(T$6,Data!$1:$1,0)-1,1000,1)=IF(T$7="","Yes",T$7))*ROW(Data!$C$1:$C$1009),ROW(T53)-ROW(T$7)),1)),"")</f>
        <v>ESPNews</v>
      </c>
      <c r="U53" s="43" t="str">
        <f ca="1">IF(V53="","",IF(INDEX(Data!$BR:$BR,MATCH(V53,Data!$A:$A,0),1)=0,"",INDEX(Data!$BR:$BR,MATCH(V53,Data!$A:$A,0),1)))</f>
        <v/>
      </c>
      <c r="V53" s="43" t="str" cm="1">
        <f t="array" aca="1" ref="V53" ca="1">IFERROR(_xlfn.SINGLE(INDEX(Data!$A$1:T$1009,_xlfn.AGGREGATE(15,6,(OFFSET(Data!$A$1,0,MATCH(V$6,Data!$1:$1,0)-1,1000,1)=IF(V$7="","Yes",V$7))/(OFFSET(Data!$A$1,0,MATCH(V$6,Data!$1:$1,0)-1,1000,1)=IF(V$7="","Yes",V$7))*ROW(Data!$C$1:$C$1009),ROW(V53)-ROW(V$7)),1)),"")</f>
        <v>E!</v>
      </c>
      <c r="W53" s="43" t="str">
        <f ca="1">IF(X53="","",IF(INDEX(Data!$BR:$BR,MATCH(X53,Data!$A:$A,0),1)=0,"",INDEX(Data!$BR:$BR,MATCH(X53,Data!$A:$A,0),1)))</f>
        <v/>
      </c>
      <c r="X53" s="43" t="str" cm="1">
        <f t="array" aca="1" ref="X53" ca="1">IFERROR(_xlfn.SINGLE(INDEX(Data!$A$1:Y$1009,_xlfn.AGGREGATE(15,6,(OFFSET(Data!$A$1,0,MATCH(X$6,Data!$1:$1,0)-1,1000,1)=IF(X$7="","Yes",X$7))/(OFFSET(Data!$A$1,0,MATCH(X$6,Data!$1:$1,0)-1,1000,1)=IF(X$7="","Yes",X$7))*ROW(Data!$C$1:$C$1009),ROW(X53)-ROW(X$7)),1)),"")</f>
        <v>Food Network</v>
      </c>
      <c r="Y53" s="43" t="str">
        <f ca="1">IF(Z53="","",IF(INDEX(Data!$BR:$BR,MATCH(Z53,Data!$A:$A,0),1)=0,"",INDEX(Data!$BR:$BR,MATCH(Z53,Data!$A:$A,0),1)))</f>
        <v/>
      </c>
      <c r="Z53" s="43" t="str" cm="1">
        <f t="array" aca="1" ref="Z53" ca="1">IFERROR(_xlfn.SINGLE(INDEX(Data!$A$1:AA$1009,_xlfn.AGGREGATE(15,6,(OFFSET(Data!$A$1,0,MATCH(Z$6,Data!$1:$1,0)-1,1000,1)=IF(Z$7="","Yes",Z$7))/(OFFSET(Data!$A$1,0,MATCH(Z$6,Data!$1:$1,0)-1,1000,1)=IF(Z$7="","Yes",Z$7))*ROW(Data!$C$1:$C$1009),ROW(Z53)-ROW(Z$7)),1)),"")</f>
        <v>Golf Channel</v>
      </c>
      <c r="AA53" s="43" t="str">
        <f ca="1">IF(AB53="","",IF(INDEX(Data!$BR:$BR,MATCH(AB53,Data!$A:$A,0),1)=0,"",INDEX(Data!$BR:$BR,MATCH(AB53,Data!$A:$A,0),1)))</f>
        <v/>
      </c>
      <c r="AB53" s="43" t="str" cm="1">
        <f t="array" aca="1" ref="AB53" ca="1">IFERROR(_xlfn.SINGLE(INDEX(Data!$A$1:AC$1009,_xlfn.AGGREGATE(15,6,(OFFSET(Data!$A$1,0,MATCH(AB$6,Data!$1:$1,0)-1,1000,1)=IF(AB$7="","Yes",AB$7))/(OFFSET(Data!$A$1,0,MATCH(AB$6,Data!$1:$1,0)-1,1000,1)=IF(AB$7="","Yes",AB$7))*ROW(Data!$C$1:$C$1009),ROW(AB53)-ROW(AB$7)),1)),"")</f>
        <v>Lifetime</v>
      </c>
      <c r="AC53" s="43" t="str">
        <f ca="1">IF(AD53="","",IF(INDEX(Data!$BR:$BR,MATCH(AD53,Data!$A:$A,0),1)=0,"",INDEX(Data!$BR:$BR,MATCH(AD53,Data!$A:$A,0),1)))</f>
        <v/>
      </c>
      <c r="AD53" s="43" t="str" cm="1">
        <f t="array" aca="1" ref="AD53" ca="1">IFERROR(_xlfn.SINGLE(INDEX(Data!$A$1:AE$1009,_xlfn.AGGREGATE(15,6,(OFFSET(Data!$A$1,0,MATCH(AD$6,Data!$1:$1,0)-1,1000,1)=IF(AD$7="","Yes",AD$7))/(OFFSET(Data!$A$1,0,MATCH(AD$6,Data!$1:$1,0)-1,1000,1)=IF(AD$7="","Yes",AD$7))*ROW(Data!$C$1:$C$1009),ROW(AD53)-ROW(AD$7)),1)),"")</f>
        <v>FYI</v>
      </c>
      <c r="AE53" s="43" t="str">
        <f ca="1">IF(AF53="","",IF(INDEX(Data!$BR:$BR,MATCH(AF53,Data!$A:$A,0),1)=0,"",INDEX(Data!$BR:$BR,MATCH(AF53,Data!$A:$A,0),1)))</f>
        <v/>
      </c>
      <c r="AF53" s="43" t="str" cm="1">
        <f t="array" aca="1" ref="AF53" ca="1">IFERROR(_xlfn.SINGLE(INDEX(Data!$A$1:AM$1009,_xlfn.AGGREGATE(15,6,(OFFSET(Data!$A$1,0,MATCH(AF$6,Data!$1:$1,0)-1,1000,1)=IF(AF$7="","Yes",AF$7))/(OFFSET(Data!$A$1,0,MATCH(AF$6,Data!$1:$1,0)-1,1000,1)=IF(AF$7="","Yes",AF$7))*ROW(Data!$C$1:$C$1009),ROW(AF53)-ROW(AF$7)),1)),"")</f>
        <v/>
      </c>
      <c r="AG53" s="43" t="str">
        <f ca="1">IF(AH53="","",IF(INDEX(Data!$BR:$BR,MATCH(AH53,Data!$A:$A,0),1)=0,"",INDEX(Data!$BR:$BR,MATCH(AH53,Data!$A:$A,0),1)))</f>
        <v/>
      </c>
      <c r="AH53" s="43" t="str" cm="1">
        <f t="array" aca="1" ref="AH53" ca="1">IFERROR(_xlfn.SINGLE(INDEX(Data!$A$1:AO$1009,_xlfn.AGGREGATE(15,6,(OFFSET(Data!$A$1,0,MATCH(AH$6,Data!$1:$1,0)-1,1000,1)=IF(AH$7="","Yes",AH$7))/(OFFSET(Data!$A$1,0,MATCH(AH$6,Data!$1:$1,0)-1,1000,1)=IF(AH$7="","Yes",AH$7))*ROW(Data!$C$1:$C$1009),ROW(AH53)-ROW(AH$7)),1)),"")</f>
        <v/>
      </c>
      <c r="AI53" s="43" t="str">
        <f ca="1">IF(AJ53="","",IF(INDEX(Data!$BR:$BR,MATCH(AJ53,Data!$A:$A,0),1)=0,"",INDEX(Data!$BR:$BR,MATCH(AJ53,Data!$A:$A,0),1)))</f>
        <v/>
      </c>
      <c r="AJ53" s="43" t="str" cm="1">
        <f t="array" aca="1" ref="AJ53" ca="1">IFERROR(_xlfn.SINGLE(INDEX(Data!$A$1:AQ$1009,_xlfn.AGGREGATE(15,6,(OFFSET(Data!$A$1,0,MATCH(AJ$6,Data!$1:$1,0)-1,1000,1)=IF(AJ$7="","Yes",AJ$7))/(OFFSET(Data!$A$1,0,MATCH(AJ$6,Data!$1:$1,0)-1,1000,1)=IF(AJ$7="","Yes",AJ$7))*ROW(Data!$C$1:$C$1009),ROW(AJ53)-ROW(AJ$7)),1)),"")</f>
        <v>Lifetime</v>
      </c>
      <c r="AK53" s="43" t="str">
        <f ca="1">IF(AL53="","",IF(INDEX(Data!$BR:$BR,MATCH(AL53,Data!$A:$A,0),1)=0,"",INDEX(Data!$BR:$BR,MATCH(AL53,Data!$A:$A,0),1)))</f>
        <v/>
      </c>
      <c r="AL53" s="43" t="str" cm="1">
        <f t="array" aca="1" ref="AL53" ca="1">IFERROR(_xlfn.SINGLE(INDEX(Data!$A$1:AS$1009,_xlfn.AGGREGATE(15,6,(OFFSET(Data!$A$1,0,MATCH(AL$6,Data!$1:$1,0)-1,1000,1)=IF(AL$7="","Yes",AL$7))/(OFFSET(Data!$A$1,0,MATCH(AL$6,Data!$1:$1,0)-1,1000,1)=IF(AL$7="","Yes",AL$7))*ROW(Data!$C$1:$C$1009),ROW(AL53)-ROW(AL$7)),1)),"")</f>
        <v/>
      </c>
      <c r="AM53" s="43" t="str">
        <f ca="1">IF(AN53="","",IF(INDEX(Data!$BR:$BR,MATCH(AN53,Data!$A:$A,0),1)=0,"",INDEX(Data!$BR:$BR,MATCH(AN53,Data!$A:$A,0),1)))</f>
        <v/>
      </c>
      <c r="AN53" s="43" t="str" cm="1">
        <f t="array" aca="1" ref="AN53" ca="1">IFERROR(_xlfn.SINGLE(INDEX(Data!$A$1:AU$1009,_xlfn.AGGREGATE(15,6,(OFFSET(Data!$A$1,0,MATCH(AN$6,Data!$1:$1,0)-1,1000,1)=IF(AN$7="","Yes",AN$7))/(OFFSET(Data!$A$1,0,MATCH(AN$6,Data!$1:$1,0)-1,1000,1)=IF(AN$7="","Yes",AN$7))*ROW(Data!$C$1:$C$1009),ROW(AN53)-ROW(AN$7)),1)),"")</f>
        <v>Nick Music</v>
      </c>
    </row>
    <row r="54" spans="1:40" ht="24" x14ac:dyDescent="0.4">
      <c r="A54" s="43" t="str">
        <f ca="1">IF(B54="","",IF(INDEX(Data!$BR:$BR,MATCH(B54,Data!$A:$A,0),1)=0,"",INDEX(Data!$BR:$BR,MATCH(B54,Data!$A:$A,0),1)))</f>
        <v/>
      </c>
      <c r="B54" s="43" t="str" cm="1">
        <f t="array" aca="1" ref="B54" ca="1">IFERROR(_xlfn.SINGLE(INDEX(Data!A$1:$A$1007,_xlfn.AGGREGATE(15,6,(OFFSET(Data!$A$1,0,MATCH(B$6,Data!$1:$1,0)-1,1000,1)=IF(B$7="","Yes",B$7))/(OFFSET(Data!$A$1,0,MATCH(B$6,Data!$1:$1,0)-1,1000,1)=IF(B$7="","Yes",B$7))*ROW(Data!$C$1:$C$1007),ROW(B54)-ROW(B$7)),1)),"")</f>
        <v>Own</v>
      </c>
      <c r="C54" s="43" t="str">
        <f ca="1">IF(D54="","",IF(INDEX(Data!$BR:$BR,MATCH(D54,Data!$A:$A,0),1)=0,"",INDEX(Data!$BR:$BR,MATCH(D54,Data!$A:$A,0),1)))</f>
        <v/>
      </c>
      <c r="D54" s="43" t="str" cm="1">
        <f t="array" aca="1" ref="D54" ca="1">IFERROR(_xlfn.SINGLE(INDEX(Data!$A$1:C$1007,_xlfn.AGGREGATE(15,6,(OFFSET(Data!$A$1,0,MATCH(D$6,Data!$1:$1,0)-1,1000,1)=IF(D$7="","Yes",D$7))/(OFFSET(Data!$A$1,0,MATCH(D$6,Data!$1:$1,0)-1,1000,1)=IF(D$7="","Yes",D$7))*ROW(Data!$C$1:$C$1007),ROW(D54)-ROW(D$7)),1)),"")</f>
        <v/>
      </c>
      <c r="E54" s="43" t="str">
        <f ca="1">IF(F54="","",IF(INDEX(Data!$BR:$BR,MATCH(F54,Data!$A:$A,0),1)=0,"",INDEX(Data!$BR:$BR,MATCH(F54,Data!$A:$A,0),1)))</f>
        <v/>
      </c>
      <c r="F54" s="43" t="str" cm="1">
        <f t="array" aca="1" ref="F54" ca="1">IFERROR(_xlfn.SINGLE(INDEX(Data!$A$1:E$1009,_xlfn.AGGREGATE(15,6,(OFFSET(Data!$A$1,0,MATCH(F$6,Data!$1:$1,0)-1,1000,1)=IF(F$7="","Yes",F$7))/(OFFSET(Data!$A$1,0,MATCH(F$6,Data!$1:$1,0)-1,1000,1)=IF(F$7="","Yes",F$7))*ROW(Data!$C$1:$C$1009),ROW(F54)-ROW(F$7)),1)),"")</f>
        <v/>
      </c>
      <c r="G54" s="43" t="str">
        <f ca="1">IF(H54="","",IF(INDEX(Data!$BR:$BR,MATCH(H54,Data!$A:$A,0),1)=0,"",INDEX(Data!$BR:$BR,MATCH(H54,Data!$A:$A,0),1)))</f>
        <v/>
      </c>
      <c r="H54" s="43" t="str" cm="1">
        <f t="array" aca="1" ref="H54" ca="1">IFERROR(_xlfn.SINGLE(INDEX(Data!$A$1:G$1009,_xlfn.AGGREGATE(15,6,(OFFSET(Data!$A$1,0,MATCH(H$6,Data!$1:$1,0)-1,1000,1)=IF(H$7="","Yes",H$7))/(OFFSET(Data!$A$1,0,MATCH(H$6,Data!$1:$1,0)-1,1000,1)=IF(H$7="","Yes",H$7))*ROW(Data!$C$1:$C$1009),ROW(H54)-ROW(H$7)),1)),"")</f>
        <v>TLC</v>
      </c>
      <c r="I54" s="43" t="str">
        <f ca="1">IF(J54="","",IF(INDEX(Data!$BR:$BR,MATCH(J54,Data!$A:$A,0),1)=0,"",INDEX(Data!$BR:$BR,MATCH(J54,Data!$A:$A,0),1)))</f>
        <v/>
      </c>
      <c r="J54" s="43" t="str" cm="1">
        <f t="array" aca="1" ref="J54" ca="1">IFERROR(_xlfn.SINGLE(INDEX(Data!$A$1:J$1009,_xlfn.AGGREGATE(15,6,(OFFSET(Data!$A$1,0,MATCH(J$6,Data!$1:$1,0)-1,1000,1)=IF(J$7="","Yes",J$7))/(OFFSET(Data!$A$1,0,MATCH(J$6,Data!$1:$1,0)-1,1000,1)=IF(J$7="","Yes",J$7))*ROW(Data!$C$1:$C$1009),ROW(J54)-ROW(J$7)),1)),"")</f>
        <v>Syfy</v>
      </c>
      <c r="K54" s="43" t="str">
        <f ca="1">IF(L54="","",IF(INDEX(Data!$BR:$BR,MATCH(L54,Data!$A:$A,0),1)=0,"",INDEX(Data!$BR:$BR,MATCH(L54,Data!$A:$A,0),1)))</f>
        <v/>
      </c>
      <c r="L54" s="43" t="str" cm="1">
        <f t="array" aca="1" ref="L54" ca="1">IFERROR(_xlfn.SINGLE(INDEX(Data!$A$1:L$1009,_xlfn.AGGREGATE(15,6,(OFFSET(Data!$A$1,0,MATCH(L$6,Data!$1:$1,0)-1,1000,1)=IF(L$7="","Yes",L$7))/(OFFSET(Data!$A$1,0,MATCH(L$6,Data!$1:$1,0)-1,1000,1)=IF(L$7="","Yes",L$7))*ROW(Data!$C$1:$C$1009),ROW(L54)-ROW(L$7)),1)),"")</f>
        <v>MSG</v>
      </c>
      <c r="M54" s="43" t="str">
        <f ca="1">IF(N54="","",IF(INDEX(Data!$BR:$BR,MATCH(N54,Data!$A:$A,0),1)=0,"",INDEX(Data!$BR:$BR,MATCH(N54,Data!$A:$A,0),1)))</f>
        <v/>
      </c>
      <c r="N54" s="43" t="str" cm="1">
        <f t="array" aca="1" ref="N54" ca="1">IFERROR(_xlfn.SINGLE(INDEX(Data!$A$1:N$1009,_xlfn.AGGREGATE(15,6,(OFFSET(Data!$A$1,0,MATCH(N$6,Data!$1:$1,0)-1,1000,1)=IF(N$7="","Yes",N$7))/(OFFSET(Data!$A$1,0,MATCH(N$6,Data!$1:$1,0)-1,1000,1)=IF(N$7="","Yes",N$7))*ROW(Data!$C$1:$C$1009),ROW(N54)-ROW(N$7)),1)),"")</f>
        <v>MSNBC</v>
      </c>
      <c r="O54" s="43" t="str">
        <f ca="1">IF(P54="","",IF(INDEX(Data!$BR:$BR,MATCH(P54,Data!$A:$A,0),1)=0,"",INDEX(Data!$BR:$BR,MATCH(P54,Data!$A:$A,0),1)))</f>
        <v/>
      </c>
      <c r="P54" s="43" t="str" cm="1">
        <f t="array" aca="1" ref="P54" ca="1">IFERROR(_xlfn.SINGLE(INDEX(Data!$A$1:Q$1009,_xlfn.AGGREGATE(15,6,(OFFSET(Data!$A$1,0,MATCH(P$6,Data!$1:$1,0)-1,1000,1)=IF(P$7="","Yes",P$7))/(OFFSET(Data!$A$1,0,MATCH(P$6,Data!$1:$1,0)-1,1000,1)=IF(P$7="","Yes",P$7))*ROW(Data!$C$1:$C$1009),ROW(P54)-ROW(P$7)),1)),"")</f>
        <v>Galavision</v>
      </c>
      <c r="Q54" s="43" t="str">
        <f ca="1">IF(R54="","",IF(INDEX(Data!$BR:$BR,MATCH(R54,Data!$A:$A,0),1)=0,"",INDEX(Data!$BR:$BR,MATCH(R54,Data!$A:$A,0),1)))</f>
        <v/>
      </c>
      <c r="R54" s="43" t="str" cm="1">
        <f t="array" aca="1" ref="R54" ca="1">IFERROR(_xlfn.SINGLE(INDEX(Data!$A$1:R$1009,_xlfn.AGGREGATE(15,6,(OFFSET(Data!$A$1,0,MATCH(R$6,Data!$1:$1,0)-1,1000,1)=IF(R$7="","Yes",R$7))/(OFFSET(Data!$A$1,0,MATCH(R$6,Data!$1:$1,0)-1,1000,1)=IF(R$7="","Yes",R$7))*ROW(Data!$C$1:$C$1009),ROW(R54)-ROW(R$7)),1)),"")</f>
        <v>FM</v>
      </c>
      <c r="S54" s="43" t="str">
        <f ca="1">IF(T54="","",IF(INDEX(Data!$BR:$BR,MATCH(T54,Data!$A:$A,0),1)=0,"",INDEX(Data!$BR:$BR,MATCH(T54,Data!$A:$A,0),1)))</f>
        <v/>
      </c>
      <c r="T54" s="43" t="str" cm="1">
        <f t="array" aca="1" ref="T54" ca="1">IFERROR(_xlfn.SINGLE(INDEX(Data!$A$1:S$1009,_xlfn.AGGREGATE(15,6,(OFFSET(Data!$A$1,0,MATCH(T$6,Data!$1:$1,0)-1,1000,1)=IF(T$7="","Yes",T$7))/(OFFSET(Data!$A$1,0,MATCH(T$6,Data!$1:$1,0)-1,1000,1)=IF(T$7="","Yes",T$7))*ROW(Data!$C$1:$C$1009),ROW(T54)-ROW(T$7)),1)),"")</f>
        <v>ESPNu</v>
      </c>
      <c r="U54" s="43" t="str">
        <f ca="1">IF(V54="","",IF(INDEX(Data!$BR:$BR,MATCH(V54,Data!$A:$A,0),1)=0,"",INDEX(Data!$BR:$BR,MATCH(V54,Data!$A:$A,0),1)))</f>
        <v/>
      </c>
      <c r="V54" s="43" t="str" cm="1">
        <f t="array" aca="1" ref="V54" ca="1">IFERROR(_xlfn.SINGLE(INDEX(Data!$A$1:T$1009,_xlfn.AGGREGATE(15,6,(OFFSET(Data!$A$1,0,MATCH(V$6,Data!$1:$1,0)-1,1000,1)=IF(V$7="","Yes",V$7))/(OFFSET(Data!$A$1,0,MATCH(V$6,Data!$1:$1,0)-1,1000,1)=IF(V$7="","Yes",V$7))*ROW(Data!$C$1:$C$1009),ROW(V54)-ROW(V$7)),1)),"")</f>
        <v>ESPN</v>
      </c>
      <c r="W54" s="43" t="str">
        <f ca="1">IF(X54="","",IF(INDEX(Data!$BR:$BR,MATCH(X54,Data!$A:$A,0),1)=0,"",INDEX(Data!$BR:$BR,MATCH(X54,Data!$A:$A,0),1)))</f>
        <v/>
      </c>
      <c r="X54" s="43" t="str" cm="1">
        <f t="array" aca="1" ref="X54" ca="1">IFERROR(_xlfn.SINGLE(INDEX(Data!$A$1:Y$1009,_xlfn.AGGREGATE(15,6,(OFFSET(Data!$A$1,0,MATCH(X$6,Data!$1:$1,0)-1,1000,1)=IF(X$7="","Yes",X$7))/(OFFSET(Data!$A$1,0,MATCH(X$6,Data!$1:$1,0)-1,1000,1)=IF(X$7="","Yes",X$7))*ROW(Data!$C$1:$C$1009),ROW(X54)-ROW(X$7)),1)),"")</f>
        <v>ForoTV</v>
      </c>
      <c r="Y54" s="43" t="str">
        <f ca="1">IF(Z54="","",IF(INDEX(Data!$BR:$BR,MATCH(Z54,Data!$A:$A,0),1)=0,"",INDEX(Data!$BR:$BR,MATCH(Z54,Data!$A:$A,0),1)))</f>
        <v/>
      </c>
      <c r="Z54" s="43" t="str" cm="1">
        <f t="array" aca="1" ref="Z54" ca="1">IFERROR(_xlfn.SINGLE(INDEX(Data!$A$1:AA$1009,_xlfn.AGGREGATE(15,6,(OFFSET(Data!$A$1,0,MATCH(Z$6,Data!$1:$1,0)-1,1000,1)=IF(Z$7="","Yes",Z$7))/(OFFSET(Data!$A$1,0,MATCH(Z$6,Data!$1:$1,0)-1,1000,1)=IF(Z$7="","Yes",Z$7))*ROW(Data!$C$1:$C$1009),ROW(Z54)-ROW(Z$7)),1)),"")</f>
        <v>HGTV</v>
      </c>
      <c r="AA54" s="43" t="str">
        <f ca="1">IF(AB54="","",IF(INDEX(Data!$BR:$BR,MATCH(AB54,Data!$A:$A,0),1)=0,"",INDEX(Data!$BR:$BR,MATCH(AB54,Data!$A:$A,0),1)))</f>
        <v/>
      </c>
      <c r="AB54" s="43" t="str" cm="1">
        <f t="array" aca="1" ref="AB54" ca="1">IFERROR(_xlfn.SINGLE(INDEX(Data!$A$1:AC$1009,_xlfn.AGGREGATE(15,6,(OFFSET(Data!$A$1,0,MATCH(AB$6,Data!$1:$1,0)-1,1000,1)=IF(AB$7="","Yes",AB$7))/(OFFSET(Data!$A$1,0,MATCH(AB$6,Data!$1:$1,0)-1,1000,1)=IF(AB$7="","Yes",AB$7))*ROW(Data!$C$1:$C$1009),ROW(AB54)-ROW(AB$7)),1)),"")</f>
        <v>Motor Trend</v>
      </c>
      <c r="AC54" s="43" t="str">
        <f ca="1">IF(AD54="","",IF(INDEX(Data!$BR:$BR,MATCH(AD54,Data!$A:$A,0),1)=0,"",INDEX(Data!$BR:$BR,MATCH(AD54,Data!$A:$A,0),1)))</f>
        <v/>
      </c>
      <c r="AD54" s="43" t="str" cm="1">
        <f t="array" aca="1" ref="AD54" ca="1">IFERROR(_xlfn.SINGLE(INDEX(Data!$A$1:AE$1009,_xlfn.AGGREGATE(15,6,(OFFSET(Data!$A$1,0,MATCH(AD$6,Data!$1:$1,0)-1,1000,1)=IF(AD$7="","Yes",AD$7))/(OFFSET(Data!$A$1,0,MATCH(AD$6,Data!$1:$1,0)-1,1000,1)=IF(AD$7="","Yes",AD$7))*ROW(Data!$C$1:$C$1009),ROW(AD54)-ROW(AD$7)),1)),"")</f>
        <v>Galavision</v>
      </c>
      <c r="AE54" s="43" t="str">
        <f ca="1">IF(AF54="","",IF(INDEX(Data!$BR:$BR,MATCH(AF54,Data!$A:$A,0),1)=0,"",INDEX(Data!$BR:$BR,MATCH(AF54,Data!$A:$A,0),1)))</f>
        <v/>
      </c>
      <c r="AF54" s="43" t="str" cm="1">
        <f t="array" aca="1" ref="AF54" ca="1">IFERROR(_xlfn.SINGLE(INDEX(Data!$A$1:AM$1009,_xlfn.AGGREGATE(15,6,(OFFSET(Data!$A$1,0,MATCH(AF$6,Data!$1:$1,0)-1,1000,1)=IF(AF$7="","Yes",AF$7))/(OFFSET(Data!$A$1,0,MATCH(AF$6,Data!$1:$1,0)-1,1000,1)=IF(AF$7="","Yes",AF$7))*ROW(Data!$C$1:$C$1009),ROW(AF54)-ROW(AF$7)),1)),"")</f>
        <v/>
      </c>
      <c r="AG54" s="43" t="str">
        <f ca="1">IF(AH54="","",IF(INDEX(Data!$BR:$BR,MATCH(AH54,Data!$A:$A,0),1)=0,"",INDEX(Data!$BR:$BR,MATCH(AH54,Data!$A:$A,0),1)))</f>
        <v/>
      </c>
      <c r="AH54" s="43" t="str" cm="1">
        <f t="array" aca="1" ref="AH54" ca="1">IFERROR(_xlfn.SINGLE(INDEX(Data!$A$1:AO$1009,_xlfn.AGGREGATE(15,6,(OFFSET(Data!$A$1,0,MATCH(AH$6,Data!$1:$1,0)-1,1000,1)=IF(AH$7="","Yes",AH$7))/(OFFSET(Data!$A$1,0,MATCH(AH$6,Data!$1:$1,0)-1,1000,1)=IF(AH$7="","Yes",AH$7))*ROW(Data!$C$1:$C$1009),ROW(AH54)-ROW(AH$7)),1)),"")</f>
        <v/>
      </c>
      <c r="AI54" s="43" t="str">
        <f ca="1">IF(AJ54="","",IF(INDEX(Data!$BR:$BR,MATCH(AJ54,Data!$A:$A,0),1)=0,"",INDEX(Data!$BR:$BR,MATCH(AJ54,Data!$A:$A,0),1)))</f>
        <v/>
      </c>
      <c r="AJ54" s="43" t="str" cm="1">
        <f t="array" aca="1" ref="AJ54" ca="1">IFERROR(_xlfn.SINGLE(INDEX(Data!$A$1:AQ$1009,_xlfn.AGGREGATE(15,6,(OFFSET(Data!$A$1,0,MATCH(AJ$6,Data!$1:$1,0)-1,1000,1)=IF(AJ$7="","Yes",AJ$7))/(OFFSET(Data!$A$1,0,MATCH(AJ$6,Data!$1:$1,0)-1,1000,1)=IF(AJ$7="","Yes",AJ$7))*ROW(Data!$C$1:$C$1009),ROW(AJ54)-ROW(AJ$7)),1)),"")</f>
        <v>Lifetime Movie Network</v>
      </c>
      <c r="AK54" s="43" t="str">
        <f ca="1">IF(AL54="","",IF(INDEX(Data!$BR:$BR,MATCH(AL54,Data!$A:$A,0),1)=0,"",INDEX(Data!$BR:$BR,MATCH(AL54,Data!$A:$A,0),1)))</f>
        <v/>
      </c>
      <c r="AL54" s="43" t="str" cm="1">
        <f t="array" aca="1" ref="AL54" ca="1">IFERROR(_xlfn.SINGLE(INDEX(Data!$A$1:AS$1009,_xlfn.AGGREGATE(15,6,(OFFSET(Data!$A$1,0,MATCH(AL$6,Data!$1:$1,0)-1,1000,1)=IF(AL$7="","Yes",AL$7))/(OFFSET(Data!$A$1,0,MATCH(AL$6,Data!$1:$1,0)-1,1000,1)=IF(AL$7="","Yes",AL$7))*ROW(Data!$C$1:$C$1009),ROW(AL54)-ROW(AL$7)),1)),"")</f>
        <v/>
      </c>
      <c r="AM54" s="43" t="str">
        <f ca="1">IF(AN54="","",IF(INDEX(Data!$BR:$BR,MATCH(AN54,Data!$A:$A,0),1)=0,"",INDEX(Data!$BR:$BR,MATCH(AN54,Data!$A:$A,0),1)))</f>
        <v/>
      </c>
      <c r="AN54" s="43" t="str" cm="1">
        <f t="array" aca="1" ref="AN54" ca="1">IFERROR(_xlfn.SINGLE(INDEX(Data!$A$1:AU$1009,_xlfn.AGGREGATE(15,6,(OFFSET(Data!$A$1,0,MATCH(AN$6,Data!$1:$1,0)-1,1000,1)=IF(AN$7="","Yes",AN$7))/(OFFSET(Data!$A$1,0,MATCH(AN$6,Data!$1:$1,0)-1,1000,1)=IF(AN$7="","Yes",AN$7))*ROW(Data!$C$1:$C$1009),ROW(AN54)-ROW(AN$7)),1)),"")</f>
        <v>Nickelodeon</v>
      </c>
    </row>
    <row r="55" spans="1:40" ht="24" x14ac:dyDescent="0.4">
      <c r="A55" s="43" t="str">
        <f ca="1">IF(B55="","",IF(INDEX(Data!$BR:$BR,MATCH(B55,Data!$A:$A,0),1)=0,"",INDEX(Data!$BR:$BR,MATCH(B55,Data!$A:$A,0),1)))</f>
        <v/>
      </c>
      <c r="B55" s="43" t="str" cm="1">
        <f t="array" aca="1" ref="B55" ca="1">IFERROR(_xlfn.SINGLE(INDEX(Data!A$1:$A$1007,_xlfn.AGGREGATE(15,6,(OFFSET(Data!$A$1,0,MATCH(B$6,Data!$1:$1,0)-1,1000,1)=IF(B$7="","Yes",B$7))/(OFFSET(Data!$A$1,0,MATCH(B$6,Data!$1:$1,0)-1,1000,1)=IF(B$7="","Yes",B$7))*ROW(Data!$C$1:$C$1007),ROW(B55)-ROW(B$7)),1)),"")</f>
        <v>Paramount Network</v>
      </c>
      <c r="C55" s="43" t="str">
        <f ca="1">IF(D55="","",IF(INDEX(Data!$BR:$BR,MATCH(D55,Data!$A:$A,0),1)=0,"",INDEX(Data!$BR:$BR,MATCH(D55,Data!$A:$A,0),1)))</f>
        <v/>
      </c>
      <c r="D55" s="43" t="str" cm="1">
        <f t="array" aca="1" ref="D55" ca="1">IFERROR(_xlfn.SINGLE(INDEX(Data!$A$1:C$1007,_xlfn.AGGREGATE(15,6,(OFFSET(Data!$A$1,0,MATCH(D$6,Data!$1:$1,0)-1,1000,1)=IF(D$7="","Yes",D$7))/(OFFSET(Data!$A$1,0,MATCH(D$6,Data!$1:$1,0)-1,1000,1)=IF(D$7="","Yes",D$7))*ROW(Data!$C$1:$C$1007),ROW(D55)-ROW(D$7)),1)),"")</f>
        <v/>
      </c>
      <c r="E55" s="43" t="str">
        <f ca="1">IF(F55="","",IF(INDEX(Data!$BR:$BR,MATCH(F55,Data!$A:$A,0),1)=0,"",INDEX(Data!$BR:$BR,MATCH(F55,Data!$A:$A,0),1)))</f>
        <v/>
      </c>
      <c r="F55" s="43" t="str" cm="1">
        <f t="array" aca="1" ref="F55" ca="1">IFERROR(_xlfn.SINGLE(INDEX(Data!$A$1:E$1009,_xlfn.AGGREGATE(15,6,(OFFSET(Data!$A$1,0,MATCH(F$6,Data!$1:$1,0)-1,1000,1)=IF(F$7="","Yes",F$7))/(OFFSET(Data!$A$1,0,MATCH(F$6,Data!$1:$1,0)-1,1000,1)=IF(F$7="","Yes",F$7))*ROW(Data!$C$1:$C$1009),ROW(F55)-ROW(F$7)),1)),"")</f>
        <v/>
      </c>
      <c r="G55" s="43" t="str">
        <f ca="1">IF(H55="","",IF(INDEX(Data!$BR:$BR,MATCH(H55,Data!$A:$A,0),1)=0,"",INDEX(Data!$BR:$BR,MATCH(H55,Data!$A:$A,0),1)))</f>
        <v/>
      </c>
      <c r="H55" s="43" t="str" cm="1">
        <f t="array" aca="1" ref="H55" ca="1">IFERROR(_xlfn.SINGLE(INDEX(Data!$A$1:G$1009,_xlfn.AGGREGATE(15,6,(OFFSET(Data!$A$1,0,MATCH(H$6,Data!$1:$1,0)-1,1000,1)=IF(H$7="","Yes",H$7))/(OFFSET(Data!$A$1,0,MATCH(H$6,Data!$1:$1,0)-1,1000,1)=IF(H$7="","Yes",H$7))*ROW(Data!$C$1:$C$1009),ROW(H55)-ROW(H$7)),1)),"")</f>
        <v>TNT</v>
      </c>
      <c r="I55" s="43" t="str">
        <f ca="1">IF(J55="","",IF(INDEX(Data!$BR:$BR,MATCH(J55,Data!$A:$A,0),1)=0,"",INDEX(Data!$BR:$BR,MATCH(J55,Data!$A:$A,0),1)))</f>
        <v/>
      </c>
      <c r="J55" s="43" t="str" cm="1">
        <f t="array" aca="1" ref="J55" ca="1">IFERROR(_xlfn.SINGLE(INDEX(Data!$A$1:J$1009,_xlfn.AGGREGATE(15,6,(OFFSET(Data!$A$1,0,MATCH(J$6,Data!$1:$1,0)-1,1000,1)=IF(J$7="","Yes",J$7))/(OFFSET(Data!$A$1,0,MATCH(J$6,Data!$1:$1,0)-1,1000,1)=IF(J$7="","Yes",J$7))*ROW(Data!$C$1:$C$1009),ROW(J55)-ROW(J$7)),1)),"")</f>
        <v>TBS</v>
      </c>
      <c r="K55" s="43" t="str">
        <f ca="1">IF(L55="","",IF(INDEX(Data!$BR:$BR,MATCH(L55,Data!$A:$A,0),1)=0,"",INDEX(Data!$BR:$BR,MATCH(L55,Data!$A:$A,0),1)))</f>
        <v/>
      </c>
      <c r="L55" s="43" t="str" cm="1">
        <f t="array" aca="1" ref="L55" ca="1">IFERROR(_xlfn.SINGLE(INDEX(Data!$A$1:L$1009,_xlfn.AGGREGATE(15,6,(OFFSET(Data!$A$1,0,MATCH(L$6,Data!$1:$1,0)-1,1000,1)=IF(L$7="","Yes",L$7))/(OFFSET(Data!$A$1,0,MATCH(L$6,Data!$1:$1,0)-1,1000,1)=IF(L$7="","Yes",L$7))*ROW(Data!$C$1:$C$1009),ROW(L55)-ROW(L$7)),1)),"")</f>
        <v>MSG+</v>
      </c>
      <c r="M55" s="43" t="str">
        <f ca="1">IF(N55="","",IF(INDEX(Data!$BR:$BR,MATCH(N55,Data!$A:$A,0),1)=0,"",INDEX(Data!$BR:$BR,MATCH(N55,Data!$A:$A,0),1)))</f>
        <v/>
      </c>
      <c r="N55" s="43" t="str" cm="1">
        <f t="array" aca="1" ref="N55" ca="1">IFERROR(_xlfn.SINGLE(INDEX(Data!$A$1:N$1009,_xlfn.AGGREGATE(15,6,(OFFSET(Data!$A$1,0,MATCH(N$6,Data!$1:$1,0)-1,1000,1)=IF(N$7="","Yes",N$7))/(OFFSET(Data!$A$1,0,MATCH(N$6,Data!$1:$1,0)-1,1000,1)=IF(N$7="","Yes",N$7))*ROW(Data!$C$1:$C$1009),ROW(N55)-ROW(N$7)),1)),"")</f>
        <v>MTV</v>
      </c>
      <c r="O55" s="43" t="str">
        <f ca="1">IF(P55="","",IF(INDEX(Data!$BR:$BR,MATCH(P55,Data!$A:$A,0),1)=0,"",INDEX(Data!$BR:$BR,MATCH(P55,Data!$A:$A,0),1)))</f>
        <v/>
      </c>
      <c r="P55" s="43" t="str" cm="1">
        <f t="array" aca="1" ref="P55" ca="1">IFERROR(_xlfn.SINGLE(INDEX(Data!$A$1:Q$1009,_xlfn.AGGREGATE(15,6,(OFFSET(Data!$A$1,0,MATCH(P$6,Data!$1:$1,0)-1,1000,1)=IF(P$7="","Yes",P$7))/(OFFSET(Data!$A$1,0,MATCH(P$6,Data!$1:$1,0)-1,1000,1)=IF(P$7="","Yes",P$7))*ROW(Data!$C$1:$C$1009),ROW(P55)-ROW(P$7)),1)),"")</f>
        <v>Game Show Network</v>
      </c>
      <c r="Q55" s="43" t="str">
        <f ca="1">IF(R55="","",IF(INDEX(Data!$BR:$BR,MATCH(R55,Data!$A:$A,0),1)=0,"",INDEX(Data!$BR:$BR,MATCH(R55,Data!$A:$A,0),1)))</f>
        <v/>
      </c>
      <c r="R55" s="43" t="str" cm="1">
        <f t="array" aca="1" ref="R55" ca="1">IFERROR(_xlfn.SINGLE(INDEX(Data!$A$1:R$1009,_xlfn.AGGREGATE(15,6,(OFFSET(Data!$A$1,0,MATCH(R$6,Data!$1:$1,0)-1,1000,1)=IF(R$7="","Yes",R$7))/(OFFSET(Data!$A$1,0,MATCH(R$6,Data!$1:$1,0)-1,1000,1)=IF(R$7="","Yes",R$7))*ROW(Data!$C$1:$C$1009),ROW(R55)-ROW(R$7)),1)),"")</f>
        <v>Food Network</v>
      </c>
      <c r="S55" s="43" t="str">
        <f ca="1">IF(T55="","",IF(INDEX(Data!$BR:$BR,MATCH(T55,Data!$A:$A,0),1)=0,"",INDEX(Data!$BR:$BR,MATCH(T55,Data!$A:$A,0),1)))</f>
        <v/>
      </c>
      <c r="T55" s="43" t="str" cm="1">
        <f t="array" aca="1" ref="T55" ca="1">IFERROR(_xlfn.SINGLE(INDEX(Data!$A$1:S$1009,_xlfn.AGGREGATE(15,6,(OFFSET(Data!$A$1,0,MATCH(T$6,Data!$1:$1,0)-1,1000,1)=IF(T$7="","Yes",T$7))/(OFFSET(Data!$A$1,0,MATCH(T$6,Data!$1:$1,0)-1,1000,1)=IF(T$7="","Yes",T$7))*ROW(Data!$C$1:$C$1009),ROW(T55)-ROW(T$7)),1)),"")</f>
        <v>FM</v>
      </c>
      <c r="U55" s="43" t="str">
        <f ca="1">IF(V55="","",IF(INDEX(Data!$BR:$BR,MATCH(V55,Data!$A:$A,0),1)=0,"",INDEX(Data!$BR:$BR,MATCH(V55,Data!$A:$A,0),1)))</f>
        <v/>
      </c>
      <c r="V55" s="43" t="str" cm="1">
        <f t="array" aca="1" ref="V55" ca="1">IFERROR(_xlfn.SINGLE(INDEX(Data!$A$1:T$1009,_xlfn.AGGREGATE(15,6,(OFFSET(Data!$A$1,0,MATCH(V$6,Data!$1:$1,0)-1,1000,1)=IF(V$7="","Yes",V$7))/(OFFSET(Data!$A$1,0,MATCH(V$6,Data!$1:$1,0)-1,1000,1)=IF(V$7="","Yes",V$7))*ROW(Data!$C$1:$C$1009),ROW(V55)-ROW(V$7)),1)),"")</f>
        <v>ESPN 2</v>
      </c>
      <c r="W55" s="43">
        <f ca="1">IF(X55="","",IF(INDEX(Data!$BR:$BR,MATCH(X55,Data!$A:$A,0),1)=0,"",INDEX(Data!$BR:$BR,MATCH(X55,Data!$A:$A,0),1)))</f>
        <v>1</v>
      </c>
      <c r="X55" s="43" t="str" cm="1">
        <f t="array" aca="1" ref="X55" ca="1">IFERROR(_xlfn.SINGLE(INDEX(Data!$A$1:Y$1009,_xlfn.AGGREGATE(15,6,(OFFSET(Data!$A$1,0,MATCH(X$6,Data!$1:$1,0)-1,1000,1)=IF(X$7="","Yes",X$7))/(OFFSET(Data!$A$1,0,MATCH(X$6,Data!$1:$1,0)-1,1000,1)=IF(X$7="","Yes",X$7))*ROW(Data!$C$1:$C$1009),ROW(X55)-ROW(X$7)),1)),"")</f>
        <v>FOX</v>
      </c>
      <c r="Y55" s="43" t="str">
        <f ca="1">IF(Z55="","",IF(INDEX(Data!$BR:$BR,MATCH(Z55,Data!$A:$A,0),1)=0,"",INDEX(Data!$BR:$BR,MATCH(Z55,Data!$A:$A,0),1)))</f>
        <v/>
      </c>
      <c r="Z55" s="43" t="str" cm="1">
        <f t="array" aca="1" ref="Z55" ca="1">IFERROR(_xlfn.SINGLE(INDEX(Data!$A$1:AA$1009,_xlfn.AGGREGATE(15,6,(OFFSET(Data!$A$1,0,MATCH(Z$6,Data!$1:$1,0)-1,1000,1)=IF(Z$7="","Yes",Z$7))/(OFFSET(Data!$A$1,0,MATCH(Z$6,Data!$1:$1,0)-1,1000,1)=IF(Z$7="","Yes",Z$7))*ROW(Data!$C$1:$C$1009),ROW(Z55)-ROW(Z$7)),1)),"")</f>
        <v>HLN</v>
      </c>
      <c r="AA55" s="43" t="str">
        <f ca="1">IF(AB55="","",IF(INDEX(Data!$BR:$BR,MATCH(AB55,Data!$A:$A,0),1)=0,"",INDEX(Data!$BR:$BR,MATCH(AB55,Data!$A:$A,0),1)))</f>
        <v/>
      </c>
      <c r="AB55" s="43" t="str" cm="1">
        <f t="array" aca="1" ref="AB55" ca="1">IFERROR(_xlfn.SINGLE(INDEX(Data!$A$1:AC$1009,_xlfn.AGGREGATE(15,6,(OFFSET(Data!$A$1,0,MATCH(AB$6,Data!$1:$1,0)-1,1000,1)=IF(AB$7="","Yes",AB$7))/(OFFSET(Data!$A$1,0,MATCH(AB$6,Data!$1:$1,0)-1,1000,1)=IF(AB$7="","Yes",AB$7))*ROW(Data!$C$1:$C$1009),ROW(AB55)-ROW(AB$7)),1)),"")</f>
        <v>MSNBC</v>
      </c>
      <c r="AC55" s="43" t="str">
        <f ca="1">IF(AD55="","",IF(INDEX(Data!$BR:$BR,MATCH(AD55,Data!$A:$A,0),1)=0,"",INDEX(Data!$BR:$BR,MATCH(AD55,Data!$A:$A,0),1)))</f>
        <v/>
      </c>
      <c r="AD55" s="43" t="str" cm="1">
        <f t="array" aca="1" ref="AD55" ca="1">IFERROR(_xlfn.SINGLE(INDEX(Data!$A$1:AE$1009,_xlfn.AGGREGATE(15,6,(OFFSET(Data!$A$1,0,MATCH(AD$6,Data!$1:$1,0)-1,1000,1)=IF(AD$7="","Yes",AD$7))/(OFFSET(Data!$A$1,0,MATCH(AD$6,Data!$1:$1,0)-1,1000,1)=IF(AD$7="","Yes",AD$7))*ROW(Data!$C$1:$C$1009),ROW(AD55)-ROW(AD$7)),1)),"")</f>
        <v>GetTV</v>
      </c>
      <c r="AE55" s="43" t="str">
        <f ca="1">IF(AF55="","",IF(INDEX(Data!$BR:$BR,MATCH(AF55,Data!$A:$A,0),1)=0,"",INDEX(Data!$BR:$BR,MATCH(AF55,Data!$A:$A,0),1)))</f>
        <v/>
      </c>
      <c r="AF55" s="43" t="str" cm="1">
        <f t="array" aca="1" ref="AF55" ca="1">IFERROR(_xlfn.SINGLE(INDEX(Data!$A$1:AM$1009,_xlfn.AGGREGATE(15,6,(OFFSET(Data!$A$1,0,MATCH(AF$6,Data!$1:$1,0)-1,1000,1)=IF(AF$7="","Yes",AF$7))/(OFFSET(Data!$A$1,0,MATCH(AF$6,Data!$1:$1,0)-1,1000,1)=IF(AF$7="","Yes",AF$7))*ROW(Data!$C$1:$C$1009),ROW(AF55)-ROW(AF$7)),1)),"")</f>
        <v/>
      </c>
      <c r="AG55" s="43" t="str">
        <f ca="1">IF(AH55="","",IF(INDEX(Data!$BR:$BR,MATCH(AH55,Data!$A:$A,0),1)=0,"",INDEX(Data!$BR:$BR,MATCH(AH55,Data!$A:$A,0),1)))</f>
        <v/>
      </c>
      <c r="AH55" s="43" t="str" cm="1">
        <f t="array" aca="1" ref="AH55" ca="1">IFERROR(_xlfn.SINGLE(INDEX(Data!$A$1:AO$1009,_xlfn.AGGREGATE(15,6,(OFFSET(Data!$A$1,0,MATCH(AH$6,Data!$1:$1,0)-1,1000,1)=IF(AH$7="","Yes",AH$7))/(OFFSET(Data!$A$1,0,MATCH(AH$6,Data!$1:$1,0)-1,1000,1)=IF(AH$7="","Yes",AH$7))*ROW(Data!$C$1:$C$1009),ROW(AH55)-ROW(AH$7)),1)),"")</f>
        <v/>
      </c>
      <c r="AI55" s="43">
        <f ca="1">IF(AJ55="","",IF(INDEX(Data!$BR:$BR,MATCH(AJ55,Data!$A:$A,0),1)=0,"",INDEX(Data!$BR:$BR,MATCH(AJ55,Data!$A:$A,0),1)))</f>
        <v>2</v>
      </c>
      <c r="AJ55" s="43" t="str" cm="1">
        <f t="array" aca="1" ref="AJ55" ca="1">IFERROR(_xlfn.SINGLE(INDEX(Data!$A$1:AQ$1009,_xlfn.AGGREGATE(15,6,(OFFSET(Data!$A$1,0,MATCH(AJ$6,Data!$1:$1,0)-1,1000,1)=IF(AJ$7="","Yes",AJ$7))/(OFFSET(Data!$A$1,0,MATCH(AJ$6,Data!$1:$1,0)-1,1000,1)=IF(AJ$7="","Yes",AJ$7))*ROW(Data!$C$1:$C$1009),ROW(AJ55)-ROW(AJ$7)),1)),"")</f>
        <v>Longhorn Network</v>
      </c>
      <c r="AK55" s="43" t="str">
        <f ca="1">IF(AL55="","",IF(INDEX(Data!$BR:$BR,MATCH(AL55,Data!$A:$A,0),1)=0,"",INDEX(Data!$BR:$BR,MATCH(AL55,Data!$A:$A,0),1)))</f>
        <v/>
      </c>
      <c r="AL55" s="43" t="str" cm="1">
        <f t="array" aca="1" ref="AL55" ca="1">IFERROR(_xlfn.SINGLE(INDEX(Data!$A$1:AS$1009,_xlfn.AGGREGATE(15,6,(OFFSET(Data!$A$1,0,MATCH(AL$6,Data!$1:$1,0)-1,1000,1)=IF(AL$7="","Yes",AL$7))/(OFFSET(Data!$A$1,0,MATCH(AL$6,Data!$1:$1,0)-1,1000,1)=IF(AL$7="","Yes",AL$7))*ROW(Data!$C$1:$C$1009),ROW(AL55)-ROW(AL$7)),1)),"")</f>
        <v/>
      </c>
      <c r="AM55" s="43" t="str">
        <f ca="1">IF(AN55="","",IF(INDEX(Data!$BR:$BR,MATCH(AN55,Data!$A:$A,0),1)=0,"",INDEX(Data!$BR:$BR,MATCH(AN55,Data!$A:$A,0),1)))</f>
        <v/>
      </c>
      <c r="AN55" s="43" t="str" cm="1">
        <f t="array" aca="1" ref="AN55" ca="1">IFERROR(_xlfn.SINGLE(INDEX(Data!$A$1:AU$1009,_xlfn.AGGREGATE(15,6,(OFFSET(Data!$A$1,0,MATCH(AN$6,Data!$1:$1,0)-1,1000,1)=IF(AN$7="","Yes",AN$7))/(OFFSET(Data!$A$1,0,MATCH(AN$6,Data!$1:$1,0)-1,1000,1)=IF(AN$7="","Yes",AN$7))*ROW(Data!$C$1:$C$1009),ROW(AN55)-ROW(AN$7)),1)),"")</f>
        <v>Nicktoons</v>
      </c>
    </row>
    <row r="56" spans="1:40" x14ac:dyDescent="0.4">
      <c r="A56" s="43" t="str">
        <f ca="1">IF(B56="","",IF(INDEX(Data!$BR:$BR,MATCH(B56,Data!$A:$A,0),1)=0,"",INDEX(Data!$BR:$BR,MATCH(B56,Data!$A:$A,0),1)))</f>
        <v/>
      </c>
      <c r="B56" s="43" t="str" cm="1">
        <f t="array" aca="1" ref="B56" ca="1">IFERROR(_xlfn.SINGLE(INDEX(Data!A$1:$A$1007,_xlfn.AGGREGATE(15,6,(OFFSET(Data!$A$1,0,MATCH(B$6,Data!$1:$1,0)-1,1000,1)=IF(B$7="","Yes",B$7))/(OFFSET(Data!$A$1,0,MATCH(B$6,Data!$1:$1,0)-1,1000,1)=IF(B$7="","Yes",B$7))*ROW(Data!$C$1:$C$1007),ROW(B56)-ROW(B$7)),1)),"")</f>
        <v>People TV</v>
      </c>
      <c r="C56" s="43" t="str">
        <f ca="1">IF(D56="","",IF(INDEX(Data!$BR:$BR,MATCH(D56,Data!$A:$A,0),1)=0,"",INDEX(Data!$BR:$BR,MATCH(D56,Data!$A:$A,0),1)))</f>
        <v/>
      </c>
      <c r="D56" s="43" t="str" cm="1">
        <f t="array" aca="1" ref="D56" ca="1">IFERROR(_xlfn.SINGLE(INDEX(Data!$A$1:C$1007,_xlfn.AGGREGATE(15,6,(OFFSET(Data!$A$1,0,MATCH(D$6,Data!$1:$1,0)-1,1000,1)=IF(D$7="","Yes",D$7))/(OFFSET(Data!$A$1,0,MATCH(D$6,Data!$1:$1,0)-1,1000,1)=IF(D$7="","Yes",D$7))*ROW(Data!$C$1:$C$1007),ROW(D56)-ROW(D$7)),1)),"")</f>
        <v/>
      </c>
      <c r="E56" s="43" t="str">
        <f ca="1">IF(F56="","",IF(INDEX(Data!$BR:$BR,MATCH(F56,Data!$A:$A,0),1)=0,"",INDEX(Data!$BR:$BR,MATCH(F56,Data!$A:$A,0),1)))</f>
        <v/>
      </c>
      <c r="F56" s="43" t="str" cm="1">
        <f t="array" aca="1" ref="F56" ca="1">IFERROR(_xlfn.SINGLE(INDEX(Data!$A$1:E$1009,_xlfn.AGGREGATE(15,6,(OFFSET(Data!$A$1,0,MATCH(F$6,Data!$1:$1,0)-1,1000,1)=IF(F$7="","Yes",F$7))/(OFFSET(Data!$A$1,0,MATCH(F$6,Data!$1:$1,0)-1,1000,1)=IF(F$7="","Yes",F$7))*ROW(Data!$C$1:$C$1009),ROW(F56)-ROW(F$7)),1)),"")</f>
        <v/>
      </c>
      <c r="G56" s="43" t="str">
        <f ca="1">IF(H56="","",IF(INDEX(Data!$BR:$BR,MATCH(H56,Data!$A:$A,0),1)=0,"",INDEX(Data!$BR:$BR,MATCH(H56,Data!$A:$A,0),1)))</f>
        <v/>
      </c>
      <c r="H56" s="43" t="str" cm="1">
        <f t="array" aca="1" ref="H56" ca="1">IFERROR(_xlfn.SINGLE(INDEX(Data!$A$1:G$1009,_xlfn.AGGREGATE(15,6,(OFFSET(Data!$A$1,0,MATCH(H$6,Data!$1:$1,0)-1,1000,1)=IF(H$7="","Yes",H$7))/(OFFSET(Data!$A$1,0,MATCH(H$6,Data!$1:$1,0)-1,1000,1)=IF(H$7="","Yes",H$7))*ROW(Data!$C$1:$C$1009),ROW(H56)-ROW(H$7)),1)),"")</f>
        <v>Travel Channel</v>
      </c>
      <c r="I56" s="43" t="str">
        <f ca="1">IF(J56="","",IF(INDEX(Data!$BR:$BR,MATCH(J56,Data!$A:$A,0),1)=0,"",INDEX(Data!$BR:$BR,MATCH(J56,Data!$A:$A,0),1)))</f>
        <v/>
      </c>
      <c r="J56" s="43" t="str" cm="1">
        <f t="array" aca="1" ref="J56" ca="1">IFERROR(_xlfn.SINGLE(INDEX(Data!$A$1:J$1009,_xlfn.AGGREGATE(15,6,(OFFSET(Data!$A$1,0,MATCH(J$6,Data!$1:$1,0)-1,1000,1)=IF(J$7="","Yes",J$7))/(OFFSET(Data!$A$1,0,MATCH(J$6,Data!$1:$1,0)-1,1000,1)=IF(J$7="","Yes",J$7))*ROW(Data!$C$1:$C$1009),ROW(J56)-ROW(J$7)),1)),"")</f>
        <v>Telemundo</v>
      </c>
      <c r="K56" s="43" t="str">
        <f ca="1">IF(L56="","",IF(INDEX(Data!$BR:$BR,MATCH(L56,Data!$A:$A,0),1)=0,"",INDEX(Data!$BR:$BR,MATCH(L56,Data!$A:$A,0),1)))</f>
        <v/>
      </c>
      <c r="L56" s="43" t="str" cm="1">
        <f t="array" aca="1" ref="L56" ca="1">IFERROR(_xlfn.SINGLE(INDEX(Data!$A$1:L$1009,_xlfn.AGGREGATE(15,6,(OFFSET(Data!$A$1,0,MATCH(L$6,Data!$1:$1,0)-1,1000,1)=IF(L$7="","Yes",L$7))/(OFFSET(Data!$A$1,0,MATCH(L$6,Data!$1:$1,0)-1,1000,1)=IF(L$7="","Yes",L$7))*ROW(Data!$C$1:$C$1009),ROW(L56)-ROW(L$7)),1)),"")</f>
        <v>MSNBC</v>
      </c>
      <c r="M56" s="43" t="str">
        <f ca="1">IF(N56="","",IF(INDEX(Data!$BR:$BR,MATCH(N56,Data!$A:$A,0),1)=0,"",INDEX(Data!$BR:$BR,MATCH(N56,Data!$A:$A,0),1)))</f>
        <v/>
      </c>
      <c r="N56" s="43" t="str" cm="1">
        <f t="array" aca="1" ref="N56" ca="1">IFERROR(_xlfn.SINGLE(INDEX(Data!$A$1:N$1009,_xlfn.AGGREGATE(15,6,(OFFSET(Data!$A$1,0,MATCH(N$6,Data!$1:$1,0)-1,1000,1)=IF(N$7="","Yes",N$7))/(OFFSET(Data!$A$1,0,MATCH(N$6,Data!$1:$1,0)-1,1000,1)=IF(N$7="","Yes",N$7))*ROW(Data!$C$1:$C$1009),ROW(N56)-ROW(N$7)),1)),"")</f>
        <v>MTV2</v>
      </c>
      <c r="O56" s="43" t="str">
        <f ca="1">IF(P56="","",IF(INDEX(Data!$BR:$BR,MATCH(P56,Data!$A:$A,0),1)=0,"",INDEX(Data!$BR:$BR,MATCH(P56,Data!$A:$A,0),1)))</f>
        <v/>
      </c>
      <c r="P56" s="43" t="str" cm="1">
        <f t="array" aca="1" ref="P56" ca="1">IFERROR(_xlfn.SINGLE(INDEX(Data!$A$1:Q$1009,_xlfn.AGGREGATE(15,6,(OFFSET(Data!$A$1,0,MATCH(P$6,Data!$1:$1,0)-1,1000,1)=IF(P$7="","Yes",P$7))/(OFFSET(Data!$A$1,0,MATCH(P$6,Data!$1:$1,0)-1,1000,1)=IF(P$7="","Yes",P$7))*ROW(Data!$C$1:$C$1009),ROW(P56)-ROW(P$7)),1)),"")</f>
        <v>Hallmark</v>
      </c>
      <c r="Q56" s="43">
        <f ca="1">IF(R56="","",IF(INDEX(Data!$BR:$BR,MATCH(R56,Data!$A:$A,0),1)=0,"",INDEX(Data!$BR:$BR,MATCH(R56,Data!$A:$A,0),1)))</f>
        <v>1</v>
      </c>
      <c r="R56" s="43" t="str" cm="1">
        <f t="array" aca="1" ref="R56" ca="1">IFERROR(_xlfn.SINGLE(INDEX(Data!$A$1:R$1009,_xlfn.AGGREGATE(15,6,(OFFSET(Data!$A$1,0,MATCH(R$6,Data!$1:$1,0)-1,1000,1)=IF(R$7="","Yes",R$7))/(OFFSET(Data!$A$1,0,MATCH(R$6,Data!$1:$1,0)-1,1000,1)=IF(R$7="","Yes",R$7))*ROW(Data!$C$1:$C$1009),ROW(R56)-ROW(R$7)),1)),"")</f>
        <v>FOX</v>
      </c>
      <c r="S56" s="43" t="str">
        <f ca="1">IF(T56="","",IF(INDEX(Data!$BR:$BR,MATCH(T56,Data!$A:$A,0),1)=0,"",INDEX(Data!$BR:$BR,MATCH(T56,Data!$A:$A,0),1)))</f>
        <v/>
      </c>
      <c r="T56" s="43" t="str" cm="1">
        <f t="array" aca="1" ref="T56" ca="1">IFERROR(_xlfn.SINGLE(INDEX(Data!$A$1:S$1009,_xlfn.AGGREGATE(15,6,(OFFSET(Data!$A$1,0,MATCH(T$6,Data!$1:$1,0)-1,1000,1)=IF(T$7="","Yes",T$7))/(OFFSET(Data!$A$1,0,MATCH(T$6,Data!$1:$1,0)-1,1000,1)=IF(T$7="","Yes",T$7))*ROW(Data!$C$1:$C$1009),ROW(T56)-ROW(T$7)),1)),"")</f>
        <v>Food Network</v>
      </c>
      <c r="U56" s="43" t="str">
        <f ca="1">IF(V56="","",IF(INDEX(Data!$BR:$BR,MATCH(V56,Data!$A:$A,0),1)=0,"",INDEX(Data!$BR:$BR,MATCH(V56,Data!$A:$A,0),1)))</f>
        <v/>
      </c>
      <c r="V56" s="43" t="str" cm="1">
        <f t="array" aca="1" ref="V56" ca="1">IFERROR(_xlfn.SINGLE(INDEX(Data!$A$1:T$1009,_xlfn.AGGREGATE(15,6,(OFFSET(Data!$A$1,0,MATCH(V$6,Data!$1:$1,0)-1,1000,1)=IF(V$7="","Yes",V$7))/(OFFSET(Data!$A$1,0,MATCH(V$6,Data!$1:$1,0)-1,1000,1)=IF(V$7="","Yes",V$7))*ROW(Data!$C$1:$C$1009),ROW(V56)-ROW(V$7)),1)),"")</f>
        <v>ESPNews</v>
      </c>
      <c r="W56" s="43" t="str">
        <f ca="1">IF(X56="","",IF(INDEX(Data!$BR:$BR,MATCH(X56,Data!$A:$A,0),1)=0,"",INDEX(Data!$BR:$BR,MATCH(X56,Data!$A:$A,0),1)))</f>
        <v/>
      </c>
      <c r="X56" s="43" t="str" cm="1">
        <f t="array" aca="1" ref="X56" ca="1">IFERROR(_xlfn.SINGLE(INDEX(Data!$A$1:Y$1009,_xlfn.AGGREGATE(15,6,(OFFSET(Data!$A$1,0,MATCH(X$6,Data!$1:$1,0)-1,1000,1)=IF(X$7="","Yes",X$7))/(OFFSET(Data!$A$1,0,MATCH(X$6,Data!$1:$1,0)-1,1000,1)=IF(X$7="","Yes",X$7))*ROW(Data!$C$1:$C$1009),ROW(X56)-ROW(X$7)),1)),"")</f>
        <v>Fox Deportes</v>
      </c>
      <c r="Y56" s="43" t="str">
        <f ca="1">IF(Z56="","",IF(INDEX(Data!$BR:$BR,MATCH(Z56,Data!$A:$A,0),1)=0,"",INDEX(Data!$BR:$BR,MATCH(Z56,Data!$A:$A,0),1)))</f>
        <v/>
      </c>
      <c r="Z56" s="43" t="str" cm="1">
        <f t="array" aca="1" ref="Z56" ca="1">IFERROR(_xlfn.SINGLE(INDEX(Data!$A$1:AA$1009,_xlfn.AGGREGATE(15,6,(OFFSET(Data!$A$1,0,MATCH(Z$6,Data!$1:$1,0)-1,1000,1)=IF(Z$7="","Yes",Z$7))/(OFFSET(Data!$A$1,0,MATCH(Z$6,Data!$1:$1,0)-1,1000,1)=IF(Z$7="","Yes",Z$7))*ROW(Data!$C$1:$C$1009),ROW(Z56)-ROW(Z$7)),1)),"")</f>
        <v>IFC</v>
      </c>
      <c r="AA56" s="43" t="str">
        <f ca="1">IF(AB56="","",IF(INDEX(Data!$BR:$BR,MATCH(AB56,Data!$A:$A,0),1)=0,"",INDEX(Data!$BR:$BR,MATCH(AB56,Data!$A:$A,0),1)))</f>
        <v/>
      </c>
      <c r="AB56" s="43" t="str" cm="1">
        <f t="array" aca="1" ref="AB56" ca="1">IFERROR(_xlfn.SINGLE(INDEX(Data!$A$1:AC$1009,_xlfn.AGGREGATE(15,6,(OFFSET(Data!$A$1,0,MATCH(AB$6,Data!$1:$1,0)-1,1000,1)=IF(AB$7="","Yes",AB$7))/(OFFSET(Data!$A$1,0,MATCH(AB$6,Data!$1:$1,0)-1,1000,1)=IF(AB$7="","Yes",AB$7))*ROW(Data!$C$1:$C$1009),ROW(AB56)-ROW(AB$7)),1)),"")</f>
        <v>NASA TV</v>
      </c>
      <c r="AC56" s="43" t="str">
        <f ca="1">IF(AD56="","",IF(INDEX(Data!$BR:$BR,MATCH(AD56,Data!$A:$A,0),1)=0,"",INDEX(Data!$BR:$BR,MATCH(AD56,Data!$A:$A,0),1)))</f>
        <v/>
      </c>
      <c r="AD56" s="43" t="str" cm="1">
        <f t="array" aca="1" ref="AD56" ca="1">IFERROR(_xlfn.SINGLE(INDEX(Data!$A$1:AE$1009,_xlfn.AGGREGATE(15,6,(OFFSET(Data!$A$1,0,MATCH(AD$6,Data!$1:$1,0)-1,1000,1)=IF(AD$7="","Yes",AD$7))/(OFFSET(Data!$A$1,0,MATCH(AD$6,Data!$1:$1,0)-1,1000,1)=IF(AD$7="","Yes",AD$7))*ROW(Data!$C$1:$C$1009),ROW(AD56)-ROW(AD$7)),1)),"")</f>
        <v>Golf Channel</v>
      </c>
      <c r="AE56" s="43" t="str">
        <f ca="1">IF(AF56="","",IF(INDEX(Data!$BR:$BR,MATCH(AF56,Data!$A:$A,0),1)=0,"",INDEX(Data!$BR:$BR,MATCH(AF56,Data!$A:$A,0),1)))</f>
        <v/>
      </c>
      <c r="AF56" s="43" t="str" cm="1">
        <f t="array" aca="1" ref="AF56" ca="1">IFERROR(_xlfn.SINGLE(INDEX(Data!$A$1:AM$1009,_xlfn.AGGREGATE(15,6,(OFFSET(Data!$A$1,0,MATCH(AF$6,Data!$1:$1,0)-1,1000,1)=IF(AF$7="","Yes",AF$7))/(OFFSET(Data!$A$1,0,MATCH(AF$6,Data!$1:$1,0)-1,1000,1)=IF(AF$7="","Yes",AF$7))*ROW(Data!$C$1:$C$1009),ROW(AF56)-ROW(AF$7)),1)),"")</f>
        <v/>
      </c>
      <c r="AG56" s="43" t="str">
        <f ca="1">IF(AH56="","",IF(INDEX(Data!$BR:$BR,MATCH(AH56,Data!$A:$A,0),1)=0,"",INDEX(Data!$BR:$BR,MATCH(AH56,Data!$A:$A,0),1)))</f>
        <v/>
      </c>
      <c r="AH56" s="43" t="str" cm="1">
        <f t="array" aca="1" ref="AH56" ca="1">IFERROR(_xlfn.SINGLE(INDEX(Data!$A$1:AO$1009,_xlfn.AGGREGATE(15,6,(OFFSET(Data!$A$1,0,MATCH(AH$6,Data!$1:$1,0)-1,1000,1)=IF(AH$7="","Yes",AH$7))/(OFFSET(Data!$A$1,0,MATCH(AH$6,Data!$1:$1,0)-1,1000,1)=IF(AH$7="","Yes",AH$7))*ROW(Data!$C$1:$C$1009),ROW(AH56)-ROW(AH$7)),1)),"")</f>
        <v/>
      </c>
      <c r="AI56" s="43" t="str">
        <f ca="1">IF(AJ56="","",IF(INDEX(Data!$BR:$BR,MATCH(AJ56,Data!$A:$A,0),1)=0,"",INDEX(Data!$BR:$BR,MATCH(AJ56,Data!$A:$A,0),1)))</f>
        <v/>
      </c>
      <c r="AJ56" s="43" t="str" cm="1">
        <f t="array" aca="1" ref="AJ56" ca="1">IFERROR(_xlfn.SINGLE(INDEX(Data!$A$1:AQ$1009,_xlfn.AGGREGATE(15,6,(OFFSET(Data!$A$1,0,MATCH(AJ$6,Data!$1:$1,0)-1,1000,1)=IF(AJ$7="","Yes",AJ$7))/(OFFSET(Data!$A$1,0,MATCH(AJ$6,Data!$1:$1,0)-1,1000,1)=IF(AJ$7="","Yes",AJ$7))*ROW(Data!$C$1:$C$1009),ROW(AJ56)-ROW(AJ$7)),1)),"")</f>
        <v>Mav TV</v>
      </c>
      <c r="AK56" s="43" t="str">
        <f ca="1">IF(AL56="","",IF(INDEX(Data!$BR:$BR,MATCH(AL56,Data!$A:$A,0),1)=0,"",INDEX(Data!$BR:$BR,MATCH(AL56,Data!$A:$A,0),1)))</f>
        <v/>
      </c>
      <c r="AL56" s="43" t="str" cm="1">
        <f t="array" aca="1" ref="AL56" ca="1">IFERROR(_xlfn.SINGLE(INDEX(Data!$A$1:AS$1009,_xlfn.AGGREGATE(15,6,(OFFSET(Data!$A$1,0,MATCH(AL$6,Data!$1:$1,0)-1,1000,1)=IF(AL$7="","Yes",AL$7))/(OFFSET(Data!$A$1,0,MATCH(AL$6,Data!$1:$1,0)-1,1000,1)=IF(AL$7="","Yes",AL$7))*ROW(Data!$C$1:$C$1009),ROW(AL56)-ROW(AL$7)),1)),"")</f>
        <v/>
      </c>
      <c r="AM56" s="43" t="str">
        <f ca="1">IF(AN56="","",IF(INDEX(Data!$BR:$BR,MATCH(AN56,Data!$A:$A,0),1)=0,"",INDEX(Data!$BR:$BR,MATCH(AN56,Data!$A:$A,0),1)))</f>
        <v/>
      </c>
      <c r="AN56" s="43" t="str" cm="1">
        <f t="array" aca="1" ref="AN56" ca="1">IFERROR(_xlfn.SINGLE(INDEX(Data!$A$1:AU$1009,_xlfn.AGGREGATE(15,6,(OFFSET(Data!$A$1,0,MATCH(AN$6,Data!$1:$1,0)-1,1000,1)=IF(AN$7="","Yes",AN$7))/(OFFSET(Data!$A$1,0,MATCH(AN$6,Data!$1:$1,0)-1,1000,1)=IF(AN$7="","Yes",AN$7))*ROW(Data!$C$1:$C$1009),ROW(AN56)-ROW(AN$7)),1)),"")</f>
        <v>Outdoor Channel</v>
      </c>
    </row>
    <row r="57" spans="1:40" ht="24" x14ac:dyDescent="0.4">
      <c r="A57" s="43" t="str">
        <f ca="1">IF(B57="","",IF(INDEX(Data!$BR:$BR,MATCH(B57,Data!$A:$A,0),1)=0,"",INDEX(Data!$BR:$BR,MATCH(B57,Data!$A:$A,0),1)))</f>
        <v/>
      </c>
      <c r="B57" s="43" t="str" cm="1">
        <f t="array" aca="1" ref="B57" ca="1">IFERROR(_xlfn.SINGLE(INDEX(Data!A$1:$A$1007,_xlfn.AGGREGATE(15,6,(OFFSET(Data!$A$1,0,MATCH(B$6,Data!$1:$1,0)-1,1000,1)=IF(B$7="","Yes",B$7))/(OFFSET(Data!$A$1,0,MATCH(B$6,Data!$1:$1,0)-1,1000,1)=IF(B$7="","Yes",B$7))*ROW(Data!$C$1:$C$1007),ROW(B57)-ROW(B$7)),1)),"")</f>
        <v>Revolt</v>
      </c>
      <c r="C57" s="43" t="str">
        <f ca="1">IF(D57="","",IF(INDEX(Data!$BR:$BR,MATCH(D57,Data!$A:$A,0),1)=0,"",INDEX(Data!$BR:$BR,MATCH(D57,Data!$A:$A,0),1)))</f>
        <v/>
      </c>
      <c r="D57" s="43" t="str" cm="1">
        <f t="array" aca="1" ref="D57" ca="1">IFERROR(_xlfn.SINGLE(INDEX(Data!$A$1:C$1007,_xlfn.AGGREGATE(15,6,(OFFSET(Data!$A$1,0,MATCH(D$6,Data!$1:$1,0)-1,1000,1)=IF(D$7="","Yes",D$7))/(OFFSET(Data!$A$1,0,MATCH(D$6,Data!$1:$1,0)-1,1000,1)=IF(D$7="","Yes",D$7))*ROW(Data!$C$1:$C$1007),ROW(D57)-ROW(D$7)),1)),"")</f>
        <v/>
      </c>
      <c r="E57" s="43" t="str">
        <f ca="1">IF(F57="","",IF(INDEX(Data!$BR:$BR,MATCH(F57,Data!$A:$A,0),1)=0,"",INDEX(Data!$BR:$BR,MATCH(F57,Data!$A:$A,0),1)))</f>
        <v/>
      </c>
      <c r="F57" s="43" t="str" cm="1">
        <f t="array" aca="1" ref="F57" ca="1">IFERROR(_xlfn.SINGLE(INDEX(Data!$A$1:E$1009,_xlfn.AGGREGATE(15,6,(OFFSET(Data!$A$1,0,MATCH(F$6,Data!$1:$1,0)-1,1000,1)=IF(F$7="","Yes",F$7))/(OFFSET(Data!$A$1,0,MATCH(F$6,Data!$1:$1,0)-1,1000,1)=IF(F$7="","Yes",F$7))*ROW(Data!$C$1:$C$1009),ROW(F57)-ROW(F$7)),1)),"")</f>
        <v/>
      </c>
      <c r="G57" s="43" t="str">
        <f ca="1">IF(H57="","",IF(INDEX(Data!$BR:$BR,MATCH(H57,Data!$A:$A,0),1)=0,"",INDEX(Data!$BR:$BR,MATCH(H57,Data!$A:$A,0),1)))</f>
        <v/>
      </c>
      <c r="H57" s="43" t="str" cm="1">
        <f t="array" aca="1" ref="H57" ca="1">IFERROR(_xlfn.SINGLE(INDEX(Data!$A$1:G$1009,_xlfn.AGGREGATE(15,6,(OFFSET(Data!$A$1,0,MATCH(H$6,Data!$1:$1,0)-1,1000,1)=IF(H$7="","Yes",H$7))/(OFFSET(Data!$A$1,0,MATCH(H$6,Data!$1:$1,0)-1,1000,1)=IF(H$7="","Yes",H$7))*ROW(Data!$C$1:$C$1009),ROW(H57)-ROW(H$7)),1)),"")</f>
        <v>TruTV</v>
      </c>
      <c r="I57" s="43" t="str">
        <f ca="1">IF(J57="","",IF(INDEX(Data!$BR:$BR,MATCH(J57,Data!$A:$A,0),1)=0,"",INDEX(Data!$BR:$BR,MATCH(J57,Data!$A:$A,0),1)))</f>
        <v/>
      </c>
      <c r="J57" s="43" t="str" cm="1">
        <f t="array" aca="1" ref="J57" ca="1">IFERROR(_xlfn.SINGLE(INDEX(Data!$A$1:J$1009,_xlfn.AGGREGATE(15,6,(OFFSET(Data!$A$1,0,MATCH(J$6,Data!$1:$1,0)-1,1000,1)=IF(J$7="","Yes",J$7))/(OFFSET(Data!$A$1,0,MATCH(J$6,Data!$1:$1,0)-1,1000,1)=IF(J$7="","Yes",J$7))*ROW(Data!$C$1:$C$1009),ROW(J57)-ROW(J$7)),1)),"")</f>
        <v>TNT</v>
      </c>
      <c r="K57" s="43" t="str">
        <f ca="1">IF(L57="","",IF(INDEX(Data!$BR:$BR,MATCH(L57,Data!$A:$A,0),1)=0,"",INDEX(Data!$BR:$BR,MATCH(L57,Data!$A:$A,0),1)))</f>
        <v/>
      </c>
      <c r="L57" s="43" t="str" cm="1">
        <f t="array" aca="1" ref="L57" ca="1">IFERROR(_xlfn.SINGLE(INDEX(Data!$A$1:L$1009,_xlfn.AGGREGATE(15,6,(OFFSET(Data!$A$1,0,MATCH(L$6,Data!$1:$1,0)-1,1000,1)=IF(L$7="","Yes",L$7))/(OFFSET(Data!$A$1,0,MATCH(L$6,Data!$1:$1,0)-1,1000,1)=IF(L$7="","Yes",L$7))*ROW(Data!$C$1:$C$1009),ROW(L57)-ROW(L$7)),1)),"")</f>
        <v>MTV</v>
      </c>
      <c r="M57" s="43" t="str">
        <f ca="1">IF(N57="","",IF(INDEX(Data!$BR:$BR,MATCH(N57,Data!$A:$A,0),1)=0,"",INDEX(Data!$BR:$BR,MATCH(N57,Data!$A:$A,0),1)))</f>
        <v/>
      </c>
      <c r="N57" s="43" t="str" cm="1">
        <f t="array" aca="1" ref="N57" ca="1">IFERROR(_xlfn.SINGLE(INDEX(Data!$A$1:N$1009,_xlfn.AGGREGATE(15,6,(OFFSET(Data!$A$1,0,MATCH(N$6,Data!$1:$1,0)-1,1000,1)=IF(N$7="","Yes",N$7))/(OFFSET(Data!$A$1,0,MATCH(N$6,Data!$1:$1,0)-1,1000,1)=IF(N$7="","Yes",N$7))*ROW(Data!$C$1:$C$1009),ROW(N57)-ROW(N$7)),1)),"")</f>
        <v>National Geographic</v>
      </c>
      <c r="O57" s="43" t="str">
        <f ca="1">IF(P57="","",IF(INDEX(Data!$BR:$BR,MATCH(P57,Data!$A:$A,0),1)=0,"",INDEX(Data!$BR:$BR,MATCH(P57,Data!$A:$A,0),1)))</f>
        <v/>
      </c>
      <c r="P57" s="43" t="str" cm="1">
        <f t="array" aca="1" ref="P57" ca="1">IFERROR(_xlfn.SINGLE(INDEX(Data!$A$1:Q$1009,_xlfn.AGGREGATE(15,6,(OFFSET(Data!$A$1,0,MATCH(P$6,Data!$1:$1,0)-1,1000,1)=IF(P$7="","Yes",P$7))/(OFFSET(Data!$A$1,0,MATCH(P$6,Data!$1:$1,0)-1,1000,1)=IF(P$7="","Yes",P$7))*ROW(Data!$C$1:$C$1009),ROW(P57)-ROW(P$7)),1)),"")</f>
        <v>HGTV</v>
      </c>
      <c r="Q57" s="43" t="str">
        <f ca="1">IF(R57="","",IF(INDEX(Data!$BR:$BR,MATCH(R57,Data!$A:$A,0),1)=0,"",INDEX(Data!$BR:$BR,MATCH(R57,Data!$A:$A,0),1)))</f>
        <v/>
      </c>
      <c r="R57" s="43" t="str" cm="1">
        <f t="array" aca="1" ref="R57" ca="1">IFERROR(_xlfn.SINGLE(INDEX(Data!$A$1:R$1009,_xlfn.AGGREGATE(15,6,(OFFSET(Data!$A$1,0,MATCH(R$6,Data!$1:$1,0)-1,1000,1)=IF(R$7="","Yes",R$7))/(OFFSET(Data!$A$1,0,MATCH(R$6,Data!$1:$1,0)-1,1000,1)=IF(R$7="","Yes",R$7))*ROW(Data!$C$1:$C$1009),ROW(R57)-ROW(R$7)),1)),"")</f>
        <v>Fox Business</v>
      </c>
      <c r="S57" s="43">
        <f ca="1">IF(T57="","",IF(INDEX(Data!$BR:$BR,MATCH(T57,Data!$A:$A,0),1)=0,"",INDEX(Data!$BR:$BR,MATCH(T57,Data!$A:$A,0),1)))</f>
        <v>1</v>
      </c>
      <c r="T57" s="43" t="str" cm="1">
        <f t="array" aca="1" ref="T57" ca="1">IFERROR(_xlfn.SINGLE(INDEX(Data!$A$1:S$1009,_xlfn.AGGREGATE(15,6,(OFFSET(Data!$A$1,0,MATCH(T$6,Data!$1:$1,0)-1,1000,1)=IF(T$7="","Yes",T$7))/(OFFSET(Data!$A$1,0,MATCH(T$6,Data!$1:$1,0)-1,1000,1)=IF(T$7="","Yes",T$7))*ROW(Data!$C$1:$C$1009),ROW(T57)-ROW(T$7)),1)),"")</f>
        <v>FOX</v>
      </c>
      <c r="U57" s="43" t="str">
        <f ca="1">IF(V57="","",IF(INDEX(Data!$BR:$BR,MATCH(V57,Data!$A:$A,0),1)=0,"",INDEX(Data!$BR:$BR,MATCH(V57,Data!$A:$A,0),1)))</f>
        <v/>
      </c>
      <c r="V57" s="43" t="str" cm="1">
        <f t="array" aca="1" ref="V57" ca="1">IFERROR(_xlfn.SINGLE(INDEX(Data!$A$1:T$1009,_xlfn.AGGREGATE(15,6,(OFFSET(Data!$A$1,0,MATCH(V$6,Data!$1:$1,0)-1,1000,1)=IF(V$7="","Yes",V$7))/(OFFSET(Data!$A$1,0,MATCH(V$6,Data!$1:$1,0)-1,1000,1)=IF(V$7="","Yes",V$7))*ROW(Data!$C$1:$C$1009),ROW(V57)-ROW(V$7)),1)),"")</f>
        <v>ESPNu</v>
      </c>
      <c r="W57" s="43" t="str">
        <f ca="1">IF(X57="","",IF(INDEX(Data!$BR:$BR,MATCH(X57,Data!$A:$A,0),1)=0,"",INDEX(Data!$BR:$BR,MATCH(X57,Data!$A:$A,0),1)))</f>
        <v/>
      </c>
      <c r="X57" s="43" t="str" cm="1">
        <f t="array" aca="1" ref="X57" ca="1">IFERROR(_xlfn.SINGLE(INDEX(Data!$A$1:Y$1009,_xlfn.AGGREGATE(15,6,(OFFSET(Data!$A$1,0,MATCH(X$6,Data!$1:$1,0)-1,1000,1)=IF(X$7="","Yes",X$7))/(OFFSET(Data!$A$1,0,MATCH(X$6,Data!$1:$1,0)-1,1000,1)=IF(X$7="","Yes",X$7))*ROW(Data!$C$1:$C$1009),ROW(X57)-ROW(X$7)),1)),"")</f>
        <v>Fox Sports 1</v>
      </c>
      <c r="Y57" s="43" t="str">
        <f ca="1">IF(Z57="","",IF(INDEX(Data!$BR:$BR,MATCH(Z57,Data!$A:$A,0),1)=0,"",INDEX(Data!$BR:$BR,MATCH(Z57,Data!$A:$A,0),1)))</f>
        <v/>
      </c>
      <c r="Z57" s="43" t="str" cm="1">
        <f t="array" aca="1" ref="Z57" ca="1">IFERROR(_xlfn.SINGLE(INDEX(Data!$A$1:AA$1009,_xlfn.AGGREGATE(15,6,(OFFSET(Data!$A$1,0,MATCH(Z$6,Data!$1:$1,0)-1,1000,1)=IF(Z$7="","Yes",Z$7))/(OFFSET(Data!$A$1,0,MATCH(Z$6,Data!$1:$1,0)-1,1000,1)=IF(Z$7="","Yes",Z$7))*ROW(Data!$C$1:$C$1009),ROW(Z57)-ROW(Z$7)),1)),"")</f>
        <v>Investigation Discovery</v>
      </c>
      <c r="AA57" s="43" t="str">
        <f ca="1">IF(AB57="","",IF(INDEX(Data!$BR:$BR,MATCH(AB57,Data!$A:$A,0),1)=0,"",INDEX(Data!$BR:$BR,MATCH(AB57,Data!$A:$A,0),1)))</f>
        <v/>
      </c>
      <c r="AB57" s="43" t="str" cm="1">
        <f t="array" aca="1" ref="AB57" ca="1">IFERROR(_xlfn.SINGLE(INDEX(Data!$A$1:AC$1009,_xlfn.AGGREGATE(15,6,(OFFSET(Data!$A$1,0,MATCH(AB$6,Data!$1:$1,0)-1,1000,1)=IF(AB$7="","Yes",AB$7))/(OFFSET(Data!$A$1,0,MATCH(AB$6,Data!$1:$1,0)-1,1000,1)=IF(AB$7="","Yes",AB$7))*ROW(Data!$C$1:$C$1009),ROW(AB57)-ROW(AB$7)),1)),"")</f>
        <v>Nat Geo Wild</v>
      </c>
      <c r="AC57" s="43" t="str">
        <f ca="1">IF(AD57="","",IF(INDEX(Data!$BR:$BR,MATCH(AD57,Data!$A:$A,0),1)=0,"",INDEX(Data!$BR:$BR,MATCH(AD57,Data!$A:$A,0),1)))</f>
        <v/>
      </c>
      <c r="AD57" s="43" t="str" cm="1">
        <f t="array" aca="1" ref="AD57" ca="1">IFERROR(_xlfn.SINGLE(INDEX(Data!$A$1:AE$1009,_xlfn.AGGREGATE(15,6,(OFFSET(Data!$A$1,0,MATCH(AD$6,Data!$1:$1,0)-1,1000,1)=IF(AD$7="","Yes",AD$7))/(OFFSET(Data!$A$1,0,MATCH(AD$6,Data!$1:$1,0)-1,1000,1)=IF(AD$7="","Yes",AD$7))*ROW(Data!$C$1:$C$1009),ROW(AD57)-ROW(AD$7)),1)),"")</f>
        <v>Hallmark</v>
      </c>
      <c r="AE57" s="43" t="str">
        <f ca="1">IF(AF57="","",IF(INDEX(Data!$BR:$BR,MATCH(AF57,Data!$A:$A,0),1)=0,"",INDEX(Data!$BR:$BR,MATCH(AF57,Data!$A:$A,0),1)))</f>
        <v/>
      </c>
      <c r="AF57" s="43" t="str" cm="1">
        <f t="array" aca="1" ref="AF57" ca="1">IFERROR(_xlfn.SINGLE(INDEX(Data!$A$1:AM$1009,_xlfn.AGGREGATE(15,6,(OFFSET(Data!$A$1,0,MATCH(AF$6,Data!$1:$1,0)-1,1000,1)=IF(AF$7="","Yes",AF$7))/(OFFSET(Data!$A$1,0,MATCH(AF$6,Data!$1:$1,0)-1,1000,1)=IF(AF$7="","Yes",AF$7))*ROW(Data!$C$1:$C$1009),ROW(AF57)-ROW(AF$7)),1)),"")</f>
        <v/>
      </c>
      <c r="AG57" s="43" t="str">
        <f ca="1">IF(AH57="","",IF(INDEX(Data!$BR:$BR,MATCH(AH57,Data!$A:$A,0),1)=0,"",INDEX(Data!$BR:$BR,MATCH(AH57,Data!$A:$A,0),1)))</f>
        <v/>
      </c>
      <c r="AH57" s="43" t="str" cm="1">
        <f t="array" aca="1" ref="AH57" ca="1">IFERROR(_xlfn.SINGLE(INDEX(Data!$A$1:AO$1009,_xlfn.AGGREGATE(15,6,(OFFSET(Data!$A$1,0,MATCH(AH$6,Data!$1:$1,0)-1,1000,1)=IF(AH$7="","Yes",AH$7))/(OFFSET(Data!$A$1,0,MATCH(AH$6,Data!$1:$1,0)-1,1000,1)=IF(AH$7="","Yes",AH$7))*ROW(Data!$C$1:$C$1009),ROW(AH57)-ROW(AH$7)),1)),"")</f>
        <v/>
      </c>
      <c r="AI57" s="43" t="str">
        <f ca="1">IF(AJ57="","",IF(INDEX(Data!$BR:$BR,MATCH(AJ57,Data!$A:$A,0),1)=0,"",INDEX(Data!$BR:$BR,MATCH(AJ57,Data!$A:$A,0),1)))</f>
        <v/>
      </c>
      <c r="AJ57" s="43" t="str" cm="1">
        <f t="array" aca="1" ref="AJ57" ca="1">IFERROR(_xlfn.SINGLE(INDEX(Data!$A$1:AQ$1009,_xlfn.AGGREGATE(15,6,(OFFSET(Data!$A$1,0,MATCH(AJ$6,Data!$1:$1,0)-1,1000,1)=IF(AJ$7="","Yes",AJ$7))/(OFFSET(Data!$A$1,0,MATCH(AJ$6,Data!$1:$1,0)-1,1000,1)=IF(AJ$7="","Yes",AJ$7))*ROW(Data!$C$1:$C$1009),ROW(AJ57)-ROW(AJ$7)),1)),"")</f>
        <v>Motor Trend</v>
      </c>
      <c r="AK57" s="43" t="str">
        <f ca="1">IF(AL57="","",IF(INDEX(Data!$BR:$BR,MATCH(AL57,Data!$A:$A,0),1)=0,"",INDEX(Data!$BR:$BR,MATCH(AL57,Data!$A:$A,0),1)))</f>
        <v/>
      </c>
      <c r="AL57" s="43" t="str" cm="1">
        <f t="array" aca="1" ref="AL57" ca="1">IFERROR(_xlfn.SINGLE(INDEX(Data!$A$1:AS$1009,_xlfn.AGGREGATE(15,6,(OFFSET(Data!$A$1,0,MATCH(AL$6,Data!$1:$1,0)-1,1000,1)=IF(AL$7="","Yes",AL$7))/(OFFSET(Data!$A$1,0,MATCH(AL$6,Data!$1:$1,0)-1,1000,1)=IF(AL$7="","Yes",AL$7))*ROW(Data!$C$1:$C$1009),ROW(AL57)-ROW(AL$7)),1)),"")</f>
        <v/>
      </c>
      <c r="AM57" s="43" t="str">
        <f ca="1">IF(AN57="","",IF(INDEX(Data!$BR:$BR,MATCH(AN57,Data!$A:$A,0),1)=0,"",INDEX(Data!$BR:$BR,MATCH(AN57,Data!$A:$A,0),1)))</f>
        <v/>
      </c>
      <c r="AN57" s="43" t="str" cm="1">
        <f t="array" aca="1" ref="AN57" ca="1">IFERROR(_xlfn.SINGLE(INDEX(Data!$A$1:AU$1009,_xlfn.AGGREGATE(15,6,(OFFSET(Data!$A$1,0,MATCH(AN$6,Data!$1:$1,0)-1,1000,1)=IF(AN$7="","Yes",AN$7))/(OFFSET(Data!$A$1,0,MATCH(AN$6,Data!$1:$1,0)-1,1000,1)=IF(AN$7="","Yes",AN$7))*ROW(Data!$C$1:$C$1009),ROW(AN57)-ROW(AN$7)),1)),"")</f>
        <v>Own</v>
      </c>
    </row>
    <row r="58" spans="1:40" ht="24" x14ac:dyDescent="0.4">
      <c r="A58" s="43" t="str">
        <f ca="1">IF(B58="","",IF(INDEX(Data!$BR:$BR,MATCH(B58,Data!$A:$A,0),1)=0,"",INDEX(Data!$BR:$BR,MATCH(B58,Data!$A:$A,0),1)))</f>
        <v/>
      </c>
      <c r="B58" s="43" t="str" cm="1">
        <f t="array" aca="1" ref="B58" ca="1">IFERROR(_xlfn.SINGLE(INDEX(Data!A$1:$A$1007,_xlfn.AGGREGATE(15,6,(OFFSET(Data!$A$1,0,MATCH(B$6,Data!$1:$1,0)-1,1000,1)=IF(B$7="","Yes",B$7))/(OFFSET(Data!$A$1,0,MATCH(B$6,Data!$1:$1,0)-1,1000,1)=IF(B$7="","Yes",B$7))*ROW(Data!$C$1:$C$1007),ROW(B58)-ROW(B$7)),1)),"")</f>
        <v>Science</v>
      </c>
      <c r="C58" s="43" t="str">
        <f ca="1">IF(D58="","",IF(INDEX(Data!$BR:$BR,MATCH(D58,Data!$A:$A,0),1)=0,"",INDEX(Data!$BR:$BR,MATCH(D58,Data!$A:$A,0),1)))</f>
        <v/>
      </c>
      <c r="D58" s="43" t="str" cm="1">
        <f t="array" aca="1" ref="D58" ca="1">IFERROR(_xlfn.SINGLE(INDEX(Data!$A$1:C$1007,_xlfn.AGGREGATE(15,6,(OFFSET(Data!$A$1,0,MATCH(D$6,Data!$1:$1,0)-1,1000,1)=IF(D$7="","Yes",D$7))/(OFFSET(Data!$A$1,0,MATCH(D$6,Data!$1:$1,0)-1,1000,1)=IF(D$7="","Yes",D$7))*ROW(Data!$C$1:$C$1007),ROW(D58)-ROW(D$7)),1)),"")</f>
        <v/>
      </c>
      <c r="E58" s="43" t="str">
        <f ca="1">IF(F58="","",IF(INDEX(Data!$BR:$BR,MATCH(F58,Data!$A:$A,0),1)=0,"",INDEX(Data!$BR:$BR,MATCH(F58,Data!$A:$A,0),1)))</f>
        <v/>
      </c>
      <c r="F58" s="43" t="str" cm="1">
        <f t="array" aca="1" ref="F58" ca="1">IFERROR(_xlfn.SINGLE(INDEX(Data!$A$1:E$1009,_xlfn.AGGREGATE(15,6,(OFFSET(Data!$A$1,0,MATCH(F$6,Data!$1:$1,0)-1,1000,1)=IF(F$7="","Yes",F$7))/(OFFSET(Data!$A$1,0,MATCH(F$6,Data!$1:$1,0)-1,1000,1)=IF(F$7="","Yes",F$7))*ROW(Data!$C$1:$C$1009),ROW(F58)-ROW(F$7)),1)),"")</f>
        <v/>
      </c>
      <c r="G58" s="43" t="str">
        <f ca="1">IF(H58="","",IF(INDEX(Data!$BR:$BR,MATCH(H58,Data!$A:$A,0),1)=0,"",INDEX(Data!$BR:$BR,MATCH(H58,Data!$A:$A,0),1)))</f>
        <v/>
      </c>
      <c r="H58" s="43" t="str" cm="1">
        <f t="array" aca="1" ref="H58" ca="1">IFERROR(_xlfn.SINGLE(INDEX(Data!$A$1:G$1009,_xlfn.AGGREGATE(15,6,(OFFSET(Data!$A$1,0,MATCH(H$6,Data!$1:$1,0)-1,1000,1)=IF(H$7="","Yes",H$7))/(OFFSET(Data!$A$1,0,MATCH(H$6,Data!$1:$1,0)-1,1000,1)=IF(H$7="","Yes",H$7))*ROW(Data!$C$1:$C$1009),ROW(H58)-ROW(H$7)),1)),"")</f>
        <v>USA Network</v>
      </c>
      <c r="I58" s="43" t="str">
        <f ca="1">IF(J58="","",IF(INDEX(Data!$BR:$BR,MATCH(J58,Data!$A:$A,0),1)=0,"",INDEX(Data!$BR:$BR,MATCH(J58,Data!$A:$A,0),1)))</f>
        <v/>
      </c>
      <c r="J58" s="43" t="str" cm="1">
        <f t="array" aca="1" ref="J58" ca="1">IFERROR(_xlfn.SINGLE(INDEX(Data!$A$1:J$1009,_xlfn.AGGREGATE(15,6,(OFFSET(Data!$A$1,0,MATCH(J$6,Data!$1:$1,0)-1,1000,1)=IF(J$7="","Yes",J$7))/(OFFSET(Data!$A$1,0,MATCH(J$6,Data!$1:$1,0)-1,1000,1)=IF(J$7="","Yes",J$7))*ROW(Data!$C$1:$C$1009),ROW(J58)-ROW(J$7)),1)),"")</f>
        <v>TruTV</v>
      </c>
      <c r="K58" s="43" t="str">
        <f ca="1">IF(L58="","",IF(INDEX(Data!$BR:$BR,MATCH(L58,Data!$A:$A,0),1)=0,"",INDEX(Data!$BR:$BR,MATCH(L58,Data!$A:$A,0),1)))</f>
        <v/>
      </c>
      <c r="L58" s="43" t="str" cm="1">
        <f t="array" aca="1" ref="L58" ca="1">IFERROR(_xlfn.SINGLE(INDEX(Data!$A$1:L$1009,_xlfn.AGGREGATE(15,6,(OFFSET(Data!$A$1,0,MATCH(L$6,Data!$1:$1,0)-1,1000,1)=IF(L$7="","Yes",L$7))/(OFFSET(Data!$A$1,0,MATCH(L$6,Data!$1:$1,0)-1,1000,1)=IF(L$7="","Yes",L$7))*ROW(Data!$C$1:$C$1009),ROW(L58)-ROW(L$7)),1)),"")</f>
        <v>MynetworkTV</v>
      </c>
      <c r="M58" s="43">
        <f ca="1">IF(N58="","",IF(INDEX(Data!$BR:$BR,MATCH(N58,Data!$A:$A,0),1)=0,"",INDEX(Data!$BR:$BR,MATCH(N58,Data!$A:$A,0),1)))</f>
        <v>1</v>
      </c>
      <c r="N58" s="43" t="str" cm="1">
        <f t="array" aca="1" ref="N58" ca="1">IFERROR(_xlfn.SINGLE(INDEX(Data!$A$1:N$1009,_xlfn.AGGREGATE(15,6,(OFFSET(Data!$A$1,0,MATCH(N$6,Data!$1:$1,0)-1,1000,1)=IF(N$7="","Yes",N$7))/(OFFSET(Data!$A$1,0,MATCH(N$6,Data!$1:$1,0)-1,1000,1)=IF(N$7="","Yes",N$7))*ROW(Data!$C$1:$C$1009),ROW(N58)-ROW(N$7)),1)),"")</f>
        <v>NBC</v>
      </c>
      <c r="O58" s="43" t="str">
        <f ca="1">IF(P58="","",IF(INDEX(Data!$BR:$BR,MATCH(P58,Data!$A:$A,0),1)=0,"",INDEX(Data!$BR:$BR,MATCH(P58,Data!$A:$A,0),1)))</f>
        <v/>
      </c>
      <c r="P58" s="43" t="str" cm="1">
        <f t="array" aca="1" ref="P58" ca="1">IFERROR(_xlfn.SINGLE(INDEX(Data!$A$1:Q$1009,_xlfn.AGGREGATE(15,6,(OFFSET(Data!$A$1,0,MATCH(P$6,Data!$1:$1,0)-1,1000,1)=IF(P$7="","Yes",P$7))/(OFFSET(Data!$A$1,0,MATCH(P$6,Data!$1:$1,0)-1,1000,1)=IF(P$7="","Yes",P$7))*ROW(Data!$C$1:$C$1009),ROW(P58)-ROW(P$7)),1)),"")</f>
        <v>History</v>
      </c>
      <c r="Q58" s="43" t="str">
        <f ca="1">IF(R58="","",IF(INDEX(Data!$BR:$BR,MATCH(R58,Data!$A:$A,0),1)=0,"",INDEX(Data!$BR:$BR,MATCH(R58,Data!$A:$A,0),1)))</f>
        <v/>
      </c>
      <c r="R58" s="43" t="str" cm="1">
        <f t="array" aca="1" ref="R58" ca="1">IFERROR(_xlfn.SINGLE(INDEX(Data!$A$1:R$1009,_xlfn.AGGREGATE(15,6,(OFFSET(Data!$A$1,0,MATCH(R$6,Data!$1:$1,0)-1,1000,1)=IF(R$7="","Yes",R$7))/(OFFSET(Data!$A$1,0,MATCH(R$6,Data!$1:$1,0)-1,1000,1)=IF(R$7="","Yes",R$7))*ROW(Data!$C$1:$C$1009),ROW(R58)-ROW(R$7)),1)),"")</f>
        <v>Fox News</v>
      </c>
      <c r="S58" s="43" t="str">
        <f ca="1">IF(T58="","",IF(INDEX(Data!$BR:$BR,MATCH(T58,Data!$A:$A,0),1)=0,"",INDEX(Data!$BR:$BR,MATCH(T58,Data!$A:$A,0),1)))</f>
        <v/>
      </c>
      <c r="T58" s="43" t="str" cm="1">
        <f t="array" aca="1" ref="T58" ca="1">IFERROR(_xlfn.SINGLE(INDEX(Data!$A$1:S$1009,_xlfn.AGGREGATE(15,6,(OFFSET(Data!$A$1,0,MATCH(T$6,Data!$1:$1,0)-1,1000,1)=IF(T$7="","Yes",T$7))/(OFFSET(Data!$A$1,0,MATCH(T$6,Data!$1:$1,0)-1,1000,1)=IF(T$7="","Yes",T$7))*ROW(Data!$C$1:$C$1009),ROW(T58)-ROW(T$7)),1)),"")</f>
        <v>Fox Business</v>
      </c>
      <c r="U58" s="43" t="str">
        <f ca="1">IF(V58="","",IF(INDEX(Data!$BR:$BR,MATCH(V58,Data!$A:$A,0),1)=0,"",INDEX(Data!$BR:$BR,MATCH(V58,Data!$A:$A,0),1)))</f>
        <v/>
      </c>
      <c r="V58" s="43" t="str" cm="1">
        <f t="array" aca="1" ref="V58" ca="1">IFERROR(_xlfn.SINGLE(INDEX(Data!$A$1:T$1009,_xlfn.AGGREGATE(15,6,(OFFSET(Data!$A$1,0,MATCH(V$6,Data!$1:$1,0)-1,1000,1)=IF(V$7="","Yes",V$7))/(OFFSET(Data!$A$1,0,MATCH(V$6,Data!$1:$1,0)-1,1000,1)=IF(V$7="","Yes",V$7))*ROW(Data!$C$1:$C$1009),ROW(V58)-ROW(V$7)),1)),"")</f>
        <v>FM</v>
      </c>
      <c r="W58" s="43" t="str">
        <f ca="1">IF(X58="","",IF(INDEX(Data!$BR:$BR,MATCH(X58,Data!$A:$A,0),1)=0,"",INDEX(Data!$BR:$BR,MATCH(X58,Data!$A:$A,0),1)))</f>
        <v/>
      </c>
      <c r="X58" s="43" t="str" cm="1">
        <f t="array" aca="1" ref="X58" ca="1">IFERROR(_xlfn.SINGLE(INDEX(Data!$A$1:Y$1009,_xlfn.AGGREGATE(15,6,(OFFSET(Data!$A$1,0,MATCH(X$6,Data!$1:$1,0)-1,1000,1)=IF(X$7="","Yes",X$7))/(OFFSET(Data!$A$1,0,MATCH(X$6,Data!$1:$1,0)-1,1000,1)=IF(X$7="","Yes",X$7))*ROW(Data!$C$1:$C$1009),ROW(X58)-ROW(X$7)),1)),"")</f>
        <v>Foxlife</v>
      </c>
      <c r="Y58" s="43" t="str">
        <f ca="1">IF(Z58="","",IF(INDEX(Data!$BR:$BR,MATCH(Z58,Data!$A:$A,0),1)=0,"",INDEX(Data!$BR:$BR,MATCH(Z58,Data!$A:$A,0),1)))</f>
        <v/>
      </c>
      <c r="Z58" s="43" t="str" cm="1">
        <f t="array" aca="1" ref="Z58" ca="1">IFERROR(_xlfn.SINGLE(INDEX(Data!$A$1:AA$1009,_xlfn.AGGREGATE(15,6,(OFFSET(Data!$A$1,0,MATCH(Z$6,Data!$1:$1,0)-1,1000,1)=IF(Z$7="","Yes",Z$7))/(OFFSET(Data!$A$1,0,MATCH(Z$6,Data!$1:$1,0)-1,1000,1)=IF(Z$7="","Yes",Z$7))*ROW(Data!$C$1:$C$1009),ROW(Z58)-ROW(Z$7)),1)),"")</f>
        <v>Local Now</v>
      </c>
      <c r="AA58" s="43">
        <f ca="1">IF(AB58="","",IF(INDEX(Data!$BR:$BR,MATCH(AB58,Data!$A:$A,0),1)=0,"",INDEX(Data!$BR:$BR,MATCH(AB58,Data!$A:$A,0),1)))</f>
        <v>1</v>
      </c>
      <c r="AB58" s="43" t="str" cm="1">
        <f t="array" aca="1" ref="AB58" ca="1">IFERROR(_xlfn.SINGLE(INDEX(Data!$A$1:AC$1009,_xlfn.AGGREGATE(15,6,(OFFSET(Data!$A$1,0,MATCH(AB$6,Data!$1:$1,0)-1,1000,1)=IF(AB$7="","Yes",AB$7))/(OFFSET(Data!$A$1,0,MATCH(AB$6,Data!$1:$1,0)-1,1000,1)=IF(AB$7="","Yes",AB$7))*ROW(Data!$C$1:$C$1009),ROW(AB58)-ROW(AB$7)),1)),"")</f>
        <v>NBC</v>
      </c>
      <c r="AC58" s="43" t="str">
        <f ca="1">IF(AD58="","",IF(INDEX(Data!$BR:$BR,MATCH(AD58,Data!$A:$A,0),1)=0,"",INDEX(Data!$BR:$BR,MATCH(AD58,Data!$A:$A,0),1)))</f>
        <v/>
      </c>
      <c r="AD58" s="43" t="str" cm="1">
        <f t="array" aca="1" ref="AD58" ca="1">IFERROR(_xlfn.SINGLE(INDEX(Data!$A$1:AE$1009,_xlfn.AGGREGATE(15,6,(OFFSET(Data!$A$1,0,MATCH(AD$6,Data!$1:$1,0)-1,1000,1)=IF(AD$7="","Yes",AD$7))/(OFFSET(Data!$A$1,0,MATCH(AD$6,Data!$1:$1,0)-1,1000,1)=IF(AD$7="","Yes",AD$7))*ROW(Data!$C$1:$C$1009),ROW(AD58)-ROW(AD$7)),1)),"")</f>
        <v>Hallmark Drama</v>
      </c>
      <c r="AE58" s="43" t="str">
        <f ca="1">IF(AF58="","",IF(INDEX(Data!$BR:$BR,MATCH(AF58,Data!$A:$A,0),1)=0,"",INDEX(Data!$BR:$BR,MATCH(AF58,Data!$A:$A,0),1)))</f>
        <v/>
      </c>
      <c r="AF58" s="43" t="str" cm="1">
        <f t="array" aca="1" ref="AF58" ca="1">IFERROR(_xlfn.SINGLE(INDEX(Data!$A$1:AM$1009,_xlfn.AGGREGATE(15,6,(OFFSET(Data!$A$1,0,MATCH(AF$6,Data!$1:$1,0)-1,1000,1)=IF(AF$7="","Yes",AF$7))/(OFFSET(Data!$A$1,0,MATCH(AF$6,Data!$1:$1,0)-1,1000,1)=IF(AF$7="","Yes",AF$7))*ROW(Data!$C$1:$C$1009),ROW(AF58)-ROW(AF$7)),1)),"")</f>
        <v/>
      </c>
      <c r="AG58" s="43" t="str">
        <f ca="1">IF(AH58="","",IF(INDEX(Data!$BR:$BR,MATCH(AH58,Data!$A:$A,0),1)=0,"",INDEX(Data!$BR:$BR,MATCH(AH58,Data!$A:$A,0),1)))</f>
        <v/>
      </c>
      <c r="AH58" s="43" t="str" cm="1">
        <f t="array" aca="1" ref="AH58" ca="1">IFERROR(_xlfn.SINGLE(INDEX(Data!$A$1:AO$1009,_xlfn.AGGREGATE(15,6,(OFFSET(Data!$A$1,0,MATCH(AH$6,Data!$1:$1,0)-1,1000,1)=IF(AH$7="","Yes",AH$7))/(OFFSET(Data!$A$1,0,MATCH(AH$6,Data!$1:$1,0)-1,1000,1)=IF(AH$7="","Yes",AH$7))*ROW(Data!$C$1:$C$1009),ROW(AH58)-ROW(AH$7)),1)),"")</f>
        <v/>
      </c>
      <c r="AI58" s="43" t="str">
        <f ca="1">IF(AJ58="","",IF(INDEX(Data!$BR:$BR,MATCH(AJ58,Data!$A:$A,0),1)=0,"",INDEX(Data!$BR:$BR,MATCH(AJ58,Data!$A:$A,0),1)))</f>
        <v/>
      </c>
      <c r="AJ58" s="43" t="str" cm="1">
        <f t="array" aca="1" ref="AJ58" ca="1">IFERROR(_xlfn.SINGLE(INDEX(Data!$A$1:AQ$1009,_xlfn.AGGREGATE(15,6,(OFFSET(Data!$A$1,0,MATCH(AJ$6,Data!$1:$1,0)-1,1000,1)=IF(AJ$7="","Yes",AJ$7))/(OFFSET(Data!$A$1,0,MATCH(AJ$6,Data!$1:$1,0)-1,1000,1)=IF(AJ$7="","Yes",AJ$7))*ROW(Data!$C$1:$C$1009),ROW(AJ58)-ROW(AJ$7)),1)),"")</f>
        <v>MTV</v>
      </c>
      <c r="AK58" s="43" t="str">
        <f ca="1">IF(AL58="","",IF(INDEX(Data!$BR:$BR,MATCH(AL58,Data!$A:$A,0),1)=0,"",INDEX(Data!$BR:$BR,MATCH(AL58,Data!$A:$A,0),1)))</f>
        <v/>
      </c>
      <c r="AL58" s="43" t="str" cm="1">
        <f t="array" aca="1" ref="AL58" ca="1">IFERROR(_xlfn.SINGLE(INDEX(Data!$A$1:AS$1009,_xlfn.AGGREGATE(15,6,(OFFSET(Data!$A$1,0,MATCH(AL$6,Data!$1:$1,0)-1,1000,1)=IF(AL$7="","Yes",AL$7))/(OFFSET(Data!$A$1,0,MATCH(AL$6,Data!$1:$1,0)-1,1000,1)=IF(AL$7="","Yes",AL$7))*ROW(Data!$C$1:$C$1009),ROW(AL58)-ROW(AL$7)),1)),"")</f>
        <v/>
      </c>
      <c r="AM58" s="43" t="str">
        <f ca="1">IF(AN58="","",IF(INDEX(Data!$BR:$BR,MATCH(AN58,Data!$A:$A,0),1)=0,"",INDEX(Data!$BR:$BR,MATCH(AN58,Data!$A:$A,0),1)))</f>
        <v/>
      </c>
      <c r="AN58" s="43" t="str" cm="1">
        <f t="array" aca="1" ref="AN58" ca="1">IFERROR(_xlfn.SINGLE(INDEX(Data!$A$1:AU$1009,_xlfn.AGGREGATE(15,6,(OFFSET(Data!$A$1,0,MATCH(AN$6,Data!$1:$1,0)-1,1000,1)=IF(AN$7="","Yes",AN$7))/(OFFSET(Data!$A$1,0,MATCH(AN$6,Data!$1:$1,0)-1,1000,1)=IF(AN$7="","Yes",AN$7))*ROW(Data!$C$1:$C$1009),ROW(AN58)-ROW(AN$7)),1)),"")</f>
        <v>Paramount Network</v>
      </c>
    </row>
    <row r="59" spans="1:40" ht="24" x14ac:dyDescent="0.4">
      <c r="A59" s="43" t="str">
        <f ca="1">IF(B59="","",IF(INDEX(Data!$BR:$BR,MATCH(B59,Data!$A:$A,0),1)=0,"",INDEX(Data!$BR:$BR,MATCH(B59,Data!$A:$A,0),1)))</f>
        <v/>
      </c>
      <c r="B59" s="43" t="str" cm="1">
        <f t="array" aca="1" ref="B59" ca="1">IFERROR(_xlfn.SINGLE(INDEX(Data!A$1:$A$1007,_xlfn.AGGREGATE(15,6,(OFFSET(Data!$A$1,0,MATCH(B$6,Data!$1:$1,0)-1,1000,1)=IF(B$7="","Yes",B$7))/(OFFSET(Data!$A$1,0,MATCH(B$6,Data!$1:$1,0)-1,1000,1)=IF(B$7="","Yes",B$7))*ROW(Data!$C$1:$C$1007),ROW(B59)-ROW(B$7)),1)),"")</f>
        <v>Sundance TV</v>
      </c>
      <c r="C59" s="43" t="str">
        <f ca="1">IF(D59="","",IF(INDEX(Data!$BR:$BR,MATCH(D59,Data!$A:$A,0),1)=0,"",INDEX(Data!$BR:$BR,MATCH(D59,Data!$A:$A,0),1)))</f>
        <v/>
      </c>
      <c r="D59" s="43" t="str" cm="1">
        <f t="array" aca="1" ref="D59" ca="1">IFERROR(_xlfn.SINGLE(INDEX(Data!$A$1:C$1007,_xlfn.AGGREGATE(15,6,(OFFSET(Data!$A$1,0,MATCH(D$6,Data!$1:$1,0)-1,1000,1)=IF(D$7="","Yes",D$7))/(OFFSET(Data!$A$1,0,MATCH(D$6,Data!$1:$1,0)-1,1000,1)=IF(D$7="","Yes",D$7))*ROW(Data!$C$1:$C$1007),ROW(D59)-ROW(D$7)),1)),"")</f>
        <v/>
      </c>
      <c r="E59" s="43" t="str">
        <f ca="1">IF(F59="","",IF(INDEX(Data!$BR:$BR,MATCH(F59,Data!$A:$A,0),1)=0,"",INDEX(Data!$BR:$BR,MATCH(F59,Data!$A:$A,0),1)))</f>
        <v/>
      </c>
      <c r="F59" s="43" t="str" cm="1">
        <f t="array" aca="1" ref="F59" ca="1">IFERROR(_xlfn.SINGLE(INDEX(Data!$A$1:E$1009,_xlfn.AGGREGATE(15,6,(OFFSET(Data!$A$1,0,MATCH(F$6,Data!$1:$1,0)-1,1000,1)=IF(F$7="","Yes",F$7))/(OFFSET(Data!$A$1,0,MATCH(F$6,Data!$1:$1,0)-1,1000,1)=IF(F$7="","Yes",F$7))*ROW(Data!$C$1:$C$1009),ROW(F59)-ROW(F$7)),1)),"")</f>
        <v/>
      </c>
      <c r="G59" s="43" t="str">
        <f ca="1">IF(H59="","",IF(INDEX(Data!$BR:$BR,MATCH(H59,Data!$A:$A,0),1)=0,"",INDEX(Data!$BR:$BR,MATCH(H59,Data!$A:$A,0),1)))</f>
        <v/>
      </c>
      <c r="H59" s="43" t="str" cm="1">
        <f t="array" aca="1" ref="H59" ca="1">IFERROR(_xlfn.SINGLE(INDEX(Data!$A$1:G$1009,_xlfn.AGGREGATE(15,6,(OFFSET(Data!$A$1,0,MATCH(H$6,Data!$1:$1,0)-1,1000,1)=IF(H$7="","Yes",H$7))/(OFFSET(Data!$A$1,0,MATCH(H$6,Data!$1:$1,0)-1,1000,1)=IF(H$7="","Yes",H$7))*ROW(Data!$C$1:$C$1009),ROW(H59)-ROW(H$7)),1)),"")</f>
        <v>Viceland</v>
      </c>
      <c r="I59" s="43" t="str">
        <f ca="1">IF(J59="","",IF(INDEX(Data!$BR:$BR,MATCH(J59,Data!$A:$A,0),1)=0,"",INDEX(Data!$BR:$BR,MATCH(J59,Data!$A:$A,0),1)))</f>
        <v/>
      </c>
      <c r="J59" s="43" t="str" cm="1">
        <f t="array" aca="1" ref="J59" ca="1">IFERROR(_xlfn.SINGLE(INDEX(Data!$A$1:J$1009,_xlfn.AGGREGATE(15,6,(OFFSET(Data!$A$1,0,MATCH(J$6,Data!$1:$1,0)-1,1000,1)=IF(J$7="","Yes",J$7))/(OFFSET(Data!$A$1,0,MATCH(J$6,Data!$1:$1,0)-1,1000,1)=IF(J$7="","Yes",J$7))*ROW(Data!$C$1:$C$1009),ROW(J59)-ROW(J$7)),1)),"")</f>
        <v>Turner Classic Movies</v>
      </c>
      <c r="K59" s="43" t="str">
        <f ca="1">IF(L59="","",IF(INDEX(Data!$BR:$BR,MATCH(L59,Data!$A:$A,0),1)=0,"",INDEX(Data!$BR:$BR,MATCH(L59,Data!$A:$A,0),1)))</f>
        <v/>
      </c>
      <c r="L59" s="43" t="str" cm="1">
        <f t="array" aca="1" ref="L59" ca="1">IFERROR(_xlfn.SINGLE(INDEX(Data!$A$1:L$1009,_xlfn.AGGREGATE(15,6,(OFFSET(Data!$A$1,0,MATCH(L$6,Data!$1:$1,0)-1,1000,1)=IF(L$7="","Yes",L$7))/(OFFSET(Data!$A$1,0,MATCH(L$6,Data!$1:$1,0)-1,1000,1)=IF(L$7="","Yes",L$7))*ROW(Data!$C$1:$C$1009),ROW(L59)-ROW(L$7)),1)),"")</f>
        <v>Nat Geo Wild</v>
      </c>
      <c r="M59" s="43" t="str">
        <f ca="1">IF(N59="","",IF(INDEX(Data!$BR:$BR,MATCH(N59,Data!$A:$A,0),1)=0,"",INDEX(Data!$BR:$BR,MATCH(N59,Data!$A:$A,0),1)))</f>
        <v/>
      </c>
      <c r="N59" s="43" t="str" cm="1">
        <f t="array" aca="1" ref="N59" ca="1">IFERROR(_xlfn.SINGLE(INDEX(Data!$A$1:N$1009,_xlfn.AGGREGATE(15,6,(OFFSET(Data!$A$1,0,MATCH(N$6,Data!$1:$1,0)-1,1000,1)=IF(N$7="","Yes",N$7))/(OFFSET(Data!$A$1,0,MATCH(N$6,Data!$1:$1,0)-1,1000,1)=IF(N$7="","Yes",N$7))*ROW(Data!$C$1:$C$1009),ROW(N59)-ROW(N$7)),1)),"")</f>
        <v>NBC Sports Network</v>
      </c>
      <c r="O59" s="43" t="str">
        <f ca="1">IF(P59="","",IF(INDEX(Data!$BR:$BR,MATCH(P59,Data!$A:$A,0),1)=0,"",INDEX(Data!$BR:$BR,MATCH(P59,Data!$A:$A,0),1)))</f>
        <v/>
      </c>
      <c r="P59" s="43" t="str" cm="1">
        <f t="array" aca="1" ref="P59" ca="1">IFERROR(_xlfn.SINGLE(INDEX(Data!$A$1:Q$1009,_xlfn.AGGREGATE(15,6,(OFFSET(Data!$A$1,0,MATCH(P$6,Data!$1:$1,0)-1,1000,1)=IF(P$7="","Yes",P$7))/(OFFSET(Data!$A$1,0,MATCH(P$6,Data!$1:$1,0)-1,1000,1)=IF(P$7="","Yes",P$7))*ROW(Data!$C$1:$C$1009),ROW(P59)-ROW(P$7)),1)),"")</f>
        <v>HLN</v>
      </c>
      <c r="Q59" s="43" t="str">
        <f ca="1">IF(R59="","",IF(INDEX(Data!$BR:$BR,MATCH(R59,Data!$A:$A,0),1)=0,"",INDEX(Data!$BR:$BR,MATCH(R59,Data!$A:$A,0),1)))</f>
        <v/>
      </c>
      <c r="R59" s="43" t="str" cm="1">
        <f t="array" aca="1" ref="R59" ca="1">IFERROR(_xlfn.SINGLE(INDEX(Data!$A$1:R$1009,_xlfn.AGGREGATE(15,6,(OFFSET(Data!$A$1,0,MATCH(R$6,Data!$1:$1,0)-1,1000,1)=IF(R$7="","Yes",R$7))/(OFFSET(Data!$A$1,0,MATCH(R$6,Data!$1:$1,0)-1,1000,1)=IF(R$7="","Yes",R$7))*ROW(Data!$C$1:$C$1009),ROW(R59)-ROW(R$7)),1)),"")</f>
        <v>Fox Sports 1</v>
      </c>
      <c r="S59" s="43" t="str">
        <f ca="1">IF(T59="","",IF(INDEX(Data!$BR:$BR,MATCH(T59,Data!$A:$A,0),1)=0,"",INDEX(Data!$BR:$BR,MATCH(T59,Data!$A:$A,0),1)))</f>
        <v/>
      </c>
      <c r="T59" s="43" t="str" cm="1">
        <f t="array" aca="1" ref="T59" ca="1">IFERROR(_xlfn.SINGLE(INDEX(Data!$A$1:S$1009,_xlfn.AGGREGATE(15,6,(OFFSET(Data!$A$1,0,MATCH(T$6,Data!$1:$1,0)-1,1000,1)=IF(T$7="","Yes",T$7))/(OFFSET(Data!$A$1,0,MATCH(T$6,Data!$1:$1,0)-1,1000,1)=IF(T$7="","Yes",T$7))*ROW(Data!$C$1:$C$1009),ROW(T59)-ROW(T$7)),1)),"")</f>
        <v>Fox News</v>
      </c>
      <c r="U59" s="43" t="str">
        <f ca="1">IF(V59="","",IF(INDEX(Data!$BR:$BR,MATCH(V59,Data!$A:$A,0),1)=0,"",INDEX(Data!$BR:$BR,MATCH(V59,Data!$A:$A,0),1)))</f>
        <v/>
      </c>
      <c r="V59" s="43" t="str" cm="1">
        <f t="array" aca="1" ref="V59" ca="1">IFERROR(_xlfn.SINGLE(INDEX(Data!$A$1:T$1009,_xlfn.AGGREGATE(15,6,(OFFSET(Data!$A$1,0,MATCH(V$6,Data!$1:$1,0)-1,1000,1)=IF(V$7="","Yes",V$7))/(OFFSET(Data!$A$1,0,MATCH(V$6,Data!$1:$1,0)-1,1000,1)=IF(V$7="","Yes",V$7))*ROW(Data!$C$1:$C$1009),ROW(V59)-ROW(V$7)),1)),"")</f>
        <v>Food Network</v>
      </c>
      <c r="W59" s="43" t="str">
        <f ca="1">IF(X59="","",IF(INDEX(Data!$BR:$BR,MATCH(X59,Data!$A:$A,0),1)=0,"",INDEX(Data!$BR:$BR,MATCH(X59,Data!$A:$A,0),1)))</f>
        <v/>
      </c>
      <c r="X59" s="43" t="str" cm="1">
        <f t="array" aca="1" ref="X59" ca="1">IFERROR(_xlfn.SINGLE(INDEX(Data!$A$1:Y$1009,_xlfn.AGGREGATE(15,6,(OFFSET(Data!$A$1,0,MATCH(X$6,Data!$1:$1,0)-1,1000,1)=IF(X$7="","Yes",X$7))/(OFFSET(Data!$A$1,0,MATCH(X$6,Data!$1:$1,0)-1,1000,1)=IF(X$7="","Yes",X$7))*ROW(Data!$C$1:$C$1009),ROW(X59)-ROW(X$7)),1)),"")</f>
        <v>Freeform</v>
      </c>
      <c r="Y59" s="43" t="str">
        <f ca="1">IF(Z59="","",IF(INDEX(Data!$BR:$BR,MATCH(Z59,Data!$A:$A,0),1)=0,"",INDEX(Data!$BR:$BR,MATCH(Z59,Data!$A:$A,0),1)))</f>
        <v/>
      </c>
      <c r="Z59" s="43" t="str" cm="1">
        <f t="array" aca="1" ref="Z59" ca="1">IFERROR(_xlfn.SINGLE(INDEX(Data!$A$1:AA$1009,_xlfn.AGGREGATE(15,6,(OFFSET(Data!$A$1,0,MATCH(Z$6,Data!$1:$1,0)-1,1000,1)=IF(Z$7="","Yes",Z$7))/(OFFSET(Data!$A$1,0,MATCH(Z$6,Data!$1:$1,0)-1,1000,1)=IF(Z$7="","Yes",Z$7))*ROW(Data!$C$1:$C$1009),ROW(Z59)-ROW(Z$7)),1)),"")</f>
        <v>Los Angeles Football Club</v>
      </c>
      <c r="AA59" s="43" t="str">
        <f ca="1">IF(AB59="","",IF(INDEX(Data!$BR:$BR,MATCH(AB59,Data!$A:$A,0),1)=0,"",INDEX(Data!$BR:$BR,MATCH(AB59,Data!$A:$A,0),1)))</f>
        <v/>
      </c>
      <c r="AB59" s="43" t="str" cm="1">
        <f t="array" aca="1" ref="AB59" ca="1">IFERROR(_xlfn.SINGLE(INDEX(Data!$A$1:AC$1009,_xlfn.AGGREGATE(15,6,(OFFSET(Data!$A$1,0,MATCH(AB$6,Data!$1:$1,0)-1,1000,1)=IF(AB$7="","Yes",AB$7))/(OFFSET(Data!$A$1,0,MATCH(AB$6,Data!$1:$1,0)-1,1000,1)=IF(AB$7="","Yes",AB$7))*ROW(Data!$C$1:$C$1009),ROW(AB59)-ROW(AB$7)),1)),"")</f>
        <v>NBC Sports Network</v>
      </c>
      <c r="AC59" s="43" t="str">
        <f ca="1">IF(AD59="","",IF(INDEX(Data!$BR:$BR,MATCH(AD59,Data!$A:$A,0),1)=0,"",INDEX(Data!$BR:$BR,MATCH(AD59,Data!$A:$A,0),1)))</f>
        <v/>
      </c>
      <c r="AD59" s="43" t="str" cm="1">
        <f t="array" aca="1" ref="AD59" ca="1">IFERROR(_xlfn.SINGLE(INDEX(Data!$A$1:AE$1009,_xlfn.AGGREGATE(15,6,(OFFSET(Data!$A$1,0,MATCH(AD$6,Data!$1:$1,0)-1,1000,1)=IF(AD$7="","Yes",AD$7))/(OFFSET(Data!$A$1,0,MATCH(AD$6,Data!$1:$1,0)-1,1000,1)=IF(AD$7="","Yes",AD$7))*ROW(Data!$C$1:$C$1009),ROW(AD59)-ROW(AD$7)),1)),"")</f>
        <v>Hallmark Movies &amp; Mysteries</v>
      </c>
      <c r="AE59" s="43" t="str">
        <f ca="1">IF(AF59="","",IF(INDEX(Data!$BR:$BR,MATCH(AF59,Data!$A:$A,0),1)=0,"",INDEX(Data!$BR:$BR,MATCH(AF59,Data!$A:$A,0),1)))</f>
        <v/>
      </c>
      <c r="AF59" s="43" t="str" cm="1">
        <f t="array" aca="1" ref="AF59" ca="1">IFERROR(_xlfn.SINGLE(INDEX(Data!$A$1:AM$1009,_xlfn.AGGREGATE(15,6,(OFFSET(Data!$A$1,0,MATCH(AF$6,Data!$1:$1,0)-1,1000,1)=IF(AF$7="","Yes",AF$7))/(OFFSET(Data!$A$1,0,MATCH(AF$6,Data!$1:$1,0)-1,1000,1)=IF(AF$7="","Yes",AF$7))*ROW(Data!$C$1:$C$1009),ROW(AF59)-ROW(AF$7)),1)),"")</f>
        <v/>
      </c>
      <c r="AG59" s="43" t="str">
        <f ca="1">IF(AH59="","",IF(INDEX(Data!$BR:$BR,MATCH(AH59,Data!$A:$A,0),1)=0,"",INDEX(Data!$BR:$BR,MATCH(AH59,Data!$A:$A,0),1)))</f>
        <v/>
      </c>
      <c r="AH59" s="43" t="str" cm="1">
        <f t="array" aca="1" ref="AH59" ca="1">IFERROR(_xlfn.SINGLE(INDEX(Data!$A$1:AO$1009,_xlfn.AGGREGATE(15,6,(OFFSET(Data!$A$1,0,MATCH(AH$6,Data!$1:$1,0)-1,1000,1)=IF(AH$7="","Yes",AH$7))/(OFFSET(Data!$A$1,0,MATCH(AH$6,Data!$1:$1,0)-1,1000,1)=IF(AH$7="","Yes",AH$7))*ROW(Data!$C$1:$C$1009),ROW(AH59)-ROW(AH$7)),1)),"")</f>
        <v/>
      </c>
      <c r="AI59" s="43" t="str">
        <f ca="1">IF(AJ59="","",IF(INDEX(Data!$BR:$BR,MATCH(AJ59,Data!$A:$A,0),1)=0,"",INDEX(Data!$BR:$BR,MATCH(AJ59,Data!$A:$A,0),1)))</f>
        <v/>
      </c>
      <c r="AJ59" s="43" t="str" cm="1">
        <f t="array" aca="1" ref="AJ59" ca="1">IFERROR(_xlfn.SINGLE(INDEX(Data!$A$1:AQ$1009,_xlfn.AGGREGATE(15,6,(OFFSET(Data!$A$1,0,MATCH(AJ$6,Data!$1:$1,0)-1,1000,1)=IF(AJ$7="","Yes",AJ$7))/(OFFSET(Data!$A$1,0,MATCH(AJ$6,Data!$1:$1,0)-1,1000,1)=IF(AJ$7="","Yes",AJ$7))*ROW(Data!$C$1:$C$1009),ROW(AJ59)-ROW(AJ$7)),1)),"")</f>
        <v>Nat Geo Wild</v>
      </c>
      <c r="AK59" s="43" t="str">
        <f ca="1">IF(AL59="","",IF(INDEX(Data!$BR:$BR,MATCH(AL59,Data!$A:$A,0),1)=0,"",INDEX(Data!$BR:$BR,MATCH(AL59,Data!$A:$A,0),1)))</f>
        <v/>
      </c>
      <c r="AL59" s="43" t="str" cm="1">
        <f t="array" aca="1" ref="AL59" ca="1">IFERROR(_xlfn.SINGLE(INDEX(Data!$A$1:AS$1009,_xlfn.AGGREGATE(15,6,(OFFSET(Data!$A$1,0,MATCH(AL$6,Data!$1:$1,0)-1,1000,1)=IF(AL$7="","Yes",AL$7))/(OFFSET(Data!$A$1,0,MATCH(AL$6,Data!$1:$1,0)-1,1000,1)=IF(AL$7="","Yes",AL$7))*ROW(Data!$C$1:$C$1009),ROW(AL59)-ROW(AL$7)),1)),"")</f>
        <v/>
      </c>
      <c r="AM59" s="43" t="str">
        <f ca="1">IF(AN59="","",IF(INDEX(Data!$BR:$BR,MATCH(AN59,Data!$A:$A,0),1)=0,"",INDEX(Data!$BR:$BR,MATCH(AN59,Data!$A:$A,0),1)))</f>
        <v/>
      </c>
      <c r="AN59" s="43" t="str" cm="1">
        <f t="array" aca="1" ref="AN59" ca="1">IFERROR(_xlfn.SINGLE(INDEX(Data!$A$1:AU$1009,_xlfn.AGGREGATE(15,6,(OFFSET(Data!$A$1,0,MATCH(AN$6,Data!$1:$1,0)-1,1000,1)=IF(AN$7="","Yes",AN$7))/(OFFSET(Data!$A$1,0,MATCH(AN$6,Data!$1:$1,0)-1,1000,1)=IF(AN$7="","Yes",AN$7))*ROW(Data!$C$1:$C$1009),ROW(AN59)-ROW(AN$7)),1)),"")</f>
        <v>Science</v>
      </c>
    </row>
    <row r="60" spans="1:40" ht="24" x14ac:dyDescent="0.4">
      <c r="A60" s="43" t="str">
        <f ca="1">IF(B60="","",IF(INDEX(Data!$BR:$BR,MATCH(B60,Data!$A:$A,0),1)=0,"",INDEX(Data!$BR:$BR,MATCH(B60,Data!$A:$A,0),1)))</f>
        <v/>
      </c>
      <c r="B60" s="43" t="str" cm="1">
        <f t="array" aca="1" ref="B60" ca="1">IFERROR(_xlfn.SINGLE(INDEX(Data!A$1:$A$1007,_xlfn.AGGREGATE(15,6,(OFFSET(Data!$A$1,0,MATCH(B$6,Data!$1:$1,0)-1,1000,1)=IF(B$7="","Yes",B$7))/(OFFSET(Data!$A$1,0,MATCH(B$6,Data!$1:$1,0)-1,1000,1)=IF(B$7="","Yes",B$7))*ROW(Data!$C$1:$C$1007),ROW(B60)-ROW(B$7)),1)),"")</f>
        <v>Tastemade</v>
      </c>
      <c r="C60" s="43" t="str">
        <f ca="1">IF(D60="","",IF(INDEX(Data!$BR:$BR,MATCH(D60,Data!$A:$A,0),1)=0,"",INDEX(Data!$BR:$BR,MATCH(D60,Data!$A:$A,0),1)))</f>
        <v/>
      </c>
      <c r="D60" s="43" t="str" cm="1">
        <f t="array" aca="1" ref="D60" ca="1">IFERROR(_xlfn.SINGLE(INDEX(Data!$A$1:C$1007,_xlfn.AGGREGATE(15,6,(OFFSET(Data!$A$1,0,MATCH(D$6,Data!$1:$1,0)-1,1000,1)=IF(D$7="","Yes",D$7))/(OFFSET(Data!$A$1,0,MATCH(D$6,Data!$1:$1,0)-1,1000,1)=IF(D$7="","Yes",D$7))*ROW(Data!$C$1:$C$1007),ROW(D60)-ROW(D$7)),1)),"")</f>
        <v/>
      </c>
      <c r="E60" s="43" t="str">
        <f ca="1">IF(F60="","",IF(INDEX(Data!$BR:$BR,MATCH(F60,Data!$A:$A,0),1)=0,"",INDEX(Data!$BR:$BR,MATCH(F60,Data!$A:$A,0),1)))</f>
        <v/>
      </c>
      <c r="F60" s="43" t="str" cm="1">
        <f t="array" aca="1" ref="F60" ca="1">IFERROR(_xlfn.SINGLE(INDEX(Data!$A$1:E$1009,_xlfn.AGGREGATE(15,6,(OFFSET(Data!$A$1,0,MATCH(F$6,Data!$1:$1,0)-1,1000,1)=IF(F$7="","Yes",F$7))/(OFFSET(Data!$A$1,0,MATCH(F$6,Data!$1:$1,0)-1,1000,1)=IF(F$7="","Yes",F$7))*ROW(Data!$C$1:$C$1009),ROW(F60)-ROW(F$7)),1)),"")</f>
        <v/>
      </c>
      <c r="G60" s="43" t="str">
        <f ca="1">IF(H60="","",IF(INDEX(Data!$BR:$BR,MATCH(H60,Data!$A:$A,0),1)=0,"",INDEX(Data!$BR:$BR,MATCH(H60,Data!$A:$A,0),1)))</f>
        <v/>
      </c>
      <c r="H60" s="43" t="str" cm="1">
        <f t="array" aca="1" ref="H60" ca="1">IFERROR(_xlfn.SINGLE(INDEX(Data!$A$1:G$1009,_xlfn.AGGREGATE(15,6,(OFFSET(Data!$A$1,0,MATCH(H$6,Data!$1:$1,0)-1,1000,1)=IF(H$7="","Yes",H$7))/(OFFSET(Data!$A$1,0,MATCH(H$6,Data!$1:$1,0)-1,1000,1)=IF(H$7="","Yes",H$7))*ROW(Data!$C$1:$C$1009),ROW(H60)-ROW(H$7)),1)),"")</f>
        <v/>
      </c>
      <c r="I60" s="43" t="str">
        <f ca="1">IF(J60="","",IF(INDEX(Data!$BR:$BR,MATCH(J60,Data!$A:$A,0),1)=0,"",INDEX(Data!$BR:$BR,MATCH(J60,Data!$A:$A,0),1)))</f>
        <v/>
      </c>
      <c r="J60" s="43" t="str" cm="1">
        <f t="array" aca="1" ref="J60" ca="1">IFERROR(_xlfn.SINGLE(INDEX(Data!$A$1:J$1009,_xlfn.AGGREGATE(15,6,(OFFSET(Data!$A$1,0,MATCH(J$6,Data!$1:$1,0)-1,1000,1)=IF(J$7="","Yes",J$7))/(OFFSET(Data!$A$1,0,MATCH(J$6,Data!$1:$1,0)-1,1000,1)=IF(J$7="","Yes",J$7))*ROW(Data!$C$1:$C$1009),ROW(J60)-ROW(J$7)),1)),"")</f>
        <v>Universal Kids</v>
      </c>
      <c r="K60" s="43" t="str">
        <f ca="1">IF(L60="","",IF(INDEX(Data!$BR:$BR,MATCH(L60,Data!$A:$A,0),1)=0,"",INDEX(Data!$BR:$BR,MATCH(L60,Data!$A:$A,0),1)))</f>
        <v/>
      </c>
      <c r="L60" s="43" t="str" cm="1">
        <f t="array" aca="1" ref="L60" ca="1">IFERROR(_xlfn.SINGLE(INDEX(Data!$A$1:L$1009,_xlfn.AGGREGATE(15,6,(OFFSET(Data!$A$1,0,MATCH(L$6,Data!$1:$1,0)-1,1000,1)=IF(L$7="","Yes",L$7))/(OFFSET(Data!$A$1,0,MATCH(L$6,Data!$1:$1,0)-1,1000,1)=IF(L$7="","Yes",L$7))*ROW(Data!$C$1:$C$1009),ROW(L60)-ROW(L$7)),1)),"")</f>
        <v>National Geographic</v>
      </c>
      <c r="M60" s="43" t="str">
        <f ca="1">IF(N60="","",IF(INDEX(Data!$BR:$BR,MATCH(N60,Data!$A:$A,0),1)=0,"",INDEX(Data!$BR:$BR,MATCH(N60,Data!$A:$A,0),1)))</f>
        <v/>
      </c>
      <c r="N60" s="43" t="str" cm="1">
        <f t="array" aca="1" ref="N60" ca="1">IFERROR(_xlfn.SINGLE(INDEX(Data!$A$1:N$1009,_xlfn.AGGREGATE(15,6,(OFFSET(Data!$A$1,0,MATCH(N$6,Data!$1:$1,0)-1,1000,1)=IF(N$7="","Yes",N$7))/(OFFSET(Data!$A$1,0,MATCH(N$6,Data!$1:$1,0)-1,1000,1)=IF(N$7="","Yes",N$7))*ROW(Data!$C$1:$C$1009),ROW(N60)-ROW(N$7)),1)),"")</f>
        <v>Nickelodeon</v>
      </c>
      <c r="O60" s="43" t="str">
        <f ca="1">IF(P60="","",IF(INDEX(Data!$BR:$BR,MATCH(P60,Data!$A:$A,0),1)=0,"",INDEX(Data!$BR:$BR,MATCH(P60,Data!$A:$A,0),1)))</f>
        <v/>
      </c>
      <c r="P60" s="43" t="str" cm="1">
        <f t="array" aca="1" ref="P60" ca="1">IFERROR(_xlfn.SINGLE(INDEX(Data!$A$1:Q$1009,_xlfn.AGGREGATE(15,6,(OFFSET(Data!$A$1,0,MATCH(P$6,Data!$1:$1,0)-1,1000,1)=IF(P$7="","Yes",P$7))/(OFFSET(Data!$A$1,0,MATCH(P$6,Data!$1:$1,0)-1,1000,1)=IF(P$7="","Yes",P$7))*ROW(Data!$C$1:$C$1009),ROW(P60)-ROW(P$7)),1)),"")</f>
        <v>IFC</v>
      </c>
      <c r="Q60" s="43" t="str">
        <f ca="1">IF(R60="","",IF(INDEX(Data!$BR:$BR,MATCH(R60,Data!$A:$A,0),1)=0,"",INDEX(Data!$BR:$BR,MATCH(R60,Data!$A:$A,0),1)))</f>
        <v/>
      </c>
      <c r="R60" s="43" t="str" cm="1">
        <f t="array" aca="1" ref="R60" ca="1">IFERROR(_xlfn.SINGLE(INDEX(Data!$A$1:R$1009,_xlfn.AGGREGATE(15,6,(OFFSET(Data!$A$1,0,MATCH(R$6,Data!$1:$1,0)-1,1000,1)=IF(R$7="","Yes",R$7))/(OFFSET(Data!$A$1,0,MATCH(R$6,Data!$1:$1,0)-1,1000,1)=IF(R$7="","Yes",R$7))*ROW(Data!$C$1:$C$1009),ROW(R60)-ROW(R$7)),1)),"")</f>
        <v>Fox Sports 2</v>
      </c>
      <c r="S60" s="43" t="str">
        <f ca="1">IF(T60="","",IF(INDEX(Data!$BR:$BR,MATCH(T60,Data!$A:$A,0),1)=0,"",INDEX(Data!$BR:$BR,MATCH(T60,Data!$A:$A,0),1)))</f>
        <v/>
      </c>
      <c r="T60" s="43" t="str" cm="1">
        <f t="array" aca="1" ref="T60" ca="1">IFERROR(_xlfn.SINGLE(INDEX(Data!$A$1:S$1009,_xlfn.AGGREGATE(15,6,(OFFSET(Data!$A$1,0,MATCH(T$6,Data!$1:$1,0)-1,1000,1)=IF(T$7="","Yes",T$7))/(OFFSET(Data!$A$1,0,MATCH(T$6,Data!$1:$1,0)-1,1000,1)=IF(T$7="","Yes",T$7))*ROW(Data!$C$1:$C$1009),ROW(T60)-ROW(T$7)),1)),"")</f>
        <v>Fox Sports 1</v>
      </c>
      <c r="U60" s="43">
        <f ca="1">IF(V60="","",IF(INDEX(Data!$BR:$BR,MATCH(V60,Data!$A:$A,0),1)=0,"",INDEX(Data!$BR:$BR,MATCH(V60,Data!$A:$A,0),1)))</f>
        <v>1</v>
      </c>
      <c r="V60" s="43" t="str" cm="1">
        <f t="array" aca="1" ref="V60" ca="1">IFERROR(_xlfn.SINGLE(INDEX(Data!$A$1:T$1009,_xlfn.AGGREGATE(15,6,(OFFSET(Data!$A$1,0,MATCH(V$6,Data!$1:$1,0)-1,1000,1)=IF(V$7="","Yes",V$7))/(OFFSET(Data!$A$1,0,MATCH(V$6,Data!$1:$1,0)-1,1000,1)=IF(V$7="","Yes",V$7))*ROW(Data!$C$1:$C$1009),ROW(V60)-ROW(V$7)),1)),"")</f>
        <v>FOX</v>
      </c>
      <c r="W60" s="43" t="str">
        <f ca="1">IF(X60="","",IF(INDEX(Data!$BR:$BR,MATCH(X60,Data!$A:$A,0),1)=0,"",INDEX(Data!$BR:$BR,MATCH(X60,Data!$A:$A,0),1)))</f>
        <v/>
      </c>
      <c r="X60" s="43" t="str" cm="1">
        <f t="array" aca="1" ref="X60" ca="1">IFERROR(_xlfn.SINGLE(INDEX(Data!$A$1:Y$1009,_xlfn.AGGREGATE(15,6,(OFFSET(Data!$A$1,0,MATCH(X$6,Data!$1:$1,0)-1,1000,1)=IF(X$7="","Yes",X$7))/(OFFSET(Data!$A$1,0,MATCH(X$6,Data!$1:$1,0)-1,1000,1)=IF(X$7="","Yes",X$7))*ROW(Data!$C$1:$C$1009),ROW(X60)-ROW(X$7)),1)),"")</f>
        <v>FX</v>
      </c>
      <c r="Y60" s="43" t="str">
        <f ca="1">IF(Z60="","",IF(INDEX(Data!$BR:$BR,MATCH(Z60,Data!$A:$A,0),1)=0,"",INDEX(Data!$BR:$BR,MATCH(Z60,Data!$A:$A,0),1)))</f>
        <v/>
      </c>
      <c r="Z60" s="43" t="str" cm="1">
        <f t="array" aca="1" ref="Z60" ca="1">IFERROR(_xlfn.SINGLE(INDEX(Data!$A$1:AA$1009,_xlfn.AGGREGATE(15,6,(OFFSET(Data!$A$1,0,MATCH(Z$6,Data!$1:$1,0)-1,1000,1)=IF(Z$7="","Yes",Z$7))/(OFFSET(Data!$A$1,0,MATCH(Z$6,Data!$1:$1,0)-1,1000,1)=IF(Z$7="","Yes",Z$7))*ROW(Data!$C$1:$C$1009),ROW(Z60)-ROW(Z$7)),1)),"")</f>
        <v>MLB Game of the Week</v>
      </c>
      <c r="AA60" s="43" t="str">
        <f ca="1">IF(AB60="","",IF(INDEX(Data!$BR:$BR,MATCH(AB60,Data!$A:$A,0),1)=0,"",INDEX(Data!$BR:$BR,MATCH(AB60,Data!$A:$A,0),1)))</f>
        <v/>
      </c>
      <c r="AB60" s="43" t="str" cm="1">
        <f t="array" aca="1" ref="AB60" ca="1">IFERROR(_xlfn.SINGLE(INDEX(Data!$A$1:AC$1009,_xlfn.AGGREGATE(15,6,(OFFSET(Data!$A$1,0,MATCH(AB$6,Data!$1:$1,0)-1,1000,1)=IF(AB$7="","Yes",AB$7))/(OFFSET(Data!$A$1,0,MATCH(AB$6,Data!$1:$1,0)-1,1000,1)=IF(AB$7="","Yes",AB$7))*ROW(Data!$C$1:$C$1009),ROW(AB60)-ROW(AB$7)),1)),"")</f>
        <v>Olympic Channel</v>
      </c>
      <c r="AC60" s="43" t="str">
        <f ca="1">IF(AD60="","",IF(INDEX(Data!$BR:$BR,MATCH(AD60,Data!$A:$A,0),1)=0,"",INDEX(Data!$BR:$BR,MATCH(AD60,Data!$A:$A,0),1)))</f>
        <v/>
      </c>
      <c r="AD60" s="43" t="str" cm="1">
        <f t="array" aca="1" ref="AD60" ca="1">IFERROR(_xlfn.SINGLE(INDEX(Data!$A$1:AE$1009,_xlfn.AGGREGATE(15,6,(OFFSET(Data!$A$1,0,MATCH(AD$6,Data!$1:$1,0)-1,1000,1)=IF(AD$7="","Yes",AD$7))/(OFFSET(Data!$A$1,0,MATCH(AD$6,Data!$1:$1,0)-1,1000,1)=IF(AD$7="","Yes",AD$7))*ROW(Data!$C$1:$C$1009),ROW(AD60)-ROW(AD$7)),1)),"")</f>
        <v>HGTV</v>
      </c>
      <c r="AE60" s="43" t="str">
        <f ca="1">IF(AF60="","",IF(INDEX(Data!$BR:$BR,MATCH(AF60,Data!$A:$A,0),1)=0,"",INDEX(Data!$BR:$BR,MATCH(AF60,Data!$A:$A,0),1)))</f>
        <v/>
      </c>
      <c r="AF60" s="43" t="str" cm="1">
        <f t="array" aca="1" ref="AF60" ca="1">IFERROR(_xlfn.SINGLE(INDEX(Data!$A$1:AM$1009,_xlfn.AGGREGATE(15,6,(OFFSET(Data!$A$1,0,MATCH(AF$6,Data!$1:$1,0)-1,1000,1)=IF(AF$7="","Yes",AF$7))/(OFFSET(Data!$A$1,0,MATCH(AF$6,Data!$1:$1,0)-1,1000,1)=IF(AF$7="","Yes",AF$7))*ROW(Data!$C$1:$C$1009),ROW(AF60)-ROW(AF$7)),1)),"")</f>
        <v/>
      </c>
      <c r="AG60" s="43" t="str">
        <f ca="1">IF(AH60="","",IF(INDEX(Data!$BR:$BR,MATCH(AH60,Data!$A:$A,0),1)=0,"",INDEX(Data!$BR:$BR,MATCH(AH60,Data!$A:$A,0),1)))</f>
        <v/>
      </c>
      <c r="AH60" s="43" t="str" cm="1">
        <f t="array" aca="1" ref="AH60" ca="1">IFERROR(_xlfn.SINGLE(INDEX(Data!$A$1:AO$1009,_xlfn.AGGREGATE(15,6,(OFFSET(Data!$A$1,0,MATCH(AH$6,Data!$1:$1,0)-1,1000,1)=IF(AH$7="","Yes",AH$7))/(OFFSET(Data!$A$1,0,MATCH(AH$6,Data!$1:$1,0)-1,1000,1)=IF(AH$7="","Yes",AH$7))*ROW(Data!$C$1:$C$1009),ROW(AH60)-ROW(AH$7)),1)),"")</f>
        <v/>
      </c>
      <c r="AI60" s="43" t="str">
        <f ca="1">IF(AJ60="","",IF(INDEX(Data!$BR:$BR,MATCH(AJ60,Data!$A:$A,0),1)=0,"",INDEX(Data!$BR:$BR,MATCH(AJ60,Data!$A:$A,0),1)))</f>
        <v/>
      </c>
      <c r="AJ60" s="43" t="str" cm="1">
        <f t="array" aca="1" ref="AJ60" ca="1">IFERROR(_xlfn.SINGLE(INDEX(Data!$A$1:AQ$1009,_xlfn.AGGREGATE(15,6,(OFFSET(Data!$A$1,0,MATCH(AJ$6,Data!$1:$1,0)-1,1000,1)=IF(AJ$7="","Yes",AJ$7))/(OFFSET(Data!$A$1,0,MATCH(AJ$6,Data!$1:$1,0)-1,1000,1)=IF(AJ$7="","Yes",AJ$7))*ROW(Data!$C$1:$C$1009),ROW(AJ60)-ROW(AJ$7)),1)),"")</f>
        <v>National Geographic</v>
      </c>
      <c r="AK60" s="43" t="str">
        <f ca="1">IF(AL60="","",IF(INDEX(Data!$BR:$BR,MATCH(AL60,Data!$A:$A,0),1)=0,"",INDEX(Data!$BR:$BR,MATCH(AL60,Data!$A:$A,0),1)))</f>
        <v/>
      </c>
      <c r="AL60" s="43" t="str" cm="1">
        <f t="array" aca="1" ref="AL60" ca="1">IFERROR(_xlfn.SINGLE(INDEX(Data!$A$1:AS$1009,_xlfn.AGGREGATE(15,6,(OFFSET(Data!$A$1,0,MATCH(AL$6,Data!$1:$1,0)-1,1000,1)=IF(AL$7="","Yes",AL$7))/(OFFSET(Data!$A$1,0,MATCH(AL$6,Data!$1:$1,0)-1,1000,1)=IF(AL$7="","Yes",AL$7))*ROW(Data!$C$1:$C$1009),ROW(AL60)-ROW(AL$7)),1)),"")</f>
        <v/>
      </c>
      <c r="AM60" s="43" t="str">
        <f ca="1">IF(AN60="","",IF(INDEX(Data!$BR:$BR,MATCH(AN60,Data!$A:$A,0),1)=0,"",INDEX(Data!$BR:$BR,MATCH(AN60,Data!$A:$A,0),1)))</f>
        <v/>
      </c>
      <c r="AN60" s="43" t="str" cm="1">
        <f t="array" aca="1" ref="AN60" ca="1">IFERROR(_xlfn.SINGLE(INDEX(Data!$A$1:AU$1009,_xlfn.AGGREGATE(15,6,(OFFSET(Data!$A$1,0,MATCH(AN$6,Data!$1:$1,0)-1,1000,1)=IF(AN$7="","Yes",AN$7))/(OFFSET(Data!$A$1,0,MATCH(AN$6,Data!$1:$1,0)-1,1000,1)=IF(AN$7="","Yes",AN$7))*ROW(Data!$C$1:$C$1009),ROW(AN60)-ROW(AN$7)),1)),"")</f>
        <v>Teen Nick</v>
      </c>
    </row>
    <row r="61" spans="1:40" ht="24" x14ac:dyDescent="0.4">
      <c r="A61" s="43" t="str">
        <f ca="1">IF(B61="","",IF(INDEX(Data!$BR:$BR,MATCH(B61,Data!$A:$A,0),1)=0,"",INDEX(Data!$BR:$BR,MATCH(B61,Data!$A:$A,0),1)))</f>
        <v/>
      </c>
      <c r="B61" s="43" t="str" cm="1">
        <f t="array" aca="1" ref="B61" ca="1">IFERROR(_xlfn.SINGLE(INDEX(Data!A$1:$A$1007,_xlfn.AGGREGATE(15,6,(OFFSET(Data!$A$1,0,MATCH(B$6,Data!$1:$1,0)-1,1000,1)=IF(B$7="","Yes",B$7))/(OFFSET(Data!$A$1,0,MATCH(B$6,Data!$1:$1,0)-1,1000,1)=IF(B$7="","Yes",B$7))*ROW(Data!$C$1:$C$1007),ROW(B61)-ROW(B$7)),1)),"")</f>
        <v>Teen Nick</v>
      </c>
      <c r="C61" s="43" t="str">
        <f ca="1">IF(D61="","",IF(INDEX(Data!$BR:$BR,MATCH(D61,Data!$A:$A,0),1)=0,"",INDEX(Data!$BR:$BR,MATCH(D61,Data!$A:$A,0),1)))</f>
        <v/>
      </c>
      <c r="D61" s="43" t="str" cm="1">
        <f t="array" aca="1" ref="D61" ca="1">IFERROR(_xlfn.SINGLE(INDEX(Data!$A$1:C$1007,_xlfn.AGGREGATE(15,6,(OFFSET(Data!$A$1,0,MATCH(D$6,Data!$1:$1,0)-1,1000,1)=IF(D$7="","Yes",D$7))/(OFFSET(Data!$A$1,0,MATCH(D$6,Data!$1:$1,0)-1,1000,1)=IF(D$7="","Yes",D$7))*ROW(Data!$C$1:$C$1007),ROW(D61)-ROW(D$7)),1)),"")</f>
        <v/>
      </c>
      <c r="E61" s="43" t="str">
        <f ca="1">IF(F61="","",IF(INDEX(Data!$BR:$BR,MATCH(F61,Data!$A:$A,0),1)=0,"",INDEX(Data!$BR:$BR,MATCH(F61,Data!$A:$A,0),1)))</f>
        <v/>
      </c>
      <c r="F61" s="43" t="str" cm="1">
        <f t="array" aca="1" ref="F61" ca="1">IFERROR(_xlfn.SINGLE(INDEX(Data!$A$1:E$1009,_xlfn.AGGREGATE(15,6,(OFFSET(Data!$A$1,0,MATCH(F$6,Data!$1:$1,0)-1,1000,1)=IF(F$7="","Yes",F$7))/(OFFSET(Data!$A$1,0,MATCH(F$6,Data!$1:$1,0)-1,1000,1)=IF(F$7="","Yes",F$7))*ROW(Data!$C$1:$C$1009),ROW(F61)-ROW(F$7)),1)),"")</f>
        <v/>
      </c>
      <c r="G61" s="43" t="str">
        <f ca="1">IF(H61="","",IF(INDEX(Data!$BR:$BR,MATCH(H61,Data!$A:$A,0),1)=0,"",INDEX(Data!$BR:$BR,MATCH(H61,Data!$A:$A,0),1)))</f>
        <v/>
      </c>
      <c r="H61" s="43" t="str" cm="1">
        <f t="array" aca="1" ref="H61" ca="1">IFERROR(_xlfn.SINGLE(INDEX(Data!$A$1:G$1009,_xlfn.AGGREGATE(15,6,(OFFSET(Data!$A$1,0,MATCH(H$6,Data!$1:$1,0)-1,1000,1)=IF(H$7="","Yes",H$7))/(OFFSET(Data!$A$1,0,MATCH(H$6,Data!$1:$1,0)-1,1000,1)=IF(H$7="","Yes",H$7))*ROW(Data!$C$1:$C$1009),ROW(H61)-ROW(H$7)),1)),"")</f>
        <v/>
      </c>
      <c r="I61" s="43" t="str">
        <f ca="1">IF(J61="","",IF(INDEX(Data!$BR:$BR,MATCH(J61,Data!$A:$A,0),1)=0,"",INDEX(Data!$BR:$BR,MATCH(J61,Data!$A:$A,0),1)))</f>
        <v/>
      </c>
      <c r="J61" s="43" t="str" cm="1">
        <f t="array" aca="1" ref="J61" ca="1">IFERROR(_xlfn.SINGLE(INDEX(Data!$A$1:J$1009,_xlfn.AGGREGATE(15,6,(OFFSET(Data!$A$1,0,MATCH(J$6,Data!$1:$1,0)-1,1000,1)=IF(J$7="","Yes",J$7))/(OFFSET(Data!$A$1,0,MATCH(J$6,Data!$1:$1,0)-1,1000,1)=IF(J$7="","Yes",J$7))*ROW(Data!$C$1:$C$1009),ROW(J61)-ROW(J$7)),1)),"")</f>
        <v>USA Network</v>
      </c>
      <c r="K61" s="43">
        <f ca="1">IF(L61="","",IF(INDEX(Data!$BR:$BR,MATCH(L61,Data!$A:$A,0),1)=0,"",INDEX(Data!$BR:$BR,MATCH(L61,Data!$A:$A,0),1)))</f>
        <v>1</v>
      </c>
      <c r="L61" s="43" t="str" cm="1">
        <f t="array" aca="1" ref="L61" ca="1">IFERROR(_xlfn.SINGLE(INDEX(Data!$A$1:L$1009,_xlfn.AGGREGATE(15,6,(OFFSET(Data!$A$1,0,MATCH(L$6,Data!$1:$1,0)-1,1000,1)=IF(L$7="","Yes",L$7))/(OFFSET(Data!$A$1,0,MATCH(L$6,Data!$1:$1,0)-1,1000,1)=IF(L$7="","Yes",L$7))*ROW(Data!$C$1:$C$1009),ROW(L61)-ROW(L$7)),1)),"")</f>
        <v>NBC</v>
      </c>
      <c r="M61" s="43" t="str">
        <f ca="1">IF(N61="","",IF(INDEX(Data!$BR:$BR,MATCH(N61,Data!$A:$A,0),1)=0,"",INDEX(Data!$BR:$BR,MATCH(N61,Data!$A:$A,0),1)))</f>
        <v/>
      </c>
      <c r="N61" s="43" t="str" cm="1">
        <f t="array" aca="1" ref="N61" ca="1">IFERROR(_xlfn.SINGLE(INDEX(Data!$A$1:N$1009,_xlfn.AGGREGATE(15,6,(OFFSET(Data!$A$1,0,MATCH(N$6,Data!$1:$1,0)-1,1000,1)=IF(N$7="","Yes",N$7))/(OFFSET(Data!$A$1,0,MATCH(N$6,Data!$1:$1,0)-1,1000,1)=IF(N$7="","Yes",N$7))*ROW(Data!$C$1:$C$1009),ROW(N61)-ROW(N$7)),1)),"")</f>
        <v>One American News</v>
      </c>
      <c r="O61" s="43" t="str">
        <f ca="1">IF(P61="","",IF(INDEX(Data!$BR:$BR,MATCH(P61,Data!$A:$A,0),1)=0,"",INDEX(Data!$BR:$BR,MATCH(P61,Data!$A:$A,0),1)))</f>
        <v/>
      </c>
      <c r="P61" s="43" t="str" cm="1">
        <f t="array" aca="1" ref="P61" ca="1">IFERROR(_xlfn.SINGLE(INDEX(Data!$A$1:Q$1009,_xlfn.AGGREGATE(15,6,(OFFSET(Data!$A$1,0,MATCH(P$6,Data!$1:$1,0)-1,1000,1)=IF(P$7="","Yes",P$7))/(OFFSET(Data!$A$1,0,MATCH(P$6,Data!$1:$1,0)-1,1000,1)=IF(P$7="","Yes",P$7))*ROW(Data!$C$1:$C$1009),ROW(P61)-ROW(P$7)),1)),"")</f>
        <v>Investigation Discovery</v>
      </c>
      <c r="Q61" s="43" t="str">
        <f ca="1">IF(R61="","",IF(INDEX(Data!$BR:$BR,MATCH(R61,Data!$A:$A,0),1)=0,"",INDEX(Data!$BR:$BR,MATCH(R61,Data!$A:$A,0),1)))</f>
        <v/>
      </c>
      <c r="R61" s="43" t="str" cm="1">
        <f t="array" aca="1" ref="R61" ca="1">IFERROR(_xlfn.SINGLE(INDEX(Data!$A$1:R$1009,_xlfn.AGGREGATE(15,6,(OFFSET(Data!$A$1,0,MATCH(R$6,Data!$1:$1,0)-1,1000,1)=IF(R$7="","Yes",R$7))/(OFFSET(Data!$A$1,0,MATCH(R$6,Data!$1:$1,0)-1,1000,1)=IF(R$7="","Yes",R$7))*ROW(Data!$C$1:$C$1009),ROW(R61)-ROW(R$7)),1)),"")</f>
        <v>Fox Sports Regionals</v>
      </c>
      <c r="S61" s="43" t="str">
        <f ca="1">IF(T61="","",IF(INDEX(Data!$BR:$BR,MATCH(T61,Data!$A:$A,0),1)=0,"",INDEX(Data!$BR:$BR,MATCH(T61,Data!$A:$A,0),1)))</f>
        <v/>
      </c>
      <c r="T61" s="43" t="str" cm="1">
        <f t="array" aca="1" ref="T61" ca="1">IFERROR(_xlfn.SINGLE(INDEX(Data!$A$1:S$1009,_xlfn.AGGREGATE(15,6,(OFFSET(Data!$A$1,0,MATCH(T$6,Data!$1:$1,0)-1,1000,1)=IF(T$7="","Yes",T$7))/(OFFSET(Data!$A$1,0,MATCH(T$6,Data!$1:$1,0)-1,1000,1)=IF(T$7="","Yes",T$7))*ROW(Data!$C$1:$C$1009),ROW(T61)-ROW(T$7)),1)),"")</f>
        <v>Fox Sports 2</v>
      </c>
      <c r="U61" s="43" t="str">
        <f ca="1">IF(V61="","",IF(INDEX(Data!$BR:$BR,MATCH(V61,Data!$A:$A,0),1)=0,"",INDEX(Data!$BR:$BR,MATCH(V61,Data!$A:$A,0),1)))</f>
        <v/>
      </c>
      <c r="V61" s="43" t="str" cm="1">
        <f t="array" aca="1" ref="V61" ca="1">IFERROR(_xlfn.SINGLE(INDEX(Data!$A$1:T$1009,_xlfn.AGGREGATE(15,6,(OFFSET(Data!$A$1,0,MATCH(V$6,Data!$1:$1,0)-1,1000,1)=IF(V$7="","Yes",V$7))/(OFFSET(Data!$A$1,0,MATCH(V$6,Data!$1:$1,0)-1,1000,1)=IF(V$7="","Yes",V$7))*ROW(Data!$C$1:$C$1009),ROW(V61)-ROW(V$7)),1)),"")</f>
        <v>Fox Business</v>
      </c>
      <c r="W61" s="43" t="str">
        <f ca="1">IF(X61="","",IF(INDEX(Data!$BR:$BR,MATCH(X61,Data!$A:$A,0),1)=0,"",INDEX(Data!$BR:$BR,MATCH(X61,Data!$A:$A,0),1)))</f>
        <v/>
      </c>
      <c r="X61" s="43" t="str" cm="1">
        <f t="array" aca="1" ref="X61" ca="1">IFERROR(_xlfn.SINGLE(INDEX(Data!$A$1:Y$1009,_xlfn.AGGREGATE(15,6,(OFFSET(Data!$A$1,0,MATCH(X$6,Data!$1:$1,0)-1,1000,1)=IF(X$7="","Yes",X$7))/(OFFSET(Data!$A$1,0,MATCH(X$6,Data!$1:$1,0)-1,1000,1)=IF(X$7="","Yes",X$7))*ROW(Data!$C$1:$C$1009),ROW(X61)-ROW(X$7)),1)),"")</f>
        <v>FXX</v>
      </c>
      <c r="Y61" s="43" t="str">
        <f ca="1">IF(Z61="","",IF(INDEX(Data!$BR:$BR,MATCH(Z61,Data!$A:$A,0),1)=0,"",INDEX(Data!$BR:$BR,MATCH(Z61,Data!$A:$A,0),1)))</f>
        <v/>
      </c>
      <c r="Z61" s="43" t="str" cm="1">
        <f t="array" aca="1" ref="Z61" ca="1">IFERROR(_xlfn.SINGLE(INDEX(Data!$A$1:AA$1009,_xlfn.AGGREGATE(15,6,(OFFSET(Data!$A$1,0,MATCH(Z$6,Data!$1:$1,0)-1,1000,1)=IF(Z$7="","Yes",Z$7))/(OFFSET(Data!$A$1,0,MATCH(Z$6,Data!$1:$1,0)-1,1000,1)=IF(Z$7="","Yes",Z$7))*ROW(Data!$C$1:$C$1009),ROW(Z61)-ROW(Z$7)),1)),"")</f>
        <v>MLB Network</v>
      </c>
      <c r="AA61" s="43" t="str">
        <f ca="1">IF(AB61="","",IF(INDEX(Data!$BR:$BR,MATCH(AB61,Data!$A:$A,0),1)=0,"",INDEX(Data!$BR:$BR,MATCH(AB61,Data!$A:$A,0),1)))</f>
        <v/>
      </c>
      <c r="AB61" s="43" t="str" cm="1">
        <f t="array" aca="1" ref="AB61" ca="1">IFERROR(_xlfn.SINGLE(INDEX(Data!$A$1:AC$1009,_xlfn.AGGREGATE(15,6,(OFFSET(Data!$A$1,0,MATCH(AB$6,Data!$1:$1,0)-1,1000,1)=IF(AB$7="","Yes",AB$7))/(OFFSET(Data!$A$1,0,MATCH(AB$6,Data!$1:$1,0)-1,1000,1)=IF(AB$7="","Yes",AB$7))*ROW(Data!$C$1:$C$1009),ROW(AB61)-ROW(AB$7)),1)),"")</f>
        <v>Oxygen</v>
      </c>
      <c r="AC61" s="43" t="str">
        <f ca="1">IF(AD61="","",IF(INDEX(Data!$BR:$BR,MATCH(AD61,Data!$A:$A,0),1)=0,"",INDEX(Data!$BR:$BR,MATCH(AD61,Data!$A:$A,0),1)))</f>
        <v/>
      </c>
      <c r="AD61" s="43" t="str" cm="1">
        <f t="array" aca="1" ref="AD61" ca="1">IFERROR(_xlfn.SINGLE(INDEX(Data!$A$1:AE$1009,_xlfn.AGGREGATE(15,6,(OFFSET(Data!$A$1,0,MATCH(AD$6,Data!$1:$1,0)-1,1000,1)=IF(AD$7="","Yes",AD$7))/(OFFSET(Data!$A$1,0,MATCH(AD$6,Data!$1:$1,0)-1,1000,1)=IF(AD$7="","Yes",AD$7))*ROW(Data!$C$1:$C$1009),ROW(AD61)-ROW(AD$7)),1)),"")</f>
        <v>History</v>
      </c>
      <c r="AE61" s="43" t="str">
        <f ca="1">IF(AF61="","",IF(INDEX(Data!$BR:$BR,MATCH(AF61,Data!$A:$A,0),1)=0,"",INDEX(Data!$BR:$BR,MATCH(AF61,Data!$A:$A,0),1)))</f>
        <v/>
      </c>
      <c r="AF61" s="43" t="str" cm="1">
        <f t="array" aca="1" ref="AF61" ca="1">IFERROR(_xlfn.SINGLE(INDEX(Data!$A$1:AM$1009,_xlfn.AGGREGATE(15,6,(OFFSET(Data!$A$1,0,MATCH(AF$6,Data!$1:$1,0)-1,1000,1)=IF(AF$7="","Yes",AF$7))/(OFFSET(Data!$A$1,0,MATCH(AF$6,Data!$1:$1,0)-1,1000,1)=IF(AF$7="","Yes",AF$7))*ROW(Data!$C$1:$C$1009),ROW(AF61)-ROW(AF$7)),1)),"")</f>
        <v/>
      </c>
      <c r="AG61" s="43" t="str">
        <f ca="1">IF(AH61="","",IF(INDEX(Data!$BR:$BR,MATCH(AH61,Data!$A:$A,0),1)=0,"",INDEX(Data!$BR:$BR,MATCH(AH61,Data!$A:$A,0),1)))</f>
        <v/>
      </c>
      <c r="AH61" s="43" t="str" cm="1">
        <f t="array" aca="1" ref="AH61" ca="1">IFERROR(_xlfn.SINGLE(INDEX(Data!$A$1:AO$1009,_xlfn.AGGREGATE(15,6,(OFFSET(Data!$A$1,0,MATCH(AH$6,Data!$1:$1,0)-1,1000,1)=IF(AH$7="","Yes",AH$7))/(OFFSET(Data!$A$1,0,MATCH(AH$6,Data!$1:$1,0)-1,1000,1)=IF(AH$7="","Yes",AH$7))*ROW(Data!$C$1:$C$1009),ROW(AH61)-ROW(AH$7)),1)),"")</f>
        <v/>
      </c>
      <c r="AI61" s="43" t="str">
        <f ca="1">IF(AJ61="","",IF(INDEX(Data!$BR:$BR,MATCH(AJ61,Data!$A:$A,0),1)=0,"",INDEX(Data!$BR:$BR,MATCH(AJ61,Data!$A:$A,0),1)))</f>
        <v/>
      </c>
      <c r="AJ61" s="43" t="str" cm="1">
        <f t="array" aca="1" ref="AJ61" ca="1">IFERROR(_xlfn.SINGLE(INDEX(Data!$A$1:AQ$1009,_xlfn.AGGREGATE(15,6,(OFFSET(Data!$A$1,0,MATCH(AJ$6,Data!$1:$1,0)-1,1000,1)=IF(AJ$7="","Yes",AJ$7))/(OFFSET(Data!$A$1,0,MATCH(AJ$6,Data!$1:$1,0)-1,1000,1)=IF(AJ$7="","Yes",AJ$7))*ROW(Data!$C$1:$C$1009),ROW(AJ61)-ROW(AJ$7)),1)),"")</f>
        <v>NFL Network</v>
      </c>
      <c r="AK61" s="43" t="str">
        <f ca="1">IF(AL61="","",IF(INDEX(Data!$BR:$BR,MATCH(AL61,Data!$A:$A,0),1)=0,"",INDEX(Data!$BR:$BR,MATCH(AL61,Data!$A:$A,0),1)))</f>
        <v/>
      </c>
      <c r="AL61" s="43" t="str" cm="1">
        <f t="array" aca="1" ref="AL61" ca="1">IFERROR(_xlfn.SINGLE(INDEX(Data!$A$1:AS$1009,_xlfn.AGGREGATE(15,6,(OFFSET(Data!$A$1,0,MATCH(AL$6,Data!$1:$1,0)-1,1000,1)=IF(AL$7="","Yes",AL$7))/(OFFSET(Data!$A$1,0,MATCH(AL$6,Data!$1:$1,0)-1,1000,1)=IF(AL$7="","Yes",AL$7))*ROW(Data!$C$1:$C$1009),ROW(AL61)-ROW(AL$7)),1)),"")</f>
        <v/>
      </c>
      <c r="AM61" s="43" t="str">
        <f ca="1">IF(AN61="","",IF(INDEX(Data!$BR:$BR,MATCH(AN61,Data!$A:$A,0),1)=0,"",INDEX(Data!$BR:$BR,MATCH(AN61,Data!$A:$A,0),1)))</f>
        <v/>
      </c>
      <c r="AN61" s="43" t="str" cm="1">
        <f t="array" aca="1" ref="AN61" ca="1">IFERROR(_xlfn.SINGLE(INDEX(Data!$A$1:AU$1009,_xlfn.AGGREGATE(15,6,(OFFSET(Data!$A$1,0,MATCH(AN$6,Data!$1:$1,0)-1,1000,1)=IF(AN$7="","Yes",AN$7))/(OFFSET(Data!$A$1,0,MATCH(AN$6,Data!$1:$1,0)-1,1000,1)=IF(AN$7="","Yes",AN$7))*ROW(Data!$C$1:$C$1009),ROW(AN61)-ROW(AN$7)),1)),"")</f>
        <v>TLC</v>
      </c>
    </row>
    <row r="62" spans="1:40" ht="24" x14ac:dyDescent="0.4">
      <c r="A62" s="43" t="str">
        <f ca="1">IF(B62="","",IF(INDEX(Data!$BR:$BR,MATCH(B62,Data!$A:$A,0),1)=0,"",INDEX(Data!$BR:$BR,MATCH(B62,Data!$A:$A,0),1)))</f>
        <v/>
      </c>
      <c r="B62" s="43" t="str" cm="1">
        <f t="array" aca="1" ref="B62" ca="1">IFERROR(_xlfn.SINGLE(INDEX(Data!A$1:$A$1007,_xlfn.AGGREGATE(15,6,(OFFSET(Data!$A$1,0,MATCH(B$6,Data!$1:$1,0)-1,1000,1)=IF(B$7="","Yes",B$7))/(OFFSET(Data!$A$1,0,MATCH(B$6,Data!$1:$1,0)-1,1000,1)=IF(B$7="","Yes",B$7))*ROW(Data!$C$1:$C$1007),ROW(B62)-ROW(B$7)),1)),"")</f>
        <v>TLC</v>
      </c>
      <c r="C62" s="43" t="str">
        <f ca="1">IF(D62="","",IF(INDEX(Data!$BR:$BR,MATCH(D62,Data!$A:$A,0),1)=0,"",INDEX(Data!$BR:$BR,MATCH(D62,Data!$A:$A,0),1)))</f>
        <v/>
      </c>
      <c r="D62" s="43" t="str" cm="1">
        <f t="array" aca="1" ref="D62" ca="1">IFERROR(_xlfn.SINGLE(INDEX(Data!$A$1:C$1007,_xlfn.AGGREGATE(15,6,(OFFSET(Data!$A$1,0,MATCH(D$6,Data!$1:$1,0)-1,1000,1)=IF(D$7="","Yes",D$7))/(OFFSET(Data!$A$1,0,MATCH(D$6,Data!$1:$1,0)-1,1000,1)=IF(D$7="","Yes",D$7))*ROW(Data!$C$1:$C$1007),ROW(D62)-ROW(D$7)),1)),"")</f>
        <v/>
      </c>
      <c r="E62" s="43" t="str">
        <f ca="1">IF(F62="","",IF(INDEX(Data!$BR:$BR,MATCH(F62,Data!$A:$A,0),1)=0,"",INDEX(Data!$BR:$BR,MATCH(F62,Data!$A:$A,0),1)))</f>
        <v/>
      </c>
      <c r="F62" s="43" t="str" cm="1">
        <f t="array" aca="1" ref="F62" ca="1">IFERROR(_xlfn.SINGLE(INDEX(Data!$A$1:E$1009,_xlfn.AGGREGATE(15,6,(OFFSET(Data!$A$1,0,MATCH(F$6,Data!$1:$1,0)-1,1000,1)=IF(F$7="","Yes",F$7))/(OFFSET(Data!$A$1,0,MATCH(F$6,Data!$1:$1,0)-1,1000,1)=IF(F$7="","Yes",F$7))*ROW(Data!$C$1:$C$1009),ROW(F62)-ROW(F$7)),1)),"")</f>
        <v/>
      </c>
      <c r="G62" s="43" t="str">
        <f ca="1">IF(H62="","",IF(INDEX(Data!$BR:$BR,MATCH(H62,Data!$A:$A,0),1)=0,"",INDEX(Data!$BR:$BR,MATCH(H62,Data!$A:$A,0),1)))</f>
        <v/>
      </c>
      <c r="H62" s="43" t="str" cm="1">
        <f t="array" aca="1" ref="H62" ca="1">IFERROR(_xlfn.SINGLE(INDEX(Data!$A$1:G$1009,_xlfn.AGGREGATE(15,6,(OFFSET(Data!$A$1,0,MATCH(H$6,Data!$1:$1,0)-1,1000,1)=IF(H$7="","Yes",H$7))/(OFFSET(Data!$A$1,0,MATCH(H$6,Data!$1:$1,0)-1,1000,1)=IF(H$7="","Yes",H$7))*ROW(Data!$C$1:$C$1009),ROW(H62)-ROW(H$7)),1)),"")</f>
        <v/>
      </c>
      <c r="I62" s="43" t="str">
        <f ca="1">IF(J62="","",IF(INDEX(Data!$BR:$BR,MATCH(J62,Data!$A:$A,0),1)=0,"",INDEX(Data!$BR:$BR,MATCH(J62,Data!$A:$A,0),1)))</f>
        <v/>
      </c>
      <c r="J62" s="43" t="str" cm="1">
        <f t="array" aca="1" ref="J62" ca="1">IFERROR(_xlfn.SINGLE(INDEX(Data!$A$1:J$1009,_xlfn.AGGREGATE(15,6,(OFFSET(Data!$A$1,0,MATCH(J$6,Data!$1:$1,0)-1,1000,1)=IF(J$7="","Yes",J$7))/(OFFSET(Data!$A$1,0,MATCH(J$6,Data!$1:$1,0)-1,1000,1)=IF(J$7="","Yes",J$7))*ROW(Data!$C$1:$C$1009),ROW(J62)-ROW(J$7)),1)),"")</f>
        <v>VH1</v>
      </c>
      <c r="K62" s="43" t="str">
        <f ca="1">IF(L62="","",IF(INDEX(Data!$BR:$BR,MATCH(L62,Data!$A:$A,0),1)=0,"",INDEX(Data!$BR:$BR,MATCH(L62,Data!$A:$A,0),1)))</f>
        <v/>
      </c>
      <c r="L62" s="43" t="str" cm="1">
        <f t="array" aca="1" ref="L62" ca="1">IFERROR(_xlfn.SINGLE(INDEX(Data!$A$1:L$1009,_xlfn.AGGREGATE(15,6,(OFFSET(Data!$A$1,0,MATCH(L$6,Data!$1:$1,0)-1,1000,1)=IF(L$7="","Yes",L$7))/(OFFSET(Data!$A$1,0,MATCH(L$6,Data!$1:$1,0)-1,1000,1)=IF(L$7="","Yes",L$7))*ROW(Data!$C$1:$C$1009),ROW(L62)-ROW(L$7)),1)),"")</f>
        <v>NBC Sports Network</v>
      </c>
      <c r="M62" s="43" t="str">
        <f ca="1">IF(N62="","",IF(INDEX(Data!$BR:$BR,MATCH(N62,Data!$A:$A,0),1)=0,"",INDEX(Data!$BR:$BR,MATCH(N62,Data!$A:$A,0),1)))</f>
        <v/>
      </c>
      <c r="N62" s="43" t="str" cm="1">
        <f t="array" aca="1" ref="N62" ca="1">IFERROR(_xlfn.SINGLE(INDEX(Data!$A$1:N$1009,_xlfn.AGGREGATE(15,6,(OFFSET(Data!$A$1,0,MATCH(N$6,Data!$1:$1,0)-1,1000,1)=IF(N$7="","Yes",N$7))/(OFFSET(Data!$A$1,0,MATCH(N$6,Data!$1:$1,0)-1,1000,1)=IF(N$7="","Yes",N$7))*ROW(Data!$C$1:$C$1009),ROW(N62)-ROW(N$7)),1)),"")</f>
        <v>Ovation</v>
      </c>
      <c r="O62" s="43" t="str">
        <f ca="1">IF(P62="","",IF(INDEX(Data!$BR:$BR,MATCH(P62,Data!$A:$A,0),1)=0,"",INDEX(Data!$BR:$BR,MATCH(P62,Data!$A:$A,0),1)))</f>
        <v/>
      </c>
      <c r="P62" s="43" t="str" cm="1">
        <f t="array" aca="1" ref="P62" ca="1">IFERROR(_xlfn.SINGLE(INDEX(Data!$A$1:Q$1009,_xlfn.AGGREGATE(15,6,(OFFSET(Data!$A$1,0,MATCH(P$6,Data!$1:$1,0)-1,1000,1)=IF(P$7="","Yes",P$7))/(OFFSET(Data!$A$1,0,MATCH(P$6,Data!$1:$1,0)-1,1000,1)=IF(P$7="","Yes",P$7))*ROW(Data!$C$1:$C$1009),ROW(P62)-ROW(P$7)),1)),"")</f>
        <v>Justice Central</v>
      </c>
      <c r="Q62" s="43" t="str">
        <f ca="1">IF(R62="","",IF(INDEX(Data!$BR:$BR,MATCH(R62,Data!$A:$A,0),1)=0,"",INDEX(Data!$BR:$BR,MATCH(R62,Data!$A:$A,0),1)))</f>
        <v/>
      </c>
      <c r="R62" s="43" t="str" cm="1">
        <f t="array" aca="1" ref="R62" ca="1">IFERROR(_xlfn.SINGLE(INDEX(Data!$A$1:R$1009,_xlfn.AGGREGATE(15,6,(OFFSET(Data!$A$1,0,MATCH(R$6,Data!$1:$1,0)-1,1000,1)=IF(R$7="","Yes",R$7))/(OFFSET(Data!$A$1,0,MATCH(R$6,Data!$1:$1,0)-1,1000,1)=IF(R$7="","Yes",R$7))*ROW(Data!$C$1:$C$1009),ROW(R62)-ROW(R$7)),1)),"")</f>
        <v>Freeform</v>
      </c>
      <c r="S62" s="43" t="str">
        <f ca="1">IF(T62="","",IF(INDEX(Data!$BR:$BR,MATCH(T62,Data!$A:$A,0),1)=0,"",INDEX(Data!$BR:$BR,MATCH(T62,Data!$A:$A,0),1)))</f>
        <v/>
      </c>
      <c r="T62" s="43" t="str" cm="1">
        <f t="array" aca="1" ref="T62" ca="1">IFERROR(_xlfn.SINGLE(INDEX(Data!$A$1:S$1009,_xlfn.AGGREGATE(15,6,(OFFSET(Data!$A$1,0,MATCH(T$6,Data!$1:$1,0)-1,1000,1)=IF(T$7="","Yes",T$7))/(OFFSET(Data!$A$1,0,MATCH(T$6,Data!$1:$1,0)-1,1000,1)=IF(T$7="","Yes",T$7))*ROW(Data!$C$1:$C$1009),ROW(T62)-ROW(T$7)),1)),"")</f>
        <v>Fox Sports Regionals</v>
      </c>
      <c r="U62" s="43" t="str">
        <f ca="1">IF(V62="","",IF(INDEX(Data!$BR:$BR,MATCH(V62,Data!$A:$A,0),1)=0,"",INDEX(Data!$BR:$BR,MATCH(V62,Data!$A:$A,0),1)))</f>
        <v/>
      </c>
      <c r="V62" s="43" t="str" cm="1">
        <f t="array" aca="1" ref="V62" ca="1">IFERROR(_xlfn.SINGLE(INDEX(Data!$A$1:T$1009,_xlfn.AGGREGATE(15,6,(OFFSET(Data!$A$1,0,MATCH(V$6,Data!$1:$1,0)-1,1000,1)=IF(V$7="","Yes",V$7))/(OFFSET(Data!$A$1,0,MATCH(V$6,Data!$1:$1,0)-1,1000,1)=IF(V$7="","Yes",V$7))*ROW(Data!$C$1:$C$1009),ROW(V62)-ROW(V$7)),1)),"")</f>
        <v>Fox News</v>
      </c>
      <c r="W62" s="43" t="str">
        <f ca="1">IF(X62="","",IF(INDEX(Data!$BR:$BR,MATCH(X62,Data!$A:$A,0),1)=0,"",INDEX(Data!$BR:$BR,MATCH(X62,Data!$A:$A,0),1)))</f>
        <v/>
      </c>
      <c r="X62" s="43" t="str" cm="1">
        <f t="array" aca="1" ref="X62" ca="1">IFERROR(_xlfn.SINGLE(INDEX(Data!$A$1:Y$1009,_xlfn.AGGREGATE(15,6,(OFFSET(Data!$A$1,0,MATCH(X$6,Data!$1:$1,0)-1,1000,1)=IF(X$7="","Yes",X$7))/(OFFSET(Data!$A$1,0,MATCH(X$6,Data!$1:$1,0)-1,1000,1)=IF(X$7="","Yes",X$7))*ROW(Data!$C$1:$C$1009),ROW(X62)-ROW(X$7)),1)),"")</f>
        <v>Galavision</v>
      </c>
      <c r="Y62" s="43" t="str">
        <f ca="1">IF(Z62="","",IF(INDEX(Data!$BR:$BR,MATCH(Z62,Data!$A:$A,0),1)=0,"",INDEX(Data!$BR:$BR,MATCH(Z62,Data!$A:$A,0),1)))</f>
        <v/>
      </c>
      <c r="Z62" s="43" t="str" cm="1">
        <f t="array" aca="1" ref="Z62" ca="1">IFERROR(_xlfn.SINGLE(INDEX(Data!$A$1:AA$1009,_xlfn.AGGREGATE(15,6,(OFFSET(Data!$A$1,0,MATCH(Z$6,Data!$1:$1,0)-1,1000,1)=IF(Z$7="","Yes",Z$7))/(OFFSET(Data!$A$1,0,MATCH(Z$6,Data!$1:$1,0)-1,1000,1)=IF(Z$7="","Yes",Z$7))*ROW(Data!$C$1:$C$1009),ROW(Z62)-ROW(Z$7)),1)),"")</f>
        <v>Motor Trend</v>
      </c>
      <c r="AA62" s="43" t="str">
        <f ca="1">IF(AB62="","",IF(INDEX(Data!$BR:$BR,MATCH(AB62,Data!$A:$A,0),1)=0,"",INDEX(Data!$BR:$BR,MATCH(AB62,Data!$A:$A,0),1)))</f>
        <v/>
      </c>
      <c r="AB62" s="43" t="str" cm="1">
        <f t="array" aca="1" ref="AB62" ca="1">IFERROR(_xlfn.SINGLE(INDEX(Data!$A$1:AC$1009,_xlfn.AGGREGATE(15,6,(OFFSET(Data!$A$1,0,MATCH(AB$6,Data!$1:$1,0)-1,1000,1)=IF(AB$7="","Yes",AB$7))/(OFFSET(Data!$A$1,0,MATCH(AB$6,Data!$1:$1,0)-1,1000,1)=IF(AB$7="","Yes",AB$7))*ROW(Data!$C$1:$C$1009),ROW(AB62)-ROW(AB$7)),1)),"")</f>
        <v>POP</v>
      </c>
      <c r="AC62" s="43" t="str">
        <f ca="1">IF(AD62="","",IF(INDEX(Data!$BR:$BR,MATCH(AD62,Data!$A:$A,0),1)=0,"",INDEX(Data!$BR:$BR,MATCH(AD62,Data!$A:$A,0),1)))</f>
        <v/>
      </c>
      <c r="AD62" s="43" t="str" cm="1">
        <f t="array" aca="1" ref="AD62" ca="1">IFERROR(_xlfn.SINGLE(INDEX(Data!$A$1:AE$1009,_xlfn.AGGREGATE(15,6,(OFFSET(Data!$A$1,0,MATCH(AD$6,Data!$1:$1,0)-1,1000,1)=IF(AD$7="","Yes",AD$7))/(OFFSET(Data!$A$1,0,MATCH(AD$6,Data!$1:$1,0)-1,1000,1)=IF(AD$7="","Yes",AD$7))*ROW(Data!$C$1:$C$1009),ROW(AD62)-ROW(AD$7)),1)),"")</f>
        <v>IFC</v>
      </c>
      <c r="AE62" s="43" t="str">
        <f ca="1">IF(AF62="","",IF(INDEX(Data!$BR:$BR,MATCH(AF62,Data!$A:$A,0),1)=0,"",INDEX(Data!$BR:$BR,MATCH(AF62,Data!$A:$A,0),1)))</f>
        <v/>
      </c>
      <c r="AF62" s="43" t="str" cm="1">
        <f t="array" aca="1" ref="AF62" ca="1">IFERROR(_xlfn.SINGLE(INDEX(Data!$A$1:AM$1009,_xlfn.AGGREGATE(15,6,(OFFSET(Data!$A$1,0,MATCH(AF$6,Data!$1:$1,0)-1,1000,1)=IF(AF$7="","Yes",AF$7))/(OFFSET(Data!$A$1,0,MATCH(AF$6,Data!$1:$1,0)-1,1000,1)=IF(AF$7="","Yes",AF$7))*ROW(Data!$C$1:$C$1009),ROW(AF62)-ROW(AF$7)),1)),"")</f>
        <v/>
      </c>
      <c r="AG62" s="43" t="str">
        <f ca="1">IF(AH62="","",IF(INDEX(Data!$BR:$BR,MATCH(AH62,Data!$A:$A,0),1)=0,"",INDEX(Data!$BR:$BR,MATCH(AH62,Data!$A:$A,0),1)))</f>
        <v/>
      </c>
      <c r="AH62" s="43" t="str" cm="1">
        <f t="array" aca="1" ref="AH62" ca="1">IFERROR(_xlfn.SINGLE(INDEX(Data!$A$1:AO$1009,_xlfn.AGGREGATE(15,6,(OFFSET(Data!$A$1,0,MATCH(AH$6,Data!$1:$1,0)-1,1000,1)=IF(AH$7="","Yes",AH$7))/(OFFSET(Data!$A$1,0,MATCH(AH$6,Data!$1:$1,0)-1,1000,1)=IF(AH$7="","Yes",AH$7))*ROW(Data!$C$1:$C$1009),ROW(AH62)-ROW(AH$7)),1)),"")</f>
        <v/>
      </c>
      <c r="AI62" s="43" t="str">
        <f ca="1">IF(AJ62="","",IF(INDEX(Data!$BR:$BR,MATCH(AJ62,Data!$A:$A,0),1)=0,"",INDEX(Data!$BR:$BR,MATCH(AJ62,Data!$A:$A,0),1)))</f>
        <v/>
      </c>
      <c r="AJ62" s="43" t="str" cm="1">
        <f t="array" aca="1" ref="AJ62" ca="1">IFERROR(_xlfn.SINGLE(INDEX(Data!$A$1:AQ$1009,_xlfn.AGGREGATE(15,6,(OFFSET(Data!$A$1,0,MATCH(AJ$6,Data!$1:$1,0)-1,1000,1)=IF(AJ$7="","Yes",AJ$7))/(OFFSET(Data!$A$1,0,MATCH(AJ$6,Data!$1:$1,0)-1,1000,1)=IF(AJ$7="","Yes",AJ$7))*ROW(Data!$C$1:$C$1009),ROW(AJ62)-ROW(AJ$7)),1)),"")</f>
        <v>Nick Jr.</v>
      </c>
      <c r="AK62" s="43" t="str">
        <f ca="1">IF(AL62="","",IF(INDEX(Data!$BR:$BR,MATCH(AL62,Data!$A:$A,0),1)=0,"",INDEX(Data!$BR:$BR,MATCH(AL62,Data!$A:$A,0),1)))</f>
        <v/>
      </c>
      <c r="AL62" s="43" t="str" cm="1">
        <f t="array" aca="1" ref="AL62" ca="1">IFERROR(_xlfn.SINGLE(INDEX(Data!$A$1:AS$1009,_xlfn.AGGREGATE(15,6,(OFFSET(Data!$A$1,0,MATCH(AL$6,Data!$1:$1,0)-1,1000,1)=IF(AL$7="","Yes",AL$7))/(OFFSET(Data!$A$1,0,MATCH(AL$6,Data!$1:$1,0)-1,1000,1)=IF(AL$7="","Yes",AL$7))*ROW(Data!$C$1:$C$1009),ROW(AL62)-ROW(AL$7)),1)),"")</f>
        <v/>
      </c>
      <c r="AM62" s="43" t="str">
        <f ca="1">IF(AN62="","",IF(INDEX(Data!$BR:$BR,MATCH(AN62,Data!$A:$A,0),1)=0,"",INDEX(Data!$BR:$BR,MATCH(AN62,Data!$A:$A,0),1)))</f>
        <v/>
      </c>
      <c r="AN62" s="43" t="str" cm="1">
        <f t="array" aca="1" ref="AN62" ca="1">IFERROR(_xlfn.SINGLE(INDEX(Data!$A$1:AU$1009,_xlfn.AGGREGATE(15,6,(OFFSET(Data!$A$1,0,MATCH(AN$6,Data!$1:$1,0)-1,1000,1)=IF(AN$7="","Yes",AN$7))/(OFFSET(Data!$A$1,0,MATCH(AN$6,Data!$1:$1,0)-1,1000,1)=IF(AN$7="","Yes",AN$7))*ROW(Data!$C$1:$C$1009),ROW(AN62)-ROW(AN$7)),1)),"")</f>
        <v>Travel Channel</v>
      </c>
    </row>
    <row r="63" spans="1:40" ht="24" x14ac:dyDescent="0.4">
      <c r="A63" s="43" t="str">
        <f ca="1">IF(B63="","",IF(INDEX(Data!$BR:$BR,MATCH(B63,Data!$A:$A,0),1)=0,"",INDEX(Data!$BR:$BR,MATCH(B63,Data!$A:$A,0),1)))</f>
        <v/>
      </c>
      <c r="B63" s="43" t="str" cm="1">
        <f t="array" aca="1" ref="B63" ca="1">IFERROR(_xlfn.SINGLE(INDEX(Data!A$1:$A$1007,_xlfn.AGGREGATE(15,6,(OFFSET(Data!$A$1,0,MATCH(B$6,Data!$1:$1,0)-1,1000,1)=IF(B$7="","Yes",B$7))/(OFFSET(Data!$A$1,0,MATCH(B$6,Data!$1:$1,0)-1,1000,1)=IF(B$7="","Yes",B$7))*ROW(Data!$C$1:$C$1007),ROW(B63)-ROW(B$7)),1)),"")</f>
        <v>Travel Channel</v>
      </c>
      <c r="C63" s="43" t="str">
        <f ca="1">IF(D63="","",IF(INDEX(Data!$BR:$BR,MATCH(D63,Data!$A:$A,0),1)=0,"",INDEX(Data!$BR:$BR,MATCH(D63,Data!$A:$A,0),1)))</f>
        <v/>
      </c>
      <c r="D63" s="43" t="str" cm="1">
        <f t="array" aca="1" ref="D63" ca="1">IFERROR(_xlfn.SINGLE(INDEX(Data!$A$1:C$1007,_xlfn.AGGREGATE(15,6,(OFFSET(Data!$A$1,0,MATCH(D$6,Data!$1:$1,0)-1,1000,1)=IF(D$7="","Yes",D$7))/(OFFSET(Data!$A$1,0,MATCH(D$6,Data!$1:$1,0)-1,1000,1)=IF(D$7="","Yes",D$7))*ROW(Data!$C$1:$C$1007),ROW(D63)-ROW(D$7)),1)),"")</f>
        <v/>
      </c>
      <c r="E63" s="43" t="str">
        <f ca="1">IF(F63="","",IF(INDEX(Data!$BR:$BR,MATCH(F63,Data!$A:$A,0),1)=0,"",INDEX(Data!$BR:$BR,MATCH(F63,Data!$A:$A,0),1)))</f>
        <v/>
      </c>
      <c r="F63" s="43" t="str" cm="1">
        <f t="array" aca="1" ref="F63" ca="1">IFERROR(_xlfn.SINGLE(INDEX(Data!$A$1:E$1009,_xlfn.AGGREGATE(15,6,(OFFSET(Data!$A$1,0,MATCH(F$6,Data!$1:$1,0)-1,1000,1)=IF(F$7="","Yes",F$7))/(OFFSET(Data!$A$1,0,MATCH(F$6,Data!$1:$1,0)-1,1000,1)=IF(F$7="","Yes",F$7))*ROW(Data!$C$1:$C$1009),ROW(F63)-ROW(F$7)),1)),"")</f>
        <v/>
      </c>
      <c r="G63" s="43" t="str">
        <f ca="1">IF(H63="","",IF(INDEX(Data!$BR:$BR,MATCH(H63,Data!$A:$A,0),1)=0,"",INDEX(Data!$BR:$BR,MATCH(H63,Data!$A:$A,0),1)))</f>
        <v/>
      </c>
      <c r="H63" s="43" t="str" cm="1">
        <f t="array" aca="1" ref="H63" ca="1">IFERROR(_xlfn.SINGLE(INDEX(Data!$A$1:G$1009,_xlfn.AGGREGATE(15,6,(OFFSET(Data!$A$1,0,MATCH(H$6,Data!$1:$1,0)-1,1000,1)=IF(H$7="","Yes",H$7))/(OFFSET(Data!$A$1,0,MATCH(H$6,Data!$1:$1,0)-1,1000,1)=IF(H$7="","Yes",H$7))*ROW(Data!$C$1:$C$1009),ROW(H63)-ROW(H$7)),1)),"")</f>
        <v/>
      </c>
      <c r="I63" s="43" t="str">
        <f ca="1">IF(J63="","",IF(INDEX(Data!$BR:$BR,MATCH(J63,Data!$A:$A,0),1)=0,"",INDEX(Data!$BR:$BR,MATCH(J63,Data!$A:$A,0),1)))</f>
        <v/>
      </c>
      <c r="J63" s="43" t="str" cm="1">
        <f t="array" aca="1" ref="J63" ca="1">IFERROR(_xlfn.SINGLE(INDEX(Data!$A$1:J$1009,_xlfn.AGGREGATE(15,6,(OFFSET(Data!$A$1,0,MATCH(J$6,Data!$1:$1,0)-1,1000,1)=IF(J$7="","Yes",J$7))/(OFFSET(Data!$A$1,0,MATCH(J$6,Data!$1:$1,0)-1,1000,1)=IF(J$7="","Yes",J$7))*ROW(Data!$C$1:$C$1009),ROW(J63)-ROW(J$7)),1)),"")</f>
        <v/>
      </c>
      <c r="K63" s="43" t="str">
        <f ca="1">IF(L63="","",IF(INDEX(Data!$BR:$BR,MATCH(L63,Data!$A:$A,0),1)=0,"",INDEX(Data!$BR:$BR,MATCH(L63,Data!$A:$A,0),1)))</f>
        <v/>
      </c>
      <c r="L63" s="43" t="str" cm="1">
        <f t="array" aca="1" ref="L63" ca="1">IFERROR(_xlfn.SINGLE(INDEX(Data!$A$1:L$1009,_xlfn.AGGREGATE(15,6,(OFFSET(Data!$A$1,0,MATCH(L$6,Data!$1:$1,0)-1,1000,1)=IF(L$7="","Yes",L$7))/(OFFSET(Data!$A$1,0,MATCH(L$6,Data!$1:$1,0)-1,1000,1)=IF(L$7="","Yes",L$7))*ROW(Data!$C$1:$C$1009),ROW(L63)-ROW(L$7)),1)),"")</f>
        <v>NBC Sports Regionals</v>
      </c>
      <c r="M63" s="43" t="str">
        <f ca="1">IF(N63="","",IF(INDEX(Data!$BR:$BR,MATCH(N63,Data!$A:$A,0),1)=0,"",INDEX(Data!$BR:$BR,MATCH(N63,Data!$A:$A,0),1)))</f>
        <v/>
      </c>
      <c r="N63" s="43" t="str" cm="1">
        <f t="array" aca="1" ref="N63" ca="1">IFERROR(_xlfn.SINGLE(INDEX(Data!$A$1:N$1009,_xlfn.AGGREGATE(15,6,(OFFSET(Data!$A$1,0,MATCH(N$6,Data!$1:$1,0)-1,1000,1)=IF(N$7="","Yes",N$7))/(OFFSET(Data!$A$1,0,MATCH(N$6,Data!$1:$1,0)-1,1000,1)=IF(N$7="","Yes",N$7))*ROW(Data!$C$1:$C$1009),ROW(N63)-ROW(N$7)),1)),"")</f>
        <v>Paramount Network</v>
      </c>
      <c r="O63" s="43" t="str">
        <f ca="1">IF(P63="","",IF(INDEX(Data!$BR:$BR,MATCH(P63,Data!$A:$A,0),1)=0,"",INDEX(Data!$BR:$BR,MATCH(P63,Data!$A:$A,0),1)))</f>
        <v/>
      </c>
      <c r="P63" s="43" t="str" cm="1">
        <f t="array" aca="1" ref="P63" ca="1">IFERROR(_xlfn.SINGLE(INDEX(Data!$A$1:Q$1009,_xlfn.AGGREGATE(15,6,(OFFSET(Data!$A$1,0,MATCH(P$6,Data!$1:$1,0)-1,1000,1)=IF(P$7="","Yes",P$7))/(OFFSET(Data!$A$1,0,MATCH(P$6,Data!$1:$1,0)-1,1000,1)=IF(P$7="","Yes",P$7))*ROW(Data!$C$1:$C$1009),ROW(P63)-ROW(P$7)),1)),"")</f>
        <v>Lifetime</v>
      </c>
      <c r="Q63" s="43" t="str">
        <f ca="1">IF(R63="","",IF(INDEX(Data!$BR:$BR,MATCH(R63,Data!$A:$A,0),1)=0,"",INDEX(Data!$BR:$BR,MATCH(R63,Data!$A:$A,0),1)))</f>
        <v/>
      </c>
      <c r="R63" s="43" t="str" cm="1">
        <f t="array" aca="1" ref="R63" ca="1">IFERROR(_xlfn.SINGLE(INDEX(Data!$A$1:R$1009,_xlfn.AGGREGATE(15,6,(OFFSET(Data!$A$1,0,MATCH(R$6,Data!$1:$1,0)-1,1000,1)=IF(R$7="","Yes",R$7))/(OFFSET(Data!$A$1,0,MATCH(R$6,Data!$1:$1,0)-1,1000,1)=IF(R$7="","Yes",R$7))*ROW(Data!$C$1:$C$1009),ROW(R63)-ROW(R$7)),1)),"")</f>
        <v>Fuse</v>
      </c>
      <c r="S63" s="43" t="str">
        <f ca="1">IF(T63="","",IF(INDEX(Data!$BR:$BR,MATCH(T63,Data!$A:$A,0),1)=0,"",INDEX(Data!$BR:$BR,MATCH(T63,Data!$A:$A,0),1)))</f>
        <v/>
      </c>
      <c r="T63" s="43" t="str" cm="1">
        <f t="array" aca="1" ref="T63" ca="1">IFERROR(_xlfn.SINGLE(INDEX(Data!$A$1:S$1009,_xlfn.AGGREGATE(15,6,(OFFSET(Data!$A$1,0,MATCH(T$6,Data!$1:$1,0)-1,1000,1)=IF(T$7="","Yes",T$7))/(OFFSET(Data!$A$1,0,MATCH(T$6,Data!$1:$1,0)-1,1000,1)=IF(T$7="","Yes",T$7))*ROW(Data!$C$1:$C$1009),ROW(T63)-ROW(T$7)),1)),"")</f>
        <v>Freeform</v>
      </c>
      <c r="U63" s="43" t="str">
        <f ca="1">IF(V63="","",IF(INDEX(Data!$BR:$BR,MATCH(V63,Data!$A:$A,0),1)=0,"",INDEX(Data!$BR:$BR,MATCH(V63,Data!$A:$A,0),1)))</f>
        <v/>
      </c>
      <c r="V63" s="43" t="str" cm="1">
        <f t="array" aca="1" ref="V63" ca="1">IFERROR(_xlfn.SINGLE(INDEX(Data!$A$1:T$1009,_xlfn.AGGREGATE(15,6,(OFFSET(Data!$A$1,0,MATCH(V$6,Data!$1:$1,0)-1,1000,1)=IF(V$7="","Yes",V$7))/(OFFSET(Data!$A$1,0,MATCH(V$6,Data!$1:$1,0)-1,1000,1)=IF(V$7="","Yes",V$7))*ROW(Data!$C$1:$C$1009),ROW(V63)-ROW(V$7)),1)),"")</f>
        <v>Fox Sports 1</v>
      </c>
      <c r="W63" s="43" t="str">
        <f ca="1">IF(X63="","",IF(INDEX(Data!$BR:$BR,MATCH(X63,Data!$A:$A,0),1)=0,"",INDEX(Data!$BR:$BR,MATCH(X63,Data!$A:$A,0),1)))</f>
        <v/>
      </c>
      <c r="X63" s="43" t="str" cm="1">
        <f t="array" aca="1" ref="X63" ca="1">IFERROR(_xlfn.SINGLE(INDEX(Data!$A$1:Y$1009,_xlfn.AGGREGATE(15,6,(OFFSET(Data!$A$1,0,MATCH(X$6,Data!$1:$1,0)-1,1000,1)=IF(X$7="","Yes",X$7))/(OFFSET(Data!$A$1,0,MATCH(X$6,Data!$1:$1,0)-1,1000,1)=IF(X$7="","Yes",X$7))*ROW(Data!$C$1:$C$1009),ROW(X63)-ROW(X$7)),1)),"")</f>
        <v>GolTV</v>
      </c>
      <c r="Y63" s="43" t="str">
        <f ca="1">IF(Z63="","",IF(INDEX(Data!$BR:$BR,MATCH(Z63,Data!$A:$A,0),1)=0,"",INDEX(Data!$BR:$BR,MATCH(Z63,Data!$A:$A,0),1)))</f>
        <v/>
      </c>
      <c r="Z63" s="43" t="str" cm="1">
        <f t="array" aca="1" ref="Z63" ca="1">IFERROR(_xlfn.SINGLE(INDEX(Data!$A$1:AA$1009,_xlfn.AGGREGATE(15,6,(OFFSET(Data!$A$1,0,MATCH(Z$6,Data!$1:$1,0)-1,1000,1)=IF(Z$7="","Yes",Z$7))/(OFFSET(Data!$A$1,0,MATCH(Z$6,Data!$1:$1,0)-1,1000,1)=IF(Z$7="","Yes",Z$7))*ROW(Data!$C$1:$C$1009),ROW(Z63)-ROW(Z$7)),1)),"")</f>
        <v>MSNBC</v>
      </c>
      <c r="AA63" s="43" t="str">
        <f ca="1">IF(AB63="","",IF(INDEX(Data!$BR:$BR,MATCH(AB63,Data!$A:$A,0),1)=0,"",INDEX(Data!$BR:$BR,MATCH(AB63,Data!$A:$A,0),1)))</f>
        <v/>
      </c>
      <c r="AB63" s="43" t="str" cm="1">
        <f t="array" aca="1" ref="AB63" ca="1">IFERROR(_xlfn.SINGLE(INDEX(Data!$A$1:AC$1009,_xlfn.AGGREGATE(15,6,(OFFSET(Data!$A$1,0,MATCH(AB$6,Data!$1:$1,0)-1,1000,1)=IF(AB$7="","Yes",AB$7))/(OFFSET(Data!$A$1,0,MATCH(AB$6,Data!$1:$1,0)-1,1000,1)=IF(AB$7="","Yes",AB$7))*ROW(Data!$C$1:$C$1009),ROW(AB63)-ROW(AB$7)),1)),"")</f>
        <v>QVC</v>
      </c>
      <c r="AC63" s="43" t="str">
        <f ca="1">IF(AD63="","",IF(INDEX(Data!$BR:$BR,MATCH(AD63,Data!$A:$A,0),1)=0,"",INDEX(Data!$BR:$BR,MATCH(AD63,Data!$A:$A,0),1)))</f>
        <v/>
      </c>
      <c r="AD63" s="43" t="str" cm="1">
        <f t="array" aca="1" ref="AD63" ca="1">IFERROR(_xlfn.SINGLE(INDEX(Data!$A$1:AE$1009,_xlfn.AGGREGATE(15,6,(OFFSET(Data!$A$1,0,MATCH(AD$6,Data!$1:$1,0)-1,1000,1)=IF(AD$7="","Yes",AD$7))/(OFFSET(Data!$A$1,0,MATCH(AD$6,Data!$1:$1,0)-1,1000,1)=IF(AD$7="","Yes",AD$7))*ROW(Data!$C$1:$C$1009),ROW(AD63)-ROW(AD$7)),1)),"")</f>
        <v>Investigation Discovery</v>
      </c>
      <c r="AE63" s="43" t="str">
        <f ca="1">IF(AF63="","",IF(INDEX(Data!$BR:$BR,MATCH(AF63,Data!$A:$A,0),1)=0,"",INDEX(Data!$BR:$BR,MATCH(AF63,Data!$A:$A,0),1)))</f>
        <v/>
      </c>
      <c r="AF63" s="43" t="str" cm="1">
        <f t="array" aca="1" ref="AF63" ca="1">IFERROR(_xlfn.SINGLE(INDEX(Data!$A$1:AM$1009,_xlfn.AGGREGATE(15,6,(OFFSET(Data!$A$1,0,MATCH(AF$6,Data!$1:$1,0)-1,1000,1)=IF(AF$7="","Yes",AF$7))/(OFFSET(Data!$A$1,0,MATCH(AF$6,Data!$1:$1,0)-1,1000,1)=IF(AF$7="","Yes",AF$7))*ROW(Data!$C$1:$C$1009),ROW(AF63)-ROW(AF$7)),1)),"")</f>
        <v/>
      </c>
      <c r="AG63" s="43" t="str">
        <f ca="1">IF(AH63="","",IF(INDEX(Data!$BR:$BR,MATCH(AH63,Data!$A:$A,0),1)=0,"",INDEX(Data!$BR:$BR,MATCH(AH63,Data!$A:$A,0),1)))</f>
        <v/>
      </c>
      <c r="AH63" s="43" t="str" cm="1">
        <f t="array" aca="1" ref="AH63" ca="1">IFERROR(_xlfn.SINGLE(INDEX(Data!$A$1:AO$1009,_xlfn.AGGREGATE(15,6,(OFFSET(Data!$A$1,0,MATCH(AH$6,Data!$1:$1,0)-1,1000,1)=IF(AH$7="","Yes",AH$7))/(OFFSET(Data!$A$1,0,MATCH(AH$6,Data!$1:$1,0)-1,1000,1)=IF(AH$7="","Yes",AH$7))*ROW(Data!$C$1:$C$1009),ROW(AH63)-ROW(AH$7)),1)),"")</f>
        <v/>
      </c>
      <c r="AI63" s="43" t="str">
        <f ca="1">IF(AJ63="","",IF(INDEX(Data!$BR:$BR,MATCH(AJ63,Data!$A:$A,0),1)=0,"",INDEX(Data!$BR:$BR,MATCH(AJ63,Data!$A:$A,0),1)))</f>
        <v/>
      </c>
      <c r="AJ63" s="43" t="str" cm="1">
        <f t="array" aca="1" ref="AJ63" ca="1">IFERROR(_xlfn.SINGLE(INDEX(Data!$A$1:AQ$1009,_xlfn.AGGREGATE(15,6,(OFFSET(Data!$A$1,0,MATCH(AJ$6,Data!$1:$1,0)-1,1000,1)=IF(AJ$7="","Yes",AJ$7))/(OFFSET(Data!$A$1,0,MATCH(AJ$6,Data!$1:$1,0)-1,1000,1)=IF(AJ$7="","Yes",AJ$7))*ROW(Data!$C$1:$C$1009),ROW(AJ63)-ROW(AJ$7)),1)),"")</f>
        <v>Nickelodeon</v>
      </c>
      <c r="AK63" s="43" t="str">
        <f ca="1">IF(AL63="","",IF(INDEX(Data!$BR:$BR,MATCH(AL63,Data!$A:$A,0),1)=0,"",INDEX(Data!$BR:$BR,MATCH(AL63,Data!$A:$A,0),1)))</f>
        <v/>
      </c>
      <c r="AL63" s="43" t="str" cm="1">
        <f t="array" aca="1" ref="AL63" ca="1">IFERROR(_xlfn.SINGLE(INDEX(Data!$A$1:AS$1009,_xlfn.AGGREGATE(15,6,(OFFSET(Data!$A$1,0,MATCH(AL$6,Data!$1:$1,0)-1,1000,1)=IF(AL$7="","Yes",AL$7))/(OFFSET(Data!$A$1,0,MATCH(AL$6,Data!$1:$1,0)-1,1000,1)=IF(AL$7="","Yes",AL$7))*ROW(Data!$C$1:$C$1009),ROW(AL63)-ROW(AL$7)),1)),"")</f>
        <v/>
      </c>
      <c r="AM63" s="43" t="str">
        <f ca="1">IF(AN63="","",IF(INDEX(Data!$BR:$BR,MATCH(AN63,Data!$A:$A,0),1)=0,"",INDEX(Data!$BR:$BR,MATCH(AN63,Data!$A:$A,0),1)))</f>
        <v/>
      </c>
      <c r="AN63" s="43" t="str" cm="1">
        <f t="array" aca="1" ref="AN63" ca="1">IFERROR(_xlfn.SINGLE(INDEX(Data!$A$1:AU$1009,_xlfn.AGGREGATE(15,6,(OFFSET(Data!$A$1,0,MATCH(AN$6,Data!$1:$1,0)-1,1000,1)=IF(AN$7="","Yes",AN$7))/(OFFSET(Data!$A$1,0,MATCH(AN$6,Data!$1:$1,0)-1,1000,1)=IF(AN$7="","Yes",AN$7))*ROW(Data!$C$1:$C$1009),ROW(AN63)-ROW(AN$7)),1)),"")</f>
        <v>TV Land</v>
      </c>
    </row>
    <row r="64" spans="1:40" ht="24" x14ac:dyDescent="0.4">
      <c r="A64" s="43" t="str">
        <f ca="1">IF(B64="","",IF(INDEX(Data!$BR:$BR,MATCH(B64,Data!$A:$A,0),1)=0,"",INDEX(Data!$BR:$BR,MATCH(B64,Data!$A:$A,0),1)))</f>
        <v/>
      </c>
      <c r="B64" s="43" t="str" cm="1">
        <f t="array" aca="1" ref="B64" ca="1">IFERROR(_xlfn.SINGLE(INDEX(Data!A$1:$A$1007,_xlfn.AGGREGATE(15,6,(OFFSET(Data!$A$1,0,MATCH(B$6,Data!$1:$1,0)-1,1000,1)=IF(B$7="","Yes",B$7))/(OFFSET(Data!$A$1,0,MATCH(B$6,Data!$1:$1,0)-1,1000,1)=IF(B$7="","Yes",B$7))*ROW(Data!$C$1:$C$1007),ROW(B64)-ROW(B$7)),1)),"")</f>
        <v>TV Land</v>
      </c>
      <c r="C64" s="43" t="str">
        <f ca="1">IF(D64="","",IF(INDEX(Data!$BR:$BR,MATCH(D64,Data!$A:$A,0),1)=0,"",INDEX(Data!$BR:$BR,MATCH(D64,Data!$A:$A,0),1)))</f>
        <v/>
      </c>
      <c r="D64" s="43" t="str" cm="1">
        <f t="array" aca="1" ref="D64" ca="1">IFERROR(_xlfn.SINGLE(INDEX(Data!$A$1:C$1007,_xlfn.AGGREGATE(15,6,(OFFSET(Data!$A$1,0,MATCH(D$6,Data!$1:$1,0)-1,1000,1)=IF(D$7="","Yes",D$7))/(OFFSET(Data!$A$1,0,MATCH(D$6,Data!$1:$1,0)-1,1000,1)=IF(D$7="","Yes",D$7))*ROW(Data!$C$1:$C$1007),ROW(D64)-ROW(D$7)),1)),"")</f>
        <v/>
      </c>
      <c r="E64" s="43" t="str">
        <f ca="1">IF(F64="","",IF(INDEX(Data!$BR:$BR,MATCH(F64,Data!$A:$A,0),1)=0,"",INDEX(Data!$BR:$BR,MATCH(F64,Data!$A:$A,0),1)))</f>
        <v/>
      </c>
      <c r="F64" s="43" t="str" cm="1">
        <f t="array" aca="1" ref="F64" ca="1">IFERROR(_xlfn.SINGLE(INDEX(Data!$A$1:E$1009,_xlfn.AGGREGATE(15,6,(OFFSET(Data!$A$1,0,MATCH(F$6,Data!$1:$1,0)-1,1000,1)=IF(F$7="","Yes",F$7))/(OFFSET(Data!$A$1,0,MATCH(F$6,Data!$1:$1,0)-1,1000,1)=IF(F$7="","Yes",F$7))*ROW(Data!$C$1:$C$1009),ROW(F64)-ROW(F$7)),1)),"")</f>
        <v/>
      </c>
      <c r="G64" s="43" t="str">
        <f ca="1">IF(H64="","",IF(INDEX(Data!$BR:$BR,MATCH(H64,Data!$A:$A,0),1)=0,"",INDEX(Data!$BR:$BR,MATCH(H64,Data!$A:$A,0),1)))</f>
        <v/>
      </c>
      <c r="H64" s="43" t="str" cm="1">
        <f t="array" aca="1" ref="H64" ca="1">IFERROR(_xlfn.SINGLE(INDEX(Data!$A$1:G$1009,_xlfn.AGGREGATE(15,6,(OFFSET(Data!$A$1,0,MATCH(H$6,Data!$1:$1,0)-1,1000,1)=IF(H$7="","Yes",H$7))/(OFFSET(Data!$A$1,0,MATCH(H$6,Data!$1:$1,0)-1,1000,1)=IF(H$7="","Yes",H$7))*ROW(Data!$C$1:$C$1009),ROW(H64)-ROW(H$7)),1)),"")</f>
        <v/>
      </c>
      <c r="I64" s="43" t="str">
        <f ca="1">IF(J64="","",IF(INDEX(Data!$BR:$BR,MATCH(J64,Data!$A:$A,0),1)=0,"",INDEX(Data!$BR:$BR,MATCH(J64,Data!$A:$A,0),1)))</f>
        <v/>
      </c>
      <c r="J64" s="43" t="str" cm="1">
        <f t="array" aca="1" ref="J64" ca="1">IFERROR(_xlfn.SINGLE(INDEX(Data!$A$1:J$1009,_xlfn.AGGREGATE(15,6,(OFFSET(Data!$A$1,0,MATCH(J$6,Data!$1:$1,0)-1,1000,1)=IF(J$7="","Yes",J$7))/(OFFSET(Data!$A$1,0,MATCH(J$6,Data!$1:$1,0)-1,1000,1)=IF(J$7="","Yes",J$7))*ROW(Data!$C$1:$C$1009),ROW(J64)-ROW(J$7)),1)),"")</f>
        <v/>
      </c>
      <c r="K64" s="43" t="str">
        <f ca="1">IF(L64="","",IF(INDEX(Data!$BR:$BR,MATCH(L64,Data!$A:$A,0),1)=0,"",INDEX(Data!$BR:$BR,MATCH(L64,Data!$A:$A,0),1)))</f>
        <v/>
      </c>
      <c r="L64" s="43" t="str" cm="1">
        <f t="array" aca="1" ref="L64" ca="1">IFERROR(_xlfn.SINGLE(INDEX(Data!$A$1:L$1009,_xlfn.AGGREGATE(15,6,(OFFSET(Data!$A$1,0,MATCH(L$6,Data!$1:$1,0)-1,1000,1)=IF(L$7="","Yes",L$7))/(OFFSET(Data!$A$1,0,MATCH(L$6,Data!$1:$1,0)-1,1000,1)=IF(L$7="","Yes",L$7))*ROW(Data!$C$1:$C$1009),ROW(L64)-ROW(L$7)),1)),"")</f>
        <v>Nick Jr.</v>
      </c>
      <c r="M64" s="43" t="str">
        <f ca="1">IF(N64="","",IF(INDEX(Data!$BR:$BR,MATCH(N64,Data!$A:$A,0),1)=0,"",INDEX(Data!$BR:$BR,MATCH(N64,Data!$A:$A,0),1)))</f>
        <v/>
      </c>
      <c r="N64" s="43" t="str" cm="1">
        <f t="array" aca="1" ref="N64" ca="1">IFERROR(_xlfn.SINGLE(INDEX(Data!$A$1:N$1009,_xlfn.AGGREGATE(15,6,(OFFSET(Data!$A$1,0,MATCH(N$6,Data!$1:$1,0)-1,1000,1)=IF(N$7="","Yes",N$7))/(OFFSET(Data!$A$1,0,MATCH(N$6,Data!$1:$1,0)-1,1000,1)=IF(N$7="","Yes",N$7))*ROW(Data!$C$1:$C$1009),ROW(N64)-ROW(N$7)),1)),"")</f>
        <v>QVC</v>
      </c>
      <c r="O64" s="43" t="str">
        <f ca="1">IF(P64="","",IF(INDEX(Data!$BR:$BR,MATCH(P64,Data!$A:$A,0),1)=0,"",INDEX(Data!$BR:$BR,MATCH(P64,Data!$A:$A,0),1)))</f>
        <v/>
      </c>
      <c r="P64" s="43" t="str" cm="1">
        <f t="array" aca="1" ref="P64" ca="1">IFERROR(_xlfn.SINGLE(INDEX(Data!$A$1:Q$1009,_xlfn.AGGREGATE(15,6,(OFFSET(Data!$A$1,0,MATCH(P$6,Data!$1:$1,0)-1,1000,1)=IF(P$7="","Yes",P$7))/(OFFSET(Data!$A$1,0,MATCH(P$6,Data!$1:$1,0)-1,1000,1)=IF(P$7="","Yes",P$7))*ROW(Data!$C$1:$C$1009),ROW(P64)-ROW(P$7)),1)),"")</f>
        <v>MLB Network</v>
      </c>
      <c r="Q64" s="43" t="str">
        <f ca="1">IF(R64="","",IF(INDEX(Data!$BR:$BR,MATCH(R64,Data!$A:$A,0),1)=0,"",INDEX(Data!$BR:$BR,MATCH(R64,Data!$A:$A,0),1)))</f>
        <v/>
      </c>
      <c r="R64" s="43" t="str" cm="1">
        <f t="array" aca="1" ref="R64" ca="1">IFERROR(_xlfn.SINGLE(INDEX(Data!$A$1:R$1009,_xlfn.AGGREGATE(15,6,(OFFSET(Data!$A$1,0,MATCH(R$6,Data!$1:$1,0)-1,1000,1)=IF(R$7="","Yes",R$7))/(OFFSET(Data!$A$1,0,MATCH(R$6,Data!$1:$1,0)-1,1000,1)=IF(R$7="","Yes",R$7))*ROW(Data!$C$1:$C$1009),ROW(R64)-ROW(R$7)),1)),"")</f>
        <v>FX</v>
      </c>
      <c r="S64" s="43" t="str">
        <f ca="1">IF(T64="","",IF(INDEX(Data!$BR:$BR,MATCH(T64,Data!$A:$A,0),1)=0,"",INDEX(Data!$BR:$BR,MATCH(T64,Data!$A:$A,0),1)))</f>
        <v/>
      </c>
      <c r="T64" s="43" t="str" cm="1">
        <f t="array" aca="1" ref="T64" ca="1">IFERROR(_xlfn.SINGLE(INDEX(Data!$A$1:S$1009,_xlfn.AGGREGATE(15,6,(OFFSET(Data!$A$1,0,MATCH(T$6,Data!$1:$1,0)-1,1000,1)=IF(T$7="","Yes",T$7))/(OFFSET(Data!$A$1,0,MATCH(T$6,Data!$1:$1,0)-1,1000,1)=IF(T$7="","Yes",T$7))*ROW(Data!$C$1:$C$1009),ROW(T64)-ROW(T$7)),1)),"")</f>
        <v>Fuse</v>
      </c>
      <c r="U64" s="43" t="str">
        <f ca="1">IF(V64="","",IF(INDEX(Data!$BR:$BR,MATCH(V64,Data!$A:$A,0),1)=0,"",INDEX(Data!$BR:$BR,MATCH(V64,Data!$A:$A,0),1)))</f>
        <v/>
      </c>
      <c r="V64" s="43" t="str" cm="1">
        <f t="array" aca="1" ref="V64" ca="1">IFERROR(_xlfn.SINGLE(INDEX(Data!$A$1:T$1009,_xlfn.AGGREGATE(15,6,(OFFSET(Data!$A$1,0,MATCH(V$6,Data!$1:$1,0)-1,1000,1)=IF(V$7="","Yes",V$7))/(OFFSET(Data!$A$1,0,MATCH(V$6,Data!$1:$1,0)-1,1000,1)=IF(V$7="","Yes",V$7))*ROW(Data!$C$1:$C$1009),ROW(V64)-ROW(V$7)),1)),"")</f>
        <v>Fox Sports 2</v>
      </c>
      <c r="W64" s="43" t="str">
        <f ca="1">IF(X64="","",IF(INDEX(Data!$BR:$BR,MATCH(X64,Data!$A:$A,0),1)=0,"",INDEX(Data!$BR:$BR,MATCH(X64,Data!$A:$A,0),1)))</f>
        <v/>
      </c>
      <c r="X64" s="43" t="str" cm="1">
        <f t="array" aca="1" ref="X64" ca="1">IFERROR(_xlfn.SINGLE(INDEX(Data!$A$1:Y$1009,_xlfn.AGGREGATE(15,6,(OFFSET(Data!$A$1,0,MATCH(X$6,Data!$1:$1,0)-1,1000,1)=IF(X$7="","Yes",X$7))/(OFFSET(Data!$A$1,0,MATCH(X$6,Data!$1:$1,0)-1,1000,1)=IF(X$7="","Yes",X$7))*ROW(Data!$C$1:$C$1009),ROW(X64)-ROW(X$7)),1)),"")</f>
        <v>Great American Country</v>
      </c>
      <c r="Y64" s="43" t="str">
        <f ca="1">IF(Z64="","",IF(INDEX(Data!$BR:$BR,MATCH(Z64,Data!$A:$A,0),1)=0,"",INDEX(Data!$BR:$BR,MATCH(Z64,Data!$A:$A,0),1)))</f>
        <v/>
      </c>
      <c r="Z64" s="43" t="str" cm="1">
        <f t="array" aca="1" ref="Z64" ca="1">IFERROR(_xlfn.SINGLE(INDEX(Data!$A$1:AA$1009,_xlfn.AGGREGATE(15,6,(OFFSET(Data!$A$1,0,MATCH(Z$6,Data!$1:$1,0)-1,1000,1)=IF(Z$7="","Yes",Z$7))/(OFFSET(Data!$A$1,0,MATCH(Z$6,Data!$1:$1,0)-1,1000,1)=IF(Z$7="","Yes",Z$7))*ROW(Data!$C$1:$C$1009),ROW(Z64)-ROW(Z$7)),1)),"")</f>
        <v>MTV</v>
      </c>
      <c r="AA64" s="43" t="str">
        <f ca="1">IF(AB64="","",IF(INDEX(Data!$BR:$BR,MATCH(AB64,Data!$A:$A,0),1)=0,"",INDEX(Data!$BR:$BR,MATCH(AB64,Data!$A:$A,0),1)))</f>
        <v/>
      </c>
      <c r="AB64" s="43" t="str" cm="1">
        <f t="array" aca="1" ref="AB64" ca="1">IFERROR(_xlfn.SINGLE(INDEX(Data!$A$1:AC$1009,_xlfn.AGGREGATE(15,6,(OFFSET(Data!$A$1,0,MATCH(AB$6,Data!$1:$1,0)-1,1000,1)=IF(AB$7="","Yes",AB$7))/(OFFSET(Data!$A$1,0,MATCH(AB$6,Data!$1:$1,0)-1,1000,1)=IF(AB$7="","Yes",AB$7))*ROW(Data!$C$1:$C$1009),ROW(AB64)-ROW(AB$7)),1)),"")</f>
        <v>SEC Network</v>
      </c>
      <c r="AC64" s="43" t="str">
        <f ca="1">IF(AD64="","",IF(INDEX(Data!$BR:$BR,MATCH(AD64,Data!$A:$A,0),1)=0,"",INDEX(Data!$BR:$BR,MATCH(AD64,Data!$A:$A,0),1)))</f>
        <v/>
      </c>
      <c r="AD64" s="43" t="str" cm="1">
        <f t="array" aca="1" ref="AD64" ca="1">IFERROR(_xlfn.SINGLE(INDEX(Data!$A$1:AE$1009,_xlfn.AGGREGATE(15,6,(OFFSET(Data!$A$1,0,MATCH(AD$6,Data!$1:$1,0)-1,1000,1)=IF(AD$7="","Yes",AD$7))/(OFFSET(Data!$A$1,0,MATCH(AD$6,Data!$1:$1,0)-1,1000,1)=IF(AD$7="","Yes",AD$7))*ROW(Data!$C$1:$C$1009),ROW(AD64)-ROW(AD$7)),1)),"")</f>
        <v>Lifetime</v>
      </c>
      <c r="AE64" s="43" t="str">
        <f ca="1">IF(AF64="","",IF(INDEX(Data!$BR:$BR,MATCH(AF64,Data!$A:$A,0),1)=0,"",INDEX(Data!$BR:$BR,MATCH(AF64,Data!$A:$A,0),1)))</f>
        <v/>
      </c>
      <c r="AF64" s="43" t="str" cm="1">
        <f t="array" aca="1" ref="AF64" ca="1">IFERROR(_xlfn.SINGLE(INDEX(Data!$A$1:AM$1009,_xlfn.AGGREGATE(15,6,(OFFSET(Data!$A$1,0,MATCH(AF$6,Data!$1:$1,0)-1,1000,1)=IF(AF$7="","Yes",AF$7))/(OFFSET(Data!$A$1,0,MATCH(AF$6,Data!$1:$1,0)-1,1000,1)=IF(AF$7="","Yes",AF$7))*ROW(Data!$C$1:$C$1009),ROW(AF64)-ROW(AF$7)),1)),"")</f>
        <v/>
      </c>
      <c r="AG64" s="43" t="str">
        <f ca="1">IF(AH64="","",IF(INDEX(Data!$BR:$BR,MATCH(AH64,Data!$A:$A,0),1)=0,"",INDEX(Data!$BR:$BR,MATCH(AH64,Data!$A:$A,0),1)))</f>
        <v/>
      </c>
      <c r="AH64" s="43" t="str" cm="1">
        <f t="array" aca="1" ref="AH64" ca="1">IFERROR(_xlfn.SINGLE(INDEX(Data!$A$1:AO$1009,_xlfn.AGGREGATE(15,6,(OFFSET(Data!$A$1,0,MATCH(AH$6,Data!$1:$1,0)-1,1000,1)=IF(AH$7="","Yes",AH$7))/(OFFSET(Data!$A$1,0,MATCH(AH$6,Data!$1:$1,0)-1,1000,1)=IF(AH$7="","Yes",AH$7))*ROW(Data!$C$1:$C$1009),ROW(AH64)-ROW(AH$7)),1)),"")</f>
        <v/>
      </c>
      <c r="AI64" s="43" t="str">
        <f ca="1">IF(AJ64="","",IF(INDEX(Data!$BR:$BR,MATCH(AJ64,Data!$A:$A,0),1)=0,"",INDEX(Data!$BR:$BR,MATCH(AJ64,Data!$A:$A,0),1)))</f>
        <v/>
      </c>
      <c r="AJ64" s="43" t="str" cm="1">
        <f t="array" aca="1" ref="AJ64" ca="1">IFERROR(_xlfn.SINGLE(INDEX(Data!$A$1:AQ$1009,_xlfn.AGGREGATE(15,6,(OFFSET(Data!$A$1,0,MATCH(AJ$6,Data!$1:$1,0)-1,1000,1)=IF(AJ$7="","Yes",AJ$7))/(OFFSET(Data!$A$1,0,MATCH(AJ$6,Data!$1:$1,0)-1,1000,1)=IF(AJ$7="","Yes",AJ$7))*ROW(Data!$C$1:$C$1009),ROW(AJ64)-ROW(AJ$7)),1)),"")</f>
        <v>Own</v>
      </c>
      <c r="AK64" s="43" t="str">
        <f ca="1">IF(AL64="","",IF(INDEX(Data!$BR:$BR,MATCH(AL64,Data!$A:$A,0),1)=0,"",INDEX(Data!$BR:$BR,MATCH(AL64,Data!$A:$A,0),1)))</f>
        <v/>
      </c>
      <c r="AL64" s="43" t="str" cm="1">
        <f t="array" aca="1" ref="AL64" ca="1">IFERROR(_xlfn.SINGLE(INDEX(Data!$A$1:AS$1009,_xlfn.AGGREGATE(15,6,(OFFSET(Data!$A$1,0,MATCH(AL$6,Data!$1:$1,0)-1,1000,1)=IF(AL$7="","Yes",AL$7))/(OFFSET(Data!$A$1,0,MATCH(AL$6,Data!$1:$1,0)-1,1000,1)=IF(AL$7="","Yes",AL$7))*ROW(Data!$C$1:$C$1009),ROW(AL64)-ROW(AL$7)),1)),"")</f>
        <v/>
      </c>
      <c r="AM64" s="43" t="str">
        <f ca="1">IF(AN64="","",IF(INDEX(Data!$BR:$BR,MATCH(AN64,Data!$A:$A,0),1)=0,"",INDEX(Data!$BR:$BR,MATCH(AN64,Data!$A:$A,0),1)))</f>
        <v/>
      </c>
      <c r="AN64" s="43" t="str" cm="1">
        <f t="array" aca="1" ref="AN64" ca="1">IFERROR(_xlfn.SINGLE(INDEX(Data!$A$1:AU$1009,_xlfn.AGGREGATE(15,6,(OFFSET(Data!$A$1,0,MATCH(AN$6,Data!$1:$1,0)-1,1000,1)=IF(AN$7="","Yes",AN$7))/(OFFSET(Data!$A$1,0,MATCH(AN$6,Data!$1:$1,0)-1,1000,1)=IF(AN$7="","Yes",AN$7))*ROW(Data!$C$1:$C$1009),ROW(AN64)-ROW(AN$7)),1)),"")</f>
        <v>VH1</v>
      </c>
    </row>
    <row r="65" spans="1:40" ht="24" x14ac:dyDescent="0.4">
      <c r="A65" s="43" t="str">
        <f ca="1">IF(B65="","",IF(INDEX(Data!$BR:$BR,MATCH(B65,Data!$A:$A,0),1)=0,"",INDEX(Data!$BR:$BR,MATCH(B65,Data!$A:$A,0),1)))</f>
        <v/>
      </c>
      <c r="B65" s="43" t="str" cm="1">
        <f t="array" aca="1" ref="B65" ca="1">IFERROR(_xlfn.SINGLE(INDEX(Data!A$1:$A$1007,_xlfn.AGGREGATE(15,6,(OFFSET(Data!$A$1,0,MATCH(B$6,Data!$1:$1,0)-1,1000,1)=IF(B$7="","Yes",B$7))/(OFFSET(Data!$A$1,0,MATCH(B$6,Data!$1:$1,0)-1,1000,1)=IF(B$7="","Yes",B$7))*ROW(Data!$C$1:$C$1007),ROW(B65)-ROW(B$7)),1)),"")</f>
        <v>TV One</v>
      </c>
      <c r="C65" s="43" t="str">
        <f ca="1">IF(D65="","",IF(INDEX(Data!$BR:$BR,MATCH(D65,Data!$A:$A,0),1)=0,"",INDEX(Data!$BR:$BR,MATCH(D65,Data!$A:$A,0),1)))</f>
        <v/>
      </c>
      <c r="D65" s="43" t="str" cm="1">
        <f t="array" aca="1" ref="D65" ca="1">IFERROR(_xlfn.SINGLE(INDEX(Data!$A$1:C$1007,_xlfn.AGGREGATE(15,6,(OFFSET(Data!$A$1,0,MATCH(D$6,Data!$1:$1,0)-1,1000,1)=IF(D$7="","Yes",D$7))/(OFFSET(Data!$A$1,0,MATCH(D$6,Data!$1:$1,0)-1,1000,1)=IF(D$7="","Yes",D$7))*ROW(Data!$C$1:$C$1007),ROW(D65)-ROW(D$7)),1)),"")</f>
        <v/>
      </c>
      <c r="E65" s="43" t="str">
        <f ca="1">IF(F65="","",IF(INDEX(Data!$BR:$BR,MATCH(F65,Data!$A:$A,0),1)=0,"",INDEX(Data!$BR:$BR,MATCH(F65,Data!$A:$A,0),1)))</f>
        <v/>
      </c>
      <c r="F65" s="43" t="str" cm="1">
        <f t="array" aca="1" ref="F65" ca="1">IFERROR(_xlfn.SINGLE(INDEX(Data!$A$1:E$1009,_xlfn.AGGREGATE(15,6,(OFFSET(Data!$A$1,0,MATCH(F$6,Data!$1:$1,0)-1,1000,1)=IF(F$7="","Yes",F$7))/(OFFSET(Data!$A$1,0,MATCH(F$6,Data!$1:$1,0)-1,1000,1)=IF(F$7="","Yes",F$7))*ROW(Data!$C$1:$C$1009),ROW(F65)-ROW(F$7)),1)),"")</f>
        <v/>
      </c>
      <c r="G65" s="43" t="str">
        <f ca="1">IF(H65="","",IF(INDEX(Data!$BR:$BR,MATCH(H65,Data!$A:$A,0),1)=0,"",INDEX(Data!$BR:$BR,MATCH(H65,Data!$A:$A,0),1)))</f>
        <v/>
      </c>
      <c r="H65" s="43" t="str" cm="1">
        <f t="array" aca="1" ref="H65" ca="1">IFERROR(_xlfn.SINGLE(INDEX(Data!$A$1:G$1009,_xlfn.AGGREGATE(15,6,(OFFSET(Data!$A$1,0,MATCH(H$6,Data!$1:$1,0)-1,1000,1)=IF(H$7="","Yes",H$7))/(OFFSET(Data!$A$1,0,MATCH(H$6,Data!$1:$1,0)-1,1000,1)=IF(H$7="","Yes",H$7))*ROW(Data!$C$1:$C$1009),ROW(H65)-ROW(H$7)),1)),"")</f>
        <v/>
      </c>
      <c r="I65" s="43" t="str">
        <f ca="1">IF(J65="","",IF(INDEX(Data!$BR:$BR,MATCH(J65,Data!$A:$A,0),1)=0,"",INDEX(Data!$BR:$BR,MATCH(J65,Data!$A:$A,0),1)))</f>
        <v/>
      </c>
      <c r="J65" s="43" t="str" cm="1">
        <f t="array" aca="1" ref="J65" ca="1">IFERROR(_xlfn.SINGLE(INDEX(Data!$A$1:J$1009,_xlfn.AGGREGATE(15,6,(OFFSET(Data!$A$1,0,MATCH(J$6,Data!$1:$1,0)-1,1000,1)=IF(J$7="","Yes",J$7))/(OFFSET(Data!$A$1,0,MATCH(J$6,Data!$1:$1,0)-1,1000,1)=IF(J$7="","Yes",J$7))*ROW(Data!$C$1:$C$1009),ROW(J65)-ROW(J$7)),1)),"")</f>
        <v/>
      </c>
      <c r="K65" s="43" t="str">
        <f ca="1">IF(L65="","",IF(INDEX(Data!$BR:$BR,MATCH(L65,Data!$A:$A,0),1)=0,"",INDEX(Data!$BR:$BR,MATCH(L65,Data!$A:$A,0),1)))</f>
        <v/>
      </c>
      <c r="L65" s="43" t="str" cm="1">
        <f t="array" aca="1" ref="L65" ca="1">IFERROR(_xlfn.SINGLE(INDEX(Data!$A$1:L$1009,_xlfn.AGGREGATE(15,6,(OFFSET(Data!$A$1,0,MATCH(L$6,Data!$1:$1,0)-1,1000,1)=IF(L$7="","Yes",L$7))/(OFFSET(Data!$A$1,0,MATCH(L$6,Data!$1:$1,0)-1,1000,1)=IF(L$7="","Yes",L$7))*ROW(Data!$C$1:$C$1009),ROW(L65)-ROW(L$7)),1)),"")</f>
        <v>Nickelodeon</v>
      </c>
      <c r="M65" s="43" t="str">
        <f ca="1">IF(N65="","",IF(INDEX(Data!$BR:$BR,MATCH(N65,Data!$A:$A,0),1)=0,"",INDEX(Data!$BR:$BR,MATCH(N65,Data!$A:$A,0),1)))</f>
        <v/>
      </c>
      <c r="N65" s="43" t="str" cm="1">
        <f t="array" aca="1" ref="N65" ca="1">IFERROR(_xlfn.SINGLE(INDEX(Data!$A$1:N$1009,_xlfn.AGGREGATE(15,6,(OFFSET(Data!$A$1,0,MATCH(N$6,Data!$1:$1,0)-1,1000,1)=IF(N$7="","Yes",N$7))/(OFFSET(Data!$A$1,0,MATCH(N$6,Data!$1:$1,0)-1,1000,1)=IF(N$7="","Yes",N$7))*ROW(Data!$C$1:$C$1009),ROW(N65)-ROW(N$7)),1)),"")</f>
        <v>QVC 2</v>
      </c>
      <c r="O65" s="43" t="str">
        <f ca="1">IF(P65="","",IF(INDEX(Data!$BR:$BR,MATCH(P65,Data!$A:$A,0),1)=0,"",INDEX(Data!$BR:$BR,MATCH(P65,Data!$A:$A,0),1)))</f>
        <v/>
      </c>
      <c r="P65" s="43" t="str" cm="1">
        <f t="array" aca="1" ref="P65" ca="1">IFERROR(_xlfn.SINGLE(INDEX(Data!$A$1:Q$1009,_xlfn.AGGREGATE(15,6,(OFFSET(Data!$A$1,0,MATCH(P$6,Data!$1:$1,0)-1,1000,1)=IF(P$7="","Yes",P$7))/(OFFSET(Data!$A$1,0,MATCH(P$6,Data!$1:$1,0)-1,1000,1)=IF(P$7="","Yes",P$7))*ROW(Data!$C$1:$C$1009),ROW(P65)-ROW(P$7)),1)),"")</f>
        <v>Motor Trend</v>
      </c>
      <c r="Q65" s="43" t="str">
        <f ca="1">IF(R65="","",IF(INDEX(Data!$BR:$BR,MATCH(R65,Data!$A:$A,0),1)=0,"",INDEX(Data!$BR:$BR,MATCH(R65,Data!$A:$A,0),1)))</f>
        <v/>
      </c>
      <c r="R65" s="43" t="str" cm="1">
        <f t="array" aca="1" ref="R65" ca="1">IFERROR(_xlfn.SINGLE(INDEX(Data!$A$1:R$1009,_xlfn.AGGREGATE(15,6,(OFFSET(Data!$A$1,0,MATCH(R$6,Data!$1:$1,0)-1,1000,1)=IF(R$7="","Yes",R$7))/(OFFSET(Data!$A$1,0,MATCH(R$6,Data!$1:$1,0)-1,1000,1)=IF(R$7="","Yes",R$7))*ROW(Data!$C$1:$C$1009),ROW(R65)-ROW(R$7)),1)),"")</f>
        <v>FX Movie Channel</v>
      </c>
      <c r="S65" s="43" t="str">
        <f ca="1">IF(T65="","",IF(INDEX(Data!$BR:$BR,MATCH(T65,Data!$A:$A,0),1)=0,"",INDEX(Data!$BR:$BR,MATCH(T65,Data!$A:$A,0),1)))</f>
        <v/>
      </c>
      <c r="T65" s="43" t="str" cm="1">
        <f t="array" aca="1" ref="T65" ca="1">IFERROR(_xlfn.SINGLE(INDEX(Data!$A$1:S$1009,_xlfn.AGGREGATE(15,6,(OFFSET(Data!$A$1,0,MATCH(T$6,Data!$1:$1,0)-1,1000,1)=IF(T$7="","Yes",T$7))/(OFFSET(Data!$A$1,0,MATCH(T$6,Data!$1:$1,0)-1,1000,1)=IF(T$7="","Yes",T$7))*ROW(Data!$C$1:$C$1009),ROW(T65)-ROW(T$7)),1)),"")</f>
        <v>FX</v>
      </c>
      <c r="U65" s="43" t="str">
        <f ca="1">IF(V65="","",IF(INDEX(Data!$BR:$BR,MATCH(V65,Data!$A:$A,0),1)=0,"",INDEX(Data!$BR:$BR,MATCH(V65,Data!$A:$A,0),1)))</f>
        <v/>
      </c>
      <c r="V65" s="43" t="str" cm="1">
        <f t="array" aca="1" ref="V65" ca="1">IFERROR(_xlfn.SINGLE(INDEX(Data!$A$1:T$1009,_xlfn.AGGREGATE(15,6,(OFFSET(Data!$A$1,0,MATCH(V$6,Data!$1:$1,0)-1,1000,1)=IF(V$7="","Yes",V$7))/(OFFSET(Data!$A$1,0,MATCH(V$6,Data!$1:$1,0)-1,1000,1)=IF(V$7="","Yes",V$7))*ROW(Data!$C$1:$C$1009),ROW(V65)-ROW(V$7)),1)),"")</f>
        <v>Fox Sports Regionals</v>
      </c>
      <c r="W65" s="43" t="str">
        <f ca="1">IF(X65="","",IF(INDEX(Data!$BR:$BR,MATCH(X65,Data!$A:$A,0),1)=0,"",INDEX(Data!$BR:$BR,MATCH(X65,Data!$A:$A,0),1)))</f>
        <v/>
      </c>
      <c r="X65" s="43" t="str" cm="1">
        <f t="array" aca="1" ref="X65" ca="1">IFERROR(_xlfn.SINGLE(INDEX(Data!$A$1:Y$1009,_xlfn.AGGREGATE(15,6,(OFFSET(Data!$A$1,0,MATCH(X$6,Data!$1:$1,0)-1,1000,1)=IF(X$7="","Yes",X$7))/(OFFSET(Data!$A$1,0,MATCH(X$6,Data!$1:$1,0)-1,1000,1)=IF(X$7="","Yes",X$7))*ROW(Data!$C$1:$C$1009),ROW(X65)-ROW(X$7)),1)),"")</f>
        <v>History</v>
      </c>
      <c r="Y65" s="43" t="str">
        <f ca="1">IF(Z65="","",IF(INDEX(Data!$BR:$BR,MATCH(Z65,Data!$A:$A,0),1)=0,"",INDEX(Data!$BR:$BR,MATCH(Z65,Data!$A:$A,0),1)))</f>
        <v/>
      </c>
      <c r="Z65" s="43" t="str" cm="1">
        <f t="array" aca="1" ref="Z65" ca="1">IFERROR(_xlfn.SINGLE(INDEX(Data!$A$1:AA$1009,_xlfn.AGGREGATE(15,6,(OFFSET(Data!$A$1,0,MATCH(Z$6,Data!$1:$1,0)-1,1000,1)=IF(Z$7="","Yes",Z$7))/(OFFSET(Data!$A$1,0,MATCH(Z$6,Data!$1:$1,0)-1,1000,1)=IF(Z$7="","Yes",Z$7))*ROW(Data!$C$1:$C$1009),ROW(Z65)-ROW(Z$7)),1)),"")</f>
        <v>MynetworkTV</v>
      </c>
      <c r="AA65" s="43" t="str">
        <f ca="1">IF(AB65="","",IF(INDEX(Data!$BR:$BR,MATCH(AB65,Data!$A:$A,0),1)=0,"",INDEX(Data!$BR:$BR,MATCH(AB65,Data!$A:$A,0),1)))</f>
        <v/>
      </c>
      <c r="AB65" s="43" t="str" cm="1">
        <f t="array" aca="1" ref="AB65" ca="1">IFERROR(_xlfn.SINGLE(INDEX(Data!$A$1:AC$1009,_xlfn.AGGREGATE(15,6,(OFFSET(Data!$A$1,0,MATCH(AB$6,Data!$1:$1,0)-1,1000,1)=IF(AB$7="","Yes",AB$7))/(OFFSET(Data!$A$1,0,MATCH(AB$6,Data!$1:$1,0)-1,1000,1)=IF(AB$7="","Yes",AB$7))*ROW(Data!$C$1:$C$1009),ROW(AB65)-ROW(AB$7)),1)),"")</f>
        <v>Smithsonian</v>
      </c>
      <c r="AC65" s="43" t="str">
        <f ca="1">IF(AD65="","",IF(INDEX(Data!$BR:$BR,MATCH(AD65,Data!$A:$A,0),1)=0,"",INDEX(Data!$BR:$BR,MATCH(AD65,Data!$A:$A,0),1)))</f>
        <v/>
      </c>
      <c r="AD65" s="43" t="str" cm="1">
        <f t="array" aca="1" ref="AD65" ca="1">IFERROR(_xlfn.SINGLE(INDEX(Data!$A$1:AE$1009,_xlfn.AGGREGATE(15,6,(OFFSET(Data!$A$1,0,MATCH(AD$6,Data!$1:$1,0)-1,1000,1)=IF(AD$7="","Yes",AD$7))/(OFFSET(Data!$A$1,0,MATCH(AD$6,Data!$1:$1,0)-1,1000,1)=IF(AD$7="","Yes",AD$7))*ROW(Data!$C$1:$C$1009),ROW(AD65)-ROW(AD$7)),1)),"")</f>
        <v>Lifetime Movie Network</v>
      </c>
      <c r="AE65" s="43" t="str">
        <f ca="1">IF(AF65="","",IF(INDEX(Data!$BR:$BR,MATCH(AF65,Data!$A:$A,0),1)=0,"",INDEX(Data!$BR:$BR,MATCH(AF65,Data!$A:$A,0),1)))</f>
        <v/>
      </c>
      <c r="AF65" s="43" t="str" cm="1">
        <f t="array" aca="1" ref="AF65" ca="1">IFERROR(_xlfn.SINGLE(INDEX(Data!$A$1:AM$1009,_xlfn.AGGREGATE(15,6,(OFFSET(Data!$A$1,0,MATCH(AF$6,Data!$1:$1,0)-1,1000,1)=IF(AF$7="","Yes",AF$7))/(OFFSET(Data!$A$1,0,MATCH(AF$6,Data!$1:$1,0)-1,1000,1)=IF(AF$7="","Yes",AF$7))*ROW(Data!$C$1:$C$1009),ROW(AF65)-ROW(AF$7)),1)),"")</f>
        <v/>
      </c>
      <c r="AG65" s="43" t="str">
        <f ca="1">IF(AH65="","",IF(INDEX(Data!$BR:$BR,MATCH(AH65,Data!$A:$A,0),1)=0,"",INDEX(Data!$BR:$BR,MATCH(AH65,Data!$A:$A,0),1)))</f>
        <v/>
      </c>
      <c r="AH65" s="43" t="str" cm="1">
        <f t="array" aca="1" ref="AH65" ca="1">IFERROR(_xlfn.SINGLE(INDEX(Data!$A$1:AO$1009,_xlfn.AGGREGATE(15,6,(OFFSET(Data!$A$1,0,MATCH(AH$6,Data!$1:$1,0)-1,1000,1)=IF(AH$7="","Yes",AH$7))/(OFFSET(Data!$A$1,0,MATCH(AH$6,Data!$1:$1,0)-1,1000,1)=IF(AH$7="","Yes",AH$7))*ROW(Data!$C$1:$C$1009),ROW(AH65)-ROW(AH$7)),1)),"")</f>
        <v/>
      </c>
      <c r="AI65" s="43" t="str">
        <f ca="1">IF(AJ65="","",IF(INDEX(Data!$BR:$BR,MATCH(AJ65,Data!$A:$A,0),1)=0,"",INDEX(Data!$BR:$BR,MATCH(AJ65,Data!$A:$A,0),1)))</f>
        <v/>
      </c>
      <c r="AJ65" s="43" t="str" cm="1">
        <f t="array" aca="1" ref="AJ65" ca="1">IFERROR(_xlfn.SINGLE(INDEX(Data!$A$1:AQ$1009,_xlfn.AGGREGATE(15,6,(OFFSET(Data!$A$1,0,MATCH(AJ$6,Data!$1:$1,0)-1,1000,1)=IF(AJ$7="","Yes",AJ$7))/(OFFSET(Data!$A$1,0,MATCH(AJ$6,Data!$1:$1,0)-1,1000,1)=IF(AJ$7="","Yes",AJ$7))*ROW(Data!$C$1:$C$1009),ROW(AJ65)-ROW(AJ$7)),1)),"")</f>
        <v>Pac-12 National Feed</v>
      </c>
      <c r="AK65" s="43" t="str">
        <f ca="1">IF(AL65="","",IF(INDEX(Data!$BR:$BR,MATCH(AL65,Data!$A:$A,0),1)=0,"",INDEX(Data!$BR:$BR,MATCH(AL65,Data!$A:$A,0),1)))</f>
        <v/>
      </c>
      <c r="AL65" s="43" t="str" cm="1">
        <f t="array" aca="1" ref="AL65" ca="1">IFERROR(_xlfn.SINGLE(INDEX(Data!$A$1:AS$1009,_xlfn.AGGREGATE(15,6,(OFFSET(Data!$A$1,0,MATCH(AL$6,Data!$1:$1,0)-1,1000,1)=IF(AL$7="","Yes",AL$7))/(OFFSET(Data!$A$1,0,MATCH(AL$6,Data!$1:$1,0)-1,1000,1)=IF(AL$7="","Yes",AL$7))*ROW(Data!$C$1:$C$1009),ROW(AL65)-ROW(AL$7)),1)),"")</f>
        <v/>
      </c>
      <c r="AM65" s="43" t="str">
        <f ca="1">IF(AN65="","",IF(INDEX(Data!$BR:$BR,MATCH(AN65,Data!$A:$A,0),1)=0,"",INDEX(Data!$BR:$BR,MATCH(AN65,Data!$A:$A,0),1)))</f>
        <v/>
      </c>
      <c r="AN65" s="43" t="str" cm="1">
        <f t="array" aca="1" ref="AN65" ca="1">IFERROR(_xlfn.SINGLE(INDEX(Data!$A$1:AU$1009,_xlfn.AGGREGATE(15,6,(OFFSET(Data!$A$1,0,MATCH(AN$6,Data!$1:$1,0)-1,1000,1)=IF(AN$7="","Yes",AN$7))/(OFFSET(Data!$A$1,0,MATCH(AN$6,Data!$1:$1,0)-1,1000,1)=IF(AN$7="","Yes",AN$7))*ROW(Data!$C$1:$C$1009),ROW(AN65)-ROW(AN$7)),1)),"")</f>
        <v>Viceland</v>
      </c>
    </row>
    <row r="66" spans="1:40" ht="24" x14ac:dyDescent="0.4">
      <c r="A66" s="43" t="str">
        <f ca="1">IF(B66="","",IF(INDEX(Data!$BR:$BR,MATCH(B66,Data!$A:$A,0),1)=0,"",INDEX(Data!$BR:$BR,MATCH(B66,Data!$A:$A,0),1)))</f>
        <v/>
      </c>
      <c r="B66" s="43" t="str" cm="1">
        <f t="array" aca="1" ref="B66" ca="1">IFERROR(_xlfn.SINGLE(INDEX(Data!A$1:$A$1007,_xlfn.AGGREGATE(15,6,(OFFSET(Data!$A$1,0,MATCH(B$6,Data!$1:$1,0)-1,1000,1)=IF(B$7="","Yes",B$7))/(OFFSET(Data!$A$1,0,MATCH(B$6,Data!$1:$1,0)-1,1000,1)=IF(B$7="","Yes",B$7))*ROW(Data!$C$1:$C$1007),ROW(B66)-ROW(B$7)),1)),"")</f>
        <v>Up</v>
      </c>
      <c r="C66" s="43" t="str">
        <f ca="1">IF(D66="","",IF(INDEX(Data!$BR:$BR,MATCH(D66,Data!$A:$A,0),1)=0,"",INDEX(Data!$BR:$BR,MATCH(D66,Data!$A:$A,0),1)))</f>
        <v/>
      </c>
      <c r="D66" s="43" t="str" cm="1">
        <f t="array" aca="1" ref="D66" ca="1">IFERROR(_xlfn.SINGLE(INDEX(Data!$A$1:C$1007,_xlfn.AGGREGATE(15,6,(OFFSET(Data!$A$1,0,MATCH(D$6,Data!$1:$1,0)-1,1000,1)=IF(D$7="","Yes",D$7))/(OFFSET(Data!$A$1,0,MATCH(D$6,Data!$1:$1,0)-1,1000,1)=IF(D$7="","Yes",D$7))*ROW(Data!$C$1:$C$1007),ROW(D66)-ROW(D$7)),1)),"")</f>
        <v/>
      </c>
      <c r="E66" s="43" t="str">
        <f ca="1">IF(F66="","",IF(INDEX(Data!$BR:$BR,MATCH(F66,Data!$A:$A,0),1)=0,"",INDEX(Data!$BR:$BR,MATCH(F66,Data!$A:$A,0),1)))</f>
        <v/>
      </c>
      <c r="F66" s="43" t="str" cm="1">
        <f t="array" aca="1" ref="F66" ca="1">IFERROR(_xlfn.SINGLE(INDEX(Data!$A$1:E$1009,_xlfn.AGGREGATE(15,6,(OFFSET(Data!$A$1,0,MATCH(F$6,Data!$1:$1,0)-1,1000,1)=IF(F$7="","Yes",F$7))/(OFFSET(Data!$A$1,0,MATCH(F$6,Data!$1:$1,0)-1,1000,1)=IF(F$7="","Yes",F$7))*ROW(Data!$C$1:$C$1009),ROW(F66)-ROW(F$7)),1)),"")</f>
        <v/>
      </c>
      <c r="G66" s="43" t="str">
        <f ca="1">IF(H66="","",IF(INDEX(Data!$BR:$BR,MATCH(H66,Data!$A:$A,0),1)=0,"",INDEX(Data!$BR:$BR,MATCH(H66,Data!$A:$A,0),1)))</f>
        <v/>
      </c>
      <c r="H66" s="43" t="str" cm="1">
        <f t="array" aca="1" ref="H66" ca="1">IFERROR(_xlfn.SINGLE(INDEX(Data!$A$1:G$1009,_xlfn.AGGREGATE(15,6,(OFFSET(Data!$A$1,0,MATCH(H$6,Data!$1:$1,0)-1,1000,1)=IF(H$7="","Yes",H$7))/(OFFSET(Data!$A$1,0,MATCH(H$6,Data!$1:$1,0)-1,1000,1)=IF(H$7="","Yes",H$7))*ROW(Data!$C$1:$C$1009),ROW(H66)-ROW(H$7)),1)),"")</f>
        <v/>
      </c>
      <c r="I66" s="43" t="str">
        <f ca="1">IF(J66="","",IF(INDEX(Data!$BR:$BR,MATCH(J66,Data!$A:$A,0),1)=0,"",INDEX(Data!$BR:$BR,MATCH(J66,Data!$A:$A,0),1)))</f>
        <v/>
      </c>
      <c r="J66" s="43" t="str" cm="1">
        <f t="array" aca="1" ref="J66" ca="1">IFERROR(_xlfn.SINGLE(INDEX(Data!$A$1:J$1009,_xlfn.AGGREGATE(15,6,(OFFSET(Data!$A$1,0,MATCH(J$6,Data!$1:$1,0)-1,1000,1)=IF(J$7="","Yes",J$7))/(OFFSET(Data!$A$1,0,MATCH(J$6,Data!$1:$1,0)-1,1000,1)=IF(J$7="","Yes",J$7))*ROW(Data!$C$1:$C$1009),ROW(J66)-ROW(J$7)),1)),"")</f>
        <v/>
      </c>
      <c r="K66" s="43" t="str">
        <f ca="1">IF(L66="","",IF(INDEX(Data!$BR:$BR,MATCH(L66,Data!$A:$A,0),1)=0,"",INDEX(Data!$BR:$BR,MATCH(L66,Data!$A:$A,0),1)))</f>
        <v/>
      </c>
      <c r="L66" s="43" t="str" cm="1">
        <f t="array" aca="1" ref="L66" ca="1">IFERROR(_xlfn.SINGLE(INDEX(Data!$A$1:L$1009,_xlfn.AGGREGATE(15,6,(OFFSET(Data!$A$1,0,MATCH(L$6,Data!$1:$1,0)-1,1000,1)=IF(L$7="","Yes",L$7))/(OFFSET(Data!$A$1,0,MATCH(L$6,Data!$1:$1,0)-1,1000,1)=IF(L$7="","Yes",L$7))*ROW(Data!$C$1:$C$1009),ROW(L66)-ROW(L$7)),1)),"")</f>
        <v>Olympic Channel</v>
      </c>
      <c r="M66" s="43" t="str">
        <f ca="1">IF(N66="","",IF(INDEX(Data!$BR:$BR,MATCH(N66,Data!$A:$A,0),1)=0,"",INDEX(Data!$BR:$BR,MATCH(N66,Data!$A:$A,0),1)))</f>
        <v/>
      </c>
      <c r="N66" s="43" t="str" cm="1">
        <f t="array" aca="1" ref="N66" ca="1">IFERROR(_xlfn.SINGLE(INDEX(Data!$A$1:N$1009,_xlfn.AGGREGATE(15,6,(OFFSET(Data!$A$1,0,MATCH(N$6,Data!$1:$1,0)-1,1000,1)=IF(N$7="","Yes",N$7))/(OFFSET(Data!$A$1,0,MATCH(N$6,Data!$1:$1,0)-1,1000,1)=IF(N$7="","Yes",N$7))*ROW(Data!$C$1:$C$1009),ROW(N66)-ROW(N$7)),1)),"")</f>
        <v>Reelz</v>
      </c>
      <c r="O66" s="43" t="str">
        <f ca="1">IF(P66="","",IF(INDEX(Data!$BR:$BR,MATCH(P66,Data!$A:$A,0),1)=0,"",INDEX(Data!$BR:$BR,MATCH(P66,Data!$A:$A,0),1)))</f>
        <v/>
      </c>
      <c r="P66" s="43" t="str" cm="1">
        <f t="array" aca="1" ref="P66" ca="1">IFERROR(_xlfn.SINGLE(INDEX(Data!$A$1:Q$1009,_xlfn.AGGREGATE(15,6,(OFFSET(Data!$A$1,0,MATCH(P$6,Data!$1:$1,0)-1,1000,1)=IF(P$7="","Yes",P$7))/(OFFSET(Data!$A$1,0,MATCH(P$6,Data!$1:$1,0)-1,1000,1)=IF(P$7="","Yes",P$7))*ROW(Data!$C$1:$C$1009),ROW(P66)-ROW(P$7)),1)),"")</f>
        <v>MSG</v>
      </c>
      <c r="Q66" s="43" t="str">
        <f ca="1">IF(R66="","",IF(INDEX(Data!$BR:$BR,MATCH(R66,Data!$A:$A,0),1)=0,"",INDEX(Data!$BR:$BR,MATCH(R66,Data!$A:$A,0),1)))</f>
        <v/>
      </c>
      <c r="R66" s="43" t="str" cm="1">
        <f t="array" aca="1" ref="R66" ca="1">IFERROR(_xlfn.SINGLE(INDEX(Data!$A$1:R$1009,_xlfn.AGGREGATE(15,6,(OFFSET(Data!$A$1,0,MATCH(R$6,Data!$1:$1,0)-1,1000,1)=IF(R$7="","Yes",R$7))/(OFFSET(Data!$A$1,0,MATCH(R$6,Data!$1:$1,0)-1,1000,1)=IF(R$7="","Yes",R$7))*ROW(Data!$C$1:$C$1009),ROW(R66)-ROW(R$7)),1)),"")</f>
        <v>FXX</v>
      </c>
      <c r="S66" s="43" t="str">
        <f ca="1">IF(T66="","",IF(INDEX(Data!$BR:$BR,MATCH(T66,Data!$A:$A,0),1)=0,"",INDEX(Data!$BR:$BR,MATCH(T66,Data!$A:$A,0),1)))</f>
        <v/>
      </c>
      <c r="T66" s="43" t="str" cm="1">
        <f t="array" aca="1" ref="T66" ca="1">IFERROR(_xlfn.SINGLE(INDEX(Data!$A$1:S$1009,_xlfn.AGGREGATE(15,6,(OFFSET(Data!$A$1,0,MATCH(T$6,Data!$1:$1,0)-1,1000,1)=IF(T$7="","Yes",T$7))/(OFFSET(Data!$A$1,0,MATCH(T$6,Data!$1:$1,0)-1,1000,1)=IF(T$7="","Yes",T$7))*ROW(Data!$C$1:$C$1009),ROW(T66)-ROW(T$7)),1)),"")</f>
        <v>FX Movie Channel</v>
      </c>
      <c r="U66" s="43" t="str">
        <f ca="1">IF(V66="","",IF(INDEX(Data!$BR:$BR,MATCH(V66,Data!$A:$A,0),1)=0,"",INDEX(Data!$BR:$BR,MATCH(V66,Data!$A:$A,0),1)))</f>
        <v/>
      </c>
      <c r="V66" s="43" t="str" cm="1">
        <f t="array" aca="1" ref="V66" ca="1">IFERROR(_xlfn.SINGLE(INDEX(Data!$A$1:T$1009,_xlfn.AGGREGATE(15,6,(OFFSET(Data!$A$1,0,MATCH(V$6,Data!$1:$1,0)-1,1000,1)=IF(V$7="","Yes",V$7))/(OFFSET(Data!$A$1,0,MATCH(V$6,Data!$1:$1,0)-1,1000,1)=IF(V$7="","Yes",V$7))*ROW(Data!$C$1:$C$1009),ROW(V66)-ROW(V$7)),1)),"")</f>
        <v>Freeform</v>
      </c>
      <c r="W66" s="43" t="str">
        <f ca="1">IF(X66="","",IF(INDEX(Data!$BR:$BR,MATCH(X66,Data!$A:$A,0),1)=0,"",INDEX(Data!$BR:$BR,MATCH(X66,Data!$A:$A,0),1)))</f>
        <v/>
      </c>
      <c r="X66" s="43" t="str" cm="1">
        <f t="array" aca="1" ref="X66" ca="1">IFERROR(_xlfn.SINGLE(INDEX(Data!$A$1:Y$1009,_xlfn.AGGREGATE(15,6,(OFFSET(Data!$A$1,0,MATCH(X$6,Data!$1:$1,0)-1,1000,1)=IF(X$7="","Yes",X$7))/(OFFSET(Data!$A$1,0,MATCH(X$6,Data!$1:$1,0)-1,1000,1)=IF(X$7="","Yes",X$7))*ROW(Data!$C$1:$C$1009),ROW(X66)-ROW(X$7)),1)),"")</f>
        <v>History En Español</v>
      </c>
      <c r="Y66" s="43" t="str">
        <f ca="1">IF(Z66="","",IF(INDEX(Data!$BR:$BR,MATCH(Z66,Data!$A:$A,0),1)=0,"",INDEX(Data!$BR:$BR,MATCH(Z66,Data!$A:$A,0),1)))</f>
        <v/>
      </c>
      <c r="Z66" s="43" t="str" cm="1">
        <f t="array" aca="1" ref="Z66" ca="1">IFERROR(_xlfn.SINGLE(INDEX(Data!$A$1:AA$1009,_xlfn.AGGREGATE(15,6,(OFFSET(Data!$A$1,0,MATCH(Z$6,Data!$1:$1,0)-1,1000,1)=IF(Z$7="","Yes",Z$7))/(OFFSET(Data!$A$1,0,MATCH(Z$6,Data!$1:$1,0)-1,1000,1)=IF(Z$7="","Yes",Z$7))*ROW(Data!$C$1:$C$1009),ROW(Z66)-ROW(Z$7)),1)),"")</f>
        <v>Nat Geo Wild</v>
      </c>
      <c r="AA66" s="43" t="str">
        <f ca="1">IF(AB66="","",IF(INDEX(Data!$BR:$BR,MATCH(AB66,Data!$A:$A,0),1)=0,"",INDEX(Data!$BR:$BR,MATCH(AB66,Data!$A:$A,0),1)))</f>
        <v/>
      </c>
      <c r="AB66" s="43" t="str" cm="1">
        <f t="array" aca="1" ref="AB66" ca="1">IFERROR(_xlfn.SINGLE(INDEX(Data!$A$1:AC$1009,_xlfn.AGGREGATE(15,6,(OFFSET(Data!$A$1,0,MATCH(AB$6,Data!$1:$1,0)-1,1000,1)=IF(AB$7="","Yes",AB$7))/(OFFSET(Data!$A$1,0,MATCH(AB$6,Data!$1:$1,0)-1,1000,1)=IF(AB$7="","Yes",AB$7))*ROW(Data!$C$1:$C$1009),ROW(AB66)-ROW(AB$7)),1)),"")</f>
        <v>Syfy</v>
      </c>
      <c r="AC66" s="43" t="str">
        <f ca="1">IF(AD66="","",IF(INDEX(Data!$BR:$BR,MATCH(AD66,Data!$A:$A,0),1)=0,"",INDEX(Data!$BR:$BR,MATCH(AD66,Data!$A:$A,0),1)))</f>
        <v/>
      </c>
      <c r="AD66" s="43" t="str" cm="1">
        <f t="array" aca="1" ref="AD66" ca="1">IFERROR(_xlfn.SINGLE(INDEX(Data!$A$1:AE$1009,_xlfn.AGGREGATE(15,6,(OFFSET(Data!$A$1,0,MATCH(AD$6,Data!$1:$1,0)-1,1000,1)=IF(AD$7="","Yes",AD$7))/(OFFSET(Data!$A$1,0,MATCH(AD$6,Data!$1:$1,0)-1,1000,1)=IF(AD$7="","Yes",AD$7))*ROW(Data!$C$1:$C$1009),ROW(AD66)-ROW(AD$7)),1)),"")</f>
        <v>Local Now</v>
      </c>
      <c r="AE66" s="43" t="str">
        <f ca="1">IF(AF66="","",IF(INDEX(Data!$BR:$BR,MATCH(AF66,Data!$A:$A,0),1)=0,"",INDEX(Data!$BR:$BR,MATCH(AF66,Data!$A:$A,0),1)))</f>
        <v/>
      </c>
      <c r="AF66" s="43" t="str" cm="1">
        <f t="array" aca="1" ref="AF66" ca="1">IFERROR(_xlfn.SINGLE(INDEX(Data!$A$1:AM$1009,_xlfn.AGGREGATE(15,6,(OFFSET(Data!$A$1,0,MATCH(AF$6,Data!$1:$1,0)-1,1000,1)=IF(AF$7="","Yes",AF$7))/(OFFSET(Data!$A$1,0,MATCH(AF$6,Data!$1:$1,0)-1,1000,1)=IF(AF$7="","Yes",AF$7))*ROW(Data!$C$1:$C$1009),ROW(AF66)-ROW(AF$7)),1)),"")</f>
        <v/>
      </c>
      <c r="AG66" s="43" t="str">
        <f ca="1">IF(AH66="","",IF(INDEX(Data!$BR:$BR,MATCH(AH66,Data!$A:$A,0),1)=0,"",INDEX(Data!$BR:$BR,MATCH(AH66,Data!$A:$A,0),1)))</f>
        <v/>
      </c>
      <c r="AH66" s="43" t="str" cm="1">
        <f t="array" aca="1" ref="AH66" ca="1">IFERROR(_xlfn.SINGLE(INDEX(Data!$A$1:AO$1009,_xlfn.AGGREGATE(15,6,(OFFSET(Data!$A$1,0,MATCH(AH$6,Data!$1:$1,0)-1,1000,1)=IF(AH$7="","Yes",AH$7))/(OFFSET(Data!$A$1,0,MATCH(AH$6,Data!$1:$1,0)-1,1000,1)=IF(AH$7="","Yes",AH$7))*ROW(Data!$C$1:$C$1009),ROW(AH66)-ROW(AH$7)),1)),"")</f>
        <v/>
      </c>
      <c r="AI66" s="43" t="str">
        <f ca="1">IF(AJ66="","",IF(INDEX(Data!$BR:$BR,MATCH(AJ66,Data!$A:$A,0),1)=0,"",INDEX(Data!$BR:$BR,MATCH(AJ66,Data!$A:$A,0),1)))</f>
        <v/>
      </c>
      <c r="AJ66" s="43" t="str" cm="1">
        <f t="array" aca="1" ref="AJ66" ca="1">IFERROR(_xlfn.SINGLE(INDEX(Data!$A$1:AQ$1009,_xlfn.AGGREGATE(15,6,(OFFSET(Data!$A$1,0,MATCH(AJ$6,Data!$1:$1,0)-1,1000,1)=IF(AJ$7="","Yes",AJ$7))/(OFFSET(Data!$A$1,0,MATCH(AJ$6,Data!$1:$1,0)-1,1000,1)=IF(AJ$7="","Yes",AJ$7))*ROW(Data!$C$1:$C$1009),ROW(AJ66)-ROW(AJ$7)),1)),"")</f>
        <v>Paramount Network</v>
      </c>
      <c r="AK66" s="43" t="str">
        <f ca="1">IF(AL66="","",IF(INDEX(Data!$BR:$BR,MATCH(AL66,Data!$A:$A,0),1)=0,"",INDEX(Data!$BR:$BR,MATCH(AL66,Data!$A:$A,0),1)))</f>
        <v/>
      </c>
      <c r="AL66" s="43" t="str" cm="1">
        <f t="array" aca="1" ref="AL66" ca="1">IFERROR(_xlfn.SINGLE(INDEX(Data!$A$1:AS$1009,_xlfn.AGGREGATE(15,6,(OFFSET(Data!$A$1,0,MATCH(AL$6,Data!$1:$1,0)-1,1000,1)=IF(AL$7="","Yes",AL$7))/(OFFSET(Data!$A$1,0,MATCH(AL$6,Data!$1:$1,0)-1,1000,1)=IF(AL$7="","Yes",AL$7))*ROW(Data!$C$1:$C$1009),ROW(AL66)-ROW(AL$7)),1)),"")</f>
        <v/>
      </c>
      <c r="AM66" s="43" t="str">
        <f ca="1">IF(AN66="","",IF(INDEX(Data!$BR:$BR,MATCH(AN66,Data!$A:$A,0),1)=0,"",INDEX(Data!$BR:$BR,MATCH(AN66,Data!$A:$A,0),1)))</f>
        <v/>
      </c>
      <c r="AN66" s="43" t="str" cm="1">
        <f t="array" aca="1" ref="AN66" ca="1">IFERROR(_xlfn.SINGLE(INDEX(Data!$A$1:AU$1009,_xlfn.AGGREGATE(15,6,(OFFSET(Data!$A$1,0,MATCH(AN$6,Data!$1:$1,0)-1,1000,1)=IF(AN$7="","Yes",AN$7))/(OFFSET(Data!$A$1,0,MATCH(AN$6,Data!$1:$1,0)-1,1000,1)=IF(AN$7="","Yes",AN$7))*ROW(Data!$C$1:$C$1009),ROW(AN66)-ROW(AN$7)),1)),"")</f>
        <v>We TV</v>
      </c>
    </row>
    <row r="67" spans="1:40" ht="24" x14ac:dyDescent="0.4">
      <c r="A67" s="43" t="str">
        <f ca="1">IF(B67="","",IF(INDEX(Data!$BR:$BR,MATCH(B67,Data!$A:$A,0),1)=0,"",INDEX(Data!$BR:$BR,MATCH(B67,Data!$A:$A,0),1)))</f>
        <v/>
      </c>
      <c r="B67" s="43" t="str" cm="1">
        <f t="array" aca="1" ref="B67" ca="1">IFERROR(_xlfn.SINGLE(INDEX(Data!A$1:$A$1007,_xlfn.AGGREGATE(15,6,(OFFSET(Data!$A$1,0,MATCH(B$6,Data!$1:$1,0)-1,1000,1)=IF(B$7="","Yes",B$7))/(OFFSET(Data!$A$1,0,MATCH(B$6,Data!$1:$1,0)-1,1000,1)=IF(B$7="","Yes",B$7))*ROW(Data!$C$1:$C$1007),ROW(B67)-ROW(B$7)),1)),"")</f>
        <v>VH1</v>
      </c>
      <c r="C67" s="43" t="str">
        <f ca="1">IF(D67="","",IF(INDEX(Data!$BR:$BR,MATCH(D67,Data!$A:$A,0),1)=0,"",INDEX(Data!$BR:$BR,MATCH(D67,Data!$A:$A,0),1)))</f>
        <v/>
      </c>
      <c r="D67" s="43" t="str" cm="1">
        <f t="array" aca="1" ref="D67" ca="1">IFERROR(_xlfn.SINGLE(INDEX(Data!$A$1:C$1007,_xlfn.AGGREGATE(15,6,(OFFSET(Data!$A$1,0,MATCH(D$6,Data!$1:$1,0)-1,1000,1)=IF(D$7="","Yes",D$7))/(OFFSET(Data!$A$1,0,MATCH(D$6,Data!$1:$1,0)-1,1000,1)=IF(D$7="","Yes",D$7))*ROW(Data!$C$1:$C$1007),ROW(D67)-ROW(D$7)),1)),"")</f>
        <v/>
      </c>
      <c r="E67" s="43" t="str">
        <f ca="1">IF(F67="","",IF(INDEX(Data!$BR:$BR,MATCH(F67,Data!$A:$A,0),1)=0,"",INDEX(Data!$BR:$BR,MATCH(F67,Data!$A:$A,0),1)))</f>
        <v/>
      </c>
      <c r="F67" s="43" t="str" cm="1">
        <f t="array" aca="1" ref="F67" ca="1">IFERROR(_xlfn.SINGLE(INDEX(Data!$A$1:E$1009,_xlfn.AGGREGATE(15,6,(OFFSET(Data!$A$1,0,MATCH(F$6,Data!$1:$1,0)-1,1000,1)=IF(F$7="","Yes",F$7))/(OFFSET(Data!$A$1,0,MATCH(F$6,Data!$1:$1,0)-1,1000,1)=IF(F$7="","Yes",F$7))*ROW(Data!$C$1:$C$1009),ROW(F67)-ROW(F$7)),1)),"")</f>
        <v/>
      </c>
      <c r="G67" s="43" t="str">
        <f ca="1">IF(H67="","",IF(INDEX(Data!$BR:$BR,MATCH(H67,Data!$A:$A,0),1)=0,"",INDEX(Data!$BR:$BR,MATCH(H67,Data!$A:$A,0),1)))</f>
        <v/>
      </c>
      <c r="H67" s="43" t="str" cm="1">
        <f t="array" aca="1" ref="H67" ca="1">IFERROR(_xlfn.SINGLE(INDEX(Data!$A$1:G$1009,_xlfn.AGGREGATE(15,6,(OFFSET(Data!$A$1,0,MATCH(H$6,Data!$1:$1,0)-1,1000,1)=IF(H$7="","Yes",H$7))/(OFFSET(Data!$A$1,0,MATCH(H$6,Data!$1:$1,0)-1,1000,1)=IF(H$7="","Yes",H$7))*ROW(Data!$C$1:$C$1009),ROW(H67)-ROW(H$7)),1)),"")</f>
        <v/>
      </c>
      <c r="I67" s="43" t="str">
        <f ca="1">IF(J67="","",IF(INDEX(Data!$BR:$BR,MATCH(J67,Data!$A:$A,0),1)=0,"",INDEX(Data!$BR:$BR,MATCH(J67,Data!$A:$A,0),1)))</f>
        <v/>
      </c>
      <c r="J67" s="43" t="str" cm="1">
        <f t="array" aca="1" ref="J67" ca="1">IFERROR(_xlfn.SINGLE(INDEX(Data!$A$1:J$1009,_xlfn.AGGREGATE(15,6,(OFFSET(Data!$A$1,0,MATCH(J$6,Data!$1:$1,0)-1,1000,1)=IF(J$7="","Yes",J$7))/(OFFSET(Data!$A$1,0,MATCH(J$6,Data!$1:$1,0)-1,1000,1)=IF(J$7="","Yes",J$7))*ROW(Data!$C$1:$C$1009),ROW(J67)-ROW(J$7)),1)),"")</f>
        <v/>
      </c>
      <c r="K67" s="43" t="str">
        <f ca="1">IF(L67="","",IF(INDEX(Data!$BR:$BR,MATCH(L67,Data!$A:$A,0),1)=0,"",INDEX(Data!$BR:$BR,MATCH(L67,Data!$A:$A,0),1)))</f>
        <v/>
      </c>
      <c r="L67" s="43" t="str" cm="1">
        <f t="array" aca="1" ref="L67" ca="1">IFERROR(_xlfn.SINGLE(INDEX(Data!$A$1:L$1009,_xlfn.AGGREGATE(15,6,(OFFSET(Data!$A$1,0,MATCH(L$6,Data!$1:$1,0)-1,1000,1)=IF(L$7="","Yes",L$7))/(OFFSET(Data!$A$1,0,MATCH(L$6,Data!$1:$1,0)-1,1000,1)=IF(L$7="","Yes",L$7))*ROW(Data!$C$1:$C$1009),ROW(L67)-ROW(L$7)),1)),"")</f>
        <v>Ovation</v>
      </c>
      <c r="M67" s="43" t="str">
        <f ca="1">IF(N67="","",IF(INDEX(Data!$BR:$BR,MATCH(N67,Data!$A:$A,0),1)=0,"",INDEX(Data!$BR:$BR,MATCH(N67,Data!$A:$A,0),1)))</f>
        <v/>
      </c>
      <c r="N67" s="43" t="str" cm="1">
        <f t="array" aca="1" ref="N67" ca="1">IFERROR(_xlfn.SINGLE(INDEX(Data!$A$1:N$1009,_xlfn.AGGREGATE(15,6,(OFFSET(Data!$A$1,0,MATCH(N$6,Data!$1:$1,0)-1,1000,1)=IF(N$7="","Yes",N$7))/(OFFSET(Data!$A$1,0,MATCH(N$6,Data!$1:$1,0)-1,1000,1)=IF(N$7="","Yes",N$7))*ROW(Data!$C$1:$C$1009),ROW(N67)-ROW(N$7)),1)),"")</f>
        <v>RFD-TV</v>
      </c>
      <c r="O67" s="43" t="str">
        <f ca="1">IF(P67="","",IF(INDEX(Data!$BR:$BR,MATCH(P67,Data!$A:$A,0),1)=0,"",INDEX(Data!$BR:$BR,MATCH(P67,Data!$A:$A,0),1)))</f>
        <v/>
      </c>
      <c r="P67" s="43" t="str" cm="1">
        <f t="array" aca="1" ref="P67" ca="1">IFERROR(_xlfn.SINGLE(INDEX(Data!$A$1:Q$1009,_xlfn.AGGREGATE(15,6,(OFFSET(Data!$A$1,0,MATCH(P$6,Data!$1:$1,0)-1,1000,1)=IF(P$7="","Yes",P$7))/(OFFSET(Data!$A$1,0,MATCH(P$6,Data!$1:$1,0)-1,1000,1)=IF(P$7="","Yes",P$7))*ROW(Data!$C$1:$C$1009),ROW(P67)-ROW(P$7)),1)),"")</f>
        <v>MSG+</v>
      </c>
      <c r="Q67" s="43" t="str">
        <f ca="1">IF(R67="","",IF(INDEX(Data!$BR:$BR,MATCH(R67,Data!$A:$A,0),1)=0,"",INDEX(Data!$BR:$BR,MATCH(R67,Data!$A:$A,0),1)))</f>
        <v/>
      </c>
      <c r="R67" s="43" t="str" cm="1">
        <f t="array" aca="1" ref="R67" ca="1">IFERROR(_xlfn.SINGLE(INDEX(Data!$A$1:R$1009,_xlfn.AGGREGATE(15,6,(OFFSET(Data!$A$1,0,MATCH(R$6,Data!$1:$1,0)-1,1000,1)=IF(R$7="","Yes",R$7))/(OFFSET(Data!$A$1,0,MATCH(R$6,Data!$1:$1,0)-1,1000,1)=IF(R$7="","Yes",R$7))*ROW(Data!$C$1:$C$1009),ROW(R67)-ROW(R$7)),1)),"")</f>
        <v>FYI</v>
      </c>
      <c r="S67" s="43" t="str">
        <f ca="1">IF(T67="","",IF(INDEX(Data!$BR:$BR,MATCH(T67,Data!$A:$A,0),1)=0,"",INDEX(Data!$BR:$BR,MATCH(T67,Data!$A:$A,0),1)))</f>
        <v/>
      </c>
      <c r="T67" s="43" t="str" cm="1">
        <f t="array" aca="1" ref="T67" ca="1">IFERROR(_xlfn.SINGLE(INDEX(Data!$A$1:S$1009,_xlfn.AGGREGATE(15,6,(OFFSET(Data!$A$1,0,MATCH(T$6,Data!$1:$1,0)-1,1000,1)=IF(T$7="","Yes",T$7))/(OFFSET(Data!$A$1,0,MATCH(T$6,Data!$1:$1,0)-1,1000,1)=IF(T$7="","Yes",T$7))*ROW(Data!$C$1:$C$1009),ROW(T67)-ROW(T$7)),1)),"")</f>
        <v>FXX</v>
      </c>
      <c r="U67" s="43" t="str">
        <f ca="1">IF(V67="","",IF(INDEX(Data!$BR:$BR,MATCH(V67,Data!$A:$A,0),1)=0,"",INDEX(Data!$BR:$BR,MATCH(V67,Data!$A:$A,0),1)))</f>
        <v/>
      </c>
      <c r="V67" s="43" t="str" cm="1">
        <f t="array" aca="1" ref="V67" ca="1">IFERROR(_xlfn.SINGLE(INDEX(Data!$A$1:T$1009,_xlfn.AGGREGATE(15,6,(OFFSET(Data!$A$1,0,MATCH(V$6,Data!$1:$1,0)-1,1000,1)=IF(V$7="","Yes",V$7))/(OFFSET(Data!$A$1,0,MATCH(V$6,Data!$1:$1,0)-1,1000,1)=IF(V$7="","Yes",V$7))*ROW(Data!$C$1:$C$1009),ROW(V67)-ROW(V$7)),1)),"")</f>
        <v>Fuse</v>
      </c>
      <c r="W67" s="43" t="str">
        <f ca="1">IF(X67="","",IF(INDEX(Data!$BR:$BR,MATCH(X67,Data!$A:$A,0),1)=0,"",INDEX(Data!$BR:$BR,MATCH(X67,Data!$A:$A,0),1)))</f>
        <v/>
      </c>
      <c r="X67" s="43" t="str" cm="1">
        <f t="array" aca="1" ref="X67" ca="1">IFERROR(_xlfn.SINGLE(INDEX(Data!$A$1:Y$1009,_xlfn.AGGREGATE(15,6,(OFFSET(Data!$A$1,0,MATCH(X$6,Data!$1:$1,0)-1,1000,1)=IF(X$7="","Yes",X$7))/(OFFSET(Data!$A$1,0,MATCH(X$6,Data!$1:$1,0)-1,1000,1)=IF(X$7="","Yes",X$7))*ROW(Data!$C$1:$C$1009),ROW(X67)-ROW(X$7)),1)),"")</f>
        <v>HITN TV</v>
      </c>
      <c r="Y67" s="43" t="str">
        <f ca="1">IF(Z67="","",IF(INDEX(Data!$BR:$BR,MATCH(Z67,Data!$A:$A,0),1)=0,"",INDEX(Data!$BR:$BR,MATCH(Z67,Data!$A:$A,0),1)))</f>
        <v/>
      </c>
      <c r="Z67" s="43" t="str" cm="1">
        <f t="array" aca="1" ref="Z67" ca="1">IFERROR(_xlfn.SINGLE(INDEX(Data!$A$1:AA$1009,_xlfn.AGGREGATE(15,6,(OFFSET(Data!$A$1,0,MATCH(Z$6,Data!$1:$1,0)-1,1000,1)=IF(Z$7="","Yes",Z$7))/(OFFSET(Data!$A$1,0,MATCH(Z$6,Data!$1:$1,0)-1,1000,1)=IF(Z$7="","Yes",Z$7))*ROW(Data!$C$1:$C$1009),ROW(Z67)-ROW(Z$7)),1)),"")</f>
        <v>National Geographic</v>
      </c>
      <c r="AA67" s="43" t="str">
        <f ca="1">IF(AB67="","",IF(INDEX(Data!$BR:$BR,MATCH(AB67,Data!$A:$A,0),1)=0,"",INDEX(Data!$BR:$BR,MATCH(AB67,Data!$A:$A,0),1)))</f>
        <v/>
      </c>
      <c r="AB67" s="43" t="str" cm="1">
        <f t="array" aca="1" ref="AB67" ca="1">IFERROR(_xlfn.SINGLE(INDEX(Data!$A$1:AC$1009,_xlfn.AGGREGATE(15,6,(OFFSET(Data!$A$1,0,MATCH(AB$6,Data!$1:$1,0)-1,1000,1)=IF(AB$7="","Yes",AB$7))/(OFFSET(Data!$A$1,0,MATCH(AB$6,Data!$1:$1,0)-1,1000,1)=IF(AB$7="","Yes",AB$7))*ROW(Data!$C$1:$C$1009),ROW(AB67)-ROW(AB$7)),1)),"")</f>
        <v>TBS</v>
      </c>
      <c r="AC67" s="43" t="str">
        <f ca="1">IF(AD67="","",IF(INDEX(Data!$BR:$BR,MATCH(AD67,Data!$A:$A,0),1)=0,"",INDEX(Data!$BR:$BR,MATCH(AD67,Data!$A:$A,0),1)))</f>
        <v/>
      </c>
      <c r="AD67" s="43" t="str" cm="1">
        <f t="array" aca="1" ref="AD67" ca="1">IFERROR(_xlfn.SINGLE(INDEX(Data!$A$1:AE$1009,_xlfn.AGGREGATE(15,6,(OFFSET(Data!$A$1,0,MATCH(AD$6,Data!$1:$1,0)-1,1000,1)=IF(AD$7="","Yes",AD$7))/(OFFSET(Data!$A$1,0,MATCH(AD$6,Data!$1:$1,0)-1,1000,1)=IF(AD$7="","Yes",AD$7))*ROW(Data!$C$1:$C$1009),ROW(AD67)-ROW(AD$7)),1)),"")</f>
        <v>Motor Trend</v>
      </c>
      <c r="AE67" s="43" t="str">
        <f ca="1">IF(AF67="","",IF(INDEX(Data!$BR:$BR,MATCH(AF67,Data!$A:$A,0),1)=0,"",INDEX(Data!$BR:$BR,MATCH(AF67,Data!$A:$A,0),1)))</f>
        <v/>
      </c>
      <c r="AF67" s="43" t="str" cm="1">
        <f t="array" aca="1" ref="AF67" ca="1">IFERROR(_xlfn.SINGLE(INDEX(Data!$A$1:AM$1009,_xlfn.AGGREGATE(15,6,(OFFSET(Data!$A$1,0,MATCH(AF$6,Data!$1:$1,0)-1,1000,1)=IF(AF$7="","Yes",AF$7))/(OFFSET(Data!$A$1,0,MATCH(AF$6,Data!$1:$1,0)-1,1000,1)=IF(AF$7="","Yes",AF$7))*ROW(Data!$C$1:$C$1009),ROW(AF67)-ROW(AF$7)),1)),"")</f>
        <v/>
      </c>
      <c r="AG67" s="43" t="str">
        <f ca="1">IF(AH67="","",IF(INDEX(Data!$BR:$BR,MATCH(AH67,Data!$A:$A,0),1)=0,"",INDEX(Data!$BR:$BR,MATCH(AH67,Data!$A:$A,0),1)))</f>
        <v/>
      </c>
      <c r="AH67" s="43" t="str" cm="1">
        <f t="array" aca="1" ref="AH67" ca="1">IFERROR(_xlfn.SINGLE(INDEX(Data!$A$1:AO$1009,_xlfn.AGGREGATE(15,6,(OFFSET(Data!$A$1,0,MATCH(AH$6,Data!$1:$1,0)-1,1000,1)=IF(AH$7="","Yes",AH$7))/(OFFSET(Data!$A$1,0,MATCH(AH$6,Data!$1:$1,0)-1,1000,1)=IF(AH$7="","Yes",AH$7))*ROW(Data!$C$1:$C$1009),ROW(AH67)-ROW(AH$7)),1)),"")</f>
        <v/>
      </c>
      <c r="AI67" s="43" t="str">
        <f ca="1">IF(AJ67="","",IF(INDEX(Data!$BR:$BR,MATCH(AJ67,Data!$A:$A,0),1)=0,"",INDEX(Data!$BR:$BR,MATCH(AJ67,Data!$A:$A,0),1)))</f>
        <v/>
      </c>
      <c r="AJ67" s="43" t="str" cm="1">
        <f t="array" aca="1" ref="AJ67" ca="1">IFERROR(_xlfn.SINGLE(INDEX(Data!$A$1:AQ$1009,_xlfn.AGGREGATE(15,6,(OFFSET(Data!$A$1,0,MATCH(AJ$6,Data!$1:$1,0)-1,1000,1)=IF(AJ$7="","Yes",AJ$7))/(OFFSET(Data!$A$1,0,MATCH(AJ$6,Data!$1:$1,0)-1,1000,1)=IF(AJ$7="","Yes",AJ$7))*ROW(Data!$C$1:$C$1009),ROW(AJ67)-ROW(AJ$7)),1)),"")</f>
        <v>Science</v>
      </c>
      <c r="AK67" s="43" t="str">
        <f ca="1">IF(AL67="","",IF(INDEX(Data!$BR:$BR,MATCH(AL67,Data!$A:$A,0),1)=0,"",INDEX(Data!$BR:$BR,MATCH(AL67,Data!$A:$A,0),1)))</f>
        <v/>
      </c>
      <c r="AL67" s="43" t="str" cm="1">
        <f t="array" aca="1" ref="AL67" ca="1">IFERROR(_xlfn.SINGLE(INDEX(Data!$A$1:AS$1009,_xlfn.AGGREGATE(15,6,(OFFSET(Data!$A$1,0,MATCH(AL$6,Data!$1:$1,0)-1,1000,1)=IF(AL$7="","Yes",AL$7))/(OFFSET(Data!$A$1,0,MATCH(AL$6,Data!$1:$1,0)-1,1000,1)=IF(AL$7="","Yes",AL$7))*ROW(Data!$C$1:$C$1009),ROW(AL67)-ROW(AL$7)),1)),"")</f>
        <v/>
      </c>
      <c r="AM67" s="43" t="str">
        <f ca="1">IF(AN67="","",IF(INDEX(Data!$BR:$BR,MATCH(AN67,Data!$A:$A,0),1)=0,"",INDEX(Data!$BR:$BR,MATCH(AN67,Data!$A:$A,0),1)))</f>
        <v/>
      </c>
      <c r="AN67" s="43" t="str" cm="1">
        <f t="array" aca="1" ref="AN67" ca="1">IFERROR(_xlfn.SINGLE(INDEX(Data!$A$1:AU$1009,_xlfn.AGGREGATE(15,6,(OFFSET(Data!$A$1,0,MATCH(AN$6,Data!$1:$1,0)-1,1000,1)=IF(AN$7="","Yes",AN$7))/(OFFSET(Data!$A$1,0,MATCH(AN$6,Data!$1:$1,0)-1,1000,1)=IF(AN$7="","Yes",AN$7))*ROW(Data!$C$1:$C$1009),ROW(AN67)-ROW(AN$7)),1)),"")</f>
        <v>Weather Channel</v>
      </c>
    </row>
    <row r="68" spans="1:40" x14ac:dyDescent="0.4">
      <c r="A68" s="43" t="str">
        <f ca="1">IF(B68="","",IF(INDEX(Data!$BR:$BR,MATCH(B68,Data!$A:$A,0),1)=0,"",INDEX(Data!$BR:$BR,MATCH(B68,Data!$A:$A,0),1)))</f>
        <v/>
      </c>
      <c r="B68" s="43" t="str" cm="1">
        <f t="array" aca="1" ref="B68" ca="1">IFERROR(_xlfn.SINGLE(INDEX(Data!A$1:$A$1007,_xlfn.AGGREGATE(15,6,(OFFSET(Data!$A$1,0,MATCH(B$6,Data!$1:$1,0)-1,1000,1)=IF(B$7="","Yes",B$7))/(OFFSET(Data!$A$1,0,MATCH(B$6,Data!$1:$1,0)-1,1000,1)=IF(B$7="","Yes",B$7))*ROW(Data!$C$1:$C$1007),ROW(B68)-ROW(B$7)),1)),"")</f>
        <v>Viceland</v>
      </c>
      <c r="C68" s="43" t="str">
        <f ca="1">IF(D68="","",IF(INDEX(Data!$BR:$BR,MATCH(D68,Data!$A:$A,0),1)=0,"",INDEX(Data!$BR:$BR,MATCH(D68,Data!$A:$A,0),1)))</f>
        <v/>
      </c>
      <c r="D68" s="43" t="str" cm="1">
        <f t="array" aca="1" ref="D68" ca="1">IFERROR(_xlfn.SINGLE(INDEX(Data!$A$1:C$1007,_xlfn.AGGREGATE(15,6,(OFFSET(Data!$A$1,0,MATCH(D$6,Data!$1:$1,0)-1,1000,1)=IF(D$7="","Yes",D$7))/(OFFSET(Data!$A$1,0,MATCH(D$6,Data!$1:$1,0)-1,1000,1)=IF(D$7="","Yes",D$7))*ROW(Data!$C$1:$C$1007),ROW(D68)-ROW(D$7)),1)),"")</f>
        <v/>
      </c>
      <c r="E68" s="43" t="str">
        <f ca="1">IF(F68="","",IF(INDEX(Data!$BR:$BR,MATCH(F68,Data!$A:$A,0),1)=0,"",INDEX(Data!$BR:$BR,MATCH(F68,Data!$A:$A,0),1)))</f>
        <v/>
      </c>
      <c r="F68" s="43" t="str" cm="1">
        <f t="array" aca="1" ref="F68" ca="1">IFERROR(_xlfn.SINGLE(INDEX(Data!$A$1:E$1009,_xlfn.AGGREGATE(15,6,(OFFSET(Data!$A$1,0,MATCH(F$6,Data!$1:$1,0)-1,1000,1)=IF(F$7="","Yes",F$7))/(OFFSET(Data!$A$1,0,MATCH(F$6,Data!$1:$1,0)-1,1000,1)=IF(F$7="","Yes",F$7))*ROW(Data!$C$1:$C$1009),ROW(F68)-ROW(F$7)),1)),"")</f>
        <v/>
      </c>
      <c r="G68" s="43" t="str">
        <f ca="1">IF(H68="","",IF(INDEX(Data!$BR:$BR,MATCH(H68,Data!$A:$A,0),1)=0,"",INDEX(Data!$BR:$BR,MATCH(H68,Data!$A:$A,0),1)))</f>
        <v/>
      </c>
      <c r="H68" s="43" t="str" cm="1">
        <f t="array" aca="1" ref="H68" ca="1">IFERROR(_xlfn.SINGLE(INDEX(Data!$A$1:G$1009,_xlfn.AGGREGATE(15,6,(OFFSET(Data!$A$1,0,MATCH(H$6,Data!$1:$1,0)-1,1000,1)=IF(H$7="","Yes",H$7))/(OFFSET(Data!$A$1,0,MATCH(H$6,Data!$1:$1,0)-1,1000,1)=IF(H$7="","Yes",H$7))*ROW(Data!$C$1:$C$1009),ROW(H68)-ROW(H$7)),1)),"")</f>
        <v/>
      </c>
      <c r="I68" s="43" t="str">
        <f ca="1">IF(J68="","",IF(INDEX(Data!$BR:$BR,MATCH(J68,Data!$A:$A,0),1)=0,"",INDEX(Data!$BR:$BR,MATCH(J68,Data!$A:$A,0),1)))</f>
        <v/>
      </c>
      <c r="J68" s="43" t="str" cm="1">
        <f t="array" aca="1" ref="J68" ca="1">IFERROR(_xlfn.SINGLE(INDEX(Data!$A$1:J$1009,_xlfn.AGGREGATE(15,6,(OFFSET(Data!$A$1,0,MATCH(J$6,Data!$1:$1,0)-1,1000,1)=IF(J$7="","Yes",J$7))/(OFFSET(Data!$A$1,0,MATCH(J$6,Data!$1:$1,0)-1,1000,1)=IF(J$7="","Yes",J$7))*ROW(Data!$C$1:$C$1009),ROW(J68)-ROW(J$7)),1)),"")</f>
        <v/>
      </c>
      <c r="K68" s="43" t="str">
        <f ca="1">IF(L68="","",IF(INDEX(Data!$BR:$BR,MATCH(L68,Data!$A:$A,0),1)=0,"",INDEX(Data!$BR:$BR,MATCH(L68,Data!$A:$A,0),1)))</f>
        <v/>
      </c>
      <c r="L68" s="43" t="str" cm="1">
        <f t="array" aca="1" ref="L68" ca="1">IFERROR(_xlfn.SINGLE(INDEX(Data!$A$1:L$1009,_xlfn.AGGREGATE(15,6,(OFFSET(Data!$A$1,0,MATCH(L$6,Data!$1:$1,0)-1,1000,1)=IF(L$7="","Yes",L$7))/(OFFSET(Data!$A$1,0,MATCH(L$6,Data!$1:$1,0)-1,1000,1)=IF(L$7="","Yes",L$7))*ROW(Data!$C$1:$C$1009),ROW(L68)-ROW(L$7)),1)),"")</f>
        <v>Oxygen</v>
      </c>
      <c r="M68" s="43" t="str">
        <f ca="1">IF(N68="","",IF(INDEX(Data!$BR:$BR,MATCH(N68,Data!$A:$A,0),1)=0,"",INDEX(Data!$BR:$BR,MATCH(N68,Data!$A:$A,0),1)))</f>
        <v/>
      </c>
      <c r="N68" s="43" t="str" cm="1">
        <f t="array" aca="1" ref="N68" ca="1">IFERROR(_xlfn.SINGLE(INDEX(Data!$A$1:N$1009,_xlfn.AGGREGATE(15,6,(OFFSET(Data!$A$1,0,MATCH(N$6,Data!$1:$1,0)-1,1000,1)=IF(N$7="","Yes",N$7))/(OFFSET(Data!$A$1,0,MATCH(N$6,Data!$1:$1,0)-1,1000,1)=IF(N$7="","Yes",N$7))*ROW(Data!$C$1:$C$1009),ROW(N68)-ROW(N$7)),1)),"")</f>
        <v>Syfy</v>
      </c>
      <c r="O68" s="43" t="str">
        <f ca="1">IF(P68="","",IF(INDEX(Data!$BR:$BR,MATCH(P68,Data!$A:$A,0),1)=0,"",INDEX(Data!$BR:$BR,MATCH(P68,Data!$A:$A,0),1)))</f>
        <v/>
      </c>
      <c r="P68" s="43" t="str" cm="1">
        <f t="array" aca="1" ref="P68" ca="1">IFERROR(_xlfn.SINGLE(INDEX(Data!$A$1:Q$1009,_xlfn.AGGREGATE(15,6,(OFFSET(Data!$A$1,0,MATCH(P$6,Data!$1:$1,0)-1,1000,1)=IF(P$7="","Yes",P$7))/(OFFSET(Data!$A$1,0,MATCH(P$6,Data!$1:$1,0)-1,1000,1)=IF(P$7="","Yes",P$7))*ROW(Data!$C$1:$C$1009),ROW(P68)-ROW(P$7)),1)),"")</f>
        <v>MSNBC</v>
      </c>
      <c r="Q68" s="43" t="str">
        <f ca="1">IF(R68="","",IF(INDEX(Data!$BR:$BR,MATCH(R68,Data!$A:$A,0),1)=0,"",INDEX(Data!$BR:$BR,MATCH(R68,Data!$A:$A,0),1)))</f>
        <v/>
      </c>
      <c r="R68" s="43" t="str" cm="1">
        <f t="array" aca="1" ref="R68" ca="1">IFERROR(_xlfn.SINGLE(INDEX(Data!$A$1:R$1009,_xlfn.AGGREGATE(15,6,(OFFSET(Data!$A$1,0,MATCH(R$6,Data!$1:$1,0)-1,1000,1)=IF(R$7="","Yes",R$7))/(OFFSET(Data!$A$1,0,MATCH(R$6,Data!$1:$1,0)-1,1000,1)=IF(R$7="","Yes",R$7))*ROW(Data!$C$1:$C$1009),ROW(R68)-ROW(R$7)),1)),"")</f>
        <v>Galavision</v>
      </c>
      <c r="S68" s="43" t="str">
        <f ca="1">IF(T68="","",IF(INDEX(Data!$BR:$BR,MATCH(T68,Data!$A:$A,0),1)=0,"",INDEX(Data!$BR:$BR,MATCH(T68,Data!$A:$A,0),1)))</f>
        <v/>
      </c>
      <c r="T68" s="43" t="str" cm="1">
        <f t="array" aca="1" ref="T68" ca="1">IFERROR(_xlfn.SINGLE(INDEX(Data!$A$1:S$1009,_xlfn.AGGREGATE(15,6,(OFFSET(Data!$A$1,0,MATCH(T$6,Data!$1:$1,0)-1,1000,1)=IF(T$7="","Yes",T$7))/(OFFSET(Data!$A$1,0,MATCH(T$6,Data!$1:$1,0)-1,1000,1)=IF(T$7="","Yes",T$7))*ROW(Data!$C$1:$C$1009),ROW(T68)-ROW(T$7)),1)),"")</f>
        <v>FYI</v>
      </c>
      <c r="U68" s="43" t="str">
        <f ca="1">IF(V68="","",IF(INDEX(Data!$BR:$BR,MATCH(V68,Data!$A:$A,0),1)=0,"",INDEX(Data!$BR:$BR,MATCH(V68,Data!$A:$A,0),1)))</f>
        <v/>
      </c>
      <c r="V68" s="43" t="str" cm="1">
        <f t="array" aca="1" ref="V68" ca="1">IFERROR(_xlfn.SINGLE(INDEX(Data!$A$1:T$1009,_xlfn.AGGREGATE(15,6,(OFFSET(Data!$A$1,0,MATCH(V$6,Data!$1:$1,0)-1,1000,1)=IF(V$7="","Yes",V$7))/(OFFSET(Data!$A$1,0,MATCH(V$6,Data!$1:$1,0)-1,1000,1)=IF(V$7="","Yes",V$7))*ROW(Data!$C$1:$C$1009),ROW(V68)-ROW(V$7)),1)),"")</f>
        <v>FX</v>
      </c>
      <c r="W68" s="43" t="str">
        <f ca="1">IF(X68="","",IF(INDEX(Data!$BR:$BR,MATCH(X68,Data!$A:$A,0),1)=0,"",INDEX(Data!$BR:$BR,MATCH(X68,Data!$A:$A,0),1)))</f>
        <v/>
      </c>
      <c r="X68" s="43" t="str" cm="1">
        <f t="array" aca="1" ref="X68" ca="1">IFERROR(_xlfn.SINGLE(INDEX(Data!$A$1:Y$1009,_xlfn.AGGREGATE(15,6,(OFFSET(Data!$A$1,0,MATCH(X$6,Data!$1:$1,0)-1,1000,1)=IF(X$7="","Yes",X$7))/(OFFSET(Data!$A$1,0,MATCH(X$6,Data!$1:$1,0)-1,1000,1)=IF(X$7="","Yes",X$7))*ROW(Data!$C$1:$C$1009),ROW(X68)-ROW(X$7)),1)),"")</f>
        <v>HLN</v>
      </c>
      <c r="Y68" s="43" t="str">
        <f ca="1">IF(Z68="","",IF(INDEX(Data!$BR:$BR,MATCH(Z68,Data!$A:$A,0),1)=0,"",INDEX(Data!$BR:$BR,MATCH(Z68,Data!$A:$A,0),1)))</f>
        <v/>
      </c>
      <c r="Z68" s="43" t="str" cm="1">
        <f t="array" aca="1" ref="Z68" ca="1">IFERROR(_xlfn.SINGLE(INDEX(Data!$A$1:AA$1009,_xlfn.AGGREGATE(15,6,(OFFSET(Data!$A$1,0,MATCH(Z$6,Data!$1:$1,0)-1,1000,1)=IF(Z$7="","Yes",Z$7))/(OFFSET(Data!$A$1,0,MATCH(Z$6,Data!$1:$1,0)-1,1000,1)=IF(Z$7="","Yes",Z$7))*ROW(Data!$C$1:$C$1009),ROW(Z68)-ROW(Z$7)),1)),"")</f>
        <v>NBA TV</v>
      </c>
      <c r="AA68" s="43" t="str">
        <f ca="1">IF(AB68="","",IF(INDEX(Data!$BR:$BR,MATCH(AB68,Data!$A:$A,0),1)=0,"",INDEX(Data!$BR:$BR,MATCH(AB68,Data!$A:$A,0),1)))</f>
        <v/>
      </c>
      <c r="AB68" s="43" t="str" cm="1">
        <f t="array" aca="1" ref="AB68" ca="1">IFERROR(_xlfn.SINGLE(INDEX(Data!$A$1:AC$1009,_xlfn.AGGREGATE(15,6,(OFFSET(Data!$A$1,0,MATCH(AB$6,Data!$1:$1,0)-1,1000,1)=IF(AB$7="","Yes",AB$7))/(OFFSET(Data!$A$1,0,MATCH(AB$6,Data!$1:$1,0)-1,1000,1)=IF(AB$7="","Yes",AB$7))*ROW(Data!$C$1:$C$1009),ROW(AB68)-ROW(AB$7)),1)),"")</f>
        <v>Telemundo</v>
      </c>
      <c r="AC68" s="43" t="str">
        <f ca="1">IF(AD68="","",IF(INDEX(Data!$BR:$BR,MATCH(AD68,Data!$A:$A,0),1)=0,"",INDEX(Data!$BR:$BR,MATCH(AD68,Data!$A:$A,0),1)))</f>
        <v/>
      </c>
      <c r="AD68" s="43" t="str" cm="1">
        <f t="array" aca="1" ref="AD68" ca="1">IFERROR(_xlfn.SINGLE(INDEX(Data!$A$1:AE$1009,_xlfn.AGGREGATE(15,6,(OFFSET(Data!$A$1,0,MATCH(AD$6,Data!$1:$1,0)-1,1000,1)=IF(AD$7="","Yes",AD$7))/(OFFSET(Data!$A$1,0,MATCH(AD$6,Data!$1:$1,0)-1,1000,1)=IF(AD$7="","Yes",AD$7))*ROW(Data!$C$1:$C$1009),ROW(AD68)-ROW(AD$7)),1)),"")</f>
        <v>MSNBC</v>
      </c>
      <c r="AE68" s="43" t="str">
        <f ca="1">IF(AF68="","",IF(INDEX(Data!$BR:$BR,MATCH(AF68,Data!$A:$A,0),1)=0,"",INDEX(Data!$BR:$BR,MATCH(AF68,Data!$A:$A,0),1)))</f>
        <v/>
      </c>
      <c r="AF68" s="43" t="str" cm="1">
        <f t="array" aca="1" ref="AF68" ca="1">IFERROR(_xlfn.SINGLE(INDEX(Data!$A$1:AM$1009,_xlfn.AGGREGATE(15,6,(OFFSET(Data!$A$1,0,MATCH(AF$6,Data!$1:$1,0)-1,1000,1)=IF(AF$7="","Yes",AF$7))/(OFFSET(Data!$A$1,0,MATCH(AF$6,Data!$1:$1,0)-1,1000,1)=IF(AF$7="","Yes",AF$7))*ROW(Data!$C$1:$C$1009),ROW(AF68)-ROW(AF$7)),1)),"")</f>
        <v/>
      </c>
      <c r="AG68" s="43" t="str">
        <f ca="1">IF(AH68="","",IF(INDEX(Data!$BR:$BR,MATCH(AH68,Data!$A:$A,0),1)=0,"",INDEX(Data!$BR:$BR,MATCH(AH68,Data!$A:$A,0),1)))</f>
        <v/>
      </c>
      <c r="AH68" s="43" t="str" cm="1">
        <f t="array" aca="1" ref="AH68" ca="1">IFERROR(_xlfn.SINGLE(INDEX(Data!$A$1:AO$1009,_xlfn.AGGREGATE(15,6,(OFFSET(Data!$A$1,0,MATCH(AH$6,Data!$1:$1,0)-1,1000,1)=IF(AH$7="","Yes",AH$7))/(OFFSET(Data!$A$1,0,MATCH(AH$6,Data!$1:$1,0)-1,1000,1)=IF(AH$7="","Yes",AH$7))*ROW(Data!$C$1:$C$1009),ROW(AH68)-ROW(AH$7)),1)),"")</f>
        <v/>
      </c>
      <c r="AI68" s="43" t="str">
        <f ca="1">IF(AJ68="","",IF(INDEX(Data!$BR:$BR,MATCH(AJ68,Data!$A:$A,0),1)=0,"",INDEX(Data!$BR:$BR,MATCH(AJ68,Data!$A:$A,0),1)))</f>
        <v/>
      </c>
      <c r="AJ68" s="43" t="str" cm="1">
        <f t="array" aca="1" ref="AJ68" ca="1">IFERROR(_xlfn.SINGLE(INDEX(Data!$A$1:AQ$1009,_xlfn.AGGREGATE(15,6,(OFFSET(Data!$A$1,0,MATCH(AJ$6,Data!$1:$1,0)-1,1000,1)=IF(AJ$7="","Yes",AJ$7))/(OFFSET(Data!$A$1,0,MATCH(AJ$6,Data!$1:$1,0)-1,1000,1)=IF(AJ$7="","Yes",AJ$7))*ROW(Data!$C$1:$C$1009),ROW(AJ68)-ROW(AJ$7)),1)),"")</f>
        <v>SEC Network</v>
      </c>
      <c r="AK68" s="43" t="str">
        <f ca="1">IF(AL68="","",IF(INDEX(Data!$BR:$BR,MATCH(AL68,Data!$A:$A,0),1)=0,"",INDEX(Data!$BR:$BR,MATCH(AL68,Data!$A:$A,0),1)))</f>
        <v/>
      </c>
      <c r="AL68" s="43" t="str" cm="1">
        <f t="array" aca="1" ref="AL68" ca="1">IFERROR(_xlfn.SINGLE(INDEX(Data!$A$1:AS$1009,_xlfn.AGGREGATE(15,6,(OFFSET(Data!$A$1,0,MATCH(AL$6,Data!$1:$1,0)-1,1000,1)=IF(AL$7="","Yes",AL$7))/(OFFSET(Data!$A$1,0,MATCH(AL$6,Data!$1:$1,0)-1,1000,1)=IF(AL$7="","Yes",AL$7))*ROW(Data!$C$1:$C$1009),ROW(AL68)-ROW(AL$7)),1)),"")</f>
        <v/>
      </c>
      <c r="AM68" s="43" t="str">
        <f ca="1">IF(AN68="","",IF(INDEX(Data!$BR:$BR,MATCH(AN68,Data!$A:$A,0),1)=0,"",INDEX(Data!$BR:$BR,MATCH(AN68,Data!$A:$A,0),1)))</f>
        <v/>
      </c>
      <c r="AN68" s="43" t="str" cm="1">
        <f t="array" aca="1" ref="AN68" ca="1">IFERROR(_xlfn.SINGLE(INDEX(Data!$A$1:AU$1009,_xlfn.AGGREGATE(15,6,(OFFSET(Data!$A$1,0,MATCH(AN$6,Data!$1:$1,0)-1,1000,1)=IF(AN$7="","Yes",AN$7))/(OFFSET(Data!$A$1,0,MATCH(AN$6,Data!$1:$1,0)-1,1000,1)=IF(AN$7="","Yes",AN$7))*ROW(Data!$C$1:$C$1009),ROW(AN68)-ROW(AN$7)),1)),"")</f>
        <v/>
      </c>
    </row>
    <row r="69" spans="1:40" ht="24" x14ac:dyDescent="0.4">
      <c r="A69" s="43" t="str">
        <f ca="1">IF(B69="","",IF(INDEX(Data!$BR:$BR,MATCH(B69,Data!$A:$A,0),1)=0,"",INDEX(Data!$BR:$BR,MATCH(B69,Data!$A:$A,0),1)))</f>
        <v/>
      </c>
      <c r="B69" s="43" t="str" cm="1">
        <f t="array" aca="1" ref="B69" ca="1">IFERROR(_xlfn.SINGLE(INDEX(Data!A$1:$A$1007,_xlfn.AGGREGATE(15,6,(OFFSET(Data!$A$1,0,MATCH(B$6,Data!$1:$1,0)-1,1000,1)=IF(B$7="","Yes",B$7))/(OFFSET(Data!$A$1,0,MATCH(B$6,Data!$1:$1,0)-1,1000,1)=IF(B$7="","Yes",B$7))*ROW(Data!$C$1:$C$1007),ROW(B69)-ROW(B$7)),1)),"")</f>
        <v>We TV</v>
      </c>
      <c r="C69" s="43" t="str">
        <f ca="1">IF(D69="","",IF(INDEX(Data!$BR:$BR,MATCH(D69,Data!$A:$A,0),1)=0,"",INDEX(Data!$BR:$BR,MATCH(D69,Data!$A:$A,0),1)))</f>
        <v/>
      </c>
      <c r="D69" s="43" t="str" cm="1">
        <f t="array" aca="1" ref="D69" ca="1">IFERROR(_xlfn.SINGLE(INDEX(Data!$A$1:C$1007,_xlfn.AGGREGATE(15,6,(OFFSET(Data!$A$1,0,MATCH(D$6,Data!$1:$1,0)-1,1000,1)=IF(D$7="","Yes",D$7))/(OFFSET(Data!$A$1,0,MATCH(D$6,Data!$1:$1,0)-1,1000,1)=IF(D$7="","Yes",D$7))*ROW(Data!$C$1:$C$1007),ROW(D69)-ROW(D$7)),1)),"")</f>
        <v/>
      </c>
      <c r="E69" s="43" t="str">
        <f ca="1">IF(F69="","",IF(INDEX(Data!$BR:$BR,MATCH(F69,Data!$A:$A,0),1)=0,"",INDEX(Data!$BR:$BR,MATCH(F69,Data!$A:$A,0),1)))</f>
        <v/>
      </c>
      <c r="F69" s="43" t="str" cm="1">
        <f t="array" aca="1" ref="F69" ca="1">IFERROR(_xlfn.SINGLE(INDEX(Data!$A$1:E$1009,_xlfn.AGGREGATE(15,6,(OFFSET(Data!$A$1,0,MATCH(F$6,Data!$1:$1,0)-1,1000,1)=IF(F$7="","Yes",F$7))/(OFFSET(Data!$A$1,0,MATCH(F$6,Data!$1:$1,0)-1,1000,1)=IF(F$7="","Yes",F$7))*ROW(Data!$C$1:$C$1009),ROW(F69)-ROW(F$7)),1)),"")</f>
        <v/>
      </c>
      <c r="G69" s="43" t="str">
        <f ca="1">IF(H69="","",IF(INDEX(Data!$BR:$BR,MATCH(H69,Data!$A:$A,0),1)=0,"",INDEX(Data!$BR:$BR,MATCH(H69,Data!$A:$A,0),1)))</f>
        <v/>
      </c>
      <c r="H69" s="43" t="str" cm="1">
        <f t="array" aca="1" ref="H69" ca="1">IFERROR(_xlfn.SINGLE(INDEX(Data!$A$1:G$1009,_xlfn.AGGREGATE(15,6,(OFFSET(Data!$A$1,0,MATCH(H$6,Data!$1:$1,0)-1,1000,1)=IF(H$7="","Yes",H$7))/(OFFSET(Data!$A$1,0,MATCH(H$6,Data!$1:$1,0)-1,1000,1)=IF(H$7="","Yes",H$7))*ROW(Data!$C$1:$C$1009),ROW(H69)-ROW(H$7)),1)),"")</f>
        <v/>
      </c>
      <c r="I69" s="43" t="str">
        <f ca="1">IF(J69="","",IF(INDEX(Data!$BR:$BR,MATCH(J69,Data!$A:$A,0),1)=0,"",INDEX(Data!$BR:$BR,MATCH(J69,Data!$A:$A,0),1)))</f>
        <v/>
      </c>
      <c r="J69" s="43" t="str" cm="1">
        <f t="array" aca="1" ref="J69" ca="1">IFERROR(_xlfn.SINGLE(INDEX(Data!$A$1:J$1009,_xlfn.AGGREGATE(15,6,(OFFSET(Data!$A$1,0,MATCH(J$6,Data!$1:$1,0)-1,1000,1)=IF(J$7="","Yes",J$7))/(OFFSET(Data!$A$1,0,MATCH(J$6,Data!$1:$1,0)-1,1000,1)=IF(J$7="","Yes",J$7))*ROW(Data!$C$1:$C$1009),ROW(J69)-ROW(J$7)),1)),"")</f>
        <v/>
      </c>
      <c r="K69" s="43" t="str">
        <f ca="1">IF(L69="","",IF(INDEX(Data!$BR:$BR,MATCH(L69,Data!$A:$A,0),1)=0,"",INDEX(Data!$BR:$BR,MATCH(L69,Data!$A:$A,0),1)))</f>
        <v/>
      </c>
      <c r="L69" s="43" t="str" cm="1">
        <f t="array" aca="1" ref="L69" ca="1">IFERROR(_xlfn.SINGLE(INDEX(Data!$A$1:L$1009,_xlfn.AGGREGATE(15,6,(OFFSET(Data!$A$1,0,MATCH(L$6,Data!$1:$1,0)-1,1000,1)=IF(L$7="","Yes",L$7))/(OFFSET(Data!$A$1,0,MATCH(L$6,Data!$1:$1,0)-1,1000,1)=IF(L$7="","Yes",L$7))*ROW(Data!$C$1:$C$1009),ROW(L69)-ROW(L$7)),1)),"")</f>
        <v>Paramount Network</v>
      </c>
      <c r="M69" s="43" t="str">
        <f ca="1">IF(N69="","",IF(INDEX(Data!$BR:$BR,MATCH(N69,Data!$A:$A,0),1)=0,"",INDEX(Data!$BR:$BR,MATCH(N69,Data!$A:$A,0),1)))</f>
        <v/>
      </c>
      <c r="N69" s="43" t="str" cm="1">
        <f t="array" aca="1" ref="N69" ca="1">IFERROR(_xlfn.SINGLE(INDEX(Data!$A$1:N$1009,_xlfn.AGGREGATE(15,6,(OFFSET(Data!$A$1,0,MATCH(N$6,Data!$1:$1,0)-1,1000,1)=IF(N$7="","Yes",N$7))/(OFFSET(Data!$A$1,0,MATCH(N$6,Data!$1:$1,0)-1,1000,1)=IF(N$7="","Yes",N$7))*ROW(Data!$C$1:$C$1009),ROW(N69)-ROW(N$7)),1)),"")</f>
        <v>TBS</v>
      </c>
      <c r="O69" s="43" t="str">
        <f ca="1">IF(P69="","",IF(INDEX(Data!$BR:$BR,MATCH(P69,Data!$A:$A,0),1)=0,"",INDEX(Data!$BR:$BR,MATCH(P69,Data!$A:$A,0),1)))</f>
        <v/>
      </c>
      <c r="P69" s="43" t="str" cm="1">
        <f t="array" aca="1" ref="P69" ca="1">IFERROR(_xlfn.SINGLE(INDEX(Data!$A$1:Q$1009,_xlfn.AGGREGATE(15,6,(OFFSET(Data!$A$1,0,MATCH(P$6,Data!$1:$1,0)-1,1000,1)=IF(P$7="","Yes",P$7))/(OFFSET(Data!$A$1,0,MATCH(P$6,Data!$1:$1,0)-1,1000,1)=IF(P$7="","Yes",P$7))*ROW(Data!$C$1:$C$1009),ROW(P69)-ROW(P$7)),1)),"")</f>
        <v>MTV</v>
      </c>
      <c r="Q69" s="43" t="str">
        <f ca="1">IF(R69="","",IF(INDEX(Data!$BR:$BR,MATCH(R69,Data!$A:$A,0),1)=0,"",INDEX(Data!$BR:$BR,MATCH(R69,Data!$A:$A,0),1)))</f>
        <v/>
      </c>
      <c r="R69" s="43" t="str" cm="1">
        <f t="array" aca="1" ref="R69" ca="1">IFERROR(_xlfn.SINGLE(INDEX(Data!$A$1:R$1009,_xlfn.AGGREGATE(15,6,(OFFSET(Data!$A$1,0,MATCH(R$6,Data!$1:$1,0)-1,1000,1)=IF(R$7="","Yes",R$7))/(OFFSET(Data!$A$1,0,MATCH(R$6,Data!$1:$1,0)-1,1000,1)=IF(R$7="","Yes",R$7))*ROW(Data!$C$1:$C$1009),ROW(R69)-ROW(R$7)),1)),"")</f>
        <v>Game Show Network</v>
      </c>
      <c r="S69" s="43" t="str">
        <f ca="1">IF(T69="","",IF(INDEX(Data!$BR:$BR,MATCH(T69,Data!$A:$A,0),1)=0,"",INDEX(Data!$BR:$BR,MATCH(T69,Data!$A:$A,0),1)))</f>
        <v/>
      </c>
      <c r="T69" s="43" t="str" cm="1">
        <f t="array" aca="1" ref="T69" ca="1">IFERROR(_xlfn.SINGLE(INDEX(Data!$A$1:S$1009,_xlfn.AGGREGATE(15,6,(OFFSET(Data!$A$1,0,MATCH(T$6,Data!$1:$1,0)-1,1000,1)=IF(T$7="","Yes",T$7))/(OFFSET(Data!$A$1,0,MATCH(T$6,Data!$1:$1,0)-1,1000,1)=IF(T$7="","Yes",T$7))*ROW(Data!$C$1:$C$1009),ROW(T69)-ROW(T$7)),1)),"")</f>
        <v>Galavision</v>
      </c>
      <c r="U69" s="43" t="str">
        <f ca="1">IF(V69="","",IF(INDEX(Data!$BR:$BR,MATCH(V69,Data!$A:$A,0),1)=0,"",INDEX(Data!$BR:$BR,MATCH(V69,Data!$A:$A,0),1)))</f>
        <v/>
      </c>
      <c r="V69" s="43" t="str" cm="1">
        <f t="array" aca="1" ref="V69" ca="1">IFERROR(_xlfn.SINGLE(INDEX(Data!$A$1:T$1009,_xlfn.AGGREGATE(15,6,(OFFSET(Data!$A$1,0,MATCH(V$6,Data!$1:$1,0)-1,1000,1)=IF(V$7="","Yes",V$7))/(OFFSET(Data!$A$1,0,MATCH(V$6,Data!$1:$1,0)-1,1000,1)=IF(V$7="","Yes",V$7))*ROW(Data!$C$1:$C$1009),ROW(V69)-ROW(V$7)),1)),"")</f>
        <v>FX Movie Channel</v>
      </c>
      <c r="W69" s="43" t="str">
        <f ca="1">IF(X69="","",IF(INDEX(Data!$BR:$BR,MATCH(X69,Data!$A:$A,0),1)=0,"",INDEX(Data!$BR:$BR,MATCH(X69,Data!$A:$A,0),1)))</f>
        <v/>
      </c>
      <c r="X69" s="43" t="str" cm="1">
        <f t="array" aca="1" ref="X69" ca="1">IFERROR(_xlfn.SINGLE(INDEX(Data!$A$1:Y$1009,_xlfn.AGGREGATE(15,6,(OFFSET(Data!$A$1,0,MATCH(X$6,Data!$1:$1,0)-1,1000,1)=IF(X$7="","Yes",X$7))/(OFFSET(Data!$A$1,0,MATCH(X$6,Data!$1:$1,0)-1,1000,1)=IF(X$7="","Yes",X$7))*ROW(Data!$C$1:$C$1009),ROW(X69)-ROW(X$7)),1)),"")</f>
        <v>IVC Net</v>
      </c>
      <c r="Y69" s="43">
        <f ca="1">IF(Z69="","",IF(INDEX(Data!$BR:$BR,MATCH(Z69,Data!$A:$A,0),1)=0,"",INDEX(Data!$BR:$BR,MATCH(Z69,Data!$A:$A,0),1)))</f>
        <v>1</v>
      </c>
      <c r="Z69" s="43" t="str" cm="1">
        <f t="array" aca="1" ref="Z69" ca="1">IFERROR(_xlfn.SINGLE(INDEX(Data!$A$1:AA$1009,_xlfn.AGGREGATE(15,6,(OFFSET(Data!$A$1,0,MATCH(Z$6,Data!$1:$1,0)-1,1000,1)=IF(Z$7="","Yes",Z$7))/(OFFSET(Data!$A$1,0,MATCH(Z$6,Data!$1:$1,0)-1,1000,1)=IF(Z$7="","Yes",Z$7))*ROW(Data!$C$1:$C$1009),ROW(Z69)-ROW(Z$7)),1)),"")</f>
        <v>NBC</v>
      </c>
      <c r="AA69" s="43" t="str">
        <f ca="1">IF(AB69="","",IF(INDEX(Data!$BR:$BR,MATCH(AB69,Data!$A:$A,0),1)=0,"",INDEX(Data!$BR:$BR,MATCH(AB69,Data!$A:$A,0),1)))</f>
        <v/>
      </c>
      <c r="AB69" s="43" t="str" cm="1">
        <f t="array" aca="1" ref="AB69" ca="1">IFERROR(_xlfn.SINGLE(INDEX(Data!$A$1:AC$1009,_xlfn.AGGREGATE(15,6,(OFFSET(Data!$A$1,0,MATCH(AB$6,Data!$1:$1,0)-1,1000,1)=IF(AB$7="","Yes",AB$7))/(OFFSET(Data!$A$1,0,MATCH(AB$6,Data!$1:$1,0)-1,1000,1)=IF(AB$7="","Yes",AB$7))*ROW(Data!$C$1:$C$1009),ROW(AB69)-ROW(AB$7)),1)),"")</f>
        <v>TLC</v>
      </c>
      <c r="AC69" s="43" t="str">
        <f ca="1">IF(AD69="","",IF(INDEX(Data!$BR:$BR,MATCH(AD69,Data!$A:$A,0),1)=0,"",INDEX(Data!$BR:$BR,MATCH(AD69,Data!$A:$A,0),1)))</f>
        <v/>
      </c>
      <c r="AD69" s="43" t="str" cm="1">
        <f t="array" aca="1" ref="AD69" ca="1">IFERROR(_xlfn.SINGLE(INDEX(Data!$A$1:AE$1009,_xlfn.AGGREGATE(15,6,(OFFSET(Data!$A$1,0,MATCH(AD$6,Data!$1:$1,0)-1,1000,1)=IF(AD$7="","Yes",AD$7))/(OFFSET(Data!$A$1,0,MATCH(AD$6,Data!$1:$1,0)-1,1000,1)=IF(AD$7="","Yes",AD$7))*ROW(Data!$C$1:$C$1009),ROW(AD69)-ROW(AD$7)),1)),"")</f>
        <v>MTV</v>
      </c>
      <c r="AE69" s="43" t="str">
        <f ca="1">IF(AF69="","",IF(INDEX(Data!$BR:$BR,MATCH(AF69,Data!$A:$A,0),1)=0,"",INDEX(Data!$BR:$BR,MATCH(AF69,Data!$A:$A,0),1)))</f>
        <v/>
      </c>
      <c r="AF69" s="43" t="str" cm="1">
        <f t="array" aca="1" ref="AF69" ca="1">IFERROR(_xlfn.SINGLE(INDEX(Data!$A$1:AM$1009,_xlfn.AGGREGATE(15,6,(OFFSET(Data!$A$1,0,MATCH(AF$6,Data!$1:$1,0)-1,1000,1)=IF(AF$7="","Yes",AF$7))/(OFFSET(Data!$A$1,0,MATCH(AF$6,Data!$1:$1,0)-1,1000,1)=IF(AF$7="","Yes",AF$7))*ROW(Data!$C$1:$C$1009),ROW(AF69)-ROW(AF$7)),1)),"")</f>
        <v/>
      </c>
      <c r="AG69" s="43" t="str">
        <f ca="1">IF(AH69="","",IF(INDEX(Data!$BR:$BR,MATCH(AH69,Data!$A:$A,0),1)=0,"",INDEX(Data!$BR:$BR,MATCH(AH69,Data!$A:$A,0),1)))</f>
        <v/>
      </c>
      <c r="AH69" s="43" t="str" cm="1">
        <f t="array" aca="1" ref="AH69" ca="1">IFERROR(_xlfn.SINGLE(INDEX(Data!$A$1:AO$1009,_xlfn.AGGREGATE(15,6,(OFFSET(Data!$A$1,0,MATCH(AH$6,Data!$1:$1,0)-1,1000,1)=IF(AH$7="","Yes",AH$7))/(OFFSET(Data!$A$1,0,MATCH(AH$6,Data!$1:$1,0)-1,1000,1)=IF(AH$7="","Yes",AH$7))*ROW(Data!$C$1:$C$1009),ROW(AH69)-ROW(AH$7)),1)),"")</f>
        <v/>
      </c>
      <c r="AI69" s="43" t="str">
        <f ca="1">IF(AJ69="","",IF(INDEX(Data!$BR:$BR,MATCH(AJ69,Data!$A:$A,0),1)=0,"",INDEX(Data!$BR:$BR,MATCH(AJ69,Data!$A:$A,0),1)))</f>
        <v/>
      </c>
      <c r="AJ69" s="43" t="str" cm="1">
        <f t="array" aca="1" ref="AJ69" ca="1">IFERROR(_xlfn.SINGLE(INDEX(Data!$A$1:AQ$1009,_xlfn.AGGREGATE(15,6,(OFFSET(Data!$A$1,0,MATCH(AJ$6,Data!$1:$1,0)-1,1000,1)=IF(AJ$7="","Yes",AJ$7))/(OFFSET(Data!$A$1,0,MATCH(AJ$6,Data!$1:$1,0)-1,1000,1)=IF(AJ$7="","Yes",AJ$7))*ROW(Data!$C$1:$C$1009),ROW(AJ69)-ROW(AJ$7)),1)),"")</f>
        <v>Teen Nick</v>
      </c>
      <c r="AK69" s="43" t="str">
        <f ca="1">IF(AL69="","",IF(INDEX(Data!$BR:$BR,MATCH(AL69,Data!$A:$A,0),1)=0,"",INDEX(Data!$BR:$BR,MATCH(AL69,Data!$A:$A,0),1)))</f>
        <v/>
      </c>
      <c r="AL69" s="43" t="str" cm="1">
        <f t="array" aca="1" ref="AL69" ca="1">IFERROR(_xlfn.SINGLE(INDEX(Data!$A$1:AS$1009,_xlfn.AGGREGATE(15,6,(OFFSET(Data!$A$1,0,MATCH(AL$6,Data!$1:$1,0)-1,1000,1)=IF(AL$7="","Yes",AL$7))/(OFFSET(Data!$A$1,0,MATCH(AL$6,Data!$1:$1,0)-1,1000,1)=IF(AL$7="","Yes",AL$7))*ROW(Data!$C$1:$C$1009),ROW(AL69)-ROW(AL$7)),1)),"")</f>
        <v/>
      </c>
      <c r="AM69" s="43" t="str">
        <f ca="1">IF(AN69="","",IF(INDEX(Data!$BR:$BR,MATCH(AN69,Data!$A:$A,0),1)=0,"",INDEX(Data!$BR:$BR,MATCH(AN69,Data!$A:$A,0),1)))</f>
        <v/>
      </c>
      <c r="AN69" s="43" t="str" cm="1">
        <f t="array" aca="1" ref="AN69" ca="1">IFERROR(_xlfn.SINGLE(INDEX(Data!$A$1:AU$1009,_xlfn.AGGREGATE(15,6,(OFFSET(Data!$A$1,0,MATCH(AN$6,Data!$1:$1,0)-1,1000,1)=IF(AN$7="","Yes",AN$7))/(OFFSET(Data!$A$1,0,MATCH(AN$6,Data!$1:$1,0)-1,1000,1)=IF(AN$7="","Yes",AN$7))*ROW(Data!$C$1:$C$1009),ROW(AN69)-ROW(AN$7)),1)),"")</f>
        <v/>
      </c>
    </row>
    <row r="70" spans="1:40" ht="24" x14ac:dyDescent="0.4">
      <c r="A70" s="43" t="str">
        <f ca="1">IF(B70="","",IF(INDEX(Data!$BR:$BR,MATCH(B70,Data!$A:$A,0),1)=0,"",INDEX(Data!$BR:$BR,MATCH(B70,Data!$A:$A,0),1)))</f>
        <v/>
      </c>
      <c r="B70" s="43" t="str" cm="1">
        <f t="array" aca="1" ref="B70" ca="1">IFERROR(_xlfn.SINGLE(INDEX(Data!A$1:$A$1007,_xlfn.AGGREGATE(15,6,(OFFSET(Data!$A$1,0,MATCH(B$6,Data!$1:$1,0)-1,1000,1)=IF(B$7="","Yes",B$7))/(OFFSET(Data!$A$1,0,MATCH(B$6,Data!$1:$1,0)-1,1000,1)=IF(B$7="","Yes",B$7))*ROW(Data!$C$1:$C$1007),ROW(B70)-ROW(B$7)),1)),"")</f>
        <v/>
      </c>
      <c r="C70" s="43" t="str">
        <f ca="1">IF(D70="","",IF(INDEX(Data!$BR:$BR,MATCH(D70,Data!$A:$A,0),1)=0,"",INDEX(Data!$BR:$BR,MATCH(D70,Data!$A:$A,0),1)))</f>
        <v/>
      </c>
      <c r="D70" s="43" t="str" cm="1">
        <f t="array" aca="1" ref="D70" ca="1">IFERROR(_xlfn.SINGLE(INDEX(Data!$A$1:C$1007,_xlfn.AGGREGATE(15,6,(OFFSET(Data!$A$1,0,MATCH(D$6,Data!$1:$1,0)-1,1000,1)=IF(D$7="","Yes",D$7))/(OFFSET(Data!$A$1,0,MATCH(D$6,Data!$1:$1,0)-1,1000,1)=IF(D$7="","Yes",D$7))*ROW(Data!$C$1:$C$1007),ROW(D70)-ROW(D$7)),1)),"")</f>
        <v/>
      </c>
      <c r="E70" s="43" t="str">
        <f ca="1">IF(F70="","",IF(INDEX(Data!$BR:$BR,MATCH(F70,Data!$A:$A,0),1)=0,"",INDEX(Data!$BR:$BR,MATCH(F70,Data!$A:$A,0),1)))</f>
        <v/>
      </c>
      <c r="F70" s="43" t="str" cm="1">
        <f t="array" aca="1" ref="F70" ca="1">IFERROR(_xlfn.SINGLE(INDEX(Data!$A$1:E$1009,_xlfn.AGGREGATE(15,6,(OFFSET(Data!$A$1,0,MATCH(F$6,Data!$1:$1,0)-1,1000,1)=IF(F$7="","Yes",F$7))/(OFFSET(Data!$A$1,0,MATCH(F$6,Data!$1:$1,0)-1,1000,1)=IF(F$7="","Yes",F$7))*ROW(Data!$C$1:$C$1009),ROW(F70)-ROW(F$7)),1)),"")</f>
        <v/>
      </c>
      <c r="G70" s="43" t="str">
        <f ca="1">IF(H70="","",IF(INDEX(Data!$BR:$BR,MATCH(H70,Data!$A:$A,0),1)=0,"",INDEX(Data!$BR:$BR,MATCH(H70,Data!$A:$A,0),1)))</f>
        <v/>
      </c>
      <c r="H70" s="43" t="str" cm="1">
        <f t="array" aca="1" ref="H70" ca="1">IFERROR(_xlfn.SINGLE(INDEX(Data!$A$1:G$1009,_xlfn.AGGREGATE(15,6,(OFFSET(Data!$A$1,0,MATCH(H$6,Data!$1:$1,0)-1,1000,1)=IF(H$7="","Yes",H$7))/(OFFSET(Data!$A$1,0,MATCH(H$6,Data!$1:$1,0)-1,1000,1)=IF(H$7="","Yes",H$7))*ROW(Data!$C$1:$C$1009),ROW(H70)-ROW(H$7)),1)),"")</f>
        <v/>
      </c>
      <c r="I70" s="43" t="str">
        <f ca="1">IF(J70="","",IF(INDEX(Data!$BR:$BR,MATCH(J70,Data!$A:$A,0),1)=0,"",INDEX(Data!$BR:$BR,MATCH(J70,Data!$A:$A,0),1)))</f>
        <v/>
      </c>
      <c r="J70" s="43" t="str" cm="1">
        <f t="array" aca="1" ref="J70" ca="1">IFERROR(_xlfn.SINGLE(INDEX(Data!$A$1:J$1009,_xlfn.AGGREGATE(15,6,(OFFSET(Data!$A$1,0,MATCH(J$6,Data!$1:$1,0)-1,1000,1)=IF(J$7="","Yes",J$7))/(OFFSET(Data!$A$1,0,MATCH(J$6,Data!$1:$1,0)-1,1000,1)=IF(J$7="","Yes",J$7))*ROW(Data!$C$1:$C$1009),ROW(J70)-ROW(J$7)),1)),"")</f>
        <v/>
      </c>
      <c r="K70" s="43" t="str">
        <f ca="1">IF(L70="","",IF(INDEX(Data!$BR:$BR,MATCH(L70,Data!$A:$A,0),1)=0,"",INDEX(Data!$BR:$BR,MATCH(L70,Data!$A:$A,0),1)))</f>
        <v/>
      </c>
      <c r="L70" s="43" t="str" cm="1">
        <f t="array" aca="1" ref="L70" ca="1">IFERROR(_xlfn.SINGLE(INDEX(Data!$A$1:L$1009,_xlfn.AGGREGATE(15,6,(OFFSET(Data!$A$1,0,MATCH(L$6,Data!$1:$1,0)-1,1000,1)=IF(L$7="","Yes",L$7))/(OFFSET(Data!$A$1,0,MATCH(L$6,Data!$1:$1,0)-1,1000,1)=IF(L$7="","Yes",L$7))*ROW(Data!$C$1:$C$1009),ROW(L70)-ROW(L$7)),1)),"")</f>
        <v>QVC</v>
      </c>
      <c r="M70" s="43" t="str">
        <f ca="1">IF(N70="","",IF(INDEX(Data!$BR:$BR,MATCH(N70,Data!$A:$A,0),1)=0,"",INDEX(Data!$BR:$BR,MATCH(N70,Data!$A:$A,0),1)))</f>
        <v/>
      </c>
      <c r="N70" s="43" t="str" cm="1">
        <f t="array" aca="1" ref="N70" ca="1">IFERROR(_xlfn.SINGLE(INDEX(Data!$A$1:N$1009,_xlfn.AGGREGATE(15,6,(OFFSET(Data!$A$1,0,MATCH(N$6,Data!$1:$1,0)-1,1000,1)=IF(N$7="","Yes",N$7))/(OFFSET(Data!$A$1,0,MATCH(N$6,Data!$1:$1,0)-1,1000,1)=IF(N$7="","Yes",N$7))*ROW(Data!$C$1:$C$1009),ROW(N70)-ROW(N$7)),1)),"")</f>
        <v>Teen Nick</v>
      </c>
      <c r="O70" s="43" t="str">
        <f ca="1">IF(P70="","",IF(INDEX(Data!$BR:$BR,MATCH(P70,Data!$A:$A,0),1)=0,"",INDEX(Data!$BR:$BR,MATCH(P70,Data!$A:$A,0),1)))</f>
        <v/>
      </c>
      <c r="P70" s="43" t="str" cm="1">
        <f t="array" aca="1" ref="P70" ca="1">IFERROR(_xlfn.SINGLE(INDEX(Data!$A$1:Q$1009,_xlfn.AGGREGATE(15,6,(OFFSET(Data!$A$1,0,MATCH(P$6,Data!$1:$1,0)-1,1000,1)=IF(P$7="","Yes",P$7))/(OFFSET(Data!$A$1,0,MATCH(P$6,Data!$1:$1,0)-1,1000,1)=IF(P$7="","Yes",P$7))*ROW(Data!$C$1:$C$1009),ROW(P70)-ROW(P$7)),1)),"")</f>
        <v>MTV2</v>
      </c>
      <c r="Q70" s="43" t="str">
        <f ca="1">IF(R70="","",IF(INDEX(Data!$BR:$BR,MATCH(R70,Data!$A:$A,0),1)=0,"",INDEX(Data!$BR:$BR,MATCH(R70,Data!$A:$A,0),1)))</f>
        <v/>
      </c>
      <c r="R70" s="43" t="str" cm="1">
        <f t="array" aca="1" ref="R70" ca="1">IFERROR(_xlfn.SINGLE(INDEX(Data!$A$1:R$1009,_xlfn.AGGREGATE(15,6,(OFFSET(Data!$A$1,0,MATCH(R$6,Data!$1:$1,0)-1,1000,1)=IF(R$7="","Yes",R$7))/(OFFSET(Data!$A$1,0,MATCH(R$6,Data!$1:$1,0)-1,1000,1)=IF(R$7="","Yes",R$7))*ROW(Data!$C$1:$C$1009),ROW(R70)-ROW(R$7)),1)),"")</f>
        <v>Golf Channel</v>
      </c>
      <c r="S70" s="43" t="str">
        <f ca="1">IF(T70="","",IF(INDEX(Data!$BR:$BR,MATCH(T70,Data!$A:$A,0),1)=0,"",INDEX(Data!$BR:$BR,MATCH(T70,Data!$A:$A,0),1)))</f>
        <v/>
      </c>
      <c r="T70" s="43" t="str" cm="1">
        <f t="array" aca="1" ref="T70" ca="1">IFERROR(_xlfn.SINGLE(INDEX(Data!$A$1:S$1009,_xlfn.AGGREGATE(15,6,(OFFSET(Data!$A$1,0,MATCH(T$6,Data!$1:$1,0)-1,1000,1)=IF(T$7="","Yes",T$7))/(OFFSET(Data!$A$1,0,MATCH(T$6,Data!$1:$1,0)-1,1000,1)=IF(T$7="","Yes",T$7))*ROW(Data!$C$1:$C$1009),ROW(T70)-ROW(T$7)),1)),"")</f>
        <v>Game Show Network</v>
      </c>
      <c r="U70" s="43" t="str">
        <f ca="1">IF(V70="","",IF(INDEX(Data!$BR:$BR,MATCH(V70,Data!$A:$A,0),1)=0,"",INDEX(Data!$BR:$BR,MATCH(V70,Data!$A:$A,0),1)))</f>
        <v/>
      </c>
      <c r="V70" s="43" t="str" cm="1">
        <f t="array" aca="1" ref="V70" ca="1">IFERROR(_xlfn.SINGLE(INDEX(Data!$A$1:T$1009,_xlfn.AGGREGATE(15,6,(OFFSET(Data!$A$1,0,MATCH(V$6,Data!$1:$1,0)-1,1000,1)=IF(V$7="","Yes",V$7))/(OFFSET(Data!$A$1,0,MATCH(V$6,Data!$1:$1,0)-1,1000,1)=IF(V$7="","Yes",V$7))*ROW(Data!$C$1:$C$1009),ROW(V70)-ROW(V$7)),1)),"")</f>
        <v>FXX</v>
      </c>
      <c r="W70" s="43" t="str">
        <f ca="1">IF(X70="","",IF(INDEX(Data!$BR:$BR,MATCH(X70,Data!$A:$A,0),1)=0,"",INDEX(Data!$BR:$BR,MATCH(X70,Data!$A:$A,0),1)))</f>
        <v/>
      </c>
      <c r="X70" s="43" t="str" cm="1">
        <f t="array" aca="1" ref="X70" ca="1">IFERROR(_xlfn.SINGLE(INDEX(Data!$A$1:Y$1009,_xlfn.AGGREGATE(15,6,(OFFSET(Data!$A$1,0,MATCH(X$6,Data!$1:$1,0)-1,1000,1)=IF(X$7="","Yes",X$7))/(OFFSET(Data!$A$1,0,MATCH(X$6,Data!$1:$1,0)-1,1000,1)=IF(X$7="","Yes",X$7))*ROW(Data!$C$1:$C$1009),ROW(X70)-ROW(X$7)),1)),"")</f>
        <v>Lifetime</v>
      </c>
      <c r="Y70" s="43" t="str">
        <f ca="1">IF(Z70="","",IF(INDEX(Data!$BR:$BR,MATCH(Z70,Data!$A:$A,0),1)=0,"",INDEX(Data!$BR:$BR,MATCH(Z70,Data!$A:$A,0),1)))</f>
        <v/>
      </c>
      <c r="Z70" s="43" t="str" cm="1">
        <f t="array" aca="1" ref="Z70" ca="1">IFERROR(_xlfn.SINGLE(INDEX(Data!$A$1:AA$1009,_xlfn.AGGREGATE(15,6,(OFFSET(Data!$A$1,0,MATCH(Z$6,Data!$1:$1,0)-1,1000,1)=IF(Z$7="","Yes",Z$7))/(OFFSET(Data!$A$1,0,MATCH(Z$6,Data!$1:$1,0)-1,1000,1)=IF(Z$7="","Yes",Z$7))*ROW(Data!$C$1:$C$1009),ROW(Z70)-ROW(Z$7)),1)),"")</f>
        <v>NBC Sports Network</v>
      </c>
      <c r="AA70" s="43" t="str">
        <f ca="1">IF(AB70="","",IF(INDEX(Data!$BR:$BR,MATCH(AB70,Data!$A:$A,0),1)=0,"",INDEX(Data!$BR:$BR,MATCH(AB70,Data!$A:$A,0),1)))</f>
        <v/>
      </c>
      <c r="AB70" s="43" t="str" cm="1">
        <f t="array" aca="1" ref="AB70" ca="1">IFERROR(_xlfn.SINGLE(INDEX(Data!$A$1:AC$1009,_xlfn.AGGREGATE(15,6,(OFFSET(Data!$A$1,0,MATCH(AB$6,Data!$1:$1,0)-1,1000,1)=IF(AB$7="","Yes",AB$7))/(OFFSET(Data!$A$1,0,MATCH(AB$6,Data!$1:$1,0)-1,1000,1)=IF(AB$7="","Yes",AB$7))*ROW(Data!$C$1:$C$1009),ROW(AB70)-ROW(AB$7)),1)),"")</f>
        <v>TNT</v>
      </c>
      <c r="AC70" s="43" t="str">
        <f ca="1">IF(AD70="","",IF(INDEX(Data!$BR:$BR,MATCH(AD70,Data!$A:$A,0),1)=0,"",INDEX(Data!$BR:$BR,MATCH(AD70,Data!$A:$A,0),1)))</f>
        <v/>
      </c>
      <c r="AD70" s="43" t="str" cm="1">
        <f t="array" aca="1" ref="AD70" ca="1">IFERROR(_xlfn.SINGLE(INDEX(Data!$A$1:AE$1009,_xlfn.AGGREGATE(15,6,(OFFSET(Data!$A$1,0,MATCH(AD$6,Data!$1:$1,0)-1,1000,1)=IF(AD$7="","Yes",AD$7))/(OFFSET(Data!$A$1,0,MATCH(AD$6,Data!$1:$1,0)-1,1000,1)=IF(AD$7="","Yes",AD$7))*ROW(Data!$C$1:$C$1009),ROW(AD70)-ROW(AD$7)),1)),"")</f>
        <v>National Geographic</v>
      </c>
      <c r="AE70" s="43" t="str">
        <f ca="1">IF(AF70="","",IF(INDEX(Data!$BR:$BR,MATCH(AF70,Data!$A:$A,0),1)=0,"",INDEX(Data!$BR:$BR,MATCH(AF70,Data!$A:$A,0),1)))</f>
        <v/>
      </c>
      <c r="AF70" s="43" t="str" cm="1">
        <f t="array" aca="1" ref="AF70" ca="1">IFERROR(_xlfn.SINGLE(INDEX(Data!$A$1:AM$1009,_xlfn.AGGREGATE(15,6,(OFFSET(Data!$A$1,0,MATCH(AF$6,Data!$1:$1,0)-1,1000,1)=IF(AF$7="","Yes",AF$7))/(OFFSET(Data!$A$1,0,MATCH(AF$6,Data!$1:$1,0)-1,1000,1)=IF(AF$7="","Yes",AF$7))*ROW(Data!$C$1:$C$1009),ROW(AF70)-ROW(AF$7)),1)),"")</f>
        <v/>
      </c>
      <c r="AG70" s="43" t="str">
        <f ca="1">IF(AH70="","",IF(INDEX(Data!$BR:$BR,MATCH(AH70,Data!$A:$A,0),1)=0,"",INDEX(Data!$BR:$BR,MATCH(AH70,Data!$A:$A,0),1)))</f>
        <v/>
      </c>
      <c r="AH70" s="43" t="str" cm="1">
        <f t="array" aca="1" ref="AH70" ca="1">IFERROR(_xlfn.SINGLE(INDEX(Data!$A$1:AO$1009,_xlfn.AGGREGATE(15,6,(OFFSET(Data!$A$1,0,MATCH(AH$6,Data!$1:$1,0)-1,1000,1)=IF(AH$7="","Yes",AH$7))/(OFFSET(Data!$A$1,0,MATCH(AH$6,Data!$1:$1,0)-1,1000,1)=IF(AH$7="","Yes",AH$7))*ROW(Data!$C$1:$C$1009),ROW(AH70)-ROW(AH$7)),1)),"")</f>
        <v/>
      </c>
      <c r="AI70" s="43" t="str">
        <f ca="1">IF(AJ70="","",IF(INDEX(Data!$BR:$BR,MATCH(AJ70,Data!$A:$A,0),1)=0,"",INDEX(Data!$BR:$BR,MATCH(AJ70,Data!$A:$A,0),1)))</f>
        <v/>
      </c>
      <c r="AJ70" s="43" t="str" cm="1">
        <f t="array" aca="1" ref="AJ70" ca="1">IFERROR(_xlfn.SINGLE(INDEX(Data!$A$1:AQ$1009,_xlfn.AGGREGATE(15,6,(OFFSET(Data!$A$1,0,MATCH(AJ$6,Data!$1:$1,0)-1,1000,1)=IF(AJ$7="","Yes",AJ$7))/(OFFSET(Data!$A$1,0,MATCH(AJ$6,Data!$1:$1,0)-1,1000,1)=IF(AJ$7="","Yes",AJ$7))*ROW(Data!$C$1:$C$1009),ROW(AJ70)-ROW(AJ$7)),1)),"")</f>
        <v>TLC</v>
      </c>
      <c r="AK70" s="43" t="str">
        <f ca="1">IF(AL70="","",IF(INDEX(Data!$BR:$BR,MATCH(AL70,Data!$A:$A,0),1)=0,"",INDEX(Data!$BR:$BR,MATCH(AL70,Data!$A:$A,0),1)))</f>
        <v/>
      </c>
      <c r="AL70" s="43" t="str" cm="1">
        <f t="array" aca="1" ref="AL70" ca="1">IFERROR(_xlfn.SINGLE(INDEX(Data!$A$1:AS$1009,_xlfn.AGGREGATE(15,6,(OFFSET(Data!$A$1,0,MATCH(AL$6,Data!$1:$1,0)-1,1000,1)=IF(AL$7="","Yes",AL$7))/(OFFSET(Data!$A$1,0,MATCH(AL$6,Data!$1:$1,0)-1,1000,1)=IF(AL$7="","Yes",AL$7))*ROW(Data!$C$1:$C$1009),ROW(AL70)-ROW(AL$7)),1)),"")</f>
        <v/>
      </c>
      <c r="AM70" s="43" t="str">
        <f ca="1">IF(AN70="","",IF(INDEX(Data!$BR:$BR,MATCH(AN70,Data!$A:$A,0),1)=0,"",INDEX(Data!$BR:$BR,MATCH(AN70,Data!$A:$A,0),1)))</f>
        <v/>
      </c>
      <c r="AN70" s="43" t="str" cm="1">
        <f t="array" aca="1" ref="AN70" ca="1">IFERROR(_xlfn.SINGLE(INDEX(Data!$A$1:AU$1009,_xlfn.AGGREGATE(15,6,(OFFSET(Data!$A$1,0,MATCH(AN$6,Data!$1:$1,0)-1,1000,1)=IF(AN$7="","Yes",AN$7))/(OFFSET(Data!$A$1,0,MATCH(AN$6,Data!$1:$1,0)-1,1000,1)=IF(AN$7="","Yes",AN$7))*ROW(Data!$C$1:$C$1009),ROW(AN70)-ROW(AN$7)),1)),"")</f>
        <v/>
      </c>
    </row>
    <row r="71" spans="1:40" ht="24" x14ac:dyDescent="0.4">
      <c r="A71" s="43" t="str">
        <f ca="1">IF(B71="","",IF(INDEX(Data!$BR:$BR,MATCH(B71,Data!$A:$A,0),1)=0,"",INDEX(Data!$BR:$BR,MATCH(B71,Data!$A:$A,0),1)))</f>
        <v/>
      </c>
      <c r="B71" s="43" t="str" cm="1">
        <f t="array" aca="1" ref="B71" ca="1">IFERROR(_xlfn.SINGLE(INDEX(Data!A$1:$A$1007,_xlfn.AGGREGATE(15,6,(OFFSET(Data!$A$1,0,MATCH(B$6,Data!$1:$1,0)-1,1000,1)=IF(B$7="","Yes",B$7))/(OFFSET(Data!$A$1,0,MATCH(B$6,Data!$1:$1,0)-1,1000,1)=IF(B$7="","Yes",B$7))*ROW(Data!$C$1:$C$1007),ROW(B71)-ROW(B$7)),1)),"")</f>
        <v/>
      </c>
      <c r="C71" s="43" t="str">
        <f ca="1">IF(D71="","",IF(INDEX(Data!$BR:$BR,MATCH(D71,Data!$A:$A,0),1)=0,"",INDEX(Data!$BR:$BR,MATCH(D71,Data!$A:$A,0),1)))</f>
        <v/>
      </c>
      <c r="D71" s="43" t="str" cm="1">
        <f t="array" aca="1" ref="D71" ca="1">IFERROR(_xlfn.SINGLE(INDEX(Data!$A$1:C$1007,_xlfn.AGGREGATE(15,6,(OFFSET(Data!$A$1,0,MATCH(D$6,Data!$1:$1,0)-1,1000,1)=IF(D$7="","Yes",D$7))/(OFFSET(Data!$A$1,0,MATCH(D$6,Data!$1:$1,0)-1,1000,1)=IF(D$7="","Yes",D$7))*ROW(Data!$C$1:$C$1007),ROW(D71)-ROW(D$7)),1)),"")</f>
        <v/>
      </c>
      <c r="E71" s="43" t="str">
        <f ca="1">IF(F71="","",IF(INDEX(Data!$BR:$BR,MATCH(F71,Data!$A:$A,0),1)=0,"",INDEX(Data!$BR:$BR,MATCH(F71,Data!$A:$A,0),1)))</f>
        <v/>
      </c>
      <c r="F71" s="43" t="str" cm="1">
        <f t="array" aca="1" ref="F71" ca="1">IFERROR(_xlfn.SINGLE(INDEX(Data!$A$1:E$1009,_xlfn.AGGREGATE(15,6,(OFFSET(Data!$A$1,0,MATCH(F$6,Data!$1:$1,0)-1,1000,1)=IF(F$7="","Yes",F$7))/(OFFSET(Data!$A$1,0,MATCH(F$6,Data!$1:$1,0)-1,1000,1)=IF(F$7="","Yes",F$7))*ROW(Data!$C$1:$C$1009),ROW(F71)-ROW(F$7)),1)),"")</f>
        <v/>
      </c>
      <c r="G71" s="43" t="str">
        <f ca="1">IF(H71="","",IF(INDEX(Data!$BR:$BR,MATCH(H71,Data!$A:$A,0),1)=0,"",INDEX(Data!$BR:$BR,MATCH(H71,Data!$A:$A,0),1)))</f>
        <v/>
      </c>
      <c r="H71" s="43" t="str" cm="1">
        <f t="array" aca="1" ref="H71" ca="1">IFERROR(_xlfn.SINGLE(INDEX(Data!$A$1:G$1009,_xlfn.AGGREGATE(15,6,(OFFSET(Data!$A$1,0,MATCH(H$6,Data!$1:$1,0)-1,1000,1)=IF(H$7="","Yes",H$7))/(OFFSET(Data!$A$1,0,MATCH(H$6,Data!$1:$1,0)-1,1000,1)=IF(H$7="","Yes",H$7))*ROW(Data!$C$1:$C$1009),ROW(H71)-ROW(H$7)),1)),"")</f>
        <v/>
      </c>
      <c r="I71" s="43" t="str">
        <f ca="1">IF(J71="","",IF(INDEX(Data!$BR:$BR,MATCH(J71,Data!$A:$A,0),1)=0,"",INDEX(Data!$BR:$BR,MATCH(J71,Data!$A:$A,0),1)))</f>
        <v/>
      </c>
      <c r="J71" s="43" t="str" cm="1">
        <f t="array" aca="1" ref="J71" ca="1">IFERROR(_xlfn.SINGLE(INDEX(Data!$A$1:J$1009,_xlfn.AGGREGATE(15,6,(OFFSET(Data!$A$1,0,MATCH(J$6,Data!$1:$1,0)-1,1000,1)=IF(J$7="","Yes",J$7))/(OFFSET(Data!$A$1,0,MATCH(J$6,Data!$1:$1,0)-1,1000,1)=IF(J$7="","Yes",J$7))*ROW(Data!$C$1:$C$1009),ROW(J71)-ROW(J$7)),1)),"")</f>
        <v/>
      </c>
      <c r="K71" s="43" t="str">
        <f ca="1">IF(L71="","",IF(INDEX(Data!$BR:$BR,MATCH(L71,Data!$A:$A,0),1)=0,"",INDEX(Data!$BR:$BR,MATCH(L71,Data!$A:$A,0),1)))</f>
        <v/>
      </c>
      <c r="L71" s="43" t="str" cm="1">
        <f t="array" aca="1" ref="L71" ca="1">IFERROR(_xlfn.SINGLE(INDEX(Data!$A$1:L$1009,_xlfn.AGGREGATE(15,6,(OFFSET(Data!$A$1,0,MATCH(L$6,Data!$1:$1,0)-1,1000,1)=IF(L$7="","Yes",L$7))/(OFFSET(Data!$A$1,0,MATCH(L$6,Data!$1:$1,0)-1,1000,1)=IF(L$7="","Yes",L$7))*ROW(Data!$C$1:$C$1009),ROW(L71)-ROW(L$7)),1)),"")</f>
        <v>QVC 2</v>
      </c>
      <c r="M71" s="43" t="str">
        <f ca="1">IF(N71="","",IF(INDEX(Data!$BR:$BR,MATCH(N71,Data!$A:$A,0),1)=0,"",INDEX(Data!$BR:$BR,MATCH(N71,Data!$A:$A,0),1)))</f>
        <v/>
      </c>
      <c r="N71" s="43" t="str" cm="1">
        <f t="array" aca="1" ref="N71" ca="1">IFERROR(_xlfn.SINGLE(INDEX(Data!$A$1:N$1009,_xlfn.AGGREGATE(15,6,(OFFSET(Data!$A$1,0,MATCH(N$6,Data!$1:$1,0)-1,1000,1)=IF(N$7="","Yes",N$7))/(OFFSET(Data!$A$1,0,MATCH(N$6,Data!$1:$1,0)-1,1000,1)=IF(N$7="","Yes",N$7))*ROW(Data!$C$1:$C$1009),ROW(N71)-ROW(N$7)),1)),"")</f>
        <v>Telemundo</v>
      </c>
      <c r="O71" s="43" t="str">
        <f ca="1">IF(P71="","",IF(INDEX(Data!$BR:$BR,MATCH(P71,Data!$A:$A,0),1)=0,"",INDEX(Data!$BR:$BR,MATCH(P71,Data!$A:$A,0),1)))</f>
        <v/>
      </c>
      <c r="P71" s="43" t="str" cm="1">
        <f t="array" aca="1" ref="P71" ca="1">IFERROR(_xlfn.SINGLE(INDEX(Data!$A$1:Q$1009,_xlfn.AGGREGATE(15,6,(OFFSET(Data!$A$1,0,MATCH(P$6,Data!$1:$1,0)-1,1000,1)=IF(P$7="","Yes",P$7))/(OFFSET(Data!$A$1,0,MATCH(P$6,Data!$1:$1,0)-1,1000,1)=IF(P$7="","Yes",P$7))*ROW(Data!$C$1:$C$1009),ROW(P71)-ROW(P$7)),1)),"")</f>
        <v>National Geographic</v>
      </c>
      <c r="Q71" s="43" t="str">
        <f ca="1">IF(R71="","",IF(INDEX(Data!$BR:$BR,MATCH(R71,Data!$A:$A,0),1)=0,"",INDEX(Data!$BR:$BR,MATCH(R71,Data!$A:$A,0),1)))</f>
        <v/>
      </c>
      <c r="R71" s="43" t="str" cm="1">
        <f t="array" aca="1" ref="R71" ca="1">IFERROR(_xlfn.SINGLE(INDEX(Data!$A$1:R$1009,_xlfn.AGGREGATE(15,6,(OFFSET(Data!$A$1,0,MATCH(R$6,Data!$1:$1,0)-1,1000,1)=IF(R$7="","Yes",R$7))/(OFFSET(Data!$A$1,0,MATCH(R$6,Data!$1:$1,0)-1,1000,1)=IF(R$7="","Yes",R$7))*ROW(Data!$C$1:$C$1009),ROW(R71)-ROW(R$7)),1)),"")</f>
        <v>Great American Country</v>
      </c>
      <c r="S71" s="43" t="str">
        <f ca="1">IF(T71="","",IF(INDEX(Data!$BR:$BR,MATCH(T71,Data!$A:$A,0),1)=0,"",INDEX(Data!$BR:$BR,MATCH(T71,Data!$A:$A,0),1)))</f>
        <v/>
      </c>
      <c r="T71" s="43" t="str" cm="1">
        <f t="array" aca="1" ref="T71" ca="1">IFERROR(_xlfn.SINGLE(INDEX(Data!$A$1:S$1009,_xlfn.AGGREGATE(15,6,(OFFSET(Data!$A$1,0,MATCH(T$6,Data!$1:$1,0)-1,1000,1)=IF(T$7="","Yes",T$7))/(OFFSET(Data!$A$1,0,MATCH(T$6,Data!$1:$1,0)-1,1000,1)=IF(T$7="","Yes",T$7))*ROW(Data!$C$1:$C$1009),ROW(T71)-ROW(T$7)),1)),"")</f>
        <v>Golf Channel</v>
      </c>
      <c r="U71" s="43" t="str">
        <f ca="1">IF(V71="","",IF(INDEX(Data!$BR:$BR,MATCH(V71,Data!$A:$A,0),1)=0,"",INDEX(Data!$BR:$BR,MATCH(V71,Data!$A:$A,0),1)))</f>
        <v/>
      </c>
      <c r="V71" s="43" t="str" cm="1">
        <f t="array" aca="1" ref="V71" ca="1">IFERROR(_xlfn.SINGLE(INDEX(Data!$A$1:T$1009,_xlfn.AGGREGATE(15,6,(OFFSET(Data!$A$1,0,MATCH(V$6,Data!$1:$1,0)-1,1000,1)=IF(V$7="","Yes",V$7))/(OFFSET(Data!$A$1,0,MATCH(V$6,Data!$1:$1,0)-1,1000,1)=IF(V$7="","Yes",V$7))*ROW(Data!$C$1:$C$1009),ROW(V71)-ROW(V$7)),1)),"")</f>
        <v>FYI</v>
      </c>
      <c r="W71" s="43" t="str">
        <f ca="1">IF(X71="","",IF(INDEX(Data!$BR:$BR,MATCH(X71,Data!$A:$A,0),1)=0,"",INDEX(Data!$BR:$BR,MATCH(X71,Data!$A:$A,0),1)))</f>
        <v/>
      </c>
      <c r="X71" s="43" t="str" cm="1">
        <f t="array" aca="1" ref="X71" ca="1">IFERROR(_xlfn.SINGLE(INDEX(Data!$A$1:Y$1009,_xlfn.AGGREGATE(15,6,(OFFSET(Data!$A$1,0,MATCH(X$6,Data!$1:$1,0)-1,1000,1)=IF(X$7="","Yes",X$7))/(OFFSET(Data!$A$1,0,MATCH(X$6,Data!$1:$1,0)-1,1000,1)=IF(X$7="","Yes",X$7))*ROW(Data!$C$1:$C$1009),ROW(X71)-ROW(X$7)),1)),"")</f>
        <v>MegaTV</v>
      </c>
      <c r="Y71" s="43" t="str">
        <f ca="1">IF(Z71="","",IF(INDEX(Data!$BR:$BR,MATCH(Z71,Data!$A:$A,0),1)=0,"",INDEX(Data!$BR:$BR,MATCH(Z71,Data!$A:$A,0),1)))</f>
        <v/>
      </c>
      <c r="Z71" s="43" t="str" cm="1">
        <f t="array" aca="1" ref="Z71" ca="1">IFERROR(_xlfn.SINGLE(INDEX(Data!$A$1:AA$1009,_xlfn.AGGREGATE(15,6,(OFFSET(Data!$A$1,0,MATCH(Z$6,Data!$1:$1,0)-1,1000,1)=IF(Z$7="","Yes",Z$7))/(OFFSET(Data!$A$1,0,MATCH(Z$6,Data!$1:$1,0)-1,1000,1)=IF(Z$7="","Yes",Z$7))*ROW(Data!$C$1:$C$1009),ROW(Z71)-ROW(Z$7)),1)),"")</f>
        <v>NBCLX</v>
      </c>
      <c r="AA71" s="43" t="str">
        <f ca="1">IF(AB71="","",IF(INDEX(Data!$BR:$BR,MATCH(AB71,Data!$A:$A,0),1)=0,"",INDEX(Data!$BR:$BR,MATCH(AB71,Data!$A:$A,0),1)))</f>
        <v/>
      </c>
      <c r="AB71" s="43" t="str" cm="1">
        <f t="array" aca="1" ref="AB71" ca="1">IFERROR(_xlfn.SINGLE(INDEX(Data!$A$1:AC$1009,_xlfn.AGGREGATE(15,6,(OFFSET(Data!$A$1,0,MATCH(AB$6,Data!$1:$1,0)-1,1000,1)=IF(AB$7="","Yes",AB$7))/(OFFSET(Data!$A$1,0,MATCH(AB$6,Data!$1:$1,0)-1,1000,1)=IF(AB$7="","Yes",AB$7))*ROW(Data!$C$1:$C$1009),ROW(AB71)-ROW(AB$7)),1)),"")</f>
        <v>Travel Channel</v>
      </c>
      <c r="AC71" s="43">
        <f ca="1">IF(AD71="","",IF(INDEX(Data!$BR:$BR,MATCH(AD71,Data!$A:$A,0),1)=0,"",INDEX(Data!$BR:$BR,MATCH(AD71,Data!$A:$A,0),1)))</f>
        <v>1</v>
      </c>
      <c r="AD71" s="43" t="str" cm="1">
        <f t="array" aca="1" ref="AD71" ca="1">IFERROR(_xlfn.SINGLE(INDEX(Data!$A$1:AE$1009,_xlfn.AGGREGATE(15,6,(OFFSET(Data!$A$1,0,MATCH(AD$6,Data!$1:$1,0)-1,1000,1)=IF(AD$7="","Yes",AD$7))/(OFFSET(Data!$A$1,0,MATCH(AD$6,Data!$1:$1,0)-1,1000,1)=IF(AD$7="","Yes",AD$7))*ROW(Data!$C$1:$C$1009),ROW(AD71)-ROW(AD$7)),1)),"")</f>
        <v>NBC</v>
      </c>
      <c r="AE71" s="43" t="str">
        <f ca="1">IF(AF71="","",IF(INDEX(Data!$BR:$BR,MATCH(AF71,Data!$A:$A,0),1)=0,"",INDEX(Data!$BR:$BR,MATCH(AF71,Data!$A:$A,0),1)))</f>
        <v/>
      </c>
      <c r="AF71" s="43" t="str" cm="1">
        <f t="array" aca="1" ref="AF71" ca="1">IFERROR(_xlfn.SINGLE(INDEX(Data!$A$1:AM$1009,_xlfn.AGGREGATE(15,6,(OFFSET(Data!$A$1,0,MATCH(AF$6,Data!$1:$1,0)-1,1000,1)=IF(AF$7="","Yes",AF$7))/(OFFSET(Data!$A$1,0,MATCH(AF$6,Data!$1:$1,0)-1,1000,1)=IF(AF$7="","Yes",AF$7))*ROW(Data!$C$1:$C$1009),ROW(AF71)-ROW(AF$7)),1)),"")</f>
        <v/>
      </c>
      <c r="AG71" s="43" t="str">
        <f ca="1">IF(AH71="","",IF(INDEX(Data!$BR:$BR,MATCH(AH71,Data!$A:$A,0),1)=0,"",INDEX(Data!$BR:$BR,MATCH(AH71,Data!$A:$A,0),1)))</f>
        <v/>
      </c>
      <c r="AH71" s="43" t="str" cm="1">
        <f t="array" aca="1" ref="AH71" ca="1">IFERROR(_xlfn.SINGLE(INDEX(Data!$A$1:AO$1009,_xlfn.AGGREGATE(15,6,(OFFSET(Data!$A$1,0,MATCH(AH$6,Data!$1:$1,0)-1,1000,1)=IF(AH$7="","Yes",AH$7))/(OFFSET(Data!$A$1,0,MATCH(AH$6,Data!$1:$1,0)-1,1000,1)=IF(AH$7="","Yes",AH$7))*ROW(Data!$C$1:$C$1009),ROW(AH71)-ROW(AH$7)),1)),"")</f>
        <v/>
      </c>
      <c r="AI71" s="43" t="str">
        <f ca="1">IF(AJ71="","",IF(INDEX(Data!$BR:$BR,MATCH(AJ71,Data!$A:$A,0),1)=0,"",INDEX(Data!$BR:$BR,MATCH(AJ71,Data!$A:$A,0),1)))</f>
        <v/>
      </c>
      <c r="AJ71" s="43" t="str" cm="1">
        <f t="array" aca="1" ref="AJ71" ca="1">IFERROR(_xlfn.SINGLE(INDEX(Data!$A$1:AQ$1009,_xlfn.AGGREGATE(15,6,(OFFSET(Data!$A$1,0,MATCH(AJ$6,Data!$1:$1,0)-1,1000,1)=IF(AJ$7="","Yes",AJ$7))/(OFFSET(Data!$A$1,0,MATCH(AJ$6,Data!$1:$1,0)-1,1000,1)=IF(AJ$7="","Yes",AJ$7))*ROW(Data!$C$1:$C$1009),ROW(AJ71)-ROW(AJ$7)),1)),"")</f>
        <v>Travel Channel</v>
      </c>
      <c r="AK71" s="43" t="str">
        <f ca="1">IF(AL71="","",IF(INDEX(Data!$BR:$BR,MATCH(AL71,Data!$A:$A,0),1)=0,"",INDEX(Data!$BR:$BR,MATCH(AL71,Data!$A:$A,0),1)))</f>
        <v/>
      </c>
      <c r="AL71" s="43" t="str" cm="1">
        <f t="array" aca="1" ref="AL71" ca="1">IFERROR(_xlfn.SINGLE(INDEX(Data!$A$1:AS$1009,_xlfn.AGGREGATE(15,6,(OFFSET(Data!$A$1,0,MATCH(AL$6,Data!$1:$1,0)-1,1000,1)=IF(AL$7="","Yes",AL$7))/(OFFSET(Data!$A$1,0,MATCH(AL$6,Data!$1:$1,0)-1,1000,1)=IF(AL$7="","Yes",AL$7))*ROW(Data!$C$1:$C$1009),ROW(AL71)-ROW(AL$7)),1)),"")</f>
        <v/>
      </c>
      <c r="AM71" s="43" t="str">
        <f ca="1">IF(AN71="","",IF(INDEX(Data!$BR:$BR,MATCH(AN71,Data!$A:$A,0),1)=0,"",INDEX(Data!$BR:$BR,MATCH(AN71,Data!$A:$A,0),1)))</f>
        <v/>
      </c>
      <c r="AN71" s="43" t="str" cm="1">
        <f t="array" aca="1" ref="AN71" ca="1">IFERROR(_xlfn.SINGLE(INDEX(Data!$A$1:AU$1009,_xlfn.AGGREGATE(15,6,(OFFSET(Data!$A$1,0,MATCH(AN$6,Data!$1:$1,0)-1,1000,1)=IF(AN$7="","Yes",AN$7))/(OFFSET(Data!$A$1,0,MATCH(AN$6,Data!$1:$1,0)-1,1000,1)=IF(AN$7="","Yes",AN$7))*ROW(Data!$C$1:$C$1009),ROW(AN71)-ROW(AN$7)),1)),"")</f>
        <v/>
      </c>
    </row>
    <row r="72" spans="1:40" ht="24" x14ac:dyDescent="0.4">
      <c r="A72" s="43" t="str">
        <f ca="1">IF(B72="","",IF(INDEX(Data!$BR:$BR,MATCH(B72,Data!$A:$A,0),1)=0,"",INDEX(Data!$BR:$BR,MATCH(B72,Data!$A:$A,0),1)))</f>
        <v/>
      </c>
      <c r="B72" s="43" t="str" cm="1">
        <f t="array" aca="1" ref="B72" ca="1">IFERROR(_xlfn.SINGLE(INDEX(Data!A$1:$A$1007,_xlfn.AGGREGATE(15,6,(OFFSET(Data!$A$1,0,MATCH(B$6,Data!$1:$1,0)-1,1000,1)=IF(B$7="","Yes",B$7))/(OFFSET(Data!$A$1,0,MATCH(B$6,Data!$1:$1,0)-1,1000,1)=IF(B$7="","Yes",B$7))*ROW(Data!$C$1:$C$1007),ROW(B72)-ROW(B$7)),1)),"")</f>
        <v/>
      </c>
      <c r="C72" s="43" t="str">
        <f ca="1">IF(D72="","",IF(INDEX(Data!$BR:$BR,MATCH(D72,Data!$A:$A,0),1)=0,"",INDEX(Data!$BR:$BR,MATCH(D72,Data!$A:$A,0),1)))</f>
        <v/>
      </c>
      <c r="D72" s="43" t="str" cm="1">
        <f t="array" aca="1" ref="D72" ca="1">IFERROR(_xlfn.SINGLE(INDEX(Data!$A$1:C$1007,_xlfn.AGGREGATE(15,6,(OFFSET(Data!$A$1,0,MATCH(D$6,Data!$1:$1,0)-1,1000,1)=IF(D$7="","Yes",D$7))/(OFFSET(Data!$A$1,0,MATCH(D$6,Data!$1:$1,0)-1,1000,1)=IF(D$7="","Yes",D$7))*ROW(Data!$C$1:$C$1007),ROW(D72)-ROW(D$7)),1)),"")</f>
        <v/>
      </c>
      <c r="E72" s="43" t="str">
        <f ca="1">IF(F72="","",IF(INDEX(Data!$BR:$BR,MATCH(F72,Data!$A:$A,0),1)=0,"",INDEX(Data!$BR:$BR,MATCH(F72,Data!$A:$A,0),1)))</f>
        <v/>
      </c>
      <c r="F72" s="43" t="str" cm="1">
        <f t="array" aca="1" ref="F72" ca="1">IFERROR(_xlfn.SINGLE(INDEX(Data!$A$1:E$1009,_xlfn.AGGREGATE(15,6,(OFFSET(Data!$A$1,0,MATCH(F$6,Data!$1:$1,0)-1,1000,1)=IF(F$7="","Yes",F$7))/(OFFSET(Data!$A$1,0,MATCH(F$6,Data!$1:$1,0)-1,1000,1)=IF(F$7="","Yes",F$7))*ROW(Data!$C$1:$C$1009),ROW(F72)-ROW(F$7)),1)),"")</f>
        <v/>
      </c>
      <c r="G72" s="43" t="str">
        <f ca="1">IF(H72="","",IF(INDEX(Data!$BR:$BR,MATCH(H72,Data!$A:$A,0),1)=0,"",INDEX(Data!$BR:$BR,MATCH(H72,Data!$A:$A,0),1)))</f>
        <v/>
      </c>
      <c r="H72" s="43" t="str" cm="1">
        <f t="array" aca="1" ref="H72" ca="1">IFERROR(_xlfn.SINGLE(INDEX(Data!$A$1:G$1009,_xlfn.AGGREGATE(15,6,(OFFSET(Data!$A$1,0,MATCH(H$6,Data!$1:$1,0)-1,1000,1)=IF(H$7="","Yes",H$7))/(OFFSET(Data!$A$1,0,MATCH(H$6,Data!$1:$1,0)-1,1000,1)=IF(H$7="","Yes",H$7))*ROW(Data!$C$1:$C$1009),ROW(H72)-ROW(H$7)),1)),"")</f>
        <v/>
      </c>
      <c r="I72" s="43" t="str">
        <f ca="1">IF(J72="","",IF(INDEX(Data!$BR:$BR,MATCH(J72,Data!$A:$A,0),1)=0,"",INDEX(Data!$BR:$BR,MATCH(J72,Data!$A:$A,0),1)))</f>
        <v/>
      </c>
      <c r="J72" s="43" t="str" cm="1">
        <f t="array" aca="1" ref="J72" ca="1">IFERROR(_xlfn.SINGLE(INDEX(Data!$A$1:J$1009,_xlfn.AGGREGATE(15,6,(OFFSET(Data!$A$1,0,MATCH(J$6,Data!$1:$1,0)-1,1000,1)=IF(J$7="","Yes",J$7))/(OFFSET(Data!$A$1,0,MATCH(J$6,Data!$1:$1,0)-1,1000,1)=IF(J$7="","Yes",J$7))*ROW(Data!$C$1:$C$1009),ROW(J72)-ROW(J$7)),1)),"")</f>
        <v/>
      </c>
      <c r="K72" s="43" t="str">
        <f ca="1">IF(L72="","",IF(INDEX(Data!$BR:$BR,MATCH(L72,Data!$A:$A,0),1)=0,"",INDEX(Data!$BR:$BR,MATCH(L72,Data!$A:$A,0),1)))</f>
        <v/>
      </c>
      <c r="L72" s="43" t="str" cm="1">
        <f t="array" aca="1" ref="L72" ca="1">IFERROR(_xlfn.SINGLE(INDEX(Data!$A$1:L$1009,_xlfn.AGGREGATE(15,6,(OFFSET(Data!$A$1,0,MATCH(L$6,Data!$1:$1,0)-1,1000,1)=IF(L$7="","Yes",L$7))/(OFFSET(Data!$A$1,0,MATCH(L$6,Data!$1:$1,0)-1,1000,1)=IF(L$7="","Yes",L$7))*ROW(Data!$C$1:$C$1009),ROW(L72)-ROW(L$7)),1)),"")</f>
        <v>Revolt</v>
      </c>
      <c r="M72" s="43" t="str">
        <f ca="1">IF(N72="","",IF(INDEX(Data!$BR:$BR,MATCH(N72,Data!$A:$A,0),1)=0,"",INDEX(Data!$BR:$BR,MATCH(N72,Data!$A:$A,0),1)))</f>
        <v/>
      </c>
      <c r="N72" s="43" t="str" cm="1">
        <f t="array" aca="1" ref="N72" ca="1">IFERROR(_xlfn.SINGLE(INDEX(Data!$A$1:N$1009,_xlfn.AGGREGATE(15,6,(OFFSET(Data!$A$1,0,MATCH(N$6,Data!$1:$1,0)-1,1000,1)=IF(N$7="","Yes",N$7))/(OFFSET(Data!$A$1,0,MATCH(N$6,Data!$1:$1,0)-1,1000,1)=IF(N$7="","Yes",N$7))*ROW(Data!$C$1:$C$1009),ROW(N72)-ROW(N$7)),1)),"")</f>
        <v>TLC</v>
      </c>
      <c r="O72" s="43">
        <f ca="1">IF(P72="","",IF(INDEX(Data!$BR:$BR,MATCH(P72,Data!$A:$A,0),1)=0,"",INDEX(Data!$BR:$BR,MATCH(P72,Data!$A:$A,0),1)))</f>
        <v>1</v>
      </c>
      <c r="P72" s="43" t="str" cm="1">
        <f t="array" aca="1" ref="P72" ca="1">IFERROR(_xlfn.SINGLE(INDEX(Data!$A$1:Q$1009,_xlfn.AGGREGATE(15,6,(OFFSET(Data!$A$1,0,MATCH(P$6,Data!$1:$1,0)-1,1000,1)=IF(P$7="","Yes",P$7))/(OFFSET(Data!$A$1,0,MATCH(P$6,Data!$1:$1,0)-1,1000,1)=IF(P$7="","Yes",P$7))*ROW(Data!$C$1:$C$1009),ROW(P72)-ROW(P$7)),1)),"")</f>
        <v>NBC</v>
      </c>
      <c r="Q72" s="43" t="str">
        <f ca="1">IF(R72="","",IF(INDEX(Data!$BR:$BR,MATCH(R72,Data!$A:$A,0),1)=0,"",INDEX(Data!$BR:$BR,MATCH(R72,Data!$A:$A,0),1)))</f>
        <v/>
      </c>
      <c r="R72" s="43" t="str" cm="1">
        <f t="array" aca="1" ref="R72" ca="1">IFERROR(_xlfn.SINGLE(INDEX(Data!$A$1:R$1009,_xlfn.AGGREGATE(15,6,(OFFSET(Data!$A$1,0,MATCH(R$6,Data!$1:$1,0)-1,1000,1)=IF(R$7="","Yes",R$7))/(OFFSET(Data!$A$1,0,MATCH(R$6,Data!$1:$1,0)-1,1000,1)=IF(R$7="","Yes",R$7))*ROW(Data!$C$1:$C$1009),ROW(R72)-ROW(R$7)),1)),"")</f>
        <v>Hallmark</v>
      </c>
      <c r="S72" s="43" t="str">
        <f ca="1">IF(T72="","",IF(INDEX(Data!$BR:$BR,MATCH(T72,Data!$A:$A,0),1)=0,"",INDEX(Data!$BR:$BR,MATCH(T72,Data!$A:$A,0),1)))</f>
        <v/>
      </c>
      <c r="T72" s="43" t="str" cm="1">
        <f t="array" aca="1" ref="T72" ca="1">IFERROR(_xlfn.SINGLE(INDEX(Data!$A$1:S$1009,_xlfn.AGGREGATE(15,6,(OFFSET(Data!$A$1,0,MATCH(T$6,Data!$1:$1,0)-1,1000,1)=IF(T$7="","Yes",T$7))/(OFFSET(Data!$A$1,0,MATCH(T$6,Data!$1:$1,0)-1,1000,1)=IF(T$7="","Yes",T$7))*ROW(Data!$C$1:$C$1009),ROW(T72)-ROW(T$7)),1)),"")</f>
        <v>Great American Country</v>
      </c>
      <c r="U72" s="43" t="str">
        <f ca="1">IF(V72="","",IF(INDEX(Data!$BR:$BR,MATCH(V72,Data!$A:$A,0),1)=0,"",INDEX(Data!$BR:$BR,MATCH(V72,Data!$A:$A,0),1)))</f>
        <v/>
      </c>
      <c r="V72" s="43" t="str" cm="1">
        <f t="array" aca="1" ref="V72" ca="1">IFERROR(_xlfn.SINGLE(INDEX(Data!$A$1:T$1009,_xlfn.AGGREGATE(15,6,(OFFSET(Data!$A$1,0,MATCH(V$6,Data!$1:$1,0)-1,1000,1)=IF(V$7="","Yes",V$7))/(OFFSET(Data!$A$1,0,MATCH(V$6,Data!$1:$1,0)-1,1000,1)=IF(V$7="","Yes",V$7))*ROW(Data!$C$1:$C$1009),ROW(V72)-ROW(V$7)),1)),"")</f>
        <v>Galavision</v>
      </c>
      <c r="W72" s="43" t="str">
        <f ca="1">IF(X72="","",IF(INDEX(Data!$BR:$BR,MATCH(X72,Data!$A:$A,0),1)=0,"",INDEX(Data!$BR:$BR,MATCH(X72,Data!$A:$A,0),1)))</f>
        <v/>
      </c>
      <c r="X72" s="43" t="str" cm="1">
        <f t="array" aca="1" ref="X72" ca="1">IFERROR(_xlfn.SINGLE(INDEX(Data!$A$1:Y$1009,_xlfn.AGGREGATE(15,6,(OFFSET(Data!$A$1,0,MATCH(X$6,Data!$1:$1,0)-1,1000,1)=IF(X$7="","Yes",X$7))/(OFFSET(Data!$A$1,0,MATCH(X$6,Data!$1:$1,0)-1,1000,1)=IF(X$7="","Yes",X$7))*ROW(Data!$C$1:$C$1009),ROW(X72)-ROW(X$7)),1)),"")</f>
        <v>Motor Trend</v>
      </c>
      <c r="Y72" s="43" t="str">
        <f ca="1">IF(Z72="","",IF(INDEX(Data!$BR:$BR,MATCH(Z72,Data!$A:$A,0),1)=0,"",INDEX(Data!$BR:$BR,MATCH(Z72,Data!$A:$A,0),1)))</f>
        <v/>
      </c>
      <c r="Z72" s="43" t="str" cm="1">
        <f t="array" aca="1" ref="Z72" ca="1">IFERROR(_xlfn.SINGLE(INDEX(Data!$A$1:AA$1009,_xlfn.AGGREGATE(15,6,(OFFSET(Data!$A$1,0,MATCH(Z$6,Data!$1:$1,0)-1,1000,1)=IF(Z$7="","Yes",Z$7))/(OFFSET(Data!$A$1,0,MATCH(Z$6,Data!$1:$1,0)-1,1000,1)=IF(Z$7="","Yes",Z$7))*ROW(Data!$C$1:$C$1009),ROW(Z72)-ROW(Z$7)),1)),"")</f>
        <v>NECN</v>
      </c>
      <c r="AA72" s="43" t="str">
        <f ca="1">IF(AB72="","",IF(INDEX(Data!$BR:$BR,MATCH(AB72,Data!$A:$A,0),1)=0,"",INDEX(Data!$BR:$BR,MATCH(AB72,Data!$A:$A,0),1)))</f>
        <v/>
      </c>
      <c r="AB72" s="43" t="str" cm="1">
        <f t="array" aca="1" ref="AB72" ca="1">IFERROR(_xlfn.SINGLE(INDEX(Data!$A$1:AC$1009,_xlfn.AGGREGATE(15,6,(OFFSET(Data!$A$1,0,MATCH(AB$6,Data!$1:$1,0)-1,1000,1)=IF(AB$7="","Yes",AB$7))/(OFFSET(Data!$A$1,0,MATCH(AB$6,Data!$1:$1,0)-1,1000,1)=IF(AB$7="","Yes",AB$7))*ROW(Data!$C$1:$C$1009),ROW(AB72)-ROW(AB$7)),1)),"")</f>
        <v>TruTV</v>
      </c>
      <c r="AC72" s="43" t="str">
        <f ca="1">IF(AD72="","",IF(INDEX(Data!$BR:$BR,MATCH(AD72,Data!$A:$A,0),1)=0,"",INDEX(Data!$BR:$BR,MATCH(AD72,Data!$A:$A,0),1)))</f>
        <v/>
      </c>
      <c r="AD72" s="43" t="str" cm="1">
        <f t="array" aca="1" ref="AD72" ca="1">IFERROR(_xlfn.SINGLE(INDEX(Data!$A$1:AE$1009,_xlfn.AGGREGATE(15,6,(OFFSET(Data!$A$1,0,MATCH(AD$6,Data!$1:$1,0)-1,1000,1)=IF(AD$7="","Yes",AD$7))/(OFFSET(Data!$A$1,0,MATCH(AD$6,Data!$1:$1,0)-1,1000,1)=IF(AD$7="","Yes",AD$7))*ROW(Data!$C$1:$C$1009),ROW(AD72)-ROW(AD$7)),1)),"")</f>
        <v>NBC News Now</v>
      </c>
      <c r="AE72" s="43" t="str">
        <f ca="1">IF(AF72="","",IF(INDEX(Data!$BR:$BR,MATCH(AF72,Data!$A:$A,0),1)=0,"",INDEX(Data!$BR:$BR,MATCH(AF72,Data!$A:$A,0),1)))</f>
        <v/>
      </c>
      <c r="AF72" s="43" t="str" cm="1">
        <f t="array" aca="1" ref="AF72" ca="1">IFERROR(_xlfn.SINGLE(INDEX(Data!$A$1:AM$1009,_xlfn.AGGREGATE(15,6,(OFFSET(Data!$A$1,0,MATCH(AF$6,Data!$1:$1,0)-1,1000,1)=IF(AF$7="","Yes",AF$7))/(OFFSET(Data!$A$1,0,MATCH(AF$6,Data!$1:$1,0)-1,1000,1)=IF(AF$7="","Yes",AF$7))*ROW(Data!$C$1:$C$1009),ROW(AF72)-ROW(AF$7)),1)),"")</f>
        <v/>
      </c>
      <c r="AG72" s="43" t="str">
        <f ca="1">IF(AH72="","",IF(INDEX(Data!$BR:$BR,MATCH(AH72,Data!$A:$A,0),1)=0,"",INDEX(Data!$BR:$BR,MATCH(AH72,Data!$A:$A,0),1)))</f>
        <v/>
      </c>
      <c r="AH72" s="43" t="str" cm="1">
        <f t="array" aca="1" ref="AH72" ca="1">IFERROR(_xlfn.SINGLE(INDEX(Data!$A$1:AO$1009,_xlfn.AGGREGATE(15,6,(OFFSET(Data!$A$1,0,MATCH(AH$6,Data!$1:$1,0)-1,1000,1)=IF(AH$7="","Yes",AH$7))/(OFFSET(Data!$A$1,0,MATCH(AH$6,Data!$1:$1,0)-1,1000,1)=IF(AH$7="","Yes",AH$7))*ROW(Data!$C$1:$C$1009),ROW(AH72)-ROW(AH$7)),1)),"")</f>
        <v/>
      </c>
      <c r="AI72" s="43" t="str">
        <f ca="1">IF(AJ72="","",IF(INDEX(Data!$BR:$BR,MATCH(AJ72,Data!$A:$A,0),1)=0,"",INDEX(Data!$BR:$BR,MATCH(AJ72,Data!$A:$A,0),1)))</f>
        <v/>
      </c>
      <c r="AJ72" s="43" t="str" cm="1">
        <f t="array" aca="1" ref="AJ72" ca="1">IFERROR(_xlfn.SINGLE(INDEX(Data!$A$1:AQ$1009,_xlfn.AGGREGATE(15,6,(OFFSET(Data!$A$1,0,MATCH(AJ$6,Data!$1:$1,0)-1,1000,1)=IF(AJ$7="","Yes",AJ$7))/(OFFSET(Data!$A$1,0,MATCH(AJ$6,Data!$1:$1,0)-1,1000,1)=IF(AJ$7="","Yes",AJ$7))*ROW(Data!$C$1:$C$1009),ROW(AJ72)-ROW(AJ$7)),1)),"")</f>
        <v>TV Land</v>
      </c>
      <c r="AK72" s="43" t="str">
        <f ca="1">IF(AL72="","",IF(INDEX(Data!$BR:$BR,MATCH(AL72,Data!$A:$A,0),1)=0,"",INDEX(Data!$BR:$BR,MATCH(AL72,Data!$A:$A,0),1)))</f>
        <v/>
      </c>
      <c r="AL72" s="43" t="str" cm="1">
        <f t="array" aca="1" ref="AL72" ca="1">IFERROR(_xlfn.SINGLE(INDEX(Data!$A$1:AS$1009,_xlfn.AGGREGATE(15,6,(OFFSET(Data!$A$1,0,MATCH(AL$6,Data!$1:$1,0)-1,1000,1)=IF(AL$7="","Yes",AL$7))/(OFFSET(Data!$A$1,0,MATCH(AL$6,Data!$1:$1,0)-1,1000,1)=IF(AL$7="","Yes",AL$7))*ROW(Data!$C$1:$C$1009),ROW(AL72)-ROW(AL$7)),1)),"")</f>
        <v/>
      </c>
      <c r="AM72" s="43" t="str">
        <f ca="1">IF(AN72="","",IF(INDEX(Data!$BR:$BR,MATCH(AN72,Data!$A:$A,0),1)=0,"",INDEX(Data!$BR:$BR,MATCH(AN72,Data!$A:$A,0),1)))</f>
        <v/>
      </c>
      <c r="AN72" s="43" t="str" cm="1">
        <f t="array" aca="1" ref="AN72" ca="1">IFERROR(_xlfn.SINGLE(INDEX(Data!$A$1:AU$1009,_xlfn.AGGREGATE(15,6,(OFFSET(Data!$A$1,0,MATCH(AN$6,Data!$1:$1,0)-1,1000,1)=IF(AN$7="","Yes",AN$7))/(OFFSET(Data!$A$1,0,MATCH(AN$6,Data!$1:$1,0)-1,1000,1)=IF(AN$7="","Yes",AN$7))*ROW(Data!$C$1:$C$1009),ROW(AN72)-ROW(AN$7)),1)),"")</f>
        <v/>
      </c>
    </row>
    <row r="73" spans="1:40" ht="24" x14ac:dyDescent="0.4">
      <c r="A73" s="43" t="str">
        <f ca="1">IF(B73="","",IF(INDEX(Data!$BR:$BR,MATCH(B73,Data!$A:$A,0),1)=0,"",INDEX(Data!$BR:$BR,MATCH(B73,Data!$A:$A,0),1)))</f>
        <v/>
      </c>
      <c r="B73" s="43" t="str" cm="1">
        <f t="array" aca="1" ref="B73" ca="1">IFERROR(_xlfn.SINGLE(INDEX(Data!A$1:$A$1007,_xlfn.AGGREGATE(15,6,(OFFSET(Data!$A$1,0,MATCH(B$6,Data!$1:$1,0)-1,1000,1)=IF(B$7="","Yes",B$7))/(OFFSET(Data!$A$1,0,MATCH(B$6,Data!$1:$1,0)-1,1000,1)=IF(B$7="","Yes",B$7))*ROW(Data!$C$1:$C$1007),ROW(B73)-ROW(B$7)),1)),"")</f>
        <v/>
      </c>
      <c r="C73" s="43" t="str">
        <f ca="1">IF(D73="","",IF(INDEX(Data!$BR:$BR,MATCH(D73,Data!$A:$A,0),1)=0,"",INDEX(Data!$BR:$BR,MATCH(D73,Data!$A:$A,0),1)))</f>
        <v/>
      </c>
      <c r="D73" s="43" t="str" cm="1">
        <f t="array" aca="1" ref="D73" ca="1">IFERROR(_xlfn.SINGLE(INDEX(Data!$A$1:C$1007,_xlfn.AGGREGATE(15,6,(OFFSET(Data!$A$1,0,MATCH(D$6,Data!$1:$1,0)-1,1000,1)=IF(D$7="","Yes",D$7))/(OFFSET(Data!$A$1,0,MATCH(D$6,Data!$1:$1,0)-1,1000,1)=IF(D$7="","Yes",D$7))*ROW(Data!$C$1:$C$1007),ROW(D73)-ROW(D$7)),1)),"")</f>
        <v/>
      </c>
      <c r="E73" s="43" t="str">
        <f ca="1">IF(F73="","",IF(INDEX(Data!$BR:$BR,MATCH(F73,Data!$A:$A,0),1)=0,"",INDEX(Data!$BR:$BR,MATCH(F73,Data!$A:$A,0),1)))</f>
        <v/>
      </c>
      <c r="F73" s="43" t="str" cm="1">
        <f t="array" aca="1" ref="F73" ca="1">IFERROR(_xlfn.SINGLE(INDEX(Data!$A$1:E$1009,_xlfn.AGGREGATE(15,6,(OFFSET(Data!$A$1,0,MATCH(F$6,Data!$1:$1,0)-1,1000,1)=IF(F$7="","Yes",F$7))/(OFFSET(Data!$A$1,0,MATCH(F$6,Data!$1:$1,0)-1,1000,1)=IF(F$7="","Yes",F$7))*ROW(Data!$C$1:$C$1009),ROW(F73)-ROW(F$7)),1)),"")</f>
        <v/>
      </c>
      <c r="G73" s="43" t="str">
        <f ca="1">IF(H73="","",IF(INDEX(Data!$BR:$BR,MATCH(H73,Data!$A:$A,0),1)=0,"",INDEX(Data!$BR:$BR,MATCH(H73,Data!$A:$A,0),1)))</f>
        <v/>
      </c>
      <c r="H73" s="43" t="str" cm="1">
        <f t="array" aca="1" ref="H73" ca="1">IFERROR(_xlfn.SINGLE(INDEX(Data!$A$1:G$1009,_xlfn.AGGREGATE(15,6,(OFFSET(Data!$A$1,0,MATCH(H$6,Data!$1:$1,0)-1,1000,1)=IF(H$7="","Yes",H$7))/(OFFSET(Data!$A$1,0,MATCH(H$6,Data!$1:$1,0)-1,1000,1)=IF(H$7="","Yes",H$7))*ROW(Data!$C$1:$C$1009),ROW(H73)-ROW(H$7)),1)),"")</f>
        <v/>
      </c>
      <c r="I73" s="43" t="str">
        <f ca="1">IF(J73="","",IF(INDEX(Data!$BR:$BR,MATCH(J73,Data!$A:$A,0),1)=0,"",INDEX(Data!$BR:$BR,MATCH(J73,Data!$A:$A,0),1)))</f>
        <v/>
      </c>
      <c r="J73" s="43" t="str" cm="1">
        <f t="array" aca="1" ref="J73" ca="1">IFERROR(_xlfn.SINGLE(INDEX(Data!$A$1:J$1009,_xlfn.AGGREGATE(15,6,(OFFSET(Data!$A$1,0,MATCH(J$6,Data!$1:$1,0)-1,1000,1)=IF(J$7="","Yes",J$7))/(OFFSET(Data!$A$1,0,MATCH(J$6,Data!$1:$1,0)-1,1000,1)=IF(J$7="","Yes",J$7))*ROW(Data!$C$1:$C$1009),ROW(J73)-ROW(J$7)),1)),"")</f>
        <v/>
      </c>
      <c r="K73" s="43" t="str">
        <f ca="1">IF(L73="","",IF(INDEX(Data!$BR:$BR,MATCH(L73,Data!$A:$A,0),1)=0,"",INDEX(Data!$BR:$BR,MATCH(L73,Data!$A:$A,0),1)))</f>
        <v/>
      </c>
      <c r="L73" s="43" t="str" cm="1">
        <f t="array" aca="1" ref="L73" ca="1">IFERROR(_xlfn.SINGLE(INDEX(Data!$A$1:L$1009,_xlfn.AGGREGATE(15,6,(OFFSET(Data!$A$1,0,MATCH(L$6,Data!$1:$1,0)-1,1000,1)=IF(L$7="","Yes",L$7))/(OFFSET(Data!$A$1,0,MATCH(L$6,Data!$1:$1,0)-1,1000,1)=IF(L$7="","Yes",L$7))*ROW(Data!$C$1:$C$1009),ROW(L73)-ROW(L$7)),1)),"")</f>
        <v>SEC Network</v>
      </c>
      <c r="M73" s="43" t="str">
        <f ca="1">IF(N73="","",IF(INDEX(Data!$BR:$BR,MATCH(N73,Data!$A:$A,0),1)=0,"",INDEX(Data!$BR:$BR,MATCH(N73,Data!$A:$A,0),1)))</f>
        <v/>
      </c>
      <c r="N73" s="43" t="str" cm="1">
        <f t="array" aca="1" ref="N73" ca="1">IFERROR(_xlfn.SINGLE(INDEX(Data!$A$1:N$1009,_xlfn.AGGREGATE(15,6,(OFFSET(Data!$A$1,0,MATCH(N$6,Data!$1:$1,0)-1,1000,1)=IF(N$7="","Yes",N$7))/(OFFSET(Data!$A$1,0,MATCH(N$6,Data!$1:$1,0)-1,1000,1)=IF(N$7="","Yes",N$7))*ROW(Data!$C$1:$C$1009),ROW(N73)-ROW(N$7)),1)),"")</f>
        <v>TNT</v>
      </c>
      <c r="O73" s="43" t="str">
        <f ca="1">IF(P73="","",IF(INDEX(Data!$BR:$BR,MATCH(P73,Data!$A:$A,0),1)=0,"",INDEX(Data!$BR:$BR,MATCH(P73,Data!$A:$A,0),1)))</f>
        <v/>
      </c>
      <c r="P73" s="43" t="str" cm="1">
        <f t="array" aca="1" ref="P73" ca="1">IFERROR(_xlfn.SINGLE(INDEX(Data!$A$1:Q$1009,_xlfn.AGGREGATE(15,6,(OFFSET(Data!$A$1,0,MATCH(P$6,Data!$1:$1,0)-1,1000,1)=IF(P$7="","Yes",P$7))/(OFFSET(Data!$A$1,0,MATCH(P$6,Data!$1:$1,0)-1,1000,1)=IF(P$7="","Yes",P$7))*ROW(Data!$C$1:$C$1009),ROW(P73)-ROW(P$7)),1)),"")</f>
        <v>NBC Sports Network</v>
      </c>
      <c r="Q73" s="43" t="str">
        <f ca="1">IF(R73="","",IF(INDEX(Data!$BR:$BR,MATCH(R73,Data!$A:$A,0),1)=0,"",INDEX(Data!$BR:$BR,MATCH(R73,Data!$A:$A,0),1)))</f>
        <v/>
      </c>
      <c r="R73" s="43" t="str" cm="1">
        <f t="array" aca="1" ref="R73" ca="1">IFERROR(_xlfn.SINGLE(INDEX(Data!$A$1:R$1009,_xlfn.AGGREGATE(15,6,(OFFSET(Data!$A$1,0,MATCH(R$6,Data!$1:$1,0)-1,1000,1)=IF(R$7="","Yes",R$7))/(OFFSET(Data!$A$1,0,MATCH(R$6,Data!$1:$1,0)-1,1000,1)=IF(R$7="","Yes",R$7))*ROW(Data!$C$1:$C$1009),ROW(R73)-ROW(R$7)),1)),"")</f>
        <v>HGTV</v>
      </c>
      <c r="S73" s="43" t="str">
        <f ca="1">IF(T73="","",IF(INDEX(Data!$BR:$BR,MATCH(T73,Data!$A:$A,0),1)=0,"",INDEX(Data!$BR:$BR,MATCH(T73,Data!$A:$A,0),1)))</f>
        <v/>
      </c>
      <c r="T73" s="43" t="str" cm="1">
        <f t="array" aca="1" ref="T73" ca="1">IFERROR(_xlfn.SINGLE(INDEX(Data!$A$1:S$1009,_xlfn.AGGREGATE(15,6,(OFFSET(Data!$A$1,0,MATCH(T$6,Data!$1:$1,0)-1,1000,1)=IF(T$7="","Yes",T$7))/(OFFSET(Data!$A$1,0,MATCH(T$6,Data!$1:$1,0)-1,1000,1)=IF(T$7="","Yes",T$7))*ROW(Data!$C$1:$C$1009),ROW(T73)-ROW(T$7)),1)),"")</f>
        <v>Hallmark</v>
      </c>
      <c r="U73" s="43" t="str">
        <f ca="1">IF(V73="","",IF(INDEX(Data!$BR:$BR,MATCH(V73,Data!$A:$A,0),1)=0,"",INDEX(Data!$BR:$BR,MATCH(V73,Data!$A:$A,0),1)))</f>
        <v/>
      </c>
      <c r="V73" s="43" t="str" cm="1">
        <f t="array" aca="1" ref="V73" ca="1">IFERROR(_xlfn.SINGLE(INDEX(Data!$A$1:T$1009,_xlfn.AGGREGATE(15,6,(OFFSET(Data!$A$1,0,MATCH(V$6,Data!$1:$1,0)-1,1000,1)=IF(V$7="","Yes",V$7))/(OFFSET(Data!$A$1,0,MATCH(V$6,Data!$1:$1,0)-1,1000,1)=IF(V$7="","Yes",V$7))*ROW(Data!$C$1:$C$1009),ROW(V73)-ROW(V$7)),1)),"")</f>
        <v>Game Show Network</v>
      </c>
      <c r="W73" s="43" t="str">
        <f ca="1">IF(X73="","",IF(INDEX(Data!$BR:$BR,MATCH(X73,Data!$A:$A,0),1)=0,"",INDEX(Data!$BR:$BR,MATCH(X73,Data!$A:$A,0),1)))</f>
        <v/>
      </c>
      <c r="X73" s="43" t="str" cm="1">
        <f t="array" aca="1" ref="X73" ca="1">IFERROR(_xlfn.SINGLE(INDEX(Data!$A$1:Y$1009,_xlfn.AGGREGATE(15,6,(OFFSET(Data!$A$1,0,MATCH(X$6,Data!$1:$1,0)-1,1000,1)=IF(X$7="","Yes",X$7))/(OFFSET(Data!$A$1,0,MATCH(X$6,Data!$1:$1,0)-1,1000,1)=IF(X$7="","Yes",X$7))*ROW(Data!$C$1:$C$1009),ROW(X73)-ROW(X$7)),1)),"")</f>
        <v>MSNBC</v>
      </c>
      <c r="Y73" s="43" t="str">
        <f ca="1">IF(Z73="","",IF(INDEX(Data!$BR:$BR,MATCH(Z73,Data!$A:$A,0),1)=0,"",INDEX(Data!$BR:$BR,MATCH(Z73,Data!$A:$A,0),1)))</f>
        <v/>
      </c>
      <c r="Z73" s="43" t="str" cm="1">
        <f t="array" aca="1" ref="Z73" ca="1">IFERROR(_xlfn.SINGLE(INDEX(Data!$A$1:AA$1009,_xlfn.AGGREGATE(15,6,(OFFSET(Data!$A$1,0,MATCH(Z$6,Data!$1:$1,0)-1,1000,1)=IF(Z$7="","Yes",Z$7))/(OFFSET(Data!$A$1,0,MATCH(Z$6,Data!$1:$1,0)-1,1000,1)=IF(Z$7="","Yes",Z$7))*ROW(Data!$C$1:$C$1009),ROW(Z73)-ROW(Z$7)),1)),"")</f>
        <v>NESN National</v>
      </c>
      <c r="AA73" s="43" t="str">
        <f ca="1">IF(AB73="","",IF(INDEX(Data!$BR:$BR,MATCH(AB73,Data!$A:$A,0),1)=0,"",INDEX(Data!$BR:$BR,MATCH(AB73,Data!$A:$A,0),1)))</f>
        <v/>
      </c>
      <c r="AB73" s="43" t="str" cm="1">
        <f t="array" aca="1" ref="AB73" ca="1">IFERROR(_xlfn.SINGLE(INDEX(Data!$A$1:AC$1009,_xlfn.AGGREGATE(15,6,(OFFSET(Data!$A$1,0,MATCH(AB$6,Data!$1:$1,0)-1,1000,1)=IF(AB$7="","Yes",AB$7))/(OFFSET(Data!$A$1,0,MATCH(AB$6,Data!$1:$1,0)-1,1000,1)=IF(AB$7="","Yes",AB$7))*ROW(Data!$C$1:$C$1009),ROW(AB73)-ROW(AB$7)),1)),"")</f>
        <v>Turner Classic Movies</v>
      </c>
      <c r="AC73" s="43" t="str">
        <f ca="1">IF(AD73="","",IF(INDEX(Data!$BR:$BR,MATCH(AD73,Data!$A:$A,0),1)=0,"",INDEX(Data!$BR:$BR,MATCH(AD73,Data!$A:$A,0),1)))</f>
        <v/>
      </c>
      <c r="AD73" s="43" t="str" cm="1">
        <f t="array" aca="1" ref="AD73" ca="1">IFERROR(_xlfn.SINGLE(INDEX(Data!$A$1:AE$1009,_xlfn.AGGREGATE(15,6,(OFFSET(Data!$A$1,0,MATCH(AD$6,Data!$1:$1,0)-1,1000,1)=IF(AD$7="","Yes",AD$7))/(OFFSET(Data!$A$1,0,MATCH(AD$6,Data!$1:$1,0)-1,1000,1)=IF(AD$7="","Yes",AD$7))*ROW(Data!$C$1:$C$1009),ROW(AD73)-ROW(AD$7)),1)),"")</f>
        <v>NBC Sports Network</v>
      </c>
      <c r="AE73" s="43" t="str">
        <f ca="1">IF(AF73="","",IF(INDEX(Data!$BR:$BR,MATCH(AF73,Data!$A:$A,0),1)=0,"",INDEX(Data!$BR:$BR,MATCH(AF73,Data!$A:$A,0),1)))</f>
        <v/>
      </c>
      <c r="AF73" s="43" t="str" cm="1">
        <f t="array" aca="1" ref="AF73" ca="1">IFERROR(_xlfn.SINGLE(INDEX(Data!$A$1:AM$1009,_xlfn.AGGREGATE(15,6,(OFFSET(Data!$A$1,0,MATCH(AF$6,Data!$1:$1,0)-1,1000,1)=IF(AF$7="","Yes",AF$7))/(OFFSET(Data!$A$1,0,MATCH(AF$6,Data!$1:$1,0)-1,1000,1)=IF(AF$7="","Yes",AF$7))*ROW(Data!$C$1:$C$1009),ROW(AF73)-ROW(AF$7)),1)),"")</f>
        <v/>
      </c>
      <c r="AG73" s="43" t="str">
        <f ca="1">IF(AH73="","",IF(INDEX(Data!$BR:$BR,MATCH(AH73,Data!$A:$A,0),1)=0,"",INDEX(Data!$BR:$BR,MATCH(AH73,Data!$A:$A,0),1)))</f>
        <v/>
      </c>
      <c r="AH73" s="43" t="str" cm="1">
        <f t="array" aca="1" ref="AH73" ca="1">IFERROR(_xlfn.SINGLE(INDEX(Data!$A$1:AO$1009,_xlfn.AGGREGATE(15,6,(OFFSET(Data!$A$1,0,MATCH(AH$6,Data!$1:$1,0)-1,1000,1)=IF(AH$7="","Yes",AH$7))/(OFFSET(Data!$A$1,0,MATCH(AH$6,Data!$1:$1,0)-1,1000,1)=IF(AH$7="","Yes",AH$7))*ROW(Data!$C$1:$C$1009),ROW(AH73)-ROW(AH$7)),1)),"")</f>
        <v/>
      </c>
      <c r="AI73" s="43" t="str">
        <f ca="1">IF(AJ73="","",IF(INDEX(Data!$BR:$BR,MATCH(AJ73,Data!$A:$A,0),1)=0,"",INDEX(Data!$BR:$BR,MATCH(AJ73,Data!$A:$A,0),1)))</f>
        <v/>
      </c>
      <c r="AJ73" s="43" t="str" cm="1">
        <f t="array" aca="1" ref="AJ73" ca="1">IFERROR(_xlfn.SINGLE(INDEX(Data!$A$1:AQ$1009,_xlfn.AGGREGATE(15,6,(OFFSET(Data!$A$1,0,MATCH(AJ$6,Data!$1:$1,0)-1,1000,1)=IF(AJ$7="","Yes",AJ$7))/(OFFSET(Data!$A$1,0,MATCH(AJ$6,Data!$1:$1,0)-1,1000,1)=IF(AJ$7="","Yes",AJ$7))*ROW(Data!$C$1:$C$1009),ROW(AJ73)-ROW(AJ$7)),1)),"")</f>
        <v>Up</v>
      </c>
      <c r="AK73" s="43" t="str">
        <f ca="1">IF(AL73="","",IF(INDEX(Data!$BR:$BR,MATCH(AL73,Data!$A:$A,0),1)=0,"",INDEX(Data!$BR:$BR,MATCH(AL73,Data!$A:$A,0),1)))</f>
        <v/>
      </c>
      <c r="AL73" s="43" t="str" cm="1">
        <f t="array" aca="1" ref="AL73" ca="1">IFERROR(_xlfn.SINGLE(INDEX(Data!$A$1:AS$1009,_xlfn.AGGREGATE(15,6,(OFFSET(Data!$A$1,0,MATCH(AL$6,Data!$1:$1,0)-1,1000,1)=IF(AL$7="","Yes",AL$7))/(OFFSET(Data!$A$1,0,MATCH(AL$6,Data!$1:$1,0)-1,1000,1)=IF(AL$7="","Yes",AL$7))*ROW(Data!$C$1:$C$1009),ROW(AL73)-ROW(AL$7)),1)),"")</f>
        <v/>
      </c>
      <c r="AM73" s="43" t="str">
        <f ca="1">IF(AN73="","",IF(INDEX(Data!$BR:$BR,MATCH(AN73,Data!$A:$A,0),1)=0,"",INDEX(Data!$BR:$BR,MATCH(AN73,Data!$A:$A,0),1)))</f>
        <v/>
      </c>
      <c r="AN73" s="43" t="str" cm="1">
        <f t="array" aca="1" ref="AN73" ca="1">IFERROR(_xlfn.SINGLE(INDEX(Data!$A$1:AU$1009,_xlfn.AGGREGATE(15,6,(OFFSET(Data!$A$1,0,MATCH(AN$6,Data!$1:$1,0)-1,1000,1)=IF(AN$7="","Yes",AN$7))/(OFFSET(Data!$A$1,0,MATCH(AN$6,Data!$1:$1,0)-1,1000,1)=IF(AN$7="","Yes",AN$7))*ROW(Data!$C$1:$C$1009),ROW(AN73)-ROW(AN$7)),1)),"")</f>
        <v/>
      </c>
    </row>
    <row r="74" spans="1:40" ht="24" x14ac:dyDescent="0.4">
      <c r="A74" s="43" t="str">
        <f ca="1">IF(B74="","",IF(INDEX(Data!$BR:$BR,MATCH(B74,Data!$A:$A,0),1)=0,"",INDEX(Data!$BR:$BR,MATCH(B74,Data!$A:$A,0),1)))</f>
        <v/>
      </c>
      <c r="B74" s="43" t="str" cm="1">
        <f t="array" aca="1" ref="B74" ca="1">IFERROR(_xlfn.SINGLE(INDEX(Data!A$1:$A$1007,_xlfn.AGGREGATE(15,6,(OFFSET(Data!$A$1,0,MATCH(B$6,Data!$1:$1,0)-1,1000,1)=IF(B$7="","Yes",B$7))/(OFFSET(Data!$A$1,0,MATCH(B$6,Data!$1:$1,0)-1,1000,1)=IF(B$7="","Yes",B$7))*ROW(Data!$C$1:$C$1007),ROW(B74)-ROW(B$7)),1)),"")</f>
        <v/>
      </c>
      <c r="C74" s="43" t="str">
        <f ca="1">IF(D74="","",IF(INDEX(Data!$BR:$BR,MATCH(D74,Data!$A:$A,0),1)=0,"",INDEX(Data!$BR:$BR,MATCH(D74,Data!$A:$A,0),1)))</f>
        <v/>
      </c>
      <c r="D74" s="43" t="str" cm="1">
        <f t="array" aca="1" ref="D74" ca="1">IFERROR(_xlfn.SINGLE(INDEX(Data!$A$1:C$1007,_xlfn.AGGREGATE(15,6,(OFFSET(Data!$A$1,0,MATCH(D$6,Data!$1:$1,0)-1,1000,1)=IF(D$7="","Yes",D$7))/(OFFSET(Data!$A$1,0,MATCH(D$6,Data!$1:$1,0)-1,1000,1)=IF(D$7="","Yes",D$7))*ROW(Data!$C$1:$C$1007),ROW(D74)-ROW(D$7)),1)),"")</f>
        <v/>
      </c>
      <c r="E74" s="43" t="str">
        <f ca="1">IF(F74="","",IF(INDEX(Data!$BR:$BR,MATCH(F74,Data!$A:$A,0),1)=0,"",INDEX(Data!$BR:$BR,MATCH(F74,Data!$A:$A,0),1)))</f>
        <v/>
      </c>
      <c r="F74" s="43" t="str" cm="1">
        <f t="array" aca="1" ref="F74" ca="1">IFERROR(_xlfn.SINGLE(INDEX(Data!$A$1:E$1009,_xlfn.AGGREGATE(15,6,(OFFSET(Data!$A$1,0,MATCH(F$6,Data!$1:$1,0)-1,1000,1)=IF(F$7="","Yes",F$7))/(OFFSET(Data!$A$1,0,MATCH(F$6,Data!$1:$1,0)-1,1000,1)=IF(F$7="","Yes",F$7))*ROW(Data!$C$1:$C$1009),ROW(F74)-ROW(F$7)),1)),"")</f>
        <v/>
      </c>
      <c r="G74" s="43" t="str">
        <f ca="1">IF(H74="","",IF(INDEX(Data!$BR:$BR,MATCH(H74,Data!$A:$A,0),1)=0,"",INDEX(Data!$BR:$BR,MATCH(H74,Data!$A:$A,0),1)))</f>
        <v/>
      </c>
      <c r="H74" s="43" t="str" cm="1">
        <f t="array" aca="1" ref="H74" ca="1">IFERROR(_xlfn.SINGLE(INDEX(Data!$A$1:G$1009,_xlfn.AGGREGATE(15,6,(OFFSET(Data!$A$1,0,MATCH(H$6,Data!$1:$1,0)-1,1000,1)=IF(H$7="","Yes",H$7))/(OFFSET(Data!$A$1,0,MATCH(H$6,Data!$1:$1,0)-1,1000,1)=IF(H$7="","Yes",H$7))*ROW(Data!$C$1:$C$1009),ROW(H74)-ROW(H$7)),1)),"")</f>
        <v/>
      </c>
      <c r="I74" s="43" t="str">
        <f ca="1">IF(J74="","",IF(INDEX(Data!$BR:$BR,MATCH(J74,Data!$A:$A,0),1)=0,"",INDEX(Data!$BR:$BR,MATCH(J74,Data!$A:$A,0),1)))</f>
        <v/>
      </c>
      <c r="J74" s="43" t="str" cm="1">
        <f t="array" aca="1" ref="J74" ca="1">IFERROR(_xlfn.SINGLE(INDEX(Data!$A$1:J$1009,_xlfn.AGGREGATE(15,6,(OFFSET(Data!$A$1,0,MATCH(J$6,Data!$1:$1,0)-1,1000,1)=IF(J$7="","Yes",J$7))/(OFFSET(Data!$A$1,0,MATCH(J$6,Data!$1:$1,0)-1,1000,1)=IF(J$7="","Yes",J$7))*ROW(Data!$C$1:$C$1009),ROW(J74)-ROW(J$7)),1)),"")</f>
        <v/>
      </c>
      <c r="K74" s="43" t="str">
        <f ca="1">IF(L74="","",IF(INDEX(Data!$BR:$BR,MATCH(L74,Data!$A:$A,0),1)=0,"",INDEX(Data!$BR:$BR,MATCH(L74,Data!$A:$A,0),1)))</f>
        <v/>
      </c>
      <c r="L74" s="43" t="str" cm="1">
        <f t="array" aca="1" ref="L74" ca="1">IFERROR(_xlfn.SINGLE(INDEX(Data!$A$1:L$1009,_xlfn.AGGREGATE(15,6,(OFFSET(Data!$A$1,0,MATCH(L$6,Data!$1:$1,0)-1,1000,1)=IF(L$7="","Yes",L$7))/(OFFSET(Data!$A$1,0,MATCH(L$6,Data!$1:$1,0)-1,1000,1)=IF(L$7="","Yes",L$7))*ROW(Data!$C$1:$C$1009),ROW(L74)-ROW(L$7)),1)),"")</f>
        <v>Spectrum Sportsnet</v>
      </c>
      <c r="M74" s="43" t="str">
        <f ca="1">IF(N74="","",IF(INDEX(Data!$BR:$BR,MATCH(N74,Data!$A:$A,0),1)=0,"",INDEX(Data!$BR:$BR,MATCH(N74,Data!$A:$A,0),1)))</f>
        <v/>
      </c>
      <c r="N74" s="43" t="str" cm="1">
        <f t="array" aca="1" ref="N74" ca="1">IFERROR(_xlfn.SINGLE(INDEX(Data!$A$1:N$1009,_xlfn.AGGREGATE(15,6,(OFFSET(Data!$A$1,0,MATCH(N$6,Data!$1:$1,0)-1,1000,1)=IF(N$7="","Yes",N$7))/(OFFSET(Data!$A$1,0,MATCH(N$6,Data!$1:$1,0)-1,1000,1)=IF(N$7="","Yes",N$7))*ROW(Data!$C$1:$C$1009),ROW(N74)-ROW(N$7)),1)),"")</f>
        <v>TruTV</v>
      </c>
      <c r="O74" s="43" t="str">
        <f ca="1">IF(P74="","",IF(INDEX(Data!$BR:$BR,MATCH(P74,Data!$A:$A,0),1)=0,"",INDEX(Data!$BR:$BR,MATCH(P74,Data!$A:$A,0),1)))</f>
        <v/>
      </c>
      <c r="P74" s="43" t="str" cm="1">
        <f t="array" aca="1" ref="P74" ca="1">IFERROR(_xlfn.SINGLE(INDEX(Data!$A$1:Q$1009,_xlfn.AGGREGATE(15,6,(OFFSET(Data!$A$1,0,MATCH(P$6,Data!$1:$1,0)-1,1000,1)=IF(P$7="","Yes",P$7))/(OFFSET(Data!$A$1,0,MATCH(P$6,Data!$1:$1,0)-1,1000,1)=IF(P$7="","Yes",P$7))*ROW(Data!$C$1:$C$1009),ROW(P74)-ROW(P$7)),1)),"")</f>
        <v>Nick Jr.</v>
      </c>
      <c r="Q74" s="43" t="str">
        <f ca="1">IF(R74="","",IF(INDEX(Data!$BR:$BR,MATCH(R74,Data!$A:$A,0),1)=0,"",INDEX(Data!$BR:$BR,MATCH(R74,Data!$A:$A,0),1)))</f>
        <v/>
      </c>
      <c r="R74" s="43" t="str" cm="1">
        <f t="array" aca="1" ref="R74" ca="1">IFERROR(_xlfn.SINGLE(INDEX(Data!$A$1:R$1009,_xlfn.AGGREGATE(15,6,(OFFSET(Data!$A$1,0,MATCH(R$6,Data!$1:$1,0)-1,1000,1)=IF(R$7="","Yes",R$7))/(OFFSET(Data!$A$1,0,MATCH(R$6,Data!$1:$1,0)-1,1000,1)=IF(R$7="","Yes",R$7))*ROW(Data!$C$1:$C$1009),ROW(R74)-ROW(R$7)),1)),"")</f>
        <v>History</v>
      </c>
      <c r="S74" s="43" t="str">
        <f ca="1">IF(T74="","",IF(INDEX(Data!$BR:$BR,MATCH(T74,Data!$A:$A,0),1)=0,"",INDEX(Data!$BR:$BR,MATCH(T74,Data!$A:$A,0),1)))</f>
        <v/>
      </c>
      <c r="T74" s="43" t="str" cm="1">
        <f t="array" aca="1" ref="T74" ca="1">IFERROR(_xlfn.SINGLE(INDEX(Data!$A$1:S$1009,_xlfn.AGGREGATE(15,6,(OFFSET(Data!$A$1,0,MATCH(T$6,Data!$1:$1,0)-1,1000,1)=IF(T$7="","Yes",T$7))/(OFFSET(Data!$A$1,0,MATCH(T$6,Data!$1:$1,0)-1,1000,1)=IF(T$7="","Yes",T$7))*ROW(Data!$C$1:$C$1009),ROW(T74)-ROW(T$7)),1)),"")</f>
        <v>HGTV</v>
      </c>
      <c r="U74" s="43" t="str">
        <f ca="1">IF(V74="","",IF(INDEX(Data!$BR:$BR,MATCH(V74,Data!$A:$A,0),1)=0,"",INDEX(Data!$BR:$BR,MATCH(V74,Data!$A:$A,0),1)))</f>
        <v/>
      </c>
      <c r="V74" s="43" t="str" cm="1">
        <f t="array" aca="1" ref="V74" ca="1">IFERROR(_xlfn.SINGLE(INDEX(Data!$A$1:T$1009,_xlfn.AGGREGATE(15,6,(OFFSET(Data!$A$1,0,MATCH(V$6,Data!$1:$1,0)-1,1000,1)=IF(V$7="","Yes",V$7))/(OFFSET(Data!$A$1,0,MATCH(V$6,Data!$1:$1,0)-1,1000,1)=IF(V$7="","Yes",V$7))*ROW(Data!$C$1:$C$1009),ROW(V74)-ROW(V$7)),1)),"")</f>
        <v>GEM</v>
      </c>
      <c r="W74" s="43" t="str">
        <f ca="1">IF(X74="","",IF(INDEX(Data!$BR:$BR,MATCH(X74,Data!$A:$A,0),1)=0,"",INDEX(Data!$BR:$BR,MATCH(X74,Data!$A:$A,0),1)))</f>
        <v/>
      </c>
      <c r="X74" s="43" t="str" cm="1">
        <f t="array" aca="1" ref="X74" ca="1">IFERROR(_xlfn.SINGLE(INDEX(Data!$A$1:Y$1009,_xlfn.AGGREGATE(15,6,(OFFSET(Data!$A$1,0,MATCH(X$6,Data!$1:$1,0)-1,1000,1)=IF(X$7="","Yes",X$7))/(OFFSET(Data!$A$1,0,MATCH(X$6,Data!$1:$1,0)-1,1000,1)=IF(X$7="","Yes",X$7))*ROW(Data!$C$1:$C$1009),ROW(X74)-ROW(X$7)),1)),"")</f>
        <v>MTV</v>
      </c>
      <c r="Y74" s="43" t="str">
        <f ca="1">IF(Z74="","",IF(INDEX(Data!$BR:$BR,MATCH(Z74,Data!$A:$A,0),1)=0,"",INDEX(Data!$BR:$BR,MATCH(Z74,Data!$A:$A,0),1)))</f>
        <v/>
      </c>
      <c r="Z74" s="43" t="str" cm="1">
        <f t="array" aca="1" ref="Z74" ca="1">IFERROR(_xlfn.SINGLE(INDEX(Data!$A$1:AA$1009,_xlfn.AGGREGATE(15,6,(OFFSET(Data!$A$1,0,MATCH(Z$6,Data!$1:$1,0)-1,1000,1)=IF(Z$7="","Yes",Z$7))/(OFFSET(Data!$A$1,0,MATCH(Z$6,Data!$1:$1,0)-1,1000,1)=IF(Z$7="","Yes",Z$7))*ROW(Data!$C$1:$C$1009),ROW(Z74)-ROW(Z$7)),1)),"")</f>
        <v>Newsy</v>
      </c>
      <c r="AA74" s="43" t="str">
        <f ca="1">IF(AB74="","",IF(INDEX(Data!$BR:$BR,MATCH(AB74,Data!$A:$A,0),1)=0,"",INDEX(Data!$BR:$BR,MATCH(AB74,Data!$A:$A,0),1)))</f>
        <v/>
      </c>
      <c r="AB74" s="43" t="str" cm="1">
        <f t="array" aca="1" ref="AB74" ca="1">IFERROR(_xlfn.SINGLE(INDEX(Data!$A$1:AC$1009,_xlfn.AGGREGATE(15,6,(OFFSET(Data!$A$1,0,MATCH(AB$6,Data!$1:$1,0)-1,1000,1)=IF(AB$7="","Yes",AB$7))/(OFFSET(Data!$A$1,0,MATCH(AB$6,Data!$1:$1,0)-1,1000,1)=IF(AB$7="","Yes",AB$7))*ROW(Data!$C$1:$C$1009),ROW(AB74)-ROW(AB$7)),1)),"")</f>
        <v>Universal Kids</v>
      </c>
      <c r="AC74" s="43" t="str">
        <f ca="1">IF(AD74="","",IF(INDEX(Data!$BR:$BR,MATCH(AD74,Data!$A:$A,0),1)=0,"",INDEX(Data!$BR:$BR,MATCH(AD74,Data!$A:$A,0),1)))</f>
        <v/>
      </c>
      <c r="AD74" s="43" t="str" cm="1">
        <f t="array" aca="1" ref="AD74" ca="1">IFERROR(_xlfn.SINGLE(INDEX(Data!$A$1:AE$1009,_xlfn.AGGREGATE(15,6,(OFFSET(Data!$A$1,0,MATCH(AD$6,Data!$1:$1,0)-1,1000,1)=IF(AD$7="","Yes",AD$7))/(OFFSET(Data!$A$1,0,MATCH(AD$6,Data!$1:$1,0)-1,1000,1)=IF(AD$7="","Yes",AD$7))*ROW(Data!$C$1:$C$1009),ROW(AD74)-ROW(AD$7)),1)),"")</f>
        <v>NBCLX</v>
      </c>
      <c r="AE74" s="43" t="str">
        <f ca="1">IF(AF74="","",IF(INDEX(Data!$BR:$BR,MATCH(AF74,Data!$A:$A,0),1)=0,"",INDEX(Data!$BR:$BR,MATCH(AF74,Data!$A:$A,0),1)))</f>
        <v/>
      </c>
      <c r="AF74" s="43" t="str" cm="1">
        <f t="array" aca="1" ref="AF74" ca="1">IFERROR(_xlfn.SINGLE(INDEX(Data!$A$1:AM$1009,_xlfn.AGGREGATE(15,6,(OFFSET(Data!$A$1,0,MATCH(AF$6,Data!$1:$1,0)-1,1000,1)=IF(AF$7="","Yes",AF$7))/(OFFSET(Data!$A$1,0,MATCH(AF$6,Data!$1:$1,0)-1,1000,1)=IF(AF$7="","Yes",AF$7))*ROW(Data!$C$1:$C$1009),ROW(AF74)-ROW(AF$7)),1)),"")</f>
        <v/>
      </c>
      <c r="AG74" s="43" t="str">
        <f ca="1">IF(AH74="","",IF(INDEX(Data!$BR:$BR,MATCH(AH74,Data!$A:$A,0),1)=0,"",INDEX(Data!$BR:$BR,MATCH(AH74,Data!$A:$A,0),1)))</f>
        <v/>
      </c>
      <c r="AH74" s="43" t="str" cm="1">
        <f t="array" aca="1" ref="AH74" ca="1">IFERROR(_xlfn.SINGLE(INDEX(Data!$A$1:AO$1009,_xlfn.AGGREGATE(15,6,(OFFSET(Data!$A$1,0,MATCH(AH$6,Data!$1:$1,0)-1,1000,1)=IF(AH$7="","Yes",AH$7))/(OFFSET(Data!$A$1,0,MATCH(AH$6,Data!$1:$1,0)-1,1000,1)=IF(AH$7="","Yes",AH$7))*ROW(Data!$C$1:$C$1009),ROW(AH74)-ROW(AH$7)),1)),"")</f>
        <v/>
      </c>
      <c r="AI74" s="43" t="str">
        <f ca="1">IF(AJ74="","",IF(INDEX(Data!$BR:$BR,MATCH(AJ74,Data!$A:$A,0),1)=0,"",INDEX(Data!$BR:$BR,MATCH(AJ74,Data!$A:$A,0),1)))</f>
        <v/>
      </c>
      <c r="AJ74" s="43" t="str" cm="1">
        <f t="array" aca="1" ref="AJ74" ca="1">IFERROR(_xlfn.SINGLE(INDEX(Data!$A$1:AQ$1009,_xlfn.AGGREGATE(15,6,(OFFSET(Data!$A$1,0,MATCH(AJ$6,Data!$1:$1,0)-1,1000,1)=IF(AJ$7="","Yes",AJ$7))/(OFFSET(Data!$A$1,0,MATCH(AJ$6,Data!$1:$1,0)-1,1000,1)=IF(AJ$7="","Yes",AJ$7))*ROW(Data!$C$1:$C$1009),ROW(AJ74)-ROW(AJ$7)),1)),"")</f>
        <v>VH1</v>
      </c>
      <c r="AK74" s="43" t="str">
        <f ca="1">IF(AL74="","",IF(INDEX(Data!$BR:$BR,MATCH(AL74,Data!$A:$A,0),1)=0,"",INDEX(Data!$BR:$BR,MATCH(AL74,Data!$A:$A,0),1)))</f>
        <v/>
      </c>
      <c r="AL74" s="43" t="str" cm="1">
        <f t="array" aca="1" ref="AL74" ca="1">IFERROR(_xlfn.SINGLE(INDEX(Data!$A$1:AS$1009,_xlfn.AGGREGATE(15,6,(OFFSET(Data!$A$1,0,MATCH(AL$6,Data!$1:$1,0)-1,1000,1)=IF(AL$7="","Yes",AL$7))/(OFFSET(Data!$A$1,0,MATCH(AL$6,Data!$1:$1,0)-1,1000,1)=IF(AL$7="","Yes",AL$7))*ROW(Data!$C$1:$C$1009),ROW(AL74)-ROW(AL$7)),1)),"")</f>
        <v/>
      </c>
      <c r="AM74" s="43" t="str">
        <f ca="1">IF(AN74="","",IF(INDEX(Data!$BR:$BR,MATCH(AN74,Data!$A:$A,0),1)=0,"",INDEX(Data!$BR:$BR,MATCH(AN74,Data!$A:$A,0),1)))</f>
        <v/>
      </c>
      <c r="AN74" s="43" t="str" cm="1">
        <f t="array" aca="1" ref="AN74" ca="1">IFERROR(_xlfn.SINGLE(INDEX(Data!$A$1:AU$1009,_xlfn.AGGREGATE(15,6,(OFFSET(Data!$A$1,0,MATCH(AN$6,Data!$1:$1,0)-1,1000,1)=IF(AN$7="","Yes",AN$7))/(OFFSET(Data!$A$1,0,MATCH(AN$6,Data!$1:$1,0)-1,1000,1)=IF(AN$7="","Yes",AN$7))*ROW(Data!$C$1:$C$1009),ROW(AN74)-ROW(AN$7)),1)),"")</f>
        <v/>
      </c>
    </row>
    <row r="75" spans="1:40" ht="24" x14ac:dyDescent="0.4">
      <c r="A75" s="43" t="str">
        <f ca="1">IF(B75="","",IF(INDEX(Data!$BR:$BR,MATCH(B75,Data!$A:$A,0),1)=0,"",INDEX(Data!$BR:$BR,MATCH(B75,Data!$A:$A,0),1)))</f>
        <v/>
      </c>
      <c r="B75" s="43" t="str" cm="1">
        <f t="array" aca="1" ref="B75" ca="1">IFERROR(_xlfn.SINGLE(INDEX(Data!A$1:$A$1007,_xlfn.AGGREGATE(15,6,(OFFSET(Data!$A$1,0,MATCH(B$6,Data!$1:$1,0)-1,1000,1)=IF(B$7="","Yes",B$7))/(OFFSET(Data!$A$1,0,MATCH(B$6,Data!$1:$1,0)-1,1000,1)=IF(B$7="","Yes",B$7))*ROW(Data!$C$1:$C$1007),ROW(B75)-ROW(B$7)),1)),"")</f>
        <v/>
      </c>
      <c r="C75" s="43" t="str">
        <f ca="1">IF(D75="","",IF(INDEX(Data!$BR:$BR,MATCH(D75,Data!$A:$A,0),1)=0,"",INDEX(Data!$BR:$BR,MATCH(D75,Data!$A:$A,0),1)))</f>
        <v/>
      </c>
      <c r="D75" s="43" t="str" cm="1">
        <f t="array" aca="1" ref="D75" ca="1">IFERROR(_xlfn.SINGLE(INDEX(Data!$A$1:C$1007,_xlfn.AGGREGATE(15,6,(OFFSET(Data!$A$1,0,MATCH(D$6,Data!$1:$1,0)-1,1000,1)=IF(D$7="","Yes",D$7))/(OFFSET(Data!$A$1,0,MATCH(D$6,Data!$1:$1,0)-1,1000,1)=IF(D$7="","Yes",D$7))*ROW(Data!$C$1:$C$1007),ROW(D75)-ROW(D$7)),1)),"")</f>
        <v/>
      </c>
      <c r="E75" s="43" t="str">
        <f ca="1">IF(F75="","",IF(INDEX(Data!$BR:$BR,MATCH(F75,Data!$A:$A,0),1)=0,"",INDEX(Data!$BR:$BR,MATCH(F75,Data!$A:$A,0),1)))</f>
        <v/>
      </c>
      <c r="F75" s="43" t="str" cm="1">
        <f t="array" aca="1" ref="F75" ca="1">IFERROR(_xlfn.SINGLE(INDEX(Data!$A$1:E$1009,_xlfn.AGGREGATE(15,6,(OFFSET(Data!$A$1,0,MATCH(F$6,Data!$1:$1,0)-1,1000,1)=IF(F$7="","Yes",F$7))/(OFFSET(Data!$A$1,0,MATCH(F$6,Data!$1:$1,0)-1,1000,1)=IF(F$7="","Yes",F$7))*ROW(Data!$C$1:$C$1009),ROW(F75)-ROW(F$7)),1)),"")</f>
        <v/>
      </c>
      <c r="G75" s="43" t="str">
        <f ca="1">IF(H75="","",IF(INDEX(Data!$BR:$BR,MATCH(H75,Data!$A:$A,0),1)=0,"",INDEX(Data!$BR:$BR,MATCH(H75,Data!$A:$A,0),1)))</f>
        <v/>
      </c>
      <c r="H75" s="43" t="str" cm="1">
        <f t="array" aca="1" ref="H75" ca="1">IFERROR(_xlfn.SINGLE(INDEX(Data!$A$1:G$1009,_xlfn.AGGREGATE(15,6,(OFFSET(Data!$A$1,0,MATCH(H$6,Data!$1:$1,0)-1,1000,1)=IF(H$7="","Yes",H$7))/(OFFSET(Data!$A$1,0,MATCH(H$6,Data!$1:$1,0)-1,1000,1)=IF(H$7="","Yes",H$7))*ROW(Data!$C$1:$C$1009),ROW(H75)-ROW(H$7)),1)),"")</f>
        <v/>
      </c>
      <c r="I75" s="43" t="str">
        <f ca="1">IF(J75="","",IF(INDEX(Data!$BR:$BR,MATCH(J75,Data!$A:$A,0),1)=0,"",INDEX(Data!$BR:$BR,MATCH(J75,Data!$A:$A,0),1)))</f>
        <v/>
      </c>
      <c r="J75" s="43" t="str" cm="1">
        <f t="array" aca="1" ref="J75" ca="1">IFERROR(_xlfn.SINGLE(INDEX(Data!$A$1:J$1009,_xlfn.AGGREGATE(15,6,(OFFSET(Data!$A$1,0,MATCH(J$6,Data!$1:$1,0)-1,1000,1)=IF(J$7="","Yes",J$7))/(OFFSET(Data!$A$1,0,MATCH(J$6,Data!$1:$1,0)-1,1000,1)=IF(J$7="","Yes",J$7))*ROW(Data!$C$1:$C$1009),ROW(J75)-ROW(J$7)),1)),"")</f>
        <v/>
      </c>
      <c r="K75" s="43" t="str">
        <f ca="1">IF(L75="","",IF(INDEX(Data!$BR:$BR,MATCH(L75,Data!$A:$A,0),1)=0,"",INDEX(Data!$BR:$BR,MATCH(L75,Data!$A:$A,0),1)))</f>
        <v/>
      </c>
      <c r="L75" s="43" t="str" cm="1">
        <f t="array" aca="1" ref="L75" ca="1">IFERROR(_xlfn.SINGLE(INDEX(Data!$A$1:L$1009,_xlfn.AGGREGATE(15,6,(OFFSET(Data!$A$1,0,MATCH(L$6,Data!$1:$1,0)-1,1000,1)=IF(L$7="","Yes",L$7))/(OFFSET(Data!$A$1,0,MATCH(L$6,Data!$1:$1,0)-1,1000,1)=IF(L$7="","Yes",L$7))*ROW(Data!$C$1:$C$1009),ROW(L75)-ROW(L$7)),1)),"")</f>
        <v>Spectrum Sportsnet LA</v>
      </c>
      <c r="M75" s="43" t="str">
        <f ca="1">IF(N75="","",IF(INDEX(Data!$BR:$BR,MATCH(N75,Data!$A:$A,0),1)=0,"",INDEX(Data!$BR:$BR,MATCH(N75,Data!$A:$A,0),1)))</f>
        <v/>
      </c>
      <c r="N75" s="43" t="str" cm="1">
        <f t="array" aca="1" ref="N75" ca="1">IFERROR(_xlfn.SINGLE(INDEX(Data!$A$1:N$1009,_xlfn.AGGREGATE(15,6,(OFFSET(Data!$A$1,0,MATCH(N$6,Data!$1:$1,0)-1,1000,1)=IF(N$7="","Yes",N$7))/(OFFSET(Data!$A$1,0,MATCH(N$6,Data!$1:$1,0)-1,1000,1)=IF(N$7="","Yes",N$7))*ROW(Data!$C$1:$C$1009),ROW(N75)-ROW(N$7)),1)),"")</f>
        <v>Turner Classic Movies</v>
      </c>
      <c r="O75" s="43" t="str">
        <f ca="1">IF(P75="","",IF(INDEX(Data!$BR:$BR,MATCH(P75,Data!$A:$A,0),1)=0,"",INDEX(Data!$BR:$BR,MATCH(P75,Data!$A:$A,0),1)))</f>
        <v/>
      </c>
      <c r="P75" s="43" t="str" cm="1">
        <f t="array" aca="1" ref="P75" ca="1">IFERROR(_xlfn.SINGLE(INDEX(Data!$A$1:Q$1009,_xlfn.AGGREGATE(15,6,(OFFSET(Data!$A$1,0,MATCH(P$6,Data!$1:$1,0)-1,1000,1)=IF(P$7="","Yes",P$7))/(OFFSET(Data!$A$1,0,MATCH(P$6,Data!$1:$1,0)-1,1000,1)=IF(P$7="","Yes",P$7))*ROW(Data!$C$1:$C$1009),ROW(P75)-ROW(P$7)),1)),"")</f>
        <v>Nickelodeon</v>
      </c>
      <c r="Q75" s="43" t="str">
        <f ca="1">IF(R75="","",IF(INDEX(Data!$BR:$BR,MATCH(R75,Data!$A:$A,0),1)=0,"",INDEX(Data!$BR:$BR,MATCH(R75,Data!$A:$A,0),1)))</f>
        <v/>
      </c>
      <c r="R75" s="43" t="str" cm="1">
        <f t="array" aca="1" ref="R75" ca="1">IFERROR(_xlfn.SINGLE(INDEX(Data!$A$1:R$1009,_xlfn.AGGREGATE(15,6,(OFFSET(Data!$A$1,0,MATCH(R$6,Data!$1:$1,0)-1,1000,1)=IF(R$7="","Yes",R$7))/(OFFSET(Data!$A$1,0,MATCH(R$6,Data!$1:$1,0)-1,1000,1)=IF(R$7="","Yes",R$7))*ROW(Data!$C$1:$C$1009),ROW(R75)-ROW(R$7)),1)),"")</f>
        <v>HLN</v>
      </c>
      <c r="S75" s="43" t="str">
        <f ca="1">IF(T75="","",IF(INDEX(Data!$BR:$BR,MATCH(T75,Data!$A:$A,0),1)=0,"",INDEX(Data!$BR:$BR,MATCH(T75,Data!$A:$A,0),1)))</f>
        <v/>
      </c>
      <c r="T75" s="43" t="str" cm="1">
        <f t="array" aca="1" ref="T75" ca="1">IFERROR(_xlfn.SINGLE(INDEX(Data!$A$1:S$1009,_xlfn.AGGREGATE(15,6,(OFFSET(Data!$A$1,0,MATCH(T$6,Data!$1:$1,0)-1,1000,1)=IF(T$7="","Yes",T$7))/(OFFSET(Data!$A$1,0,MATCH(T$6,Data!$1:$1,0)-1,1000,1)=IF(T$7="","Yes",T$7))*ROW(Data!$C$1:$C$1009),ROW(T75)-ROW(T$7)),1)),"")</f>
        <v>History</v>
      </c>
      <c r="U75" s="43" t="str">
        <f ca="1">IF(V75="","",IF(INDEX(Data!$BR:$BR,MATCH(V75,Data!$A:$A,0),1)=0,"",INDEX(Data!$BR:$BR,MATCH(V75,Data!$A:$A,0),1)))</f>
        <v/>
      </c>
      <c r="V75" s="43" t="str" cm="1">
        <f t="array" aca="1" ref="V75" ca="1">IFERROR(_xlfn.SINGLE(INDEX(Data!$A$1:T$1009,_xlfn.AGGREGATE(15,6,(OFFSET(Data!$A$1,0,MATCH(V$6,Data!$1:$1,0)-1,1000,1)=IF(V$7="","Yes",V$7))/(OFFSET(Data!$A$1,0,MATCH(V$6,Data!$1:$1,0)-1,1000,1)=IF(V$7="","Yes",V$7))*ROW(Data!$C$1:$C$1009),ROW(V75)-ROW(V$7)),1)),"")</f>
        <v>Golf Channel</v>
      </c>
      <c r="W75" s="43" t="str">
        <f ca="1">IF(X75="","",IF(INDEX(Data!$BR:$BR,MATCH(X75,Data!$A:$A,0),1)=0,"",INDEX(Data!$BR:$BR,MATCH(X75,Data!$A:$A,0),1)))</f>
        <v/>
      </c>
      <c r="X75" s="43" t="str" cm="1">
        <f t="array" aca="1" ref="X75" ca="1">IFERROR(_xlfn.SINGLE(INDEX(Data!$A$1:Y$1009,_xlfn.AGGREGATE(15,6,(OFFSET(Data!$A$1,0,MATCH(X$6,Data!$1:$1,0)-1,1000,1)=IF(X$7="","Yes",X$7))/(OFFSET(Data!$A$1,0,MATCH(X$6,Data!$1:$1,0)-1,1000,1)=IF(X$7="","Yes",X$7))*ROW(Data!$C$1:$C$1009),ROW(X75)-ROW(X$7)),1)),"")</f>
        <v>Multimedios</v>
      </c>
      <c r="Y75" s="43" t="str">
        <f ca="1">IF(Z75="","",IF(INDEX(Data!$BR:$BR,MATCH(Z75,Data!$A:$A,0),1)=0,"",INDEX(Data!$BR:$BR,MATCH(Z75,Data!$A:$A,0),1)))</f>
        <v/>
      </c>
      <c r="Z75" s="43" t="str" cm="1">
        <f t="array" aca="1" ref="Z75" ca="1">IFERROR(_xlfn.SINGLE(INDEX(Data!$A$1:AA$1009,_xlfn.AGGREGATE(15,6,(OFFSET(Data!$A$1,0,MATCH(Z$6,Data!$1:$1,0)-1,1000,1)=IF(Z$7="","Yes",Z$7))/(OFFSET(Data!$A$1,0,MATCH(Z$6,Data!$1:$1,0)-1,1000,1)=IF(Z$7="","Yes",Z$7))*ROW(Data!$C$1:$C$1009),ROW(Z75)-ROW(Z$7)),1)),"")</f>
        <v>Nickelodeon</v>
      </c>
      <c r="AA75" s="43" t="str">
        <f ca="1">IF(AB75="","",IF(INDEX(Data!$BR:$BR,MATCH(AB75,Data!$A:$A,0),1)=0,"",INDEX(Data!$BR:$BR,MATCH(AB75,Data!$A:$A,0),1)))</f>
        <v/>
      </c>
      <c r="AB75" s="43" t="str" cm="1">
        <f t="array" aca="1" ref="AB75" ca="1">IFERROR(_xlfn.SINGLE(INDEX(Data!$A$1:AC$1009,_xlfn.AGGREGATE(15,6,(OFFSET(Data!$A$1,0,MATCH(AB$6,Data!$1:$1,0)-1,1000,1)=IF(AB$7="","Yes",AB$7))/(OFFSET(Data!$A$1,0,MATCH(AB$6,Data!$1:$1,0)-1,1000,1)=IF(AB$7="","Yes",AB$7))*ROW(Data!$C$1:$C$1009),ROW(AB75)-ROW(AB$7)),1)),"")</f>
        <v>USA Network</v>
      </c>
      <c r="AC75" s="43" t="str">
        <f ca="1">IF(AD75="","",IF(INDEX(Data!$BR:$BR,MATCH(AD75,Data!$A:$A,0),1)=0,"",INDEX(Data!$BR:$BR,MATCH(AD75,Data!$A:$A,0),1)))</f>
        <v/>
      </c>
      <c r="AD75" s="43" t="str" cm="1">
        <f t="array" aca="1" ref="AD75" ca="1">IFERROR(_xlfn.SINGLE(INDEX(Data!$A$1:AE$1009,_xlfn.AGGREGATE(15,6,(OFFSET(Data!$A$1,0,MATCH(AD$6,Data!$1:$1,0)-1,1000,1)=IF(AD$7="","Yes",AD$7))/(OFFSET(Data!$A$1,0,MATCH(AD$6,Data!$1:$1,0)-1,1000,1)=IF(AD$7="","Yes",AD$7))*ROW(Data!$C$1:$C$1009),ROW(AD75)-ROW(AD$7)),1)),"")</f>
        <v>Newsmax</v>
      </c>
      <c r="AE75" s="43" t="str">
        <f ca="1">IF(AF75="","",IF(INDEX(Data!$BR:$BR,MATCH(AF75,Data!$A:$A,0),1)=0,"",INDEX(Data!$BR:$BR,MATCH(AF75,Data!$A:$A,0),1)))</f>
        <v/>
      </c>
      <c r="AF75" s="43" t="str" cm="1">
        <f t="array" aca="1" ref="AF75" ca="1">IFERROR(_xlfn.SINGLE(INDEX(Data!$A$1:AM$1009,_xlfn.AGGREGATE(15,6,(OFFSET(Data!$A$1,0,MATCH(AF$6,Data!$1:$1,0)-1,1000,1)=IF(AF$7="","Yes",AF$7))/(OFFSET(Data!$A$1,0,MATCH(AF$6,Data!$1:$1,0)-1,1000,1)=IF(AF$7="","Yes",AF$7))*ROW(Data!$C$1:$C$1009),ROW(AF75)-ROW(AF$7)),1)),"")</f>
        <v/>
      </c>
      <c r="AG75" s="43" t="str">
        <f ca="1">IF(AH75="","",IF(INDEX(Data!$BR:$BR,MATCH(AH75,Data!$A:$A,0),1)=0,"",INDEX(Data!$BR:$BR,MATCH(AH75,Data!$A:$A,0),1)))</f>
        <v/>
      </c>
      <c r="AH75" s="43" t="str" cm="1">
        <f t="array" aca="1" ref="AH75" ca="1">IFERROR(_xlfn.SINGLE(INDEX(Data!$A$1:AO$1009,_xlfn.AGGREGATE(15,6,(OFFSET(Data!$A$1,0,MATCH(AH$6,Data!$1:$1,0)-1,1000,1)=IF(AH$7="","Yes",AH$7))/(OFFSET(Data!$A$1,0,MATCH(AH$6,Data!$1:$1,0)-1,1000,1)=IF(AH$7="","Yes",AH$7))*ROW(Data!$C$1:$C$1009),ROW(AH75)-ROW(AH$7)),1)),"")</f>
        <v/>
      </c>
      <c r="AI75" s="43" t="str">
        <f ca="1">IF(AJ75="","",IF(INDEX(Data!$BR:$BR,MATCH(AJ75,Data!$A:$A,0),1)=0,"",INDEX(Data!$BR:$BR,MATCH(AJ75,Data!$A:$A,0),1)))</f>
        <v/>
      </c>
      <c r="AJ75" s="43" t="str" cm="1">
        <f t="array" aca="1" ref="AJ75" ca="1">IFERROR(_xlfn.SINGLE(INDEX(Data!$A$1:AQ$1009,_xlfn.AGGREGATE(15,6,(OFFSET(Data!$A$1,0,MATCH(AJ$6,Data!$1:$1,0)-1,1000,1)=IF(AJ$7="","Yes",AJ$7))/(OFFSET(Data!$A$1,0,MATCH(AJ$6,Data!$1:$1,0)-1,1000,1)=IF(AJ$7="","Yes",AJ$7))*ROW(Data!$C$1:$C$1009),ROW(AJ75)-ROW(AJ$7)),1)),"")</f>
        <v>Viceland</v>
      </c>
      <c r="AK75" s="43" t="str">
        <f ca="1">IF(AL75="","",IF(INDEX(Data!$BR:$BR,MATCH(AL75,Data!$A:$A,0),1)=0,"",INDEX(Data!$BR:$BR,MATCH(AL75,Data!$A:$A,0),1)))</f>
        <v/>
      </c>
      <c r="AL75" s="43" t="str" cm="1">
        <f t="array" aca="1" ref="AL75" ca="1">IFERROR(_xlfn.SINGLE(INDEX(Data!$A$1:AS$1009,_xlfn.AGGREGATE(15,6,(OFFSET(Data!$A$1,0,MATCH(AL$6,Data!$1:$1,0)-1,1000,1)=IF(AL$7="","Yes",AL$7))/(OFFSET(Data!$A$1,0,MATCH(AL$6,Data!$1:$1,0)-1,1000,1)=IF(AL$7="","Yes",AL$7))*ROW(Data!$C$1:$C$1009),ROW(AL75)-ROW(AL$7)),1)),"")</f>
        <v/>
      </c>
      <c r="AM75" s="43" t="str">
        <f ca="1">IF(AN75="","",IF(INDEX(Data!$BR:$BR,MATCH(AN75,Data!$A:$A,0),1)=0,"",INDEX(Data!$BR:$BR,MATCH(AN75,Data!$A:$A,0),1)))</f>
        <v/>
      </c>
      <c r="AN75" s="43" t="str" cm="1">
        <f t="array" aca="1" ref="AN75" ca="1">IFERROR(_xlfn.SINGLE(INDEX(Data!$A$1:AU$1009,_xlfn.AGGREGATE(15,6,(OFFSET(Data!$A$1,0,MATCH(AN$6,Data!$1:$1,0)-1,1000,1)=IF(AN$7="","Yes",AN$7))/(OFFSET(Data!$A$1,0,MATCH(AN$6,Data!$1:$1,0)-1,1000,1)=IF(AN$7="","Yes",AN$7))*ROW(Data!$C$1:$C$1009),ROW(AN75)-ROW(AN$7)),1)),"")</f>
        <v/>
      </c>
    </row>
    <row r="76" spans="1:40" ht="24" x14ac:dyDescent="0.4">
      <c r="A76" s="43" t="str">
        <f ca="1">IF(B76="","",IF(INDEX(Data!$BR:$BR,MATCH(B76,Data!$A:$A,0),1)=0,"",INDEX(Data!$BR:$BR,MATCH(B76,Data!$A:$A,0),1)))</f>
        <v/>
      </c>
      <c r="B76" s="43" t="str" cm="1">
        <f t="array" aca="1" ref="B76" ca="1">IFERROR(_xlfn.SINGLE(INDEX(Data!A$1:$A$1007,_xlfn.AGGREGATE(15,6,(OFFSET(Data!$A$1,0,MATCH(B$6,Data!$1:$1,0)-1,1000,1)=IF(B$7="","Yes",B$7))/(OFFSET(Data!$A$1,0,MATCH(B$6,Data!$1:$1,0)-1,1000,1)=IF(B$7="","Yes",B$7))*ROW(Data!$C$1:$C$1007),ROW(B76)-ROW(B$7)),1)),"")</f>
        <v/>
      </c>
      <c r="C76" s="43" t="str">
        <f ca="1">IF(D76="","",IF(INDEX(Data!$BR:$BR,MATCH(D76,Data!$A:$A,0),1)=0,"",INDEX(Data!$BR:$BR,MATCH(D76,Data!$A:$A,0),1)))</f>
        <v/>
      </c>
      <c r="D76" s="43" t="str" cm="1">
        <f t="array" aca="1" ref="D76" ca="1">IFERROR(_xlfn.SINGLE(INDEX(Data!$A$1:C$1007,_xlfn.AGGREGATE(15,6,(OFFSET(Data!$A$1,0,MATCH(D$6,Data!$1:$1,0)-1,1000,1)=IF(D$7="","Yes",D$7))/(OFFSET(Data!$A$1,0,MATCH(D$6,Data!$1:$1,0)-1,1000,1)=IF(D$7="","Yes",D$7))*ROW(Data!$C$1:$C$1007),ROW(D76)-ROW(D$7)),1)),"")</f>
        <v/>
      </c>
      <c r="E76" s="43" t="str">
        <f ca="1">IF(F76="","",IF(INDEX(Data!$BR:$BR,MATCH(F76,Data!$A:$A,0),1)=0,"",INDEX(Data!$BR:$BR,MATCH(F76,Data!$A:$A,0),1)))</f>
        <v/>
      </c>
      <c r="F76" s="43" t="str" cm="1">
        <f t="array" aca="1" ref="F76" ca="1">IFERROR(_xlfn.SINGLE(INDEX(Data!$A$1:E$1009,_xlfn.AGGREGATE(15,6,(OFFSET(Data!$A$1,0,MATCH(F$6,Data!$1:$1,0)-1,1000,1)=IF(F$7="","Yes",F$7))/(OFFSET(Data!$A$1,0,MATCH(F$6,Data!$1:$1,0)-1,1000,1)=IF(F$7="","Yes",F$7))*ROW(Data!$C$1:$C$1009),ROW(F76)-ROW(F$7)),1)),"")</f>
        <v/>
      </c>
      <c r="G76" s="43" t="str">
        <f ca="1">IF(H76="","",IF(INDEX(Data!$BR:$BR,MATCH(H76,Data!$A:$A,0),1)=0,"",INDEX(Data!$BR:$BR,MATCH(H76,Data!$A:$A,0),1)))</f>
        <v/>
      </c>
      <c r="H76" s="43" t="str" cm="1">
        <f t="array" aca="1" ref="H76" ca="1">IFERROR(_xlfn.SINGLE(INDEX(Data!$A$1:G$1009,_xlfn.AGGREGATE(15,6,(OFFSET(Data!$A$1,0,MATCH(H$6,Data!$1:$1,0)-1,1000,1)=IF(H$7="","Yes",H$7))/(OFFSET(Data!$A$1,0,MATCH(H$6,Data!$1:$1,0)-1,1000,1)=IF(H$7="","Yes",H$7))*ROW(Data!$C$1:$C$1009),ROW(H76)-ROW(H$7)),1)),"")</f>
        <v/>
      </c>
      <c r="I76" s="43" t="str">
        <f ca="1">IF(J76="","",IF(INDEX(Data!$BR:$BR,MATCH(J76,Data!$A:$A,0),1)=0,"",INDEX(Data!$BR:$BR,MATCH(J76,Data!$A:$A,0),1)))</f>
        <v/>
      </c>
      <c r="J76" s="43" t="str" cm="1">
        <f t="array" aca="1" ref="J76" ca="1">IFERROR(_xlfn.SINGLE(INDEX(Data!$A$1:J$1009,_xlfn.AGGREGATE(15,6,(OFFSET(Data!$A$1,0,MATCH(J$6,Data!$1:$1,0)-1,1000,1)=IF(J$7="","Yes",J$7))/(OFFSET(Data!$A$1,0,MATCH(J$6,Data!$1:$1,0)-1,1000,1)=IF(J$7="","Yes",J$7))*ROW(Data!$C$1:$C$1009),ROW(J76)-ROW(J$7)),1)),"")</f>
        <v/>
      </c>
      <c r="K76" s="43" t="str">
        <f ca="1">IF(L76="","",IF(INDEX(Data!$BR:$BR,MATCH(L76,Data!$A:$A,0),1)=0,"",INDEX(Data!$BR:$BR,MATCH(L76,Data!$A:$A,0),1)))</f>
        <v/>
      </c>
      <c r="L76" s="43" t="str" cm="1">
        <f t="array" aca="1" ref="L76" ca="1">IFERROR(_xlfn.SINGLE(INDEX(Data!$A$1:L$1009,_xlfn.AGGREGATE(15,6,(OFFSET(Data!$A$1,0,MATCH(L$6,Data!$1:$1,0)-1,1000,1)=IF(L$7="","Yes",L$7))/(OFFSET(Data!$A$1,0,MATCH(L$6,Data!$1:$1,0)-1,1000,1)=IF(L$7="","Yes",L$7))*ROW(Data!$C$1:$C$1009),ROW(L76)-ROW(L$7)),1)),"")</f>
        <v>Syfy</v>
      </c>
      <c r="M76" s="43" t="str">
        <f ca="1">IF(N76="","",IF(INDEX(Data!$BR:$BR,MATCH(N76,Data!$A:$A,0),1)=0,"",INDEX(Data!$BR:$BR,MATCH(N76,Data!$A:$A,0),1)))</f>
        <v/>
      </c>
      <c r="N76" s="43" t="str" cm="1">
        <f t="array" aca="1" ref="N76" ca="1">IFERROR(_xlfn.SINGLE(INDEX(Data!$A$1:N$1009,_xlfn.AGGREGATE(15,6,(OFFSET(Data!$A$1,0,MATCH(N$6,Data!$1:$1,0)-1,1000,1)=IF(N$7="","Yes",N$7))/(OFFSET(Data!$A$1,0,MATCH(N$6,Data!$1:$1,0)-1,1000,1)=IF(N$7="","Yes",N$7))*ROW(Data!$C$1:$C$1009),ROW(N76)-ROW(N$7)),1)),"")</f>
        <v>TV Land</v>
      </c>
      <c r="O76" s="43" t="str">
        <f ca="1">IF(P76="","",IF(INDEX(Data!$BR:$BR,MATCH(P76,Data!$A:$A,0),1)=0,"",INDEX(Data!$BR:$BR,MATCH(P76,Data!$A:$A,0),1)))</f>
        <v/>
      </c>
      <c r="P76" s="43" t="str" cm="1">
        <f t="array" aca="1" ref="P76" ca="1">IFERROR(_xlfn.SINGLE(INDEX(Data!$A$1:Q$1009,_xlfn.AGGREGATE(15,6,(OFFSET(Data!$A$1,0,MATCH(P$6,Data!$1:$1,0)-1,1000,1)=IF(P$7="","Yes",P$7))/(OFFSET(Data!$A$1,0,MATCH(P$6,Data!$1:$1,0)-1,1000,1)=IF(P$7="","Yes",P$7))*ROW(Data!$C$1:$C$1009),ROW(P76)-ROW(P$7)),1)),"")</f>
        <v>Nicktoons</v>
      </c>
      <c r="Q76" s="43" t="str">
        <f ca="1">IF(R76="","",IF(INDEX(Data!$BR:$BR,MATCH(R76,Data!$A:$A,0),1)=0,"",INDEX(Data!$BR:$BR,MATCH(R76,Data!$A:$A,0),1)))</f>
        <v/>
      </c>
      <c r="R76" s="43" t="str" cm="1">
        <f t="array" aca="1" ref="R76" ca="1">IFERROR(_xlfn.SINGLE(INDEX(Data!$A$1:R$1009,_xlfn.AGGREGATE(15,6,(OFFSET(Data!$A$1,0,MATCH(R$6,Data!$1:$1,0)-1,1000,1)=IF(R$7="","Yes",R$7))/(OFFSET(Data!$A$1,0,MATCH(R$6,Data!$1:$1,0)-1,1000,1)=IF(R$7="","Yes",R$7))*ROW(Data!$C$1:$C$1009),ROW(R76)-ROW(R$7)),1)),"")</f>
        <v>IFC</v>
      </c>
      <c r="S76" s="43" t="str">
        <f ca="1">IF(T76="","",IF(INDEX(Data!$BR:$BR,MATCH(T76,Data!$A:$A,0),1)=0,"",INDEX(Data!$BR:$BR,MATCH(T76,Data!$A:$A,0),1)))</f>
        <v/>
      </c>
      <c r="T76" s="43" t="str" cm="1">
        <f t="array" aca="1" ref="T76" ca="1">IFERROR(_xlfn.SINGLE(INDEX(Data!$A$1:S$1009,_xlfn.AGGREGATE(15,6,(OFFSET(Data!$A$1,0,MATCH(T$6,Data!$1:$1,0)-1,1000,1)=IF(T$7="","Yes",T$7))/(OFFSET(Data!$A$1,0,MATCH(T$6,Data!$1:$1,0)-1,1000,1)=IF(T$7="","Yes",T$7))*ROW(Data!$C$1:$C$1009),ROW(T76)-ROW(T$7)),1)),"")</f>
        <v>HLN</v>
      </c>
      <c r="U76" s="43" t="str">
        <f ca="1">IF(V76="","",IF(INDEX(Data!$BR:$BR,MATCH(V76,Data!$A:$A,0),1)=0,"",INDEX(Data!$BR:$BR,MATCH(V76,Data!$A:$A,0),1)))</f>
        <v/>
      </c>
      <c r="V76" s="43" t="str" cm="1">
        <f t="array" aca="1" ref="V76" ca="1">IFERROR(_xlfn.SINGLE(INDEX(Data!$A$1:T$1009,_xlfn.AGGREGATE(15,6,(OFFSET(Data!$A$1,0,MATCH(V$6,Data!$1:$1,0)-1,1000,1)=IF(V$7="","Yes",V$7))/(OFFSET(Data!$A$1,0,MATCH(V$6,Data!$1:$1,0)-1,1000,1)=IF(V$7="","Yes",V$7))*ROW(Data!$C$1:$C$1009),ROW(V76)-ROW(V$7)),1)),"")</f>
        <v>Great American Country</v>
      </c>
      <c r="W76" s="43" t="str">
        <f ca="1">IF(X76="","",IF(INDEX(Data!$BR:$BR,MATCH(X76,Data!$A:$A,0),1)=0,"",INDEX(Data!$BR:$BR,MATCH(X76,Data!$A:$A,0),1)))</f>
        <v/>
      </c>
      <c r="X76" s="43" t="str" cm="1">
        <f t="array" aca="1" ref="X76" ca="1">IFERROR(_xlfn.SINGLE(INDEX(Data!$A$1:Y$1009,_xlfn.AGGREGATE(15,6,(OFFSET(Data!$A$1,0,MATCH(X$6,Data!$1:$1,0)-1,1000,1)=IF(X$7="","Yes",X$7))/(OFFSET(Data!$A$1,0,MATCH(X$6,Data!$1:$1,0)-1,1000,1)=IF(X$7="","Yes",X$7))*ROW(Data!$C$1:$C$1009),ROW(X76)-ROW(X$7)),1)),"")</f>
        <v>Nat Geo Mundo</v>
      </c>
      <c r="Y76" s="43" t="str">
        <f ca="1">IF(Z76="","",IF(INDEX(Data!$BR:$BR,MATCH(Z76,Data!$A:$A,0),1)=0,"",INDEX(Data!$BR:$BR,MATCH(Z76,Data!$A:$A,0),1)))</f>
        <v/>
      </c>
      <c r="Z76" s="43" t="str" cm="1">
        <f t="array" aca="1" ref="Z76" ca="1">IFERROR(_xlfn.SINGLE(INDEX(Data!$A$1:AA$1009,_xlfn.AGGREGATE(15,6,(OFFSET(Data!$A$1,0,MATCH(Z$6,Data!$1:$1,0)-1,1000,1)=IF(Z$7="","Yes",Z$7))/(OFFSET(Data!$A$1,0,MATCH(Z$6,Data!$1:$1,0)-1,1000,1)=IF(Z$7="","Yes",Z$7))*ROW(Data!$C$1:$C$1009),ROW(Z76)-ROW(Z$7)),1)),"")</f>
        <v>Olympic Channel</v>
      </c>
      <c r="AA76" s="43" t="str">
        <f ca="1">IF(AB76="","",IF(INDEX(Data!$BR:$BR,MATCH(AB76,Data!$A:$A,0),1)=0,"",INDEX(Data!$BR:$BR,MATCH(AB76,Data!$A:$A,0),1)))</f>
        <v/>
      </c>
      <c r="AB76" s="43" t="str" cm="1">
        <f t="array" aca="1" ref="AB76" ca="1">IFERROR(_xlfn.SINGLE(INDEX(Data!$A$1:AC$1009,_xlfn.AGGREGATE(15,6,(OFFSET(Data!$A$1,0,MATCH(AB$6,Data!$1:$1,0)-1,1000,1)=IF(AB$7="","Yes",AB$7))/(OFFSET(Data!$A$1,0,MATCH(AB$6,Data!$1:$1,0)-1,1000,1)=IF(AB$7="","Yes",AB$7))*ROW(Data!$C$1:$C$1009),ROW(AB76)-ROW(AB$7)),1)),"")</f>
        <v>Viceland</v>
      </c>
      <c r="AC76" s="43" t="str">
        <f ca="1">IF(AD76="","",IF(INDEX(Data!$BR:$BR,MATCH(AD76,Data!$A:$A,0),1)=0,"",INDEX(Data!$BR:$BR,MATCH(AD76,Data!$A:$A,0),1)))</f>
        <v/>
      </c>
      <c r="AD76" s="43" t="str" cm="1">
        <f t="array" aca="1" ref="AD76" ca="1">IFERROR(_xlfn.SINGLE(INDEX(Data!$A$1:AE$1009,_xlfn.AGGREGATE(15,6,(OFFSET(Data!$A$1,0,MATCH(AD$6,Data!$1:$1,0)-1,1000,1)=IF(AD$7="","Yes",AD$7))/(OFFSET(Data!$A$1,0,MATCH(AD$6,Data!$1:$1,0)-1,1000,1)=IF(AD$7="","Yes",AD$7))*ROW(Data!$C$1:$C$1009),ROW(AD76)-ROW(AD$7)),1)),"")</f>
        <v>NFL Network</v>
      </c>
      <c r="AE76" s="43" t="str">
        <f ca="1">IF(AF76="","",IF(INDEX(Data!$BR:$BR,MATCH(AF76,Data!$A:$A,0),1)=0,"",INDEX(Data!$BR:$BR,MATCH(AF76,Data!$A:$A,0),1)))</f>
        <v/>
      </c>
      <c r="AF76" s="43" t="str" cm="1">
        <f t="array" aca="1" ref="AF76" ca="1">IFERROR(_xlfn.SINGLE(INDEX(Data!$A$1:AM$1009,_xlfn.AGGREGATE(15,6,(OFFSET(Data!$A$1,0,MATCH(AF$6,Data!$1:$1,0)-1,1000,1)=IF(AF$7="","Yes",AF$7))/(OFFSET(Data!$A$1,0,MATCH(AF$6,Data!$1:$1,0)-1,1000,1)=IF(AF$7="","Yes",AF$7))*ROW(Data!$C$1:$C$1009),ROW(AF76)-ROW(AF$7)),1)),"")</f>
        <v/>
      </c>
      <c r="AG76" s="43" t="str">
        <f ca="1">IF(AH76="","",IF(INDEX(Data!$BR:$BR,MATCH(AH76,Data!$A:$A,0),1)=0,"",INDEX(Data!$BR:$BR,MATCH(AH76,Data!$A:$A,0),1)))</f>
        <v/>
      </c>
      <c r="AH76" s="43" t="str" cm="1">
        <f t="array" aca="1" ref="AH76" ca="1">IFERROR(_xlfn.SINGLE(INDEX(Data!$A$1:AO$1009,_xlfn.AGGREGATE(15,6,(OFFSET(Data!$A$1,0,MATCH(AH$6,Data!$1:$1,0)-1,1000,1)=IF(AH$7="","Yes",AH$7))/(OFFSET(Data!$A$1,0,MATCH(AH$6,Data!$1:$1,0)-1,1000,1)=IF(AH$7="","Yes",AH$7))*ROW(Data!$C$1:$C$1009),ROW(AH76)-ROW(AH$7)),1)),"")</f>
        <v/>
      </c>
      <c r="AI76" s="43" t="str">
        <f ca="1">IF(AJ76="","",IF(INDEX(Data!$BR:$BR,MATCH(AJ76,Data!$A:$A,0),1)=0,"",INDEX(Data!$BR:$BR,MATCH(AJ76,Data!$A:$A,0),1)))</f>
        <v/>
      </c>
      <c r="AJ76" s="43" t="str" cm="1">
        <f t="array" aca="1" ref="AJ76" ca="1">IFERROR(_xlfn.SINGLE(INDEX(Data!$A$1:AQ$1009,_xlfn.AGGREGATE(15,6,(OFFSET(Data!$A$1,0,MATCH(AJ$6,Data!$1:$1,0)-1,1000,1)=IF(AJ$7="","Yes",AJ$7))/(OFFSET(Data!$A$1,0,MATCH(AJ$6,Data!$1:$1,0)-1,1000,1)=IF(AJ$7="","Yes",AJ$7))*ROW(Data!$C$1:$C$1009),ROW(AJ76)-ROW(AJ$7)),1)),"")</f>
        <v/>
      </c>
      <c r="AK76" s="43" t="str">
        <f ca="1">IF(AL76="","",IF(INDEX(Data!$BR:$BR,MATCH(AL76,Data!$A:$A,0),1)=0,"",INDEX(Data!$BR:$BR,MATCH(AL76,Data!$A:$A,0),1)))</f>
        <v/>
      </c>
      <c r="AL76" s="43" t="str" cm="1">
        <f t="array" aca="1" ref="AL76" ca="1">IFERROR(_xlfn.SINGLE(INDEX(Data!$A$1:AS$1009,_xlfn.AGGREGATE(15,6,(OFFSET(Data!$A$1,0,MATCH(AL$6,Data!$1:$1,0)-1,1000,1)=IF(AL$7="","Yes",AL$7))/(OFFSET(Data!$A$1,0,MATCH(AL$6,Data!$1:$1,0)-1,1000,1)=IF(AL$7="","Yes",AL$7))*ROW(Data!$C$1:$C$1009),ROW(AL76)-ROW(AL$7)),1)),"")</f>
        <v/>
      </c>
      <c r="AM76" s="43" t="str">
        <f ca="1">IF(AN76="","",IF(INDEX(Data!$BR:$BR,MATCH(AN76,Data!$A:$A,0),1)=0,"",INDEX(Data!$BR:$BR,MATCH(AN76,Data!$A:$A,0),1)))</f>
        <v/>
      </c>
      <c r="AN76" s="43" t="str" cm="1">
        <f t="array" aca="1" ref="AN76" ca="1">IFERROR(_xlfn.SINGLE(INDEX(Data!$A$1:AU$1009,_xlfn.AGGREGATE(15,6,(OFFSET(Data!$A$1,0,MATCH(AN$6,Data!$1:$1,0)-1,1000,1)=IF(AN$7="","Yes",AN$7))/(OFFSET(Data!$A$1,0,MATCH(AN$6,Data!$1:$1,0)-1,1000,1)=IF(AN$7="","Yes",AN$7))*ROW(Data!$C$1:$C$1009),ROW(AN76)-ROW(AN$7)),1)),"")</f>
        <v/>
      </c>
    </row>
    <row r="77" spans="1:40" ht="24" x14ac:dyDescent="0.4">
      <c r="A77" s="43" t="str">
        <f ca="1">IF(B77="","",IF(INDEX(Data!$BR:$BR,MATCH(B77,Data!$A:$A,0),1)=0,"",INDEX(Data!$BR:$BR,MATCH(B77,Data!$A:$A,0),1)))</f>
        <v/>
      </c>
      <c r="B77" s="43" t="str" cm="1">
        <f t="array" aca="1" ref="B77" ca="1">IFERROR(_xlfn.SINGLE(INDEX(Data!A$1:$A$1007,_xlfn.AGGREGATE(15,6,(OFFSET(Data!$A$1,0,MATCH(B$6,Data!$1:$1,0)-1,1000,1)=IF(B$7="","Yes",B$7))/(OFFSET(Data!$A$1,0,MATCH(B$6,Data!$1:$1,0)-1,1000,1)=IF(B$7="","Yes",B$7))*ROW(Data!$C$1:$C$1007),ROW(B77)-ROW(B$7)),1)),"")</f>
        <v/>
      </c>
      <c r="C77" s="43" t="str">
        <f ca="1">IF(D77="","",IF(INDEX(Data!$BR:$BR,MATCH(D77,Data!$A:$A,0),1)=0,"",INDEX(Data!$BR:$BR,MATCH(D77,Data!$A:$A,0),1)))</f>
        <v/>
      </c>
      <c r="D77" s="43" t="str" cm="1">
        <f t="array" aca="1" ref="D77" ca="1">IFERROR(_xlfn.SINGLE(INDEX(Data!$A$1:C$1007,_xlfn.AGGREGATE(15,6,(OFFSET(Data!$A$1,0,MATCH(D$6,Data!$1:$1,0)-1,1000,1)=IF(D$7="","Yes",D$7))/(OFFSET(Data!$A$1,0,MATCH(D$6,Data!$1:$1,0)-1,1000,1)=IF(D$7="","Yes",D$7))*ROW(Data!$C$1:$C$1007),ROW(D77)-ROW(D$7)),1)),"")</f>
        <v/>
      </c>
      <c r="E77" s="43" t="str">
        <f ca="1">IF(F77="","",IF(INDEX(Data!$BR:$BR,MATCH(F77,Data!$A:$A,0),1)=0,"",INDEX(Data!$BR:$BR,MATCH(F77,Data!$A:$A,0),1)))</f>
        <v/>
      </c>
      <c r="F77" s="43" t="str" cm="1">
        <f t="array" aca="1" ref="F77" ca="1">IFERROR(_xlfn.SINGLE(INDEX(Data!$A$1:E$1009,_xlfn.AGGREGATE(15,6,(OFFSET(Data!$A$1,0,MATCH(F$6,Data!$1:$1,0)-1,1000,1)=IF(F$7="","Yes",F$7))/(OFFSET(Data!$A$1,0,MATCH(F$6,Data!$1:$1,0)-1,1000,1)=IF(F$7="","Yes",F$7))*ROW(Data!$C$1:$C$1009),ROW(F77)-ROW(F$7)),1)),"")</f>
        <v/>
      </c>
      <c r="G77" s="43" t="str">
        <f ca="1">IF(H77="","",IF(INDEX(Data!$BR:$BR,MATCH(H77,Data!$A:$A,0),1)=0,"",INDEX(Data!$BR:$BR,MATCH(H77,Data!$A:$A,0),1)))</f>
        <v/>
      </c>
      <c r="H77" s="43" t="str" cm="1">
        <f t="array" aca="1" ref="H77" ca="1">IFERROR(_xlfn.SINGLE(INDEX(Data!$A$1:G$1009,_xlfn.AGGREGATE(15,6,(OFFSET(Data!$A$1,0,MATCH(H$6,Data!$1:$1,0)-1,1000,1)=IF(H$7="","Yes",H$7))/(OFFSET(Data!$A$1,0,MATCH(H$6,Data!$1:$1,0)-1,1000,1)=IF(H$7="","Yes",H$7))*ROW(Data!$C$1:$C$1009),ROW(H77)-ROW(H$7)),1)),"")</f>
        <v/>
      </c>
      <c r="I77" s="43" t="str">
        <f ca="1">IF(J77="","",IF(INDEX(Data!$BR:$BR,MATCH(J77,Data!$A:$A,0),1)=0,"",INDEX(Data!$BR:$BR,MATCH(J77,Data!$A:$A,0),1)))</f>
        <v/>
      </c>
      <c r="J77" s="43" t="str" cm="1">
        <f t="array" aca="1" ref="J77" ca="1">IFERROR(_xlfn.SINGLE(INDEX(Data!$A$1:J$1009,_xlfn.AGGREGATE(15,6,(OFFSET(Data!$A$1,0,MATCH(J$6,Data!$1:$1,0)-1,1000,1)=IF(J$7="","Yes",J$7))/(OFFSET(Data!$A$1,0,MATCH(J$6,Data!$1:$1,0)-1,1000,1)=IF(J$7="","Yes",J$7))*ROW(Data!$C$1:$C$1009),ROW(J77)-ROW(J$7)),1)),"")</f>
        <v/>
      </c>
      <c r="K77" s="43" t="str">
        <f ca="1">IF(L77="","",IF(INDEX(Data!$BR:$BR,MATCH(L77,Data!$A:$A,0),1)=0,"",INDEX(Data!$BR:$BR,MATCH(L77,Data!$A:$A,0),1)))</f>
        <v/>
      </c>
      <c r="L77" s="43" t="str" cm="1">
        <f t="array" aca="1" ref="L77" ca="1">IFERROR(_xlfn.SINGLE(INDEX(Data!$A$1:L$1009,_xlfn.AGGREGATE(15,6,(OFFSET(Data!$A$1,0,MATCH(L$6,Data!$1:$1,0)-1,1000,1)=IF(L$7="","Yes",L$7))/(OFFSET(Data!$A$1,0,MATCH(L$6,Data!$1:$1,0)-1,1000,1)=IF(L$7="","Yes",L$7))*ROW(Data!$C$1:$C$1009),ROW(L77)-ROW(L$7)),1)),"")</f>
        <v>TBS</v>
      </c>
      <c r="M77" s="43" t="str">
        <f ca="1">IF(N77="","",IF(INDEX(Data!$BR:$BR,MATCH(N77,Data!$A:$A,0),1)=0,"",INDEX(Data!$BR:$BR,MATCH(N77,Data!$A:$A,0),1)))</f>
        <v/>
      </c>
      <c r="N77" s="43" t="str" cm="1">
        <f t="array" aca="1" ref="N77" ca="1">IFERROR(_xlfn.SINGLE(INDEX(Data!$A$1:N$1009,_xlfn.AGGREGATE(15,6,(OFFSET(Data!$A$1,0,MATCH(N$6,Data!$1:$1,0)-1,1000,1)=IF(N$7="","Yes",N$7))/(OFFSET(Data!$A$1,0,MATCH(N$6,Data!$1:$1,0)-1,1000,1)=IF(N$7="","Yes",N$7))*ROW(Data!$C$1:$C$1009),ROW(N77)-ROW(N$7)),1)),"")</f>
        <v>Univision</v>
      </c>
      <c r="O77" s="43" t="str">
        <f ca="1">IF(P77="","",IF(INDEX(Data!$BR:$BR,MATCH(P77,Data!$A:$A,0),1)=0,"",INDEX(Data!$BR:$BR,MATCH(P77,Data!$A:$A,0),1)))</f>
        <v/>
      </c>
      <c r="P77" s="43" t="str" cm="1">
        <f t="array" aca="1" ref="P77" ca="1">IFERROR(_xlfn.SINGLE(INDEX(Data!$A$1:Q$1009,_xlfn.AGGREGATE(15,6,(OFFSET(Data!$A$1,0,MATCH(P$6,Data!$1:$1,0)-1,1000,1)=IF(P$7="","Yes",P$7))/(OFFSET(Data!$A$1,0,MATCH(P$6,Data!$1:$1,0)-1,1000,1)=IF(P$7="","Yes",P$7))*ROW(Data!$C$1:$C$1009),ROW(P77)-ROW(P$7)),1)),"")</f>
        <v>One American News</v>
      </c>
      <c r="Q77" s="43" t="str">
        <f ca="1">IF(R77="","",IF(INDEX(Data!$BR:$BR,MATCH(R77,Data!$A:$A,0),1)=0,"",INDEX(Data!$BR:$BR,MATCH(R77,Data!$A:$A,0),1)))</f>
        <v/>
      </c>
      <c r="R77" s="43" t="str" cm="1">
        <f t="array" aca="1" ref="R77" ca="1">IFERROR(_xlfn.SINGLE(INDEX(Data!$A$1:R$1009,_xlfn.AGGREGATE(15,6,(OFFSET(Data!$A$1,0,MATCH(R$6,Data!$1:$1,0)-1,1000,1)=IF(R$7="","Yes",R$7))/(OFFSET(Data!$A$1,0,MATCH(R$6,Data!$1:$1,0)-1,1000,1)=IF(R$7="","Yes",R$7))*ROW(Data!$C$1:$C$1009),ROW(R77)-ROW(R$7)),1)),"")</f>
        <v>Investigation Discovery</v>
      </c>
      <c r="S77" s="43" t="str">
        <f ca="1">IF(T77="","",IF(INDEX(Data!$BR:$BR,MATCH(T77,Data!$A:$A,0),1)=0,"",INDEX(Data!$BR:$BR,MATCH(T77,Data!$A:$A,0),1)))</f>
        <v/>
      </c>
      <c r="T77" s="43" t="str" cm="1">
        <f t="array" aca="1" ref="T77" ca="1">IFERROR(_xlfn.SINGLE(INDEX(Data!$A$1:S$1009,_xlfn.AGGREGATE(15,6,(OFFSET(Data!$A$1,0,MATCH(T$6,Data!$1:$1,0)-1,1000,1)=IF(T$7="","Yes",T$7))/(OFFSET(Data!$A$1,0,MATCH(T$6,Data!$1:$1,0)-1,1000,1)=IF(T$7="","Yes",T$7))*ROW(Data!$C$1:$C$1009),ROW(T77)-ROW(T$7)),1)),"")</f>
        <v>IFC</v>
      </c>
      <c r="U77" s="43" t="str">
        <f ca="1">IF(V77="","",IF(INDEX(Data!$BR:$BR,MATCH(V77,Data!$A:$A,0),1)=0,"",INDEX(Data!$BR:$BR,MATCH(V77,Data!$A:$A,0),1)))</f>
        <v/>
      </c>
      <c r="V77" s="43" t="str" cm="1">
        <f t="array" aca="1" ref="V77" ca="1">IFERROR(_xlfn.SINGLE(INDEX(Data!$A$1:T$1009,_xlfn.AGGREGATE(15,6,(OFFSET(Data!$A$1,0,MATCH(V$6,Data!$1:$1,0)-1,1000,1)=IF(V$7="","Yes",V$7))/(OFFSET(Data!$A$1,0,MATCH(V$6,Data!$1:$1,0)-1,1000,1)=IF(V$7="","Yes",V$7))*ROW(Data!$C$1:$C$1009),ROW(V77)-ROW(V$7)),1)),"")</f>
        <v>Hallmark</v>
      </c>
      <c r="W77" s="43" t="str">
        <f ca="1">IF(X77="","",IF(INDEX(Data!$BR:$BR,MATCH(X77,Data!$A:$A,0),1)=0,"",INDEX(Data!$BR:$BR,MATCH(X77,Data!$A:$A,0),1)))</f>
        <v/>
      </c>
      <c r="X77" s="43" t="str" cm="1">
        <f t="array" aca="1" ref="X77" ca="1">IFERROR(_xlfn.SINGLE(INDEX(Data!$A$1:Y$1009,_xlfn.AGGREGATE(15,6,(OFFSET(Data!$A$1,0,MATCH(X$6,Data!$1:$1,0)-1,1000,1)=IF(X$7="","Yes",X$7))/(OFFSET(Data!$A$1,0,MATCH(X$6,Data!$1:$1,0)-1,1000,1)=IF(X$7="","Yes",X$7))*ROW(Data!$C$1:$C$1009),ROW(X77)-ROW(X$7)),1)),"")</f>
        <v>National Geographic</v>
      </c>
      <c r="Y77" s="43" t="str">
        <f ca="1">IF(Z77="","",IF(INDEX(Data!$BR:$BR,MATCH(Z77,Data!$A:$A,0),1)=0,"",INDEX(Data!$BR:$BR,MATCH(Z77,Data!$A:$A,0),1)))</f>
        <v/>
      </c>
      <c r="Z77" s="43" t="str" cm="1">
        <f t="array" aca="1" ref="Z77" ca="1">IFERROR(_xlfn.SINGLE(INDEX(Data!$A$1:AA$1009,_xlfn.AGGREGATE(15,6,(OFFSET(Data!$A$1,0,MATCH(Z$6,Data!$1:$1,0)-1,1000,1)=IF(Z$7="","Yes",Z$7))/(OFFSET(Data!$A$1,0,MATCH(Z$6,Data!$1:$1,0)-1,1000,1)=IF(Z$7="","Yes",Z$7))*ROW(Data!$C$1:$C$1009),ROW(Z77)-ROW(Z$7)),1)),"")</f>
        <v>Own</v>
      </c>
      <c r="AA77" s="43" t="str">
        <f ca="1">IF(AB77="","",IF(INDEX(Data!$BR:$BR,MATCH(AB77,Data!$A:$A,0),1)=0,"",INDEX(Data!$BR:$BR,MATCH(AB77,Data!$A:$A,0),1)))</f>
        <v/>
      </c>
      <c r="AB77" s="43" t="str" cm="1">
        <f t="array" aca="1" ref="AB77" ca="1">IFERROR(_xlfn.SINGLE(INDEX(Data!$A$1:AC$1009,_xlfn.AGGREGATE(15,6,(OFFSET(Data!$A$1,0,MATCH(AB$6,Data!$1:$1,0)-1,1000,1)=IF(AB$7="","Yes",AB$7))/(OFFSET(Data!$A$1,0,MATCH(AB$6,Data!$1:$1,0)-1,1000,1)=IF(AB$7="","Yes",AB$7))*ROW(Data!$C$1:$C$1009),ROW(AB77)-ROW(AB$7)),1)),"")</f>
        <v/>
      </c>
      <c r="AC77" s="43" t="str">
        <f ca="1">IF(AD77="","",IF(INDEX(Data!$BR:$BR,MATCH(AD77,Data!$A:$A,0),1)=0,"",INDEX(Data!$BR:$BR,MATCH(AD77,Data!$A:$A,0),1)))</f>
        <v/>
      </c>
      <c r="AD77" s="43" t="str" cm="1">
        <f t="array" aca="1" ref="AD77" ca="1">IFERROR(_xlfn.SINGLE(INDEX(Data!$A$1:AE$1009,_xlfn.AGGREGATE(15,6,(OFFSET(Data!$A$1,0,MATCH(AD$6,Data!$1:$1,0)-1,1000,1)=IF(AD$7="","Yes",AD$7))/(OFFSET(Data!$A$1,0,MATCH(AD$6,Data!$1:$1,0)-1,1000,1)=IF(AD$7="","Yes",AD$7))*ROW(Data!$C$1:$C$1009),ROW(AD77)-ROW(AD$7)),1)),"")</f>
        <v>Nick Jr.</v>
      </c>
      <c r="AE77" s="43" t="str">
        <f ca="1">IF(AF77="","",IF(INDEX(Data!$BR:$BR,MATCH(AF77,Data!$A:$A,0),1)=0,"",INDEX(Data!$BR:$BR,MATCH(AF77,Data!$A:$A,0),1)))</f>
        <v/>
      </c>
      <c r="AF77" s="43" t="str" cm="1">
        <f t="array" aca="1" ref="AF77" ca="1">IFERROR(_xlfn.SINGLE(INDEX(Data!$A$1:AM$1009,_xlfn.AGGREGATE(15,6,(OFFSET(Data!$A$1,0,MATCH(AF$6,Data!$1:$1,0)-1,1000,1)=IF(AF$7="","Yes",AF$7))/(OFFSET(Data!$A$1,0,MATCH(AF$6,Data!$1:$1,0)-1,1000,1)=IF(AF$7="","Yes",AF$7))*ROW(Data!$C$1:$C$1009),ROW(AF77)-ROW(AF$7)),1)),"")</f>
        <v/>
      </c>
      <c r="AG77" s="43" t="str">
        <f ca="1">IF(AH77="","",IF(INDEX(Data!$BR:$BR,MATCH(AH77,Data!$A:$A,0),1)=0,"",INDEX(Data!$BR:$BR,MATCH(AH77,Data!$A:$A,0),1)))</f>
        <v/>
      </c>
      <c r="AH77" s="43" t="str" cm="1">
        <f t="array" aca="1" ref="AH77" ca="1">IFERROR(_xlfn.SINGLE(INDEX(Data!$A$1:AO$1009,_xlfn.AGGREGATE(15,6,(OFFSET(Data!$A$1,0,MATCH(AH$6,Data!$1:$1,0)-1,1000,1)=IF(AH$7="","Yes",AH$7))/(OFFSET(Data!$A$1,0,MATCH(AH$6,Data!$1:$1,0)-1,1000,1)=IF(AH$7="","Yes",AH$7))*ROW(Data!$C$1:$C$1009),ROW(AH77)-ROW(AH$7)),1)),"")</f>
        <v/>
      </c>
      <c r="AI77" s="43" t="str">
        <f ca="1">IF(AJ77="","",IF(INDEX(Data!$BR:$BR,MATCH(AJ77,Data!$A:$A,0),1)=0,"",INDEX(Data!$BR:$BR,MATCH(AJ77,Data!$A:$A,0),1)))</f>
        <v/>
      </c>
      <c r="AJ77" s="43" t="str" cm="1">
        <f t="array" aca="1" ref="AJ77" ca="1">IFERROR(_xlfn.SINGLE(INDEX(Data!$A$1:AQ$1009,_xlfn.AGGREGATE(15,6,(OFFSET(Data!$A$1,0,MATCH(AJ$6,Data!$1:$1,0)-1,1000,1)=IF(AJ$7="","Yes",AJ$7))/(OFFSET(Data!$A$1,0,MATCH(AJ$6,Data!$1:$1,0)-1,1000,1)=IF(AJ$7="","Yes",AJ$7))*ROW(Data!$C$1:$C$1009),ROW(AJ77)-ROW(AJ$7)),1)),"")</f>
        <v/>
      </c>
      <c r="AK77" s="43" t="str">
        <f ca="1">IF(AL77="","",IF(INDEX(Data!$BR:$BR,MATCH(AL77,Data!$A:$A,0),1)=0,"",INDEX(Data!$BR:$BR,MATCH(AL77,Data!$A:$A,0),1)))</f>
        <v/>
      </c>
      <c r="AL77" s="43" t="str" cm="1">
        <f t="array" aca="1" ref="AL77" ca="1">IFERROR(_xlfn.SINGLE(INDEX(Data!$A$1:AS$1009,_xlfn.AGGREGATE(15,6,(OFFSET(Data!$A$1,0,MATCH(AL$6,Data!$1:$1,0)-1,1000,1)=IF(AL$7="","Yes",AL$7))/(OFFSET(Data!$A$1,0,MATCH(AL$6,Data!$1:$1,0)-1,1000,1)=IF(AL$7="","Yes",AL$7))*ROW(Data!$C$1:$C$1009),ROW(AL77)-ROW(AL$7)),1)),"")</f>
        <v/>
      </c>
      <c r="AM77" s="43" t="str">
        <f ca="1">IF(AN77="","",IF(INDEX(Data!$BR:$BR,MATCH(AN77,Data!$A:$A,0),1)=0,"",INDEX(Data!$BR:$BR,MATCH(AN77,Data!$A:$A,0),1)))</f>
        <v/>
      </c>
      <c r="AN77" s="43" t="str" cm="1">
        <f t="array" aca="1" ref="AN77" ca="1">IFERROR(_xlfn.SINGLE(INDEX(Data!$A$1:AU$1009,_xlfn.AGGREGATE(15,6,(OFFSET(Data!$A$1,0,MATCH(AN$6,Data!$1:$1,0)-1,1000,1)=IF(AN$7="","Yes",AN$7))/(OFFSET(Data!$A$1,0,MATCH(AN$6,Data!$1:$1,0)-1,1000,1)=IF(AN$7="","Yes",AN$7))*ROW(Data!$C$1:$C$1009),ROW(AN77)-ROW(AN$7)),1)),"")</f>
        <v/>
      </c>
    </row>
    <row r="78" spans="1:40" ht="24" x14ac:dyDescent="0.4">
      <c r="A78" s="43" t="str">
        <f ca="1">IF(B78="","",IF(INDEX(Data!$BR:$BR,MATCH(B78,Data!$A:$A,0),1)=0,"",INDEX(Data!$BR:$BR,MATCH(B78,Data!$A:$A,0),1)))</f>
        <v/>
      </c>
      <c r="B78" s="43" t="str" cm="1">
        <f t="array" aca="1" ref="B78" ca="1">IFERROR(_xlfn.SINGLE(INDEX(Data!A$1:$A$1007,_xlfn.AGGREGATE(15,6,(OFFSET(Data!$A$1,0,MATCH(B$6,Data!$1:$1,0)-1,1000,1)=IF(B$7="","Yes",B$7))/(OFFSET(Data!$A$1,0,MATCH(B$6,Data!$1:$1,0)-1,1000,1)=IF(B$7="","Yes",B$7))*ROW(Data!$C$1:$C$1007),ROW(B78)-ROW(B$7)),1)),"")</f>
        <v/>
      </c>
      <c r="C78" s="43" t="str">
        <f ca="1">IF(D78="","",IF(INDEX(Data!$BR:$BR,MATCH(D78,Data!$A:$A,0),1)=0,"",INDEX(Data!$BR:$BR,MATCH(D78,Data!$A:$A,0),1)))</f>
        <v/>
      </c>
      <c r="D78" s="43" t="str" cm="1">
        <f t="array" aca="1" ref="D78" ca="1">IFERROR(_xlfn.SINGLE(INDEX(Data!$A$1:C$1007,_xlfn.AGGREGATE(15,6,(OFFSET(Data!$A$1,0,MATCH(D$6,Data!$1:$1,0)-1,1000,1)=IF(D$7="","Yes",D$7))/(OFFSET(Data!$A$1,0,MATCH(D$6,Data!$1:$1,0)-1,1000,1)=IF(D$7="","Yes",D$7))*ROW(Data!$C$1:$C$1007),ROW(D78)-ROW(D$7)),1)),"")</f>
        <v/>
      </c>
      <c r="E78" s="43" t="str">
        <f ca="1">IF(F78="","",IF(INDEX(Data!$BR:$BR,MATCH(F78,Data!$A:$A,0),1)=0,"",INDEX(Data!$BR:$BR,MATCH(F78,Data!$A:$A,0),1)))</f>
        <v/>
      </c>
      <c r="F78" s="43" t="str" cm="1">
        <f t="array" aca="1" ref="F78" ca="1">IFERROR(_xlfn.SINGLE(INDEX(Data!$A$1:E$1009,_xlfn.AGGREGATE(15,6,(OFFSET(Data!$A$1,0,MATCH(F$6,Data!$1:$1,0)-1,1000,1)=IF(F$7="","Yes",F$7))/(OFFSET(Data!$A$1,0,MATCH(F$6,Data!$1:$1,0)-1,1000,1)=IF(F$7="","Yes",F$7))*ROW(Data!$C$1:$C$1009),ROW(F78)-ROW(F$7)),1)),"")</f>
        <v/>
      </c>
      <c r="G78" s="43" t="str">
        <f ca="1">IF(H78="","",IF(INDEX(Data!$BR:$BR,MATCH(H78,Data!$A:$A,0),1)=0,"",INDEX(Data!$BR:$BR,MATCH(H78,Data!$A:$A,0),1)))</f>
        <v/>
      </c>
      <c r="H78" s="43" t="str" cm="1">
        <f t="array" aca="1" ref="H78" ca="1">IFERROR(_xlfn.SINGLE(INDEX(Data!$A$1:G$1009,_xlfn.AGGREGATE(15,6,(OFFSET(Data!$A$1,0,MATCH(H$6,Data!$1:$1,0)-1,1000,1)=IF(H$7="","Yes",H$7))/(OFFSET(Data!$A$1,0,MATCH(H$6,Data!$1:$1,0)-1,1000,1)=IF(H$7="","Yes",H$7))*ROW(Data!$C$1:$C$1009),ROW(H78)-ROW(H$7)),1)),"")</f>
        <v/>
      </c>
      <c r="I78" s="43" t="str">
        <f ca="1">IF(J78="","",IF(INDEX(Data!$BR:$BR,MATCH(J78,Data!$A:$A,0),1)=0,"",INDEX(Data!$BR:$BR,MATCH(J78,Data!$A:$A,0),1)))</f>
        <v/>
      </c>
      <c r="J78" s="43" t="str" cm="1">
        <f t="array" aca="1" ref="J78" ca="1">IFERROR(_xlfn.SINGLE(INDEX(Data!$A$1:J$1009,_xlfn.AGGREGATE(15,6,(OFFSET(Data!$A$1,0,MATCH(J$6,Data!$1:$1,0)-1,1000,1)=IF(J$7="","Yes",J$7))/(OFFSET(Data!$A$1,0,MATCH(J$6,Data!$1:$1,0)-1,1000,1)=IF(J$7="","Yes",J$7))*ROW(Data!$C$1:$C$1009),ROW(J78)-ROW(J$7)),1)),"")</f>
        <v/>
      </c>
      <c r="K78" s="43" t="str">
        <f ca="1">IF(L78="","",IF(INDEX(Data!$BR:$BR,MATCH(L78,Data!$A:$A,0),1)=0,"",INDEX(Data!$BR:$BR,MATCH(L78,Data!$A:$A,0),1)))</f>
        <v/>
      </c>
      <c r="L78" s="43" t="str" cm="1">
        <f t="array" aca="1" ref="L78" ca="1">IFERROR(_xlfn.SINGLE(INDEX(Data!$A$1:L$1009,_xlfn.AGGREGATE(15,6,(OFFSET(Data!$A$1,0,MATCH(L$6,Data!$1:$1,0)-1,1000,1)=IF(L$7="","Yes",L$7))/(OFFSET(Data!$A$1,0,MATCH(L$6,Data!$1:$1,0)-1,1000,1)=IF(L$7="","Yes",L$7))*ROW(Data!$C$1:$C$1009),ROW(L78)-ROW(L$7)),1)),"")</f>
        <v>Telemundo</v>
      </c>
      <c r="M78" s="43" t="str">
        <f ca="1">IF(N78="","",IF(INDEX(Data!$BR:$BR,MATCH(N78,Data!$A:$A,0),1)=0,"",INDEX(Data!$BR:$BR,MATCH(N78,Data!$A:$A,0),1)))</f>
        <v/>
      </c>
      <c r="N78" s="43" t="str" cm="1">
        <f t="array" aca="1" ref="N78" ca="1">IFERROR(_xlfn.SINGLE(INDEX(Data!$A$1:N$1009,_xlfn.AGGREGATE(15,6,(OFFSET(Data!$A$1,0,MATCH(N$6,Data!$1:$1,0)-1,1000,1)=IF(N$7="","Yes",N$7))/(OFFSET(Data!$A$1,0,MATCH(N$6,Data!$1:$1,0)-1,1000,1)=IF(N$7="","Yes",N$7))*ROW(Data!$C$1:$C$1009),ROW(N78)-ROW(N$7)),1)),"")</f>
        <v>USA Network</v>
      </c>
      <c r="O78" s="43" t="str">
        <f ca="1">IF(P78="","",IF(INDEX(Data!$BR:$BR,MATCH(P78,Data!$A:$A,0),1)=0,"",INDEX(Data!$BR:$BR,MATCH(P78,Data!$A:$A,0),1)))</f>
        <v/>
      </c>
      <c r="P78" s="43" t="str" cm="1">
        <f t="array" aca="1" ref="P78" ca="1">IFERROR(_xlfn.SINGLE(INDEX(Data!$A$1:Q$1009,_xlfn.AGGREGATE(15,6,(OFFSET(Data!$A$1,0,MATCH(P$6,Data!$1:$1,0)-1,1000,1)=IF(P$7="","Yes",P$7))/(OFFSET(Data!$A$1,0,MATCH(P$6,Data!$1:$1,0)-1,1000,1)=IF(P$7="","Yes",P$7))*ROW(Data!$C$1:$C$1009),ROW(P78)-ROW(P$7)),1)),"")</f>
        <v>Own</v>
      </c>
      <c r="Q78" s="43" t="str">
        <f ca="1">IF(R78="","",IF(INDEX(Data!$BR:$BR,MATCH(R78,Data!$A:$A,0),1)=0,"",INDEX(Data!$BR:$BR,MATCH(R78,Data!$A:$A,0),1)))</f>
        <v/>
      </c>
      <c r="R78" s="43" t="str" cm="1">
        <f t="array" aca="1" ref="R78" ca="1">IFERROR(_xlfn.SINGLE(INDEX(Data!$A$1:R$1009,_xlfn.AGGREGATE(15,6,(OFFSET(Data!$A$1,0,MATCH(R$6,Data!$1:$1,0)-1,1000,1)=IF(R$7="","Yes",R$7))/(OFFSET(Data!$A$1,0,MATCH(R$6,Data!$1:$1,0)-1,1000,1)=IF(R$7="","Yes",R$7))*ROW(Data!$C$1:$C$1009),ROW(R78)-ROW(R$7)),1)),"")</f>
        <v>Justice Central</v>
      </c>
      <c r="S78" s="43" t="str">
        <f ca="1">IF(T78="","",IF(INDEX(Data!$BR:$BR,MATCH(T78,Data!$A:$A,0),1)=0,"",INDEX(Data!$BR:$BR,MATCH(T78,Data!$A:$A,0),1)))</f>
        <v/>
      </c>
      <c r="T78" s="43" t="str" cm="1">
        <f t="array" aca="1" ref="T78" ca="1">IFERROR(_xlfn.SINGLE(INDEX(Data!$A$1:S$1009,_xlfn.AGGREGATE(15,6,(OFFSET(Data!$A$1,0,MATCH(T$6,Data!$1:$1,0)-1,1000,1)=IF(T$7="","Yes",T$7))/(OFFSET(Data!$A$1,0,MATCH(T$6,Data!$1:$1,0)-1,1000,1)=IF(T$7="","Yes",T$7))*ROW(Data!$C$1:$C$1009),ROW(T78)-ROW(T$7)),1)),"")</f>
        <v>Investigation Discovery</v>
      </c>
      <c r="U78" s="43" t="str">
        <f ca="1">IF(V78="","",IF(INDEX(Data!$BR:$BR,MATCH(V78,Data!$A:$A,0),1)=0,"",INDEX(Data!$BR:$BR,MATCH(V78,Data!$A:$A,0),1)))</f>
        <v/>
      </c>
      <c r="V78" s="43" t="str" cm="1">
        <f t="array" aca="1" ref="V78" ca="1">IFERROR(_xlfn.SINGLE(INDEX(Data!$A$1:T$1009,_xlfn.AGGREGATE(15,6,(OFFSET(Data!$A$1,0,MATCH(V$6,Data!$1:$1,0)-1,1000,1)=IF(V$7="","Yes",V$7))/(OFFSET(Data!$A$1,0,MATCH(V$6,Data!$1:$1,0)-1,1000,1)=IF(V$7="","Yes",V$7))*ROW(Data!$C$1:$C$1009),ROW(V78)-ROW(V$7)),1)),"")</f>
        <v>Hallmark Movies &amp; Mysteries</v>
      </c>
      <c r="W78" s="43">
        <f ca="1">IF(X78="","",IF(INDEX(Data!$BR:$BR,MATCH(X78,Data!$A:$A,0),1)=0,"",INDEX(Data!$BR:$BR,MATCH(X78,Data!$A:$A,0),1)))</f>
        <v>1</v>
      </c>
      <c r="X78" s="43" t="str" cm="1">
        <f t="array" aca="1" ref="X78" ca="1">IFERROR(_xlfn.SINGLE(INDEX(Data!$A$1:Y$1009,_xlfn.AGGREGATE(15,6,(OFFSET(Data!$A$1,0,MATCH(X$6,Data!$1:$1,0)-1,1000,1)=IF(X$7="","Yes",X$7))/(OFFSET(Data!$A$1,0,MATCH(X$6,Data!$1:$1,0)-1,1000,1)=IF(X$7="","Yes",X$7))*ROW(Data!$C$1:$C$1009),ROW(X78)-ROW(X$7)),1)),"")</f>
        <v>NBC</v>
      </c>
      <c r="Y78" s="43" t="str">
        <f ca="1">IF(Z78="","",IF(INDEX(Data!$BR:$BR,MATCH(Z78,Data!$A:$A,0),1)=0,"",INDEX(Data!$BR:$BR,MATCH(Z78,Data!$A:$A,0),1)))</f>
        <v/>
      </c>
      <c r="Z78" s="43" t="str" cm="1">
        <f t="array" aca="1" ref="Z78" ca="1">IFERROR(_xlfn.SINGLE(INDEX(Data!$A$1:AA$1009,_xlfn.AGGREGATE(15,6,(OFFSET(Data!$A$1,0,MATCH(Z$6,Data!$1:$1,0)-1,1000,1)=IF(Z$7="","Yes",Z$7))/(OFFSET(Data!$A$1,0,MATCH(Z$6,Data!$1:$1,0)-1,1000,1)=IF(Z$7="","Yes",Z$7))*ROW(Data!$C$1:$C$1009),ROW(Z78)-ROW(Z$7)),1)),"")</f>
        <v>Oxygen</v>
      </c>
      <c r="AA78" s="43" t="str">
        <f ca="1">IF(AB78="","",IF(INDEX(Data!$BR:$BR,MATCH(AB78,Data!$A:$A,0),1)=0,"",INDEX(Data!$BR:$BR,MATCH(AB78,Data!$A:$A,0),1)))</f>
        <v/>
      </c>
      <c r="AB78" s="43" t="str" cm="1">
        <f t="array" aca="1" ref="AB78" ca="1">IFERROR(_xlfn.SINGLE(INDEX(Data!$A$1:AC$1009,_xlfn.AGGREGATE(15,6,(OFFSET(Data!$A$1,0,MATCH(AB$6,Data!$1:$1,0)-1,1000,1)=IF(AB$7="","Yes",AB$7))/(OFFSET(Data!$A$1,0,MATCH(AB$6,Data!$1:$1,0)-1,1000,1)=IF(AB$7="","Yes",AB$7))*ROW(Data!$C$1:$C$1009),ROW(AB78)-ROW(AB$7)),1)),"")</f>
        <v/>
      </c>
      <c r="AC78" s="43" t="str">
        <f ca="1">IF(AD78="","",IF(INDEX(Data!$BR:$BR,MATCH(AD78,Data!$A:$A,0),1)=0,"",INDEX(Data!$BR:$BR,MATCH(AD78,Data!$A:$A,0),1)))</f>
        <v/>
      </c>
      <c r="AD78" s="43" t="str" cm="1">
        <f t="array" aca="1" ref="AD78" ca="1">IFERROR(_xlfn.SINGLE(INDEX(Data!$A$1:AE$1009,_xlfn.AGGREGATE(15,6,(OFFSET(Data!$A$1,0,MATCH(AD$6,Data!$1:$1,0)-1,1000,1)=IF(AD$7="","Yes",AD$7))/(OFFSET(Data!$A$1,0,MATCH(AD$6,Data!$1:$1,0)-1,1000,1)=IF(AD$7="","Yes",AD$7))*ROW(Data!$C$1:$C$1009),ROW(AD78)-ROW(AD$7)),1)),"")</f>
        <v>Nickelodeon</v>
      </c>
      <c r="AE78" s="43" t="str">
        <f ca="1">IF(AF78="","",IF(INDEX(Data!$BR:$BR,MATCH(AF78,Data!$A:$A,0),1)=0,"",INDEX(Data!$BR:$BR,MATCH(AF78,Data!$A:$A,0),1)))</f>
        <v/>
      </c>
      <c r="AF78" s="43" t="str" cm="1">
        <f t="array" aca="1" ref="AF78" ca="1">IFERROR(_xlfn.SINGLE(INDEX(Data!$A$1:AM$1009,_xlfn.AGGREGATE(15,6,(OFFSET(Data!$A$1,0,MATCH(AF$6,Data!$1:$1,0)-1,1000,1)=IF(AF$7="","Yes",AF$7))/(OFFSET(Data!$A$1,0,MATCH(AF$6,Data!$1:$1,0)-1,1000,1)=IF(AF$7="","Yes",AF$7))*ROW(Data!$C$1:$C$1009),ROW(AF78)-ROW(AF$7)),1)),"")</f>
        <v/>
      </c>
      <c r="AG78" s="43" t="str">
        <f ca="1">IF(AH78="","",IF(INDEX(Data!$BR:$BR,MATCH(AH78,Data!$A:$A,0),1)=0,"",INDEX(Data!$BR:$BR,MATCH(AH78,Data!$A:$A,0),1)))</f>
        <v/>
      </c>
      <c r="AH78" s="43" t="str" cm="1">
        <f t="array" aca="1" ref="AH78" ca="1">IFERROR(_xlfn.SINGLE(INDEX(Data!$A$1:AO$1009,_xlfn.AGGREGATE(15,6,(OFFSET(Data!$A$1,0,MATCH(AH$6,Data!$1:$1,0)-1,1000,1)=IF(AH$7="","Yes",AH$7))/(OFFSET(Data!$A$1,0,MATCH(AH$6,Data!$1:$1,0)-1,1000,1)=IF(AH$7="","Yes",AH$7))*ROW(Data!$C$1:$C$1009),ROW(AH78)-ROW(AH$7)),1)),"")</f>
        <v/>
      </c>
      <c r="AI78" s="43" t="str">
        <f ca="1">IF(AJ78="","",IF(INDEX(Data!$BR:$BR,MATCH(AJ78,Data!$A:$A,0),1)=0,"",INDEX(Data!$BR:$BR,MATCH(AJ78,Data!$A:$A,0),1)))</f>
        <v/>
      </c>
      <c r="AJ78" s="43" t="str" cm="1">
        <f t="array" aca="1" ref="AJ78" ca="1">IFERROR(_xlfn.SINGLE(INDEX(Data!$A$1:AQ$1009,_xlfn.AGGREGATE(15,6,(OFFSET(Data!$A$1,0,MATCH(AJ$6,Data!$1:$1,0)-1,1000,1)=IF(AJ$7="","Yes",AJ$7))/(OFFSET(Data!$A$1,0,MATCH(AJ$6,Data!$1:$1,0)-1,1000,1)=IF(AJ$7="","Yes",AJ$7))*ROW(Data!$C$1:$C$1009),ROW(AJ78)-ROW(AJ$7)),1)),"")</f>
        <v/>
      </c>
      <c r="AK78" s="43" t="str">
        <f ca="1">IF(AL78="","",IF(INDEX(Data!$BR:$BR,MATCH(AL78,Data!$A:$A,0),1)=0,"",INDEX(Data!$BR:$BR,MATCH(AL78,Data!$A:$A,0),1)))</f>
        <v/>
      </c>
      <c r="AL78" s="43" t="str" cm="1">
        <f t="array" aca="1" ref="AL78" ca="1">IFERROR(_xlfn.SINGLE(INDEX(Data!$A$1:AS$1009,_xlfn.AGGREGATE(15,6,(OFFSET(Data!$A$1,0,MATCH(AL$6,Data!$1:$1,0)-1,1000,1)=IF(AL$7="","Yes",AL$7))/(OFFSET(Data!$A$1,0,MATCH(AL$6,Data!$1:$1,0)-1,1000,1)=IF(AL$7="","Yes",AL$7))*ROW(Data!$C$1:$C$1009),ROW(AL78)-ROW(AL$7)),1)),"")</f>
        <v/>
      </c>
      <c r="AM78" s="43" t="str">
        <f ca="1">IF(AN78="","",IF(INDEX(Data!$BR:$BR,MATCH(AN78,Data!$A:$A,0),1)=0,"",INDEX(Data!$BR:$BR,MATCH(AN78,Data!$A:$A,0),1)))</f>
        <v/>
      </c>
      <c r="AN78" s="43" t="str" cm="1">
        <f t="array" aca="1" ref="AN78" ca="1">IFERROR(_xlfn.SINGLE(INDEX(Data!$A$1:AU$1009,_xlfn.AGGREGATE(15,6,(OFFSET(Data!$A$1,0,MATCH(AN$6,Data!$1:$1,0)-1,1000,1)=IF(AN$7="","Yes",AN$7))/(OFFSET(Data!$A$1,0,MATCH(AN$6,Data!$1:$1,0)-1,1000,1)=IF(AN$7="","Yes",AN$7))*ROW(Data!$C$1:$C$1009),ROW(AN78)-ROW(AN$7)),1)),"")</f>
        <v/>
      </c>
    </row>
    <row r="79" spans="1:40" ht="24" x14ac:dyDescent="0.4">
      <c r="A79" s="43" t="str">
        <f ca="1">IF(B79="","",IF(INDEX(Data!$BR:$BR,MATCH(B79,Data!$A:$A,0),1)=0,"",INDEX(Data!$BR:$BR,MATCH(B79,Data!$A:$A,0),1)))</f>
        <v/>
      </c>
      <c r="B79" s="43" t="str" cm="1">
        <f t="array" aca="1" ref="B79" ca="1">IFERROR(_xlfn.SINGLE(INDEX(Data!A$1:$A$1007,_xlfn.AGGREGATE(15,6,(OFFSET(Data!$A$1,0,MATCH(B$6,Data!$1:$1,0)-1,1000,1)=IF(B$7="","Yes",B$7))/(OFFSET(Data!$A$1,0,MATCH(B$6,Data!$1:$1,0)-1,1000,1)=IF(B$7="","Yes",B$7))*ROW(Data!$C$1:$C$1007),ROW(B79)-ROW(B$7)),1)),"")</f>
        <v/>
      </c>
      <c r="C79" s="43" t="str">
        <f ca="1">IF(D79="","",IF(INDEX(Data!$BR:$BR,MATCH(D79,Data!$A:$A,0),1)=0,"",INDEX(Data!$BR:$BR,MATCH(D79,Data!$A:$A,0),1)))</f>
        <v/>
      </c>
      <c r="D79" s="43" t="str" cm="1">
        <f t="array" aca="1" ref="D79" ca="1">IFERROR(_xlfn.SINGLE(INDEX(Data!$A$1:C$1007,_xlfn.AGGREGATE(15,6,(OFFSET(Data!$A$1,0,MATCH(D$6,Data!$1:$1,0)-1,1000,1)=IF(D$7="","Yes",D$7))/(OFFSET(Data!$A$1,0,MATCH(D$6,Data!$1:$1,0)-1,1000,1)=IF(D$7="","Yes",D$7))*ROW(Data!$C$1:$C$1007),ROW(D79)-ROW(D$7)),1)),"")</f>
        <v/>
      </c>
      <c r="E79" s="43" t="str">
        <f ca="1">IF(F79="","",IF(INDEX(Data!$BR:$BR,MATCH(F79,Data!$A:$A,0),1)=0,"",INDEX(Data!$BR:$BR,MATCH(F79,Data!$A:$A,0),1)))</f>
        <v/>
      </c>
      <c r="F79" s="43" t="str" cm="1">
        <f t="array" aca="1" ref="F79" ca="1">IFERROR(_xlfn.SINGLE(INDEX(Data!$A$1:E$1009,_xlfn.AGGREGATE(15,6,(OFFSET(Data!$A$1,0,MATCH(F$6,Data!$1:$1,0)-1,1000,1)=IF(F$7="","Yes",F$7))/(OFFSET(Data!$A$1,0,MATCH(F$6,Data!$1:$1,0)-1,1000,1)=IF(F$7="","Yes",F$7))*ROW(Data!$C$1:$C$1009),ROW(F79)-ROW(F$7)),1)),"")</f>
        <v/>
      </c>
      <c r="G79" s="43" t="str">
        <f ca="1">IF(H79="","",IF(INDEX(Data!$BR:$BR,MATCH(H79,Data!$A:$A,0),1)=0,"",INDEX(Data!$BR:$BR,MATCH(H79,Data!$A:$A,0),1)))</f>
        <v/>
      </c>
      <c r="H79" s="43" t="str" cm="1">
        <f t="array" aca="1" ref="H79" ca="1">IFERROR(_xlfn.SINGLE(INDEX(Data!$A$1:G$1009,_xlfn.AGGREGATE(15,6,(OFFSET(Data!$A$1,0,MATCH(H$6,Data!$1:$1,0)-1,1000,1)=IF(H$7="","Yes",H$7))/(OFFSET(Data!$A$1,0,MATCH(H$6,Data!$1:$1,0)-1,1000,1)=IF(H$7="","Yes",H$7))*ROW(Data!$C$1:$C$1009),ROW(H79)-ROW(H$7)),1)),"")</f>
        <v/>
      </c>
      <c r="I79" s="43" t="str">
        <f ca="1">IF(J79="","",IF(INDEX(Data!$BR:$BR,MATCH(J79,Data!$A:$A,0),1)=0,"",INDEX(Data!$BR:$BR,MATCH(J79,Data!$A:$A,0),1)))</f>
        <v/>
      </c>
      <c r="J79" s="43" t="str" cm="1">
        <f t="array" aca="1" ref="J79" ca="1">IFERROR(_xlfn.SINGLE(INDEX(Data!$A$1:J$1009,_xlfn.AGGREGATE(15,6,(OFFSET(Data!$A$1,0,MATCH(J$6,Data!$1:$1,0)-1,1000,1)=IF(J$7="","Yes",J$7))/(OFFSET(Data!$A$1,0,MATCH(J$6,Data!$1:$1,0)-1,1000,1)=IF(J$7="","Yes",J$7))*ROW(Data!$C$1:$C$1009),ROW(J79)-ROW(J$7)),1)),"")</f>
        <v/>
      </c>
      <c r="K79" s="43" t="str">
        <f ca="1">IF(L79="","",IF(INDEX(Data!$BR:$BR,MATCH(L79,Data!$A:$A,0),1)=0,"",INDEX(Data!$BR:$BR,MATCH(L79,Data!$A:$A,0),1)))</f>
        <v/>
      </c>
      <c r="L79" s="43" t="str" cm="1">
        <f t="array" aca="1" ref="L79" ca="1">IFERROR(_xlfn.SINGLE(INDEX(Data!$A$1:L$1009,_xlfn.AGGREGATE(15,6,(OFFSET(Data!$A$1,0,MATCH(L$6,Data!$1:$1,0)-1,1000,1)=IF(L$7="","Yes",L$7))/(OFFSET(Data!$A$1,0,MATCH(L$6,Data!$1:$1,0)-1,1000,1)=IF(L$7="","Yes",L$7))*ROW(Data!$C$1:$C$1009),ROW(L79)-ROW(L$7)),1)),"")</f>
        <v>Tennis Channel</v>
      </c>
      <c r="M79" s="43" t="str">
        <f ca="1">IF(N79="","",IF(INDEX(Data!$BR:$BR,MATCH(N79,Data!$A:$A,0),1)=0,"",INDEX(Data!$BR:$BR,MATCH(N79,Data!$A:$A,0),1)))</f>
        <v/>
      </c>
      <c r="N79" s="43" t="str" cm="1">
        <f t="array" aca="1" ref="N79" ca="1">IFERROR(_xlfn.SINGLE(INDEX(Data!$A$1:N$1009,_xlfn.AGGREGATE(15,6,(OFFSET(Data!$A$1,0,MATCH(N$6,Data!$1:$1,0)-1,1000,1)=IF(N$7="","Yes",N$7))/(OFFSET(Data!$A$1,0,MATCH(N$6,Data!$1:$1,0)-1,1000,1)=IF(N$7="","Yes",N$7))*ROW(Data!$C$1:$C$1009),ROW(N79)-ROW(N$7)),1)),"")</f>
        <v>VH1</v>
      </c>
      <c r="O79" s="43" t="str">
        <f ca="1">IF(P79="","",IF(INDEX(Data!$BR:$BR,MATCH(P79,Data!$A:$A,0),1)=0,"",INDEX(Data!$BR:$BR,MATCH(P79,Data!$A:$A,0),1)))</f>
        <v/>
      </c>
      <c r="P79" s="43" t="str" cm="1">
        <f t="array" aca="1" ref="P79" ca="1">IFERROR(_xlfn.SINGLE(INDEX(Data!$A$1:Q$1009,_xlfn.AGGREGATE(15,6,(OFFSET(Data!$A$1,0,MATCH(P$6,Data!$1:$1,0)-1,1000,1)=IF(P$7="","Yes",P$7))/(OFFSET(Data!$A$1,0,MATCH(P$6,Data!$1:$1,0)-1,1000,1)=IF(P$7="","Yes",P$7))*ROW(Data!$C$1:$C$1009),ROW(P79)-ROW(P$7)),1)),"")</f>
        <v>Paramount Network</v>
      </c>
      <c r="Q79" s="43" t="str">
        <f ca="1">IF(R79="","",IF(INDEX(Data!$BR:$BR,MATCH(R79,Data!$A:$A,0),1)=0,"",INDEX(Data!$BR:$BR,MATCH(R79,Data!$A:$A,0),1)))</f>
        <v/>
      </c>
      <c r="R79" s="43" t="str" cm="1">
        <f t="array" aca="1" ref="R79" ca="1">IFERROR(_xlfn.SINGLE(INDEX(Data!$A$1:R$1009,_xlfn.AGGREGATE(15,6,(OFFSET(Data!$A$1,0,MATCH(R$6,Data!$1:$1,0)-1,1000,1)=IF(R$7="","Yes",R$7))/(OFFSET(Data!$A$1,0,MATCH(R$6,Data!$1:$1,0)-1,1000,1)=IF(R$7="","Yes",R$7))*ROW(Data!$C$1:$C$1009),ROW(R79)-ROW(R$7)),1)),"")</f>
        <v>Lifetime</v>
      </c>
      <c r="S79" s="43" t="str">
        <f ca="1">IF(T79="","",IF(INDEX(Data!$BR:$BR,MATCH(T79,Data!$A:$A,0),1)=0,"",INDEX(Data!$BR:$BR,MATCH(T79,Data!$A:$A,0),1)))</f>
        <v/>
      </c>
      <c r="T79" s="43" t="str" cm="1">
        <f t="array" aca="1" ref="T79" ca="1">IFERROR(_xlfn.SINGLE(INDEX(Data!$A$1:S$1009,_xlfn.AGGREGATE(15,6,(OFFSET(Data!$A$1,0,MATCH(T$6,Data!$1:$1,0)-1,1000,1)=IF(T$7="","Yes",T$7))/(OFFSET(Data!$A$1,0,MATCH(T$6,Data!$1:$1,0)-1,1000,1)=IF(T$7="","Yes",T$7))*ROW(Data!$C$1:$C$1009),ROW(T79)-ROW(T$7)),1)),"")</f>
        <v>Justice Central</v>
      </c>
      <c r="U79" s="43" t="str">
        <f ca="1">IF(V79="","",IF(INDEX(Data!$BR:$BR,MATCH(V79,Data!$A:$A,0),1)=0,"",INDEX(Data!$BR:$BR,MATCH(V79,Data!$A:$A,0),1)))</f>
        <v/>
      </c>
      <c r="V79" s="43" t="str" cm="1">
        <f t="array" aca="1" ref="V79" ca="1">IFERROR(_xlfn.SINGLE(INDEX(Data!$A$1:T$1009,_xlfn.AGGREGATE(15,6,(OFFSET(Data!$A$1,0,MATCH(V$6,Data!$1:$1,0)-1,1000,1)=IF(V$7="","Yes",V$7))/(OFFSET(Data!$A$1,0,MATCH(V$6,Data!$1:$1,0)-1,1000,1)=IF(V$7="","Yes",V$7))*ROW(Data!$C$1:$C$1009),ROW(V79)-ROW(V$7)),1)),"")</f>
        <v>HGTV</v>
      </c>
      <c r="W79" s="43" t="str">
        <f ca="1">IF(X79="","",IF(INDEX(Data!$BR:$BR,MATCH(X79,Data!$A:$A,0),1)=0,"",INDEX(Data!$BR:$BR,MATCH(X79,Data!$A:$A,0),1)))</f>
        <v/>
      </c>
      <c r="X79" s="43" t="str" cm="1">
        <f t="array" aca="1" ref="X79" ca="1">IFERROR(_xlfn.SINGLE(INDEX(Data!$A$1:Y$1009,_xlfn.AGGREGATE(15,6,(OFFSET(Data!$A$1,0,MATCH(X$6,Data!$1:$1,0)-1,1000,1)=IF(X$7="","Yes",X$7))/(OFFSET(Data!$A$1,0,MATCH(X$6,Data!$1:$1,0)-1,1000,1)=IF(X$7="","Yes",X$7))*ROW(Data!$C$1:$C$1009),ROW(X79)-ROW(X$7)),1)),"")</f>
        <v>NBC Sports Network</v>
      </c>
      <c r="Y79" s="43" t="str">
        <f ca="1">IF(Z79="","",IF(INDEX(Data!$BR:$BR,MATCH(Z79,Data!$A:$A,0),1)=0,"",INDEX(Data!$BR:$BR,MATCH(Z79,Data!$A:$A,0),1)))</f>
        <v/>
      </c>
      <c r="Z79" s="43" t="str" cm="1">
        <f t="array" aca="1" ref="Z79" ca="1">IFERROR(_xlfn.SINGLE(INDEX(Data!$A$1:AA$1009,_xlfn.AGGREGATE(15,6,(OFFSET(Data!$A$1,0,MATCH(Z$6,Data!$1:$1,0)-1,1000,1)=IF(Z$7="","Yes",Z$7))/(OFFSET(Data!$A$1,0,MATCH(Z$6,Data!$1:$1,0)-1,1000,1)=IF(Z$7="","Yes",Z$7))*ROW(Data!$C$1:$C$1009),ROW(Z79)-ROW(Z$7)),1)),"")</f>
        <v>Paramount Network</v>
      </c>
      <c r="AA79" s="43" t="str">
        <f ca="1">IF(AB79="","",IF(INDEX(Data!$BR:$BR,MATCH(AB79,Data!$A:$A,0),1)=0,"",INDEX(Data!$BR:$BR,MATCH(AB79,Data!$A:$A,0),1)))</f>
        <v/>
      </c>
      <c r="AB79" s="43" t="str" cm="1">
        <f t="array" aca="1" ref="AB79" ca="1">IFERROR(_xlfn.SINGLE(INDEX(Data!$A$1:AC$1009,_xlfn.AGGREGATE(15,6,(OFFSET(Data!$A$1,0,MATCH(AB$6,Data!$1:$1,0)-1,1000,1)=IF(AB$7="","Yes",AB$7))/(OFFSET(Data!$A$1,0,MATCH(AB$6,Data!$1:$1,0)-1,1000,1)=IF(AB$7="","Yes",AB$7))*ROW(Data!$C$1:$C$1009),ROW(AB79)-ROW(AB$7)),1)),"")</f>
        <v/>
      </c>
      <c r="AC79" s="43" t="str">
        <f ca="1">IF(AD79="","",IF(INDEX(Data!$BR:$BR,MATCH(AD79,Data!$A:$A,0),1)=0,"",INDEX(Data!$BR:$BR,MATCH(AD79,Data!$A:$A,0),1)))</f>
        <v/>
      </c>
      <c r="AD79" s="43" t="str" cm="1">
        <f t="array" aca="1" ref="AD79" ca="1">IFERROR(_xlfn.SINGLE(INDEX(Data!$A$1:AE$1009,_xlfn.AGGREGATE(15,6,(OFFSET(Data!$A$1,0,MATCH(AD$6,Data!$1:$1,0)-1,1000,1)=IF(AD$7="","Yes",AD$7))/(OFFSET(Data!$A$1,0,MATCH(AD$6,Data!$1:$1,0)-1,1000,1)=IF(AD$7="","Yes",AD$7))*ROW(Data!$C$1:$C$1009),ROW(AD79)-ROW(AD$7)),1)),"")</f>
        <v>Olympic Channel</v>
      </c>
      <c r="AE79" s="43" t="str">
        <f ca="1">IF(AF79="","",IF(INDEX(Data!$BR:$BR,MATCH(AF79,Data!$A:$A,0),1)=0,"",INDEX(Data!$BR:$BR,MATCH(AF79,Data!$A:$A,0),1)))</f>
        <v/>
      </c>
      <c r="AF79" s="43" t="str" cm="1">
        <f t="array" aca="1" ref="AF79" ca="1">IFERROR(_xlfn.SINGLE(INDEX(Data!$A$1:AM$1009,_xlfn.AGGREGATE(15,6,(OFFSET(Data!$A$1,0,MATCH(AF$6,Data!$1:$1,0)-1,1000,1)=IF(AF$7="","Yes",AF$7))/(OFFSET(Data!$A$1,0,MATCH(AF$6,Data!$1:$1,0)-1,1000,1)=IF(AF$7="","Yes",AF$7))*ROW(Data!$C$1:$C$1009),ROW(AF79)-ROW(AF$7)),1)),"")</f>
        <v/>
      </c>
      <c r="AG79" s="43" t="str">
        <f ca="1">IF(AH79="","",IF(INDEX(Data!$BR:$BR,MATCH(AH79,Data!$A:$A,0),1)=0,"",INDEX(Data!$BR:$BR,MATCH(AH79,Data!$A:$A,0),1)))</f>
        <v/>
      </c>
      <c r="AH79" s="43" t="str" cm="1">
        <f t="array" aca="1" ref="AH79" ca="1">IFERROR(_xlfn.SINGLE(INDEX(Data!$A$1:AO$1009,_xlfn.AGGREGATE(15,6,(OFFSET(Data!$A$1,0,MATCH(AH$6,Data!$1:$1,0)-1,1000,1)=IF(AH$7="","Yes",AH$7))/(OFFSET(Data!$A$1,0,MATCH(AH$6,Data!$1:$1,0)-1,1000,1)=IF(AH$7="","Yes",AH$7))*ROW(Data!$C$1:$C$1009),ROW(AH79)-ROW(AH$7)),1)),"")</f>
        <v/>
      </c>
      <c r="AI79" s="43" t="str">
        <f ca="1">IF(AJ79="","",IF(INDEX(Data!$BR:$BR,MATCH(AJ79,Data!$A:$A,0),1)=0,"",INDEX(Data!$BR:$BR,MATCH(AJ79,Data!$A:$A,0),1)))</f>
        <v/>
      </c>
      <c r="AJ79" s="43" t="str" cm="1">
        <f t="array" aca="1" ref="AJ79" ca="1">IFERROR(_xlfn.SINGLE(INDEX(Data!$A$1:AQ$1009,_xlfn.AGGREGATE(15,6,(OFFSET(Data!$A$1,0,MATCH(AJ$6,Data!$1:$1,0)-1,1000,1)=IF(AJ$7="","Yes",AJ$7))/(OFFSET(Data!$A$1,0,MATCH(AJ$6,Data!$1:$1,0)-1,1000,1)=IF(AJ$7="","Yes",AJ$7))*ROW(Data!$C$1:$C$1009),ROW(AJ79)-ROW(AJ$7)),1)),"")</f>
        <v/>
      </c>
      <c r="AK79" s="43" t="str">
        <f ca="1">IF(AL79="","",IF(INDEX(Data!$BR:$BR,MATCH(AL79,Data!$A:$A,0),1)=0,"",INDEX(Data!$BR:$BR,MATCH(AL79,Data!$A:$A,0),1)))</f>
        <v/>
      </c>
      <c r="AL79" s="43" t="str" cm="1">
        <f t="array" aca="1" ref="AL79" ca="1">IFERROR(_xlfn.SINGLE(INDEX(Data!$A$1:AS$1009,_xlfn.AGGREGATE(15,6,(OFFSET(Data!$A$1,0,MATCH(AL$6,Data!$1:$1,0)-1,1000,1)=IF(AL$7="","Yes",AL$7))/(OFFSET(Data!$A$1,0,MATCH(AL$6,Data!$1:$1,0)-1,1000,1)=IF(AL$7="","Yes",AL$7))*ROW(Data!$C$1:$C$1009),ROW(AL79)-ROW(AL$7)),1)),"")</f>
        <v/>
      </c>
      <c r="AM79" s="43" t="str">
        <f ca="1">IF(AN79="","",IF(INDEX(Data!$BR:$BR,MATCH(AN79,Data!$A:$A,0),1)=0,"",INDEX(Data!$BR:$BR,MATCH(AN79,Data!$A:$A,0),1)))</f>
        <v/>
      </c>
      <c r="AN79" s="43" t="str" cm="1">
        <f t="array" aca="1" ref="AN79" ca="1">IFERROR(_xlfn.SINGLE(INDEX(Data!$A$1:AU$1009,_xlfn.AGGREGATE(15,6,(OFFSET(Data!$A$1,0,MATCH(AN$6,Data!$1:$1,0)-1,1000,1)=IF(AN$7="","Yes",AN$7))/(OFFSET(Data!$A$1,0,MATCH(AN$6,Data!$1:$1,0)-1,1000,1)=IF(AN$7="","Yes",AN$7))*ROW(Data!$C$1:$C$1009),ROW(AN79)-ROW(AN$7)),1)),"")</f>
        <v/>
      </c>
    </row>
    <row r="80" spans="1:40" ht="24" x14ac:dyDescent="0.4">
      <c r="A80" s="43" t="str">
        <f ca="1">IF(B80="","",IF(INDEX(Data!$BR:$BR,MATCH(B80,Data!$A:$A,0),1)=0,"",INDEX(Data!$BR:$BR,MATCH(B80,Data!$A:$A,0),1)))</f>
        <v/>
      </c>
      <c r="B80" s="43" t="str" cm="1">
        <f t="array" aca="1" ref="B80" ca="1">IFERROR(_xlfn.SINGLE(INDEX(Data!A$1:$A$1007,_xlfn.AGGREGATE(15,6,(OFFSET(Data!$A$1,0,MATCH(B$6,Data!$1:$1,0)-1,1000,1)=IF(B$7="","Yes",B$7))/(OFFSET(Data!$A$1,0,MATCH(B$6,Data!$1:$1,0)-1,1000,1)=IF(B$7="","Yes",B$7))*ROW(Data!$C$1:$C$1007),ROW(B80)-ROW(B$7)),1)),"")</f>
        <v/>
      </c>
      <c r="C80" s="43" t="str">
        <f ca="1">IF(D80="","",IF(INDEX(Data!$BR:$BR,MATCH(D80,Data!$A:$A,0),1)=0,"",INDEX(Data!$BR:$BR,MATCH(D80,Data!$A:$A,0),1)))</f>
        <v/>
      </c>
      <c r="D80" s="43" t="str" cm="1">
        <f t="array" aca="1" ref="D80" ca="1">IFERROR(_xlfn.SINGLE(INDEX(Data!$A$1:C$1007,_xlfn.AGGREGATE(15,6,(OFFSET(Data!$A$1,0,MATCH(D$6,Data!$1:$1,0)-1,1000,1)=IF(D$7="","Yes",D$7))/(OFFSET(Data!$A$1,0,MATCH(D$6,Data!$1:$1,0)-1,1000,1)=IF(D$7="","Yes",D$7))*ROW(Data!$C$1:$C$1007),ROW(D80)-ROW(D$7)),1)),"")</f>
        <v/>
      </c>
      <c r="E80" s="43" t="str">
        <f ca="1">IF(F80="","",IF(INDEX(Data!$BR:$BR,MATCH(F80,Data!$A:$A,0),1)=0,"",INDEX(Data!$BR:$BR,MATCH(F80,Data!$A:$A,0),1)))</f>
        <v/>
      </c>
      <c r="F80" s="43" t="str" cm="1">
        <f t="array" aca="1" ref="F80" ca="1">IFERROR(_xlfn.SINGLE(INDEX(Data!$A$1:E$1009,_xlfn.AGGREGATE(15,6,(OFFSET(Data!$A$1,0,MATCH(F$6,Data!$1:$1,0)-1,1000,1)=IF(F$7="","Yes",F$7))/(OFFSET(Data!$A$1,0,MATCH(F$6,Data!$1:$1,0)-1,1000,1)=IF(F$7="","Yes",F$7))*ROW(Data!$C$1:$C$1009),ROW(F80)-ROW(F$7)),1)),"")</f>
        <v/>
      </c>
      <c r="G80" s="43" t="str">
        <f ca="1">IF(H80="","",IF(INDEX(Data!$BR:$BR,MATCH(H80,Data!$A:$A,0),1)=0,"",INDEX(Data!$BR:$BR,MATCH(H80,Data!$A:$A,0),1)))</f>
        <v/>
      </c>
      <c r="H80" s="43" t="str" cm="1">
        <f t="array" aca="1" ref="H80" ca="1">IFERROR(_xlfn.SINGLE(INDEX(Data!$A$1:G$1009,_xlfn.AGGREGATE(15,6,(OFFSET(Data!$A$1,0,MATCH(H$6,Data!$1:$1,0)-1,1000,1)=IF(H$7="","Yes",H$7))/(OFFSET(Data!$A$1,0,MATCH(H$6,Data!$1:$1,0)-1,1000,1)=IF(H$7="","Yes",H$7))*ROW(Data!$C$1:$C$1009),ROW(H80)-ROW(H$7)),1)),"")</f>
        <v/>
      </c>
      <c r="I80" s="43" t="str">
        <f ca="1">IF(J80="","",IF(INDEX(Data!$BR:$BR,MATCH(J80,Data!$A:$A,0),1)=0,"",INDEX(Data!$BR:$BR,MATCH(J80,Data!$A:$A,0),1)))</f>
        <v/>
      </c>
      <c r="J80" s="43" t="str" cm="1">
        <f t="array" aca="1" ref="J80" ca="1">IFERROR(_xlfn.SINGLE(INDEX(Data!$A$1:J$1009,_xlfn.AGGREGATE(15,6,(OFFSET(Data!$A$1,0,MATCH(J$6,Data!$1:$1,0)-1,1000,1)=IF(J$7="","Yes",J$7))/(OFFSET(Data!$A$1,0,MATCH(J$6,Data!$1:$1,0)-1,1000,1)=IF(J$7="","Yes",J$7))*ROW(Data!$C$1:$C$1009),ROW(J80)-ROW(J$7)),1)),"")</f>
        <v/>
      </c>
      <c r="K80" s="43" t="str">
        <f ca="1">IF(L80="","",IF(INDEX(Data!$BR:$BR,MATCH(L80,Data!$A:$A,0),1)=0,"",INDEX(Data!$BR:$BR,MATCH(L80,Data!$A:$A,0),1)))</f>
        <v/>
      </c>
      <c r="L80" s="43" t="str" cm="1">
        <f t="array" aca="1" ref="L80" ca="1">IFERROR(_xlfn.SINGLE(INDEX(Data!$A$1:L$1009,_xlfn.AGGREGATE(15,6,(OFFSET(Data!$A$1,0,MATCH(L$6,Data!$1:$1,0)-1,1000,1)=IF(L$7="","Yes",L$7))/(OFFSET(Data!$A$1,0,MATCH(L$6,Data!$1:$1,0)-1,1000,1)=IF(L$7="","Yes",L$7))*ROW(Data!$C$1:$C$1009),ROW(L80)-ROW(L$7)),1)),"")</f>
        <v>TNT</v>
      </c>
      <c r="M80" s="43" t="str">
        <f ca="1">IF(N80="","",IF(INDEX(Data!$BR:$BR,MATCH(N80,Data!$A:$A,0),1)=0,"",INDEX(Data!$BR:$BR,MATCH(N80,Data!$A:$A,0),1)))</f>
        <v/>
      </c>
      <c r="N80" s="43" t="str" cm="1">
        <f t="array" aca="1" ref="N80" ca="1">IFERROR(_xlfn.SINGLE(INDEX(Data!$A$1:N$1009,_xlfn.AGGREGATE(15,6,(OFFSET(Data!$A$1,0,MATCH(N$6,Data!$1:$1,0)-1,1000,1)=IF(N$7="","Yes",N$7))/(OFFSET(Data!$A$1,0,MATCH(N$6,Data!$1:$1,0)-1,1000,1)=IF(N$7="","Yes",N$7))*ROW(Data!$C$1:$C$1009),ROW(N80)-ROW(N$7)),1)),"")</f>
        <v>Viceland</v>
      </c>
      <c r="O80" s="43" t="str">
        <f ca="1">IF(P80="","",IF(INDEX(Data!$BR:$BR,MATCH(P80,Data!$A:$A,0),1)=0,"",INDEX(Data!$BR:$BR,MATCH(P80,Data!$A:$A,0),1)))</f>
        <v/>
      </c>
      <c r="P80" s="43" t="str" cm="1">
        <f t="array" aca="1" ref="P80" ca="1">IFERROR(_xlfn.SINGLE(INDEX(Data!$A$1:Q$1009,_xlfn.AGGREGATE(15,6,(OFFSET(Data!$A$1,0,MATCH(P$6,Data!$1:$1,0)-1,1000,1)=IF(P$7="","Yes",P$7))/(OFFSET(Data!$A$1,0,MATCH(P$6,Data!$1:$1,0)-1,1000,1)=IF(P$7="","Yes",P$7))*ROW(Data!$C$1:$C$1009),ROW(P80)-ROW(P$7)),1)),"")</f>
        <v>POP</v>
      </c>
      <c r="Q80" s="43" t="str">
        <f ca="1">IF(R80="","",IF(INDEX(Data!$BR:$BR,MATCH(R80,Data!$A:$A,0),1)=0,"",INDEX(Data!$BR:$BR,MATCH(R80,Data!$A:$A,0),1)))</f>
        <v/>
      </c>
      <c r="R80" s="43" t="str" cm="1">
        <f t="array" aca="1" ref="R80" ca="1">IFERROR(_xlfn.SINGLE(INDEX(Data!$A$1:R$1009,_xlfn.AGGREGATE(15,6,(OFFSET(Data!$A$1,0,MATCH(R$6,Data!$1:$1,0)-1,1000,1)=IF(R$7="","Yes",R$7))/(OFFSET(Data!$A$1,0,MATCH(R$6,Data!$1:$1,0)-1,1000,1)=IF(R$7="","Yes",R$7))*ROW(Data!$C$1:$C$1009),ROW(R80)-ROW(R$7)),1)),"")</f>
        <v>Lifetime Movie Network</v>
      </c>
      <c r="S80" s="43" t="str">
        <f ca="1">IF(T80="","",IF(INDEX(Data!$BR:$BR,MATCH(T80,Data!$A:$A,0),1)=0,"",INDEX(Data!$BR:$BR,MATCH(T80,Data!$A:$A,0),1)))</f>
        <v/>
      </c>
      <c r="T80" s="43" t="str" cm="1">
        <f t="array" aca="1" ref="T80" ca="1">IFERROR(_xlfn.SINGLE(INDEX(Data!$A$1:S$1009,_xlfn.AGGREGATE(15,6,(OFFSET(Data!$A$1,0,MATCH(T$6,Data!$1:$1,0)-1,1000,1)=IF(T$7="","Yes",T$7))/(OFFSET(Data!$A$1,0,MATCH(T$6,Data!$1:$1,0)-1,1000,1)=IF(T$7="","Yes",T$7))*ROW(Data!$C$1:$C$1009),ROW(T80)-ROW(T$7)),1)),"")</f>
        <v>Lifetime</v>
      </c>
      <c r="U80" s="43" t="str">
        <f ca="1">IF(V80="","",IF(INDEX(Data!$BR:$BR,MATCH(V80,Data!$A:$A,0),1)=0,"",INDEX(Data!$BR:$BR,MATCH(V80,Data!$A:$A,0),1)))</f>
        <v/>
      </c>
      <c r="V80" s="43" t="str" cm="1">
        <f t="array" aca="1" ref="V80" ca="1">IFERROR(_xlfn.SINGLE(INDEX(Data!$A$1:T$1009,_xlfn.AGGREGATE(15,6,(OFFSET(Data!$A$1,0,MATCH(V$6,Data!$1:$1,0)-1,1000,1)=IF(V$7="","Yes",V$7))/(OFFSET(Data!$A$1,0,MATCH(V$6,Data!$1:$1,0)-1,1000,1)=IF(V$7="","Yes",V$7))*ROW(Data!$C$1:$C$1009),ROW(V80)-ROW(V$7)),1)),"")</f>
        <v>History</v>
      </c>
      <c r="W80" s="43" t="str">
        <f ca="1">IF(X80="","",IF(INDEX(Data!$BR:$BR,MATCH(X80,Data!$A:$A,0),1)=0,"",INDEX(Data!$BR:$BR,MATCH(X80,Data!$A:$A,0),1)))</f>
        <v/>
      </c>
      <c r="X80" s="43" t="str" cm="1">
        <f t="array" aca="1" ref="X80" ca="1">IFERROR(_xlfn.SINGLE(INDEX(Data!$A$1:Y$1009,_xlfn.AGGREGATE(15,6,(OFFSET(Data!$A$1,0,MATCH(X$6,Data!$1:$1,0)-1,1000,1)=IF(X$7="","Yes",X$7))/(OFFSET(Data!$A$1,0,MATCH(X$6,Data!$1:$1,0)-1,1000,1)=IF(X$7="","Yes",X$7))*ROW(Data!$C$1:$C$1009),ROW(X80)-ROW(X$7)),1)),"")</f>
        <v>Nick Jr.</v>
      </c>
      <c r="Y80" s="43" t="str">
        <f ca="1">IF(Z80="","",IF(INDEX(Data!$BR:$BR,MATCH(Z80,Data!$A:$A,0),1)=0,"",INDEX(Data!$BR:$BR,MATCH(Z80,Data!$A:$A,0),1)))</f>
        <v/>
      </c>
      <c r="Z80" s="43" t="str" cm="1">
        <f t="array" aca="1" ref="Z80" ca="1">IFERROR(_xlfn.SINGLE(INDEX(Data!$A$1:AA$1009,_xlfn.AGGREGATE(15,6,(OFFSET(Data!$A$1,0,MATCH(Z$6,Data!$1:$1,0)-1,1000,1)=IF(Z$7="","Yes",Z$7))/(OFFSET(Data!$A$1,0,MATCH(Z$6,Data!$1:$1,0)-1,1000,1)=IF(Z$7="","Yes",Z$7))*ROW(Data!$C$1:$C$1009),ROW(Z80)-ROW(Z$7)),1)),"")</f>
        <v>PBS</v>
      </c>
      <c r="AA80" s="43" t="str">
        <f ca="1">IF(AB80="","",IF(INDEX(Data!$BR:$BR,MATCH(AB80,Data!$A:$A,0),1)=0,"",INDEX(Data!$BR:$BR,MATCH(AB80,Data!$A:$A,0),1)))</f>
        <v/>
      </c>
      <c r="AB80" s="43" t="str" cm="1">
        <f t="array" aca="1" ref="AB80" ca="1">IFERROR(_xlfn.SINGLE(INDEX(Data!$A$1:AC$1009,_xlfn.AGGREGATE(15,6,(OFFSET(Data!$A$1,0,MATCH(AB$6,Data!$1:$1,0)-1,1000,1)=IF(AB$7="","Yes",AB$7))/(OFFSET(Data!$A$1,0,MATCH(AB$6,Data!$1:$1,0)-1,1000,1)=IF(AB$7="","Yes",AB$7))*ROW(Data!$C$1:$C$1009),ROW(AB80)-ROW(AB$7)),1)),"")</f>
        <v/>
      </c>
      <c r="AC80" s="43" t="str">
        <f ca="1">IF(AD80="","",IF(INDEX(Data!$BR:$BR,MATCH(AD80,Data!$A:$A,0),1)=0,"",INDEX(Data!$BR:$BR,MATCH(AD80,Data!$A:$A,0),1)))</f>
        <v/>
      </c>
      <c r="AD80" s="43" t="str" cm="1">
        <f t="array" aca="1" ref="AD80" ca="1">IFERROR(_xlfn.SINGLE(INDEX(Data!$A$1:AE$1009,_xlfn.AGGREGATE(15,6,(OFFSET(Data!$A$1,0,MATCH(AD$6,Data!$1:$1,0)-1,1000,1)=IF(AD$7="","Yes",AD$7))/(OFFSET(Data!$A$1,0,MATCH(AD$6,Data!$1:$1,0)-1,1000,1)=IF(AD$7="","Yes",AD$7))*ROW(Data!$C$1:$C$1009),ROW(AD80)-ROW(AD$7)),1)),"")</f>
        <v>Own</v>
      </c>
      <c r="AE80" s="43" t="str">
        <f ca="1">IF(AF80="","",IF(INDEX(Data!$BR:$BR,MATCH(AF80,Data!$A:$A,0),1)=0,"",INDEX(Data!$BR:$BR,MATCH(AF80,Data!$A:$A,0),1)))</f>
        <v/>
      </c>
      <c r="AF80" s="43" t="str" cm="1">
        <f t="array" aca="1" ref="AF80" ca="1">IFERROR(_xlfn.SINGLE(INDEX(Data!$A$1:AM$1009,_xlfn.AGGREGATE(15,6,(OFFSET(Data!$A$1,0,MATCH(AF$6,Data!$1:$1,0)-1,1000,1)=IF(AF$7="","Yes",AF$7))/(OFFSET(Data!$A$1,0,MATCH(AF$6,Data!$1:$1,0)-1,1000,1)=IF(AF$7="","Yes",AF$7))*ROW(Data!$C$1:$C$1009),ROW(AF80)-ROW(AF$7)),1)),"")</f>
        <v/>
      </c>
      <c r="AG80" s="43" t="str">
        <f ca="1">IF(AH80="","",IF(INDEX(Data!$BR:$BR,MATCH(AH80,Data!$A:$A,0),1)=0,"",INDEX(Data!$BR:$BR,MATCH(AH80,Data!$A:$A,0),1)))</f>
        <v/>
      </c>
      <c r="AH80" s="43" t="str" cm="1">
        <f t="array" aca="1" ref="AH80" ca="1">IFERROR(_xlfn.SINGLE(INDEX(Data!$A$1:AO$1009,_xlfn.AGGREGATE(15,6,(OFFSET(Data!$A$1,0,MATCH(AH$6,Data!$1:$1,0)-1,1000,1)=IF(AH$7="","Yes",AH$7))/(OFFSET(Data!$A$1,0,MATCH(AH$6,Data!$1:$1,0)-1,1000,1)=IF(AH$7="","Yes",AH$7))*ROW(Data!$C$1:$C$1009),ROW(AH80)-ROW(AH$7)),1)),"")</f>
        <v/>
      </c>
      <c r="AI80" s="43" t="str">
        <f ca="1">IF(AJ80="","",IF(INDEX(Data!$BR:$BR,MATCH(AJ80,Data!$A:$A,0),1)=0,"",INDEX(Data!$BR:$BR,MATCH(AJ80,Data!$A:$A,0),1)))</f>
        <v/>
      </c>
      <c r="AJ80" s="43" t="str" cm="1">
        <f t="array" aca="1" ref="AJ80" ca="1">IFERROR(_xlfn.SINGLE(INDEX(Data!$A$1:AQ$1009,_xlfn.AGGREGATE(15,6,(OFFSET(Data!$A$1,0,MATCH(AJ$6,Data!$1:$1,0)-1,1000,1)=IF(AJ$7="","Yes",AJ$7))/(OFFSET(Data!$A$1,0,MATCH(AJ$6,Data!$1:$1,0)-1,1000,1)=IF(AJ$7="","Yes",AJ$7))*ROW(Data!$C$1:$C$1009),ROW(AJ80)-ROW(AJ$7)),1)),"")</f>
        <v/>
      </c>
      <c r="AK80" s="43" t="str">
        <f ca="1">IF(AL80="","",IF(INDEX(Data!$BR:$BR,MATCH(AL80,Data!$A:$A,0),1)=0,"",INDEX(Data!$BR:$BR,MATCH(AL80,Data!$A:$A,0),1)))</f>
        <v/>
      </c>
      <c r="AL80" s="43" t="str" cm="1">
        <f t="array" aca="1" ref="AL80" ca="1">IFERROR(_xlfn.SINGLE(INDEX(Data!$A$1:AS$1009,_xlfn.AGGREGATE(15,6,(OFFSET(Data!$A$1,0,MATCH(AL$6,Data!$1:$1,0)-1,1000,1)=IF(AL$7="","Yes",AL$7))/(OFFSET(Data!$A$1,0,MATCH(AL$6,Data!$1:$1,0)-1,1000,1)=IF(AL$7="","Yes",AL$7))*ROW(Data!$C$1:$C$1009),ROW(AL80)-ROW(AL$7)),1)),"")</f>
        <v/>
      </c>
      <c r="AM80" s="43" t="str">
        <f ca="1">IF(AN80="","",IF(INDEX(Data!$BR:$BR,MATCH(AN80,Data!$A:$A,0),1)=0,"",INDEX(Data!$BR:$BR,MATCH(AN80,Data!$A:$A,0),1)))</f>
        <v/>
      </c>
      <c r="AN80" s="43" t="str" cm="1">
        <f t="array" aca="1" ref="AN80" ca="1">IFERROR(_xlfn.SINGLE(INDEX(Data!$A$1:AU$1009,_xlfn.AGGREGATE(15,6,(OFFSET(Data!$A$1,0,MATCH(AN$6,Data!$1:$1,0)-1,1000,1)=IF(AN$7="","Yes",AN$7))/(OFFSET(Data!$A$1,0,MATCH(AN$6,Data!$1:$1,0)-1,1000,1)=IF(AN$7="","Yes",AN$7))*ROW(Data!$C$1:$C$1009),ROW(AN80)-ROW(AN$7)),1)),"")</f>
        <v/>
      </c>
    </row>
    <row r="81" spans="1:40" ht="24" x14ac:dyDescent="0.4">
      <c r="A81" s="43" t="str">
        <f ca="1">IF(B81="","",IF(INDEX(Data!$BR:$BR,MATCH(B81,Data!$A:$A,0),1)=0,"",INDEX(Data!$BR:$BR,MATCH(B81,Data!$A:$A,0),1)))</f>
        <v/>
      </c>
      <c r="B81" s="43" t="str" cm="1">
        <f t="array" aca="1" ref="B81" ca="1">IFERROR(_xlfn.SINGLE(INDEX(Data!A$1:$A$1007,_xlfn.AGGREGATE(15,6,(OFFSET(Data!$A$1,0,MATCH(B$6,Data!$1:$1,0)-1,1000,1)=IF(B$7="","Yes",B$7))/(OFFSET(Data!$A$1,0,MATCH(B$6,Data!$1:$1,0)-1,1000,1)=IF(B$7="","Yes",B$7))*ROW(Data!$C$1:$C$1007),ROW(B81)-ROW(B$7)),1)),"")</f>
        <v/>
      </c>
      <c r="C81" s="43" t="str">
        <f ca="1">IF(D81="","",IF(INDEX(Data!$BR:$BR,MATCH(D81,Data!$A:$A,0),1)=0,"",INDEX(Data!$BR:$BR,MATCH(D81,Data!$A:$A,0),1)))</f>
        <v/>
      </c>
      <c r="D81" s="43" t="str" cm="1">
        <f t="array" aca="1" ref="D81" ca="1">IFERROR(_xlfn.SINGLE(INDEX(Data!$A$1:C$1007,_xlfn.AGGREGATE(15,6,(OFFSET(Data!$A$1,0,MATCH(D$6,Data!$1:$1,0)-1,1000,1)=IF(D$7="","Yes",D$7))/(OFFSET(Data!$A$1,0,MATCH(D$6,Data!$1:$1,0)-1,1000,1)=IF(D$7="","Yes",D$7))*ROW(Data!$C$1:$C$1007),ROW(D81)-ROW(D$7)),1)),"")</f>
        <v/>
      </c>
      <c r="E81" s="43" t="str">
        <f ca="1">IF(F81="","",IF(INDEX(Data!$BR:$BR,MATCH(F81,Data!$A:$A,0),1)=0,"",INDEX(Data!$BR:$BR,MATCH(F81,Data!$A:$A,0),1)))</f>
        <v/>
      </c>
      <c r="F81" s="43" t="str" cm="1">
        <f t="array" aca="1" ref="F81" ca="1">IFERROR(_xlfn.SINGLE(INDEX(Data!$A$1:E$1009,_xlfn.AGGREGATE(15,6,(OFFSET(Data!$A$1,0,MATCH(F$6,Data!$1:$1,0)-1,1000,1)=IF(F$7="","Yes",F$7))/(OFFSET(Data!$A$1,0,MATCH(F$6,Data!$1:$1,0)-1,1000,1)=IF(F$7="","Yes",F$7))*ROW(Data!$C$1:$C$1009),ROW(F81)-ROW(F$7)),1)),"")</f>
        <v/>
      </c>
      <c r="G81" s="43" t="str">
        <f ca="1">IF(H81="","",IF(INDEX(Data!$BR:$BR,MATCH(H81,Data!$A:$A,0),1)=0,"",INDEX(Data!$BR:$BR,MATCH(H81,Data!$A:$A,0),1)))</f>
        <v/>
      </c>
      <c r="H81" s="43" t="str" cm="1">
        <f t="array" aca="1" ref="H81" ca="1">IFERROR(_xlfn.SINGLE(INDEX(Data!$A$1:G$1009,_xlfn.AGGREGATE(15,6,(OFFSET(Data!$A$1,0,MATCH(H$6,Data!$1:$1,0)-1,1000,1)=IF(H$7="","Yes",H$7))/(OFFSET(Data!$A$1,0,MATCH(H$6,Data!$1:$1,0)-1,1000,1)=IF(H$7="","Yes",H$7))*ROW(Data!$C$1:$C$1009),ROW(H81)-ROW(H$7)),1)),"")</f>
        <v/>
      </c>
      <c r="I81" s="43" t="str">
        <f ca="1">IF(J81="","",IF(INDEX(Data!$BR:$BR,MATCH(J81,Data!$A:$A,0),1)=0,"",INDEX(Data!$BR:$BR,MATCH(J81,Data!$A:$A,0),1)))</f>
        <v/>
      </c>
      <c r="J81" s="43" t="str" cm="1">
        <f t="array" aca="1" ref="J81" ca="1">IFERROR(_xlfn.SINGLE(INDEX(Data!$A$1:J$1009,_xlfn.AGGREGATE(15,6,(OFFSET(Data!$A$1,0,MATCH(J$6,Data!$1:$1,0)-1,1000,1)=IF(J$7="","Yes",J$7))/(OFFSET(Data!$A$1,0,MATCH(J$6,Data!$1:$1,0)-1,1000,1)=IF(J$7="","Yes",J$7))*ROW(Data!$C$1:$C$1009),ROW(J81)-ROW(J$7)),1)),"")</f>
        <v/>
      </c>
      <c r="K81" s="43" t="str">
        <f ca="1">IF(L81="","",IF(INDEX(Data!$BR:$BR,MATCH(L81,Data!$A:$A,0),1)=0,"",INDEX(Data!$BR:$BR,MATCH(L81,Data!$A:$A,0),1)))</f>
        <v/>
      </c>
      <c r="L81" s="43" t="str" cm="1">
        <f t="array" aca="1" ref="L81" ca="1">IFERROR(_xlfn.SINGLE(INDEX(Data!$A$1:L$1009,_xlfn.AGGREGATE(15,6,(OFFSET(Data!$A$1,0,MATCH(L$6,Data!$1:$1,0)-1,1000,1)=IF(L$7="","Yes",L$7))/(OFFSET(Data!$A$1,0,MATCH(L$6,Data!$1:$1,0)-1,1000,1)=IF(L$7="","Yes",L$7))*ROW(Data!$C$1:$C$1009),ROW(L81)-ROW(L$7)),1)),"")</f>
        <v>TruTV</v>
      </c>
      <c r="M81" s="43" t="str">
        <f ca="1">IF(N81="","",IF(INDEX(Data!$BR:$BR,MATCH(N81,Data!$A:$A,0),1)=0,"",INDEX(Data!$BR:$BR,MATCH(N81,Data!$A:$A,0),1)))</f>
        <v/>
      </c>
      <c r="N81" s="43" t="str" cm="1">
        <f t="array" aca="1" ref="N81" ca="1">IFERROR(_xlfn.SINGLE(INDEX(Data!$A$1:N$1009,_xlfn.AGGREGATE(15,6,(OFFSET(Data!$A$1,0,MATCH(N$6,Data!$1:$1,0)-1,1000,1)=IF(N$7="","Yes",N$7))/(OFFSET(Data!$A$1,0,MATCH(N$6,Data!$1:$1,0)-1,1000,1)=IF(N$7="","Yes",N$7))*ROW(Data!$C$1:$C$1009),ROW(N81)-ROW(N$7)),1)),"")</f>
        <v>We TV</v>
      </c>
      <c r="O81" s="43" t="str">
        <f ca="1">IF(P81="","",IF(INDEX(Data!$BR:$BR,MATCH(P81,Data!$A:$A,0),1)=0,"",INDEX(Data!$BR:$BR,MATCH(P81,Data!$A:$A,0),1)))</f>
        <v/>
      </c>
      <c r="P81" s="43" t="str" cm="1">
        <f t="array" aca="1" ref="P81" ca="1">IFERROR(_xlfn.SINGLE(INDEX(Data!$A$1:Q$1009,_xlfn.AGGREGATE(15,6,(OFFSET(Data!$A$1,0,MATCH(P$6,Data!$1:$1,0)-1,1000,1)=IF(P$7="","Yes",P$7))/(OFFSET(Data!$A$1,0,MATCH(P$6,Data!$1:$1,0)-1,1000,1)=IF(P$7="","Yes",P$7))*ROW(Data!$C$1:$C$1009),ROW(P81)-ROW(P$7)),1)),"")</f>
        <v>QVC</v>
      </c>
      <c r="Q81" s="43" t="str">
        <f ca="1">IF(R81="","",IF(INDEX(Data!$BR:$BR,MATCH(R81,Data!$A:$A,0),1)=0,"",INDEX(Data!$BR:$BR,MATCH(R81,Data!$A:$A,0),1)))</f>
        <v/>
      </c>
      <c r="R81" s="43" t="str" cm="1">
        <f t="array" aca="1" ref="R81" ca="1">IFERROR(_xlfn.SINGLE(INDEX(Data!$A$1:R$1009,_xlfn.AGGREGATE(15,6,(OFFSET(Data!$A$1,0,MATCH(R$6,Data!$1:$1,0)-1,1000,1)=IF(R$7="","Yes",R$7))/(OFFSET(Data!$A$1,0,MATCH(R$6,Data!$1:$1,0)-1,1000,1)=IF(R$7="","Yes",R$7))*ROW(Data!$C$1:$C$1009),ROW(R81)-ROW(R$7)),1)),"")</f>
        <v>Logo</v>
      </c>
      <c r="S81" s="43" t="str">
        <f ca="1">IF(T81="","",IF(INDEX(Data!$BR:$BR,MATCH(T81,Data!$A:$A,0),1)=0,"",INDEX(Data!$BR:$BR,MATCH(T81,Data!$A:$A,0),1)))</f>
        <v/>
      </c>
      <c r="T81" s="43" t="str" cm="1">
        <f t="array" aca="1" ref="T81" ca="1">IFERROR(_xlfn.SINGLE(INDEX(Data!$A$1:S$1009,_xlfn.AGGREGATE(15,6,(OFFSET(Data!$A$1,0,MATCH(T$6,Data!$1:$1,0)-1,1000,1)=IF(T$7="","Yes",T$7))/(OFFSET(Data!$A$1,0,MATCH(T$6,Data!$1:$1,0)-1,1000,1)=IF(T$7="","Yes",T$7))*ROW(Data!$C$1:$C$1009),ROW(T81)-ROW(T$7)),1)),"")</f>
        <v>Lifetime Movie Network</v>
      </c>
      <c r="U81" s="43" t="str">
        <f ca="1">IF(V81="","",IF(INDEX(Data!$BR:$BR,MATCH(V81,Data!$A:$A,0),1)=0,"",INDEX(Data!$BR:$BR,MATCH(V81,Data!$A:$A,0),1)))</f>
        <v/>
      </c>
      <c r="V81" s="43" t="str" cm="1">
        <f t="array" aca="1" ref="V81" ca="1">IFERROR(_xlfn.SINGLE(INDEX(Data!$A$1:T$1009,_xlfn.AGGREGATE(15,6,(OFFSET(Data!$A$1,0,MATCH(V$6,Data!$1:$1,0)-1,1000,1)=IF(V$7="","Yes",V$7))/(OFFSET(Data!$A$1,0,MATCH(V$6,Data!$1:$1,0)-1,1000,1)=IF(V$7="","Yes",V$7))*ROW(Data!$C$1:$C$1009),ROW(V81)-ROW(V$7)),1)),"")</f>
        <v>HLN</v>
      </c>
      <c r="W81" s="43" t="str">
        <f ca="1">IF(X81="","",IF(INDEX(Data!$BR:$BR,MATCH(X81,Data!$A:$A,0),1)=0,"",INDEX(Data!$BR:$BR,MATCH(X81,Data!$A:$A,0),1)))</f>
        <v/>
      </c>
      <c r="X81" s="43" t="str" cm="1">
        <f t="array" aca="1" ref="X81" ca="1">IFERROR(_xlfn.SINGLE(INDEX(Data!$A$1:Y$1009,_xlfn.AGGREGATE(15,6,(OFFSET(Data!$A$1,0,MATCH(X$6,Data!$1:$1,0)-1,1000,1)=IF(X$7="","Yes",X$7))/(OFFSET(Data!$A$1,0,MATCH(X$6,Data!$1:$1,0)-1,1000,1)=IF(X$7="","Yes",X$7))*ROW(Data!$C$1:$C$1009),ROW(X81)-ROW(X$7)),1)),"")</f>
        <v>Nickelodeon</v>
      </c>
      <c r="Y81" s="43" t="str">
        <f ca="1">IF(Z81="","",IF(INDEX(Data!$BR:$BR,MATCH(Z81,Data!$A:$A,0),1)=0,"",INDEX(Data!$BR:$BR,MATCH(Z81,Data!$A:$A,0),1)))</f>
        <v/>
      </c>
      <c r="Z81" s="43" t="str" cm="1">
        <f t="array" aca="1" ref="Z81" ca="1">IFERROR(_xlfn.SINGLE(INDEX(Data!$A$1:AA$1009,_xlfn.AGGREGATE(15,6,(OFFSET(Data!$A$1,0,MATCH(Z$6,Data!$1:$1,0)-1,1000,1)=IF(Z$7="","Yes",Z$7))/(OFFSET(Data!$A$1,0,MATCH(Z$6,Data!$1:$1,0)-1,1000,1)=IF(Z$7="","Yes",Z$7))*ROW(Data!$C$1:$C$1009),ROW(Z81)-ROW(Z$7)),1)),"")</f>
        <v>PBS Kids</v>
      </c>
      <c r="AA81" s="43" t="str">
        <f ca="1">IF(AB81="","",IF(INDEX(Data!$BR:$BR,MATCH(AB81,Data!$A:$A,0),1)=0,"",INDEX(Data!$BR:$BR,MATCH(AB81,Data!$A:$A,0),1)))</f>
        <v/>
      </c>
      <c r="AB81" s="43" t="str" cm="1">
        <f t="array" aca="1" ref="AB81" ca="1">IFERROR(_xlfn.SINGLE(INDEX(Data!$A$1:AC$1009,_xlfn.AGGREGATE(15,6,(OFFSET(Data!$A$1,0,MATCH(AB$6,Data!$1:$1,0)-1,1000,1)=IF(AB$7="","Yes",AB$7))/(OFFSET(Data!$A$1,0,MATCH(AB$6,Data!$1:$1,0)-1,1000,1)=IF(AB$7="","Yes",AB$7))*ROW(Data!$C$1:$C$1009),ROW(AB81)-ROW(AB$7)),1)),"")</f>
        <v/>
      </c>
      <c r="AC81" s="43" t="str">
        <f ca="1">IF(AD81="","",IF(INDEX(Data!$BR:$BR,MATCH(AD81,Data!$A:$A,0),1)=0,"",INDEX(Data!$BR:$BR,MATCH(AD81,Data!$A:$A,0),1)))</f>
        <v/>
      </c>
      <c r="AD81" s="43" t="str" cm="1">
        <f t="array" aca="1" ref="AD81" ca="1">IFERROR(_xlfn.SINGLE(INDEX(Data!$A$1:AE$1009,_xlfn.AGGREGATE(15,6,(OFFSET(Data!$A$1,0,MATCH(AD$6,Data!$1:$1,0)-1,1000,1)=IF(AD$7="","Yes",AD$7))/(OFFSET(Data!$A$1,0,MATCH(AD$6,Data!$1:$1,0)-1,1000,1)=IF(AD$7="","Yes",AD$7))*ROW(Data!$C$1:$C$1009),ROW(AD81)-ROW(AD$7)),1)),"")</f>
        <v>Oxygen</v>
      </c>
      <c r="AE81" s="43" t="str">
        <f ca="1">IF(AF81="","",IF(INDEX(Data!$BR:$BR,MATCH(AF81,Data!$A:$A,0),1)=0,"",INDEX(Data!$BR:$BR,MATCH(AF81,Data!$A:$A,0),1)))</f>
        <v/>
      </c>
      <c r="AF81" s="43" t="str" cm="1">
        <f t="array" aca="1" ref="AF81" ca="1">IFERROR(_xlfn.SINGLE(INDEX(Data!$A$1:AM$1009,_xlfn.AGGREGATE(15,6,(OFFSET(Data!$A$1,0,MATCH(AF$6,Data!$1:$1,0)-1,1000,1)=IF(AF$7="","Yes",AF$7))/(OFFSET(Data!$A$1,0,MATCH(AF$6,Data!$1:$1,0)-1,1000,1)=IF(AF$7="","Yes",AF$7))*ROW(Data!$C$1:$C$1009),ROW(AF81)-ROW(AF$7)),1)),"")</f>
        <v/>
      </c>
      <c r="AG81" s="43" t="str">
        <f ca="1">IF(AH81="","",IF(INDEX(Data!$BR:$BR,MATCH(AH81,Data!$A:$A,0),1)=0,"",INDEX(Data!$BR:$BR,MATCH(AH81,Data!$A:$A,0),1)))</f>
        <v/>
      </c>
      <c r="AH81" s="43" t="str" cm="1">
        <f t="array" aca="1" ref="AH81" ca="1">IFERROR(_xlfn.SINGLE(INDEX(Data!$A$1:AO$1009,_xlfn.AGGREGATE(15,6,(OFFSET(Data!$A$1,0,MATCH(AH$6,Data!$1:$1,0)-1,1000,1)=IF(AH$7="","Yes",AH$7))/(OFFSET(Data!$A$1,0,MATCH(AH$6,Data!$1:$1,0)-1,1000,1)=IF(AH$7="","Yes",AH$7))*ROW(Data!$C$1:$C$1009),ROW(AH81)-ROW(AH$7)),1)),"")</f>
        <v/>
      </c>
      <c r="AI81" s="43" t="str">
        <f ca="1">IF(AJ81="","",IF(INDEX(Data!$BR:$BR,MATCH(AJ81,Data!$A:$A,0),1)=0,"",INDEX(Data!$BR:$BR,MATCH(AJ81,Data!$A:$A,0),1)))</f>
        <v/>
      </c>
      <c r="AJ81" s="43" t="str" cm="1">
        <f t="array" aca="1" ref="AJ81" ca="1">IFERROR(_xlfn.SINGLE(INDEX(Data!$A$1:AQ$1009,_xlfn.AGGREGATE(15,6,(OFFSET(Data!$A$1,0,MATCH(AJ$6,Data!$1:$1,0)-1,1000,1)=IF(AJ$7="","Yes",AJ$7))/(OFFSET(Data!$A$1,0,MATCH(AJ$6,Data!$1:$1,0)-1,1000,1)=IF(AJ$7="","Yes",AJ$7))*ROW(Data!$C$1:$C$1009),ROW(AJ81)-ROW(AJ$7)),1)),"")</f>
        <v/>
      </c>
      <c r="AK81" s="43" t="str">
        <f ca="1">IF(AL81="","",IF(INDEX(Data!$BR:$BR,MATCH(AL81,Data!$A:$A,0),1)=0,"",INDEX(Data!$BR:$BR,MATCH(AL81,Data!$A:$A,0),1)))</f>
        <v/>
      </c>
      <c r="AL81" s="43" t="str" cm="1">
        <f t="array" aca="1" ref="AL81" ca="1">IFERROR(_xlfn.SINGLE(INDEX(Data!$A$1:AS$1009,_xlfn.AGGREGATE(15,6,(OFFSET(Data!$A$1,0,MATCH(AL$6,Data!$1:$1,0)-1,1000,1)=IF(AL$7="","Yes",AL$7))/(OFFSET(Data!$A$1,0,MATCH(AL$6,Data!$1:$1,0)-1,1000,1)=IF(AL$7="","Yes",AL$7))*ROW(Data!$C$1:$C$1009),ROW(AL81)-ROW(AL$7)),1)),"")</f>
        <v/>
      </c>
      <c r="AM81" s="43" t="str">
        <f ca="1">IF(AN81="","",IF(INDEX(Data!$BR:$BR,MATCH(AN81,Data!$A:$A,0),1)=0,"",INDEX(Data!$BR:$BR,MATCH(AN81,Data!$A:$A,0),1)))</f>
        <v/>
      </c>
      <c r="AN81" s="43" t="str" cm="1">
        <f t="array" aca="1" ref="AN81" ca="1">IFERROR(_xlfn.SINGLE(INDEX(Data!$A$1:AU$1009,_xlfn.AGGREGATE(15,6,(OFFSET(Data!$A$1,0,MATCH(AN$6,Data!$1:$1,0)-1,1000,1)=IF(AN$7="","Yes",AN$7))/(OFFSET(Data!$A$1,0,MATCH(AN$6,Data!$1:$1,0)-1,1000,1)=IF(AN$7="","Yes",AN$7))*ROW(Data!$C$1:$C$1009),ROW(AN81)-ROW(AN$7)),1)),"")</f>
        <v/>
      </c>
    </row>
    <row r="82" spans="1:40" ht="24" x14ac:dyDescent="0.4">
      <c r="A82" s="43" t="str">
        <f ca="1">IF(B82="","",IF(INDEX(Data!$BR:$BR,MATCH(B82,Data!$A:$A,0),1)=0,"",INDEX(Data!$BR:$BR,MATCH(B82,Data!$A:$A,0),1)))</f>
        <v/>
      </c>
      <c r="B82" s="43" t="str" cm="1">
        <f t="array" aca="1" ref="B82" ca="1">IFERROR(_xlfn.SINGLE(INDEX(Data!A$1:$A$1007,_xlfn.AGGREGATE(15,6,(OFFSET(Data!$A$1,0,MATCH(B$6,Data!$1:$1,0)-1,1000,1)=IF(B$7="","Yes",B$7))/(OFFSET(Data!$A$1,0,MATCH(B$6,Data!$1:$1,0)-1,1000,1)=IF(B$7="","Yes",B$7))*ROW(Data!$C$1:$C$1007),ROW(B82)-ROW(B$7)),1)),"")</f>
        <v/>
      </c>
      <c r="C82" s="43" t="str">
        <f ca="1">IF(D82="","",IF(INDEX(Data!$BR:$BR,MATCH(D82,Data!$A:$A,0),1)=0,"",INDEX(Data!$BR:$BR,MATCH(D82,Data!$A:$A,0),1)))</f>
        <v/>
      </c>
      <c r="D82" s="43" t="str" cm="1">
        <f t="array" aca="1" ref="D82" ca="1">IFERROR(_xlfn.SINGLE(INDEX(Data!$A$1:C$1007,_xlfn.AGGREGATE(15,6,(OFFSET(Data!$A$1,0,MATCH(D$6,Data!$1:$1,0)-1,1000,1)=IF(D$7="","Yes",D$7))/(OFFSET(Data!$A$1,0,MATCH(D$6,Data!$1:$1,0)-1,1000,1)=IF(D$7="","Yes",D$7))*ROW(Data!$C$1:$C$1007),ROW(D82)-ROW(D$7)),1)),"")</f>
        <v/>
      </c>
      <c r="E82" s="43" t="str">
        <f ca="1">IF(F82="","",IF(INDEX(Data!$BR:$BR,MATCH(F82,Data!$A:$A,0),1)=0,"",INDEX(Data!$BR:$BR,MATCH(F82,Data!$A:$A,0),1)))</f>
        <v/>
      </c>
      <c r="F82" s="43" t="str" cm="1">
        <f t="array" aca="1" ref="F82" ca="1">IFERROR(_xlfn.SINGLE(INDEX(Data!$A$1:E$1009,_xlfn.AGGREGATE(15,6,(OFFSET(Data!$A$1,0,MATCH(F$6,Data!$1:$1,0)-1,1000,1)=IF(F$7="","Yes",F$7))/(OFFSET(Data!$A$1,0,MATCH(F$6,Data!$1:$1,0)-1,1000,1)=IF(F$7="","Yes",F$7))*ROW(Data!$C$1:$C$1009),ROW(F82)-ROW(F$7)),1)),"")</f>
        <v/>
      </c>
      <c r="G82" s="43" t="str">
        <f ca="1">IF(H82="","",IF(INDEX(Data!$BR:$BR,MATCH(H82,Data!$A:$A,0),1)=0,"",INDEX(Data!$BR:$BR,MATCH(H82,Data!$A:$A,0),1)))</f>
        <v/>
      </c>
      <c r="H82" s="43" t="str" cm="1">
        <f t="array" aca="1" ref="H82" ca="1">IFERROR(_xlfn.SINGLE(INDEX(Data!$A$1:G$1009,_xlfn.AGGREGATE(15,6,(OFFSET(Data!$A$1,0,MATCH(H$6,Data!$1:$1,0)-1,1000,1)=IF(H$7="","Yes",H$7))/(OFFSET(Data!$A$1,0,MATCH(H$6,Data!$1:$1,0)-1,1000,1)=IF(H$7="","Yes",H$7))*ROW(Data!$C$1:$C$1009),ROW(H82)-ROW(H$7)),1)),"")</f>
        <v/>
      </c>
      <c r="I82" s="43" t="str">
        <f ca="1">IF(J82="","",IF(INDEX(Data!$BR:$BR,MATCH(J82,Data!$A:$A,0),1)=0,"",INDEX(Data!$BR:$BR,MATCH(J82,Data!$A:$A,0),1)))</f>
        <v/>
      </c>
      <c r="J82" s="43" t="str" cm="1">
        <f t="array" aca="1" ref="J82" ca="1">IFERROR(_xlfn.SINGLE(INDEX(Data!$A$1:J$1009,_xlfn.AGGREGATE(15,6,(OFFSET(Data!$A$1,0,MATCH(J$6,Data!$1:$1,0)-1,1000,1)=IF(J$7="","Yes",J$7))/(OFFSET(Data!$A$1,0,MATCH(J$6,Data!$1:$1,0)-1,1000,1)=IF(J$7="","Yes",J$7))*ROW(Data!$C$1:$C$1009),ROW(J82)-ROW(J$7)),1)),"")</f>
        <v/>
      </c>
      <c r="K82" s="43" t="str">
        <f ca="1">IF(L82="","",IF(INDEX(Data!$BR:$BR,MATCH(L82,Data!$A:$A,0),1)=0,"",INDEX(Data!$BR:$BR,MATCH(L82,Data!$A:$A,0),1)))</f>
        <v/>
      </c>
      <c r="L82" s="43" t="str" cm="1">
        <f t="array" aca="1" ref="L82" ca="1">IFERROR(_xlfn.SINGLE(INDEX(Data!$A$1:L$1009,_xlfn.AGGREGATE(15,6,(OFFSET(Data!$A$1,0,MATCH(L$6,Data!$1:$1,0)-1,1000,1)=IF(L$7="","Yes",L$7))/(OFFSET(Data!$A$1,0,MATCH(L$6,Data!$1:$1,0)-1,1000,1)=IF(L$7="","Yes",L$7))*ROW(Data!$C$1:$C$1009),ROW(L82)-ROW(L$7)),1)),"")</f>
        <v>Turner Classic Movies</v>
      </c>
      <c r="M82" s="43" t="str">
        <f ca="1">IF(N82="","",IF(INDEX(Data!$BR:$BR,MATCH(N82,Data!$A:$A,0),1)=0,"",INDEX(Data!$BR:$BR,MATCH(N82,Data!$A:$A,0),1)))</f>
        <v/>
      </c>
      <c r="N82" s="43" t="str" cm="1">
        <f t="array" aca="1" ref="N82" ca="1">IFERROR(_xlfn.SINGLE(INDEX(Data!$A$1:N$1009,_xlfn.AGGREGATE(15,6,(OFFSET(Data!$A$1,0,MATCH(N$6,Data!$1:$1,0)-1,1000,1)=IF(N$7="","Yes",N$7))/(OFFSET(Data!$A$1,0,MATCH(N$6,Data!$1:$1,0)-1,1000,1)=IF(N$7="","Yes",N$7))*ROW(Data!$C$1:$C$1009),ROW(N82)-ROW(N$7)),1)),"")</f>
        <v/>
      </c>
      <c r="O82" s="43" t="str">
        <f ca="1">IF(P82="","",IF(INDEX(Data!$BR:$BR,MATCH(P82,Data!$A:$A,0),1)=0,"",INDEX(Data!$BR:$BR,MATCH(P82,Data!$A:$A,0),1)))</f>
        <v/>
      </c>
      <c r="P82" s="43" t="str" cm="1">
        <f t="array" aca="1" ref="P82" ca="1">IFERROR(_xlfn.SINGLE(INDEX(Data!$A$1:Q$1009,_xlfn.AGGREGATE(15,6,(OFFSET(Data!$A$1,0,MATCH(P$6,Data!$1:$1,0)-1,1000,1)=IF(P$7="","Yes",P$7))/(OFFSET(Data!$A$1,0,MATCH(P$6,Data!$1:$1,0)-1,1000,1)=IF(P$7="","Yes",P$7))*ROW(Data!$C$1:$C$1009),ROW(P82)-ROW(P$7)),1)),"")</f>
        <v>QVC 2</v>
      </c>
      <c r="Q82" s="43">
        <f ca="1">IF(R82="","",IF(INDEX(Data!$BR:$BR,MATCH(R82,Data!$A:$A,0),1)=0,"",INDEX(Data!$BR:$BR,MATCH(R82,Data!$A:$A,0),1)))</f>
        <v>2</v>
      </c>
      <c r="R82" s="43" t="str" cm="1">
        <f t="array" aca="1" ref="R82" ca="1">IFERROR(_xlfn.SINGLE(INDEX(Data!$A$1:R$1009,_xlfn.AGGREGATE(15,6,(OFFSET(Data!$A$1,0,MATCH(R$6,Data!$1:$1,0)-1,1000,1)=IF(R$7="","Yes",R$7))/(OFFSET(Data!$A$1,0,MATCH(R$6,Data!$1:$1,0)-1,1000,1)=IF(R$7="","Yes",R$7))*ROW(Data!$C$1:$C$1009),ROW(R82)-ROW(R$7)),1)),"")</f>
        <v>Longhorn Network</v>
      </c>
      <c r="S82" s="43" t="str">
        <f ca="1">IF(T82="","",IF(INDEX(Data!$BR:$BR,MATCH(T82,Data!$A:$A,0),1)=0,"",INDEX(Data!$BR:$BR,MATCH(T82,Data!$A:$A,0),1)))</f>
        <v/>
      </c>
      <c r="T82" s="43" t="str" cm="1">
        <f t="array" aca="1" ref="T82" ca="1">IFERROR(_xlfn.SINGLE(INDEX(Data!$A$1:S$1009,_xlfn.AGGREGATE(15,6,(OFFSET(Data!$A$1,0,MATCH(T$6,Data!$1:$1,0)-1,1000,1)=IF(T$7="","Yes",T$7))/(OFFSET(Data!$A$1,0,MATCH(T$6,Data!$1:$1,0)-1,1000,1)=IF(T$7="","Yes",T$7))*ROW(Data!$C$1:$C$1009),ROW(T82)-ROW(T$7)),1)),"")</f>
        <v>Logo</v>
      </c>
      <c r="U82" s="43" t="str">
        <f ca="1">IF(V82="","",IF(INDEX(Data!$BR:$BR,MATCH(V82,Data!$A:$A,0),1)=0,"",INDEX(Data!$BR:$BR,MATCH(V82,Data!$A:$A,0),1)))</f>
        <v/>
      </c>
      <c r="V82" s="43" t="str" cm="1">
        <f t="array" aca="1" ref="V82" ca="1">IFERROR(_xlfn.SINGLE(INDEX(Data!$A$1:T$1009,_xlfn.AGGREGATE(15,6,(OFFSET(Data!$A$1,0,MATCH(V$6,Data!$1:$1,0)-1,1000,1)=IF(V$7="","Yes",V$7))/(OFFSET(Data!$A$1,0,MATCH(V$6,Data!$1:$1,0)-1,1000,1)=IF(V$7="","Yes",V$7))*ROW(Data!$C$1:$C$1009),ROW(V82)-ROW(V$7)),1)),"")</f>
        <v>HSN</v>
      </c>
      <c r="W82" s="43" t="str">
        <f ca="1">IF(X82="","",IF(INDEX(Data!$BR:$BR,MATCH(X82,Data!$A:$A,0),1)=0,"",INDEX(Data!$BR:$BR,MATCH(X82,Data!$A:$A,0),1)))</f>
        <v/>
      </c>
      <c r="X82" s="43" t="str" cm="1">
        <f t="array" aca="1" ref="X82" ca="1">IFERROR(_xlfn.SINGLE(INDEX(Data!$A$1:Y$1009,_xlfn.AGGREGATE(15,6,(OFFSET(Data!$A$1,0,MATCH(X$6,Data!$1:$1,0)-1,1000,1)=IF(X$7="","Yes",X$7))/(OFFSET(Data!$A$1,0,MATCH(X$6,Data!$1:$1,0)-1,1000,1)=IF(X$7="","Yes",X$7))*ROW(Data!$C$1:$C$1009),ROW(X82)-ROW(X$7)),1)),"")</f>
        <v>NTN24</v>
      </c>
      <c r="Y82" s="43" t="str">
        <f ca="1">IF(Z82="","",IF(INDEX(Data!$BR:$BR,MATCH(Z82,Data!$A:$A,0),1)=0,"",INDEX(Data!$BR:$BR,MATCH(Z82,Data!$A:$A,0),1)))</f>
        <v/>
      </c>
      <c r="Z82" s="43" t="str" cm="1">
        <f t="array" aca="1" ref="Z82" ca="1">IFERROR(_xlfn.SINGLE(INDEX(Data!$A$1:AA$1009,_xlfn.AGGREGATE(15,6,(OFFSET(Data!$A$1,0,MATCH(Z$6,Data!$1:$1,0)-1,1000,1)=IF(Z$7="","Yes",Z$7))/(OFFSET(Data!$A$1,0,MATCH(Z$6,Data!$1:$1,0)-1,1000,1)=IF(Z$7="","Yes",Z$7))*ROW(Data!$C$1:$C$1009),ROW(Z82)-ROW(Z$7)),1)),"")</f>
        <v>POP</v>
      </c>
      <c r="AA82" s="43" t="str">
        <f ca="1">IF(AB82="","",IF(INDEX(Data!$BR:$BR,MATCH(AB82,Data!$A:$A,0),1)=0,"",INDEX(Data!$BR:$BR,MATCH(AB82,Data!$A:$A,0),1)))</f>
        <v/>
      </c>
      <c r="AB82" s="43" t="str" cm="1">
        <f t="array" aca="1" ref="AB82" ca="1">IFERROR(_xlfn.SINGLE(INDEX(Data!$A$1:AC$1009,_xlfn.AGGREGATE(15,6,(OFFSET(Data!$A$1,0,MATCH(AB$6,Data!$1:$1,0)-1,1000,1)=IF(AB$7="","Yes",AB$7))/(OFFSET(Data!$A$1,0,MATCH(AB$6,Data!$1:$1,0)-1,1000,1)=IF(AB$7="","Yes",AB$7))*ROW(Data!$C$1:$C$1009),ROW(AB82)-ROW(AB$7)),1)),"")</f>
        <v/>
      </c>
      <c r="AC82" s="43" t="str">
        <f ca="1">IF(AD82="","",IF(INDEX(Data!$BR:$BR,MATCH(AD82,Data!$A:$A,0),1)=0,"",INDEX(Data!$BR:$BR,MATCH(AD82,Data!$A:$A,0),1)))</f>
        <v/>
      </c>
      <c r="AD82" s="43" t="str" cm="1">
        <f t="array" aca="1" ref="AD82" ca="1">IFERROR(_xlfn.SINGLE(INDEX(Data!$A$1:AE$1009,_xlfn.AGGREGATE(15,6,(OFFSET(Data!$A$1,0,MATCH(AD$6,Data!$1:$1,0)-1,1000,1)=IF(AD$7="","Yes",AD$7))/(OFFSET(Data!$A$1,0,MATCH(AD$6,Data!$1:$1,0)-1,1000,1)=IF(AD$7="","Yes",AD$7))*ROW(Data!$C$1:$C$1009),ROW(AD82)-ROW(AD$7)),1)),"")</f>
        <v>Paramount Network</v>
      </c>
      <c r="AE82" s="43" t="str">
        <f ca="1">IF(AF82="","",IF(INDEX(Data!$BR:$BR,MATCH(AF82,Data!$A:$A,0),1)=0,"",INDEX(Data!$BR:$BR,MATCH(AF82,Data!$A:$A,0),1)))</f>
        <v/>
      </c>
      <c r="AF82" s="43" t="str" cm="1">
        <f t="array" aca="1" ref="AF82" ca="1">IFERROR(_xlfn.SINGLE(INDEX(Data!$A$1:AM$1009,_xlfn.AGGREGATE(15,6,(OFFSET(Data!$A$1,0,MATCH(AF$6,Data!$1:$1,0)-1,1000,1)=IF(AF$7="","Yes",AF$7))/(OFFSET(Data!$A$1,0,MATCH(AF$6,Data!$1:$1,0)-1,1000,1)=IF(AF$7="","Yes",AF$7))*ROW(Data!$C$1:$C$1009),ROW(AF82)-ROW(AF$7)),1)),"")</f>
        <v/>
      </c>
      <c r="AG82" s="43" t="str">
        <f ca="1">IF(AH82="","",IF(INDEX(Data!$BR:$BR,MATCH(AH82,Data!$A:$A,0),1)=0,"",INDEX(Data!$BR:$BR,MATCH(AH82,Data!$A:$A,0),1)))</f>
        <v/>
      </c>
      <c r="AH82" s="43" t="str" cm="1">
        <f t="array" aca="1" ref="AH82" ca="1">IFERROR(_xlfn.SINGLE(INDEX(Data!$A$1:AO$1009,_xlfn.AGGREGATE(15,6,(OFFSET(Data!$A$1,0,MATCH(AH$6,Data!$1:$1,0)-1,1000,1)=IF(AH$7="","Yes",AH$7))/(OFFSET(Data!$A$1,0,MATCH(AH$6,Data!$1:$1,0)-1,1000,1)=IF(AH$7="","Yes",AH$7))*ROW(Data!$C$1:$C$1009),ROW(AH82)-ROW(AH$7)),1)),"")</f>
        <v/>
      </c>
      <c r="AI82" s="43" t="str">
        <f ca="1">IF(AJ82="","",IF(INDEX(Data!$BR:$BR,MATCH(AJ82,Data!$A:$A,0),1)=0,"",INDEX(Data!$BR:$BR,MATCH(AJ82,Data!$A:$A,0),1)))</f>
        <v/>
      </c>
      <c r="AJ82" s="43" t="str" cm="1">
        <f t="array" aca="1" ref="AJ82" ca="1">IFERROR(_xlfn.SINGLE(INDEX(Data!$A$1:AQ$1009,_xlfn.AGGREGATE(15,6,(OFFSET(Data!$A$1,0,MATCH(AJ$6,Data!$1:$1,0)-1,1000,1)=IF(AJ$7="","Yes",AJ$7))/(OFFSET(Data!$A$1,0,MATCH(AJ$6,Data!$1:$1,0)-1,1000,1)=IF(AJ$7="","Yes",AJ$7))*ROW(Data!$C$1:$C$1009),ROW(AJ82)-ROW(AJ$7)),1)),"")</f>
        <v/>
      </c>
      <c r="AK82" s="43" t="str">
        <f ca="1">IF(AL82="","",IF(INDEX(Data!$BR:$BR,MATCH(AL82,Data!$A:$A,0),1)=0,"",INDEX(Data!$BR:$BR,MATCH(AL82,Data!$A:$A,0),1)))</f>
        <v/>
      </c>
      <c r="AL82" s="43" t="str" cm="1">
        <f t="array" aca="1" ref="AL82" ca="1">IFERROR(_xlfn.SINGLE(INDEX(Data!$A$1:AS$1009,_xlfn.AGGREGATE(15,6,(OFFSET(Data!$A$1,0,MATCH(AL$6,Data!$1:$1,0)-1,1000,1)=IF(AL$7="","Yes",AL$7))/(OFFSET(Data!$A$1,0,MATCH(AL$6,Data!$1:$1,0)-1,1000,1)=IF(AL$7="","Yes",AL$7))*ROW(Data!$C$1:$C$1009),ROW(AL82)-ROW(AL$7)),1)),"")</f>
        <v/>
      </c>
      <c r="AM82" s="43" t="str">
        <f ca="1">IF(AN82="","",IF(INDEX(Data!$BR:$BR,MATCH(AN82,Data!$A:$A,0),1)=0,"",INDEX(Data!$BR:$BR,MATCH(AN82,Data!$A:$A,0),1)))</f>
        <v/>
      </c>
      <c r="AN82" s="43" t="str" cm="1">
        <f t="array" aca="1" ref="AN82" ca="1">IFERROR(_xlfn.SINGLE(INDEX(Data!$A$1:AU$1009,_xlfn.AGGREGATE(15,6,(OFFSET(Data!$A$1,0,MATCH(AN$6,Data!$1:$1,0)-1,1000,1)=IF(AN$7="","Yes",AN$7))/(OFFSET(Data!$A$1,0,MATCH(AN$6,Data!$1:$1,0)-1,1000,1)=IF(AN$7="","Yes",AN$7))*ROW(Data!$C$1:$C$1009),ROW(AN82)-ROW(AN$7)),1)),"")</f>
        <v/>
      </c>
    </row>
    <row r="83" spans="1:40" x14ac:dyDescent="0.4">
      <c r="A83" s="43" t="str">
        <f ca="1">IF(B83="","",IF(INDEX(Data!$BR:$BR,MATCH(B83,Data!$A:$A,0),1)=0,"",INDEX(Data!$BR:$BR,MATCH(B83,Data!$A:$A,0),1)))</f>
        <v/>
      </c>
      <c r="B83" s="43" t="str" cm="1">
        <f t="array" aca="1" ref="B83" ca="1">IFERROR(_xlfn.SINGLE(INDEX(Data!A$1:$A$1007,_xlfn.AGGREGATE(15,6,(OFFSET(Data!$A$1,0,MATCH(B$6,Data!$1:$1,0)-1,1000,1)=IF(B$7="","Yes",B$7))/(OFFSET(Data!$A$1,0,MATCH(B$6,Data!$1:$1,0)-1,1000,1)=IF(B$7="","Yes",B$7))*ROW(Data!$C$1:$C$1007),ROW(B83)-ROW(B$7)),1)),"")</f>
        <v/>
      </c>
      <c r="C83" s="43" t="str">
        <f ca="1">IF(D83="","",IF(INDEX(Data!$BR:$BR,MATCH(D83,Data!$A:$A,0),1)=0,"",INDEX(Data!$BR:$BR,MATCH(D83,Data!$A:$A,0),1)))</f>
        <v/>
      </c>
      <c r="D83" s="43" t="str" cm="1">
        <f t="array" aca="1" ref="D83" ca="1">IFERROR(_xlfn.SINGLE(INDEX(Data!$A$1:C$1007,_xlfn.AGGREGATE(15,6,(OFFSET(Data!$A$1,0,MATCH(D$6,Data!$1:$1,0)-1,1000,1)=IF(D$7="","Yes",D$7))/(OFFSET(Data!$A$1,0,MATCH(D$6,Data!$1:$1,0)-1,1000,1)=IF(D$7="","Yes",D$7))*ROW(Data!$C$1:$C$1007),ROW(D83)-ROW(D$7)),1)),"")</f>
        <v/>
      </c>
      <c r="E83" s="43" t="str">
        <f ca="1">IF(F83="","",IF(INDEX(Data!$BR:$BR,MATCH(F83,Data!$A:$A,0),1)=0,"",INDEX(Data!$BR:$BR,MATCH(F83,Data!$A:$A,0),1)))</f>
        <v/>
      </c>
      <c r="F83" s="43" t="str" cm="1">
        <f t="array" aca="1" ref="F83" ca="1">IFERROR(_xlfn.SINGLE(INDEX(Data!$A$1:E$1009,_xlfn.AGGREGATE(15,6,(OFFSET(Data!$A$1,0,MATCH(F$6,Data!$1:$1,0)-1,1000,1)=IF(F$7="","Yes",F$7))/(OFFSET(Data!$A$1,0,MATCH(F$6,Data!$1:$1,0)-1,1000,1)=IF(F$7="","Yes",F$7))*ROW(Data!$C$1:$C$1009),ROW(F83)-ROW(F$7)),1)),"")</f>
        <v/>
      </c>
      <c r="G83" s="43" t="str">
        <f ca="1">IF(H83="","",IF(INDEX(Data!$BR:$BR,MATCH(H83,Data!$A:$A,0),1)=0,"",INDEX(Data!$BR:$BR,MATCH(H83,Data!$A:$A,0),1)))</f>
        <v/>
      </c>
      <c r="H83" s="43" t="str" cm="1">
        <f t="array" aca="1" ref="H83" ca="1">IFERROR(_xlfn.SINGLE(INDEX(Data!$A$1:G$1009,_xlfn.AGGREGATE(15,6,(OFFSET(Data!$A$1,0,MATCH(H$6,Data!$1:$1,0)-1,1000,1)=IF(H$7="","Yes",H$7))/(OFFSET(Data!$A$1,0,MATCH(H$6,Data!$1:$1,0)-1,1000,1)=IF(H$7="","Yes",H$7))*ROW(Data!$C$1:$C$1009),ROW(H83)-ROW(H$7)),1)),"")</f>
        <v/>
      </c>
      <c r="I83" s="43" t="str">
        <f ca="1">IF(J83="","",IF(INDEX(Data!$BR:$BR,MATCH(J83,Data!$A:$A,0),1)=0,"",INDEX(Data!$BR:$BR,MATCH(J83,Data!$A:$A,0),1)))</f>
        <v/>
      </c>
      <c r="J83" s="43" t="str" cm="1">
        <f t="array" aca="1" ref="J83" ca="1">IFERROR(_xlfn.SINGLE(INDEX(Data!$A$1:J$1009,_xlfn.AGGREGATE(15,6,(OFFSET(Data!$A$1,0,MATCH(J$6,Data!$1:$1,0)-1,1000,1)=IF(J$7="","Yes",J$7))/(OFFSET(Data!$A$1,0,MATCH(J$6,Data!$1:$1,0)-1,1000,1)=IF(J$7="","Yes",J$7))*ROW(Data!$C$1:$C$1009),ROW(J83)-ROW(J$7)),1)),"")</f>
        <v/>
      </c>
      <c r="K83" s="43" t="str">
        <f ca="1">IF(L83="","",IF(INDEX(Data!$BR:$BR,MATCH(L83,Data!$A:$A,0),1)=0,"",INDEX(Data!$BR:$BR,MATCH(L83,Data!$A:$A,0),1)))</f>
        <v/>
      </c>
      <c r="L83" s="43" t="str" cm="1">
        <f t="array" aca="1" ref="L83" ca="1">IFERROR(_xlfn.SINGLE(INDEX(Data!$A$1:L$1009,_xlfn.AGGREGATE(15,6,(OFFSET(Data!$A$1,0,MATCH(L$6,Data!$1:$1,0)-1,1000,1)=IF(L$7="","Yes",L$7))/(OFFSET(Data!$A$1,0,MATCH(L$6,Data!$1:$1,0)-1,1000,1)=IF(L$7="","Yes",L$7))*ROW(Data!$C$1:$C$1009),ROW(L83)-ROW(L$7)),1)),"")</f>
        <v>TV Land</v>
      </c>
      <c r="M83" s="43" t="str">
        <f ca="1">IF(N83="","",IF(INDEX(Data!$BR:$BR,MATCH(N83,Data!$A:$A,0),1)=0,"",INDEX(Data!$BR:$BR,MATCH(N83,Data!$A:$A,0),1)))</f>
        <v/>
      </c>
      <c r="N83" s="43" t="str" cm="1">
        <f t="array" aca="1" ref="N83" ca="1">IFERROR(_xlfn.SINGLE(INDEX(Data!$A$1:N$1009,_xlfn.AGGREGATE(15,6,(OFFSET(Data!$A$1,0,MATCH(N$6,Data!$1:$1,0)-1,1000,1)=IF(N$7="","Yes",N$7))/(OFFSET(Data!$A$1,0,MATCH(N$6,Data!$1:$1,0)-1,1000,1)=IF(N$7="","Yes",N$7))*ROW(Data!$C$1:$C$1009),ROW(N83)-ROW(N$7)),1)),"")</f>
        <v/>
      </c>
      <c r="O83" s="43" t="str">
        <f ca="1">IF(P83="","",IF(INDEX(Data!$BR:$BR,MATCH(P83,Data!$A:$A,0),1)=0,"",INDEX(Data!$BR:$BR,MATCH(P83,Data!$A:$A,0),1)))</f>
        <v/>
      </c>
      <c r="P83" s="43" t="str" cm="1">
        <f t="array" aca="1" ref="P83" ca="1">IFERROR(_xlfn.SINGLE(INDEX(Data!$A$1:Q$1009,_xlfn.AGGREGATE(15,6,(OFFSET(Data!$A$1,0,MATCH(P$6,Data!$1:$1,0)-1,1000,1)=IF(P$7="","Yes",P$7))/(OFFSET(Data!$A$1,0,MATCH(P$6,Data!$1:$1,0)-1,1000,1)=IF(P$7="","Yes",P$7))*ROW(Data!$C$1:$C$1009),ROW(P83)-ROW(P$7)),1)),"")</f>
        <v>Reelz</v>
      </c>
      <c r="Q83" s="43" t="str">
        <f ca="1">IF(R83="","",IF(INDEX(Data!$BR:$BR,MATCH(R83,Data!$A:$A,0),1)=0,"",INDEX(Data!$BR:$BR,MATCH(R83,Data!$A:$A,0),1)))</f>
        <v/>
      </c>
      <c r="R83" s="43" t="str" cm="1">
        <f t="array" aca="1" ref="R83" ca="1">IFERROR(_xlfn.SINGLE(INDEX(Data!$A$1:R$1009,_xlfn.AGGREGATE(15,6,(OFFSET(Data!$A$1,0,MATCH(R$6,Data!$1:$1,0)-1,1000,1)=IF(R$7="","Yes",R$7))/(OFFSET(Data!$A$1,0,MATCH(R$6,Data!$1:$1,0)-1,1000,1)=IF(R$7="","Yes",R$7))*ROW(Data!$C$1:$C$1009),ROW(R83)-ROW(R$7)),1)),"")</f>
        <v>MLB Network</v>
      </c>
      <c r="S83" s="43">
        <f ca="1">IF(T83="","",IF(INDEX(Data!$BR:$BR,MATCH(T83,Data!$A:$A,0),1)=0,"",INDEX(Data!$BR:$BR,MATCH(T83,Data!$A:$A,0),1)))</f>
        <v>2</v>
      </c>
      <c r="T83" s="43" t="str" cm="1">
        <f t="array" aca="1" ref="T83" ca="1">IFERROR(_xlfn.SINGLE(INDEX(Data!$A$1:S$1009,_xlfn.AGGREGATE(15,6,(OFFSET(Data!$A$1,0,MATCH(T$6,Data!$1:$1,0)-1,1000,1)=IF(T$7="","Yes",T$7))/(OFFSET(Data!$A$1,0,MATCH(T$6,Data!$1:$1,0)-1,1000,1)=IF(T$7="","Yes",T$7))*ROW(Data!$C$1:$C$1009),ROW(T83)-ROW(T$7)),1)),"")</f>
        <v>Longhorn Network</v>
      </c>
      <c r="U83" s="43" t="str">
        <f ca="1">IF(V83="","",IF(INDEX(Data!$BR:$BR,MATCH(V83,Data!$A:$A,0),1)=0,"",INDEX(Data!$BR:$BR,MATCH(V83,Data!$A:$A,0),1)))</f>
        <v/>
      </c>
      <c r="V83" s="43" t="str" cm="1">
        <f t="array" aca="1" ref="V83" ca="1">IFERROR(_xlfn.SINGLE(INDEX(Data!$A$1:T$1009,_xlfn.AGGREGATE(15,6,(OFFSET(Data!$A$1,0,MATCH(V$6,Data!$1:$1,0)-1,1000,1)=IF(V$7="","Yes",V$7))/(OFFSET(Data!$A$1,0,MATCH(V$6,Data!$1:$1,0)-1,1000,1)=IF(V$7="","Yes",V$7))*ROW(Data!$C$1:$C$1009),ROW(V83)-ROW(V$7)),1)),"")</f>
        <v>IFC</v>
      </c>
      <c r="W83" s="43" t="str">
        <f ca="1">IF(X83="","",IF(INDEX(Data!$BR:$BR,MATCH(X83,Data!$A:$A,0),1)=0,"",INDEX(Data!$BR:$BR,MATCH(X83,Data!$A:$A,0),1)))</f>
        <v/>
      </c>
      <c r="X83" s="43" t="str" cm="1">
        <f t="array" aca="1" ref="X83" ca="1">IFERROR(_xlfn.SINGLE(INDEX(Data!$A$1:Y$1009,_xlfn.AGGREGATE(15,6,(OFFSET(Data!$A$1,0,MATCH(X$6,Data!$1:$1,0)-1,1000,1)=IF(X$7="","Yes",X$7))/(OFFSET(Data!$A$1,0,MATCH(X$6,Data!$1:$1,0)-1,1000,1)=IF(X$7="","Yes",X$7))*ROW(Data!$C$1:$C$1009),ROW(X83)-ROW(X$7)),1)),"")</f>
        <v>Nuestra Tele</v>
      </c>
      <c r="Y83" s="43" t="str">
        <f ca="1">IF(Z83="","",IF(INDEX(Data!$BR:$BR,MATCH(Z83,Data!$A:$A,0),1)=0,"",INDEX(Data!$BR:$BR,MATCH(Z83,Data!$A:$A,0),1)))</f>
        <v/>
      </c>
      <c r="Z83" s="43" t="str" cm="1">
        <f t="array" aca="1" ref="Z83" ca="1">IFERROR(_xlfn.SINGLE(INDEX(Data!$A$1:AA$1009,_xlfn.AGGREGATE(15,6,(OFFSET(Data!$A$1,0,MATCH(Z$6,Data!$1:$1,0)-1,1000,1)=IF(Z$7="","Yes",Z$7))/(OFFSET(Data!$A$1,0,MATCH(Z$6,Data!$1:$1,0)-1,1000,1)=IF(Z$7="","Yes",Z$7))*ROW(Data!$C$1:$C$1009),ROW(Z83)-ROW(Z$7)),1)),"")</f>
        <v>SEC Network</v>
      </c>
      <c r="AA83" s="43" t="str">
        <f ca="1">IF(AB83="","",IF(INDEX(Data!$BR:$BR,MATCH(AB83,Data!$A:$A,0),1)=0,"",INDEX(Data!$BR:$BR,MATCH(AB83,Data!$A:$A,0),1)))</f>
        <v/>
      </c>
      <c r="AB83" s="43" t="str" cm="1">
        <f t="array" aca="1" ref="AB83" ca="1">IFERROR(_xlfn.SINGLE(INDEX(Data!$A$1:AC$1009,_xlfn.AGGREGATE(15,6,(OFFSET(Data!$A$1,0,MATCH(AB$6,Data!$1:$1,0)-1,1000,1)=IF(AB$7="","Yes",AB$7))/(OFFSET(Data!$A$1,0,MATCH(AB$6,Data!$1:$1,0)-1,1000,1)=IF(AB$7="","Yes",AB$7))*ROW(Data!$C$1:$C$1009),ROW(AB83)-ROW(AB$7)),1)),"")</f>
        <v/>
      </c>
      <c r="AC83" s="43" t="str">
        <f ca="1">IF(AD83="","",IF(INDEX(Data!$BR:$BR,MATCH(AD83,Data!$A:$A,0),1)=0,"",INDEX(Data!$BR:$BR,MATCH(AD83,Data!$A:$A,0),1)))</f>
        <v/>
      </c>
      <c r="AD83" s="43" t="str" cm="1">
        <f t="array" aca="1" ref="AD83" ca="1">IFERROR(_xlfn.SINGLE(INDEX(Data!$A$1:AE$1009,_xlfn.AGGREGATE(15,6,(OFFSET(Data!$A$1,0,MATCH(AD$6,Data!$1:$1,0)-1,1000,1)=IF(AD$7="","Yes",AD$7))/(OFFSET(Data!$A$1,0,MATCH(AD$6,Data!$1:$1,0)-1,1000,1)=IF(AD$7="","Yes",AD$7))*ROW(Data!$C$1:$C$1009),ROW(AD83)-ROW(AD$7)),1)),"")</f>
        <v>POP</v>
      </c>
      <c r="AE83" s="43" t="str">
        <f ca="1">IF(AF83="","",IF(INDEX(Data!$BR:$BR,MATCH(AF83,Data!$A:$A,0),1)=0,"",INDEX(Data!$BR:$BR,MATCH(AF83,Data!$A:$A,0),1)))</f>
        <v/>
      </c>
      <c r="AF83" s="43" t="str" cm="1">
        <f t="array" aca="1" ref="AF83" ca="1">IFERROR(_xlfn.SINGLE(INDEX(Data!$A$1:AM$1009,_xlfn.AGGREGATE(15,6,(OFFSET(Data!$A$1,0,MATCH(AF$6,Data!$1:$1,0)-1,1000,1)=IF(AF$7="","Yes",AF$7))/(OFFSET(Data!$A$1,0,MATCH(AF$6,Data!$1:$1,0)-1,1000,1)=IF(AF$7="","Yes",AF$7))*ROW(Data!$C$1:$C$1009),ROW(AF83)-ROW(AF$7)),1)),"")</f>
        <v/>
      </c>
      <c r="AG83" s="43" t="str">
        <f ca="1">IF(AH83="","",IF(INDEX(Data!$BR:$BR,MATCH(AH83,Data!$A:$A,0),1)=0,"",INDEX(Data!$BR:$BR,MATCH(AH83,Data!$A:$A,0),1)))</f>
        <v/>
      </c>
      <c r="AH83" s="43" t="str" cm="1">
        <f t="array" aca="1" ref="AH83" ca="1">IFERROR(_xlfn.SINGLE(INDEX(Data!$A$1:AO$1009,_xlfn.AGGREGATE(15,6,(OFFSET(Data!$A$1,0,MATCH(AH$6,Data!$1:$1,0)-1,1000,1)=IF(AH$7="","Yes",AH$7))/(OFFSET(Data!$A$1,0,MATCH(AH$6,Data!$1:$1,0)-1,1000,1)=IF(AH$7="","Yes",AH$7))*ROW(Data!$C$1:$C$1009),ROW(AH83)-ROW(AH$7)),1)),"")</f>
        <v/>
      </c>
      <c r="AI83" s="43" t="str">
        <f ca="1">IF(AJ83="","",IF(INDEX(Data!$BR:$BR,MATCH(AJ83,Data!$A:$A,0),1)=0,"",INDEX(Data!$BR:$BR,MATCH(AJ83,Data!$A:$A,0),1)))</f>
        <v/>
      </c>
      <c r="AJ83" s="43" t="str" cm="1">
        <f t="array" aca="1" ref="AJ83" ca="1">IFERROR(_xlfn.SINGLE(INDEX(Data!$A$1:AQ$1009,_xlfn.AGGREGATE(15,6,(OFFSET(Data!$A$1,0,MATCH(AJ$6,Data!$1:$1,0)-1,1000,1)=IF(AJ$7="","Yes",AJ$7))/(OFFSET(Data!$A$1,0,MATCH(AJ$6,Data!$1:$1,0)-1,1000,1)=IF(AJ$7="","Yes",AJ$7))*ROW(Data!$C$1:$C$1009),ROW(AJ83)-ROW(AJ$7)),1)),"")</f>
        <v/>
      </c>
      <c r="AK83" s="43" t="str">
        <f ca="1">IF(AL83="","",IF(INDEX(Data!$BR:$BR,MATCH(AL83,Data!$A:$A,0),1)=0,"",INDEX(Data!$BR:$BR,MATCH(AL83,Data!$A:$A,0),1)))</f>
        <v/>
      </c>
      <c r="AL83" s="43" t="str" cm="1">
        <f t="array" aca="1" ref="AL83" ca="1">IFERROR(_xlfn.SINGLE(INDEX(Data!$A$1:AS$1009,_xlfn.AGGREGATE(15,6,(OFFSET(Data!$A$1,0,MATCH(AL$6,Data!$1:$1,0)-1,1000,1)=IF(AL$7="","Yes",AL$7))/(OFFSET(Data!$A$1,0,MATCH(AL$6,Data!$1:$1,0)-1,1000,1)=IF(AL$7="","Yes",AL$7))*ROW(Data!$C$1:$C$1009),ROW(AL83)-ROW(AL$7)),1)),"")</f>
        <v/>
      </c>
      <c r="AM83" s="43" t="str">
        <f ca="1">IF(AN83="","",IF(INDEX(Data!$BR:$BR,MATCH(AN83,Data!$A:$A,0),1)=0,"",INDEX(Data!$BR:$BR,MATCH(AN83,Data!$A:$A,0),1)))</f>
        <v/>
      </c>
      <c r="AN83" s="43" t="str" cm="1">
        <f t="array" aca="1" ref="AN83" ca="1">IFERROR(_xlfn.SINGLE(INDEX(Data!$A$1:AU$1009,_xlfn.AGGREGATE(15,6,(OFFSET(Data!$A$1,0,MATCH(AN$6,Data!$1:$1,0)-1,1000,1)=IF(AN$7="","Yes",AN$7))/(OFFSET(Data!$A$1,0,MATCH(AN$6,Data!$1:$1,0)-1,1000,1)=IF(AN$7="","Yes",AN$7))*ROW(Data!$C$1:$C$1009),ROW(AN83)-ROW(AN$7)),1)),"")</f>
        <v/>
      </c>
    </row>
    <row r="84" spans="1:40" ht="24" x14ac:dyDescent="0.4">
      <c r="A84" s="43" t="str">
        <f ca="1">IF(B84="","",IF(INDEX(Data!$BR:$BR,MATCH(B84,Data!$A:$A,0),1)=0,"",INDEX(Data!$BR:$BR,MATCH(B84,Data!$A:$A,0),1)))</f>
        <v/>
      </c>
      <c r="B84" s="43" t="str" cm="1">
        <f t="array" aca="1" ref="B84" ca="1">IFERROR(_xlfn.SINGLE(INDEX(Data!A$1:$A$1007,_xlfn.AGGREGATE(15,6,(OFFSET(Data!$A$1,0,MATCH(B$6,Data!$1:$1,0)-1,1000,1)=IF(B$7="","Yes",B$7))/(OFFSET(Data!$A$1,0,MATCH(B$6,Data!$1:$1,0)-1,1000,1)=IF(B$7="","Yes",B$7))*ROW(Data!$C$1:$C$1007),ROW(B84)-ROW(B$7)),1)),"")</f>
        <v/>
      </c>
      <c r="C84" s="43" t="str">
        <f ca="1">IF(D84="","",IF(INDEX(Data!$BR:$BR,MATCH(D84,Data!$A:$A,0),1)=0,"",INDEX(Data!$BR:$BR,MATCH(D84,Data!$A:$A,0),1)))</f>
        <v/>
      </c>
      <c r="D84" s="43" t="str" cm="1">
        <f t="array" aca="1" ref="D84" ca="1">IFERROR(_xlfn.SINGLE(INDEX(Data!$A$1:C$1007,_xlfn.AGGREGATE(15,6,(OFFSET(Data!$A$1,0,MATCH(D$6,Data!$1:$1,0)-1,1000,1)=IF(D$7="","Yes",D$7))/(OFFSET(Data!$A$1,0,MATCH(D$6,Data!$1:$1,0)-1,1000,1)=IF(D$7="","Yes",D$7))*ROW(Data!$C$1:$C$1007),ROW(D84)-ROW(D$7)),1)),"")</f>
        <v/>
      </c>
      <c r="E84" s="43" t="str">
        <f ca="1">IF(F84="","",IF(INDEX(Data!$BR:$BR,MATCH(F84,Data!$A:$A,0),1)=0,"",INDEX(Data!$BR:$BR,MATCH(F84,Data!$A:$A,0),1)))</f>
        <v/>
      </c>
      <c r="F84" s="43" t="str" cm="1">
        <f t="array" aca="1" ref="F84" ca="1">IFERROR(_xlfn.SINGLE(INDEX(Data!$A$1:E$1009,_xlfn.AGGREGATE(15,6,(OFFSET(Data!$A$1,0,MATCH(F$6,Data!$1:$1,0)-1,1000,1)=IF(F$7="","Yes",F$7))/(OFFSET(Data!$A$1,0,MATCH(F$6,Data!$1:$1,0)-1,1000,1)=IF(F$7="","Yes",F$7))*ROW(Data!$C$1:$C$1009),ROW(F84)-ROW(F$7)),1)),"")</f>
        <v/>
      </c>
      <c r="G84" s="43" t="str">
        <f ca="1">IF(H84="","",IF(INDEX(Data!$BR:$BR,MATCH(H84,Data!$A:$A,0),1)=0,"",INDEX(Data!$BR:$BR,MATCH(H84,Data!$A:$A,0),1)))</f>
        <v/>
      </c>
      <c r="H84" s="43" t="str" cm="1">
        <f t="array" aca="1" ref="H84" ca="1">IFERROR(_xlfn.SINGLE(INDEX(Data!$A$1:G$1009,_xlfn.AGGREGATE(15,6,(OFFSET(Data!$A$1,0,MATCH(H$6,Data!$1:$1,0)-1,1000,1)=IF(H$7="","Yes",H$7))/(OFFSET(Data!$A$1,0,MATCH(H$6,Data!$1:$1,0)-1,1000,1)=IF(H$7="","Yes",H$7))*ROW(Data!$C$1:$C$1009),ROW(H84)-ROW(H$7)),1)),"")</f>
        <v/>
      </c>
      <c r="I84" s="43" t="str">
        <f ca="1">IF(J84="","",IF(INDEX(Data!$BR:$BR,MATCH(J84,Data!$A:$A,0),1)=0,"",INDEX(Data!$BR:$BR,MATCH(J84,Data!$A:$A,0),1)))</f>
        <v/>
      </c>
      <c r="J84" s="43" t="str" cm="1">
        <f t="array" aca="1" ref="J84" ca="1">IFERROR(_xlfn.SINGLE(INDEX(Data!$A$1:J$1009,_xlfn.AGGREGATE(15,6,(OFFSET(Data!$A$1,0,MATCH(J$6,Data!$1:$1,0)-1,1000,1)=IF(J$7="","Yes",J$7))/(OFFSET(Data!$A$1,0,MATCH(J$6,Data!$1:$1,0)-1,1000,1)=IF(J$7="","Yes",J$7))*ROW(Data!$C$1:$C$1009),ROW(J84)-ROW(J$7)),1)),"")</f>
        <v/>
      </c>
      <c r="K84" s="43" t="str">
        <f ca="1">IF(L84="","",IF(INDEX(Data!$BR:$BR,MATCH(L84,Data!$A:$A,0),1)=0,"",INDEX(Data!$BR:$BR,MATCH(L84,Data!$A:$A,0),1)))</f>
        <v/>
      </c>
      <c r="L84" s="43" t="str" cm="1">
        <f t="array" aca="1" ref="L84" ca="1">IFERROR(_xlfn.SINGLE(INDEX(Data!$A$1:L$1009,_xlfn.AGGREGATE(15,6,(OFFSET(Data!$A$1,0,MATCH(L$6,Data!$1:$1,0)-1,1000,1)=IF(L$7="","Yes",L$7))/(OFFSET(Data!$A$1,0,MATCH(L$6,Data!$1:$1,0)-1,1000,1)=IF(L$7="","Yes",L$7))*ROW(Data!$C$1:$C$1009),ROW(L84)-ROW(L$7)),1)),"")</f>
        <v>Universal Kids</v>
      </c>
      <c r="M84" s="43" t="str">
        <f ca="1">IF(N84="","",IF(INDEX(Data!$BR:$BR,MATCH(N84,Data!$A:$A,0),1)=0,"",INDEX(Data!$BR:$BR,MATCH(N84,Data!$A:$A,0),1)))</f>
        <v/>
      </c>
      <c r="N84" s="43" t="str" cm="1">
        <f t="array" aca="1" ref="N84" ca="1">IFERROR(_xlfn.SINGLE(INDEX(Data!$A$1:N$1009,_xlfn.AGGREGATE(15,6,(OFFSET(Data!$A$1,0,MATCH(N$6,Data!$1:$1,0)-1,1000,1)=IF(N$7="","Yes",N$7))/(OFFSET(Data!$A$1,0,MATCH(N$6,Data!$1:$1,0)-1,1000,1)=IF(N$7="","Yes",N$7))*ROW(Data!$C$1:$C$1009),ROW(N84)-ROW(N$7)),1)),"")</f>
        <v/>
      </c>
      <c r="O84" s="43" t="str">
        <f ca="1">IF(P84="","",IF(INDEX(Data!$BR:$BR,MATCH(P84,Data!$A:$A,0),1)=0,"",INDEX(Data!$BR:$BR,MATCH(P84,Data!$A:$A,0),1)))</f>
        <v/>
      </c>
      <c r="P84" s="43" t="str" cm="1">
        <f t="array" aca="1" ref="P84" ca="1">IFERROR(_xlfn.SINGLE(INDEX(Data!$A$1:Q$1009,_xlfn.AGGREGATE(15,6,(OFFSET(Data!$A$1,0,MATCH(P$6,Data!$1:$1,0)-1,1000,1)=IF(P$7="","Yes",P$7))/(OFFSET(Data!$A$1,0,MATCH(P$6,Data!$1:$1,0)-1,1000,1)=IF(P$7="","Yes",P$7))*ROW(Data!$C$1:$C$1009),ROW(P84)-ROW(P$7)),1)),"")</f>
        <v>RFD-TV</v>
      </c>
      <c r="Q84" s="43" t="str">
        <f ca="1">IF(R84="","",IF(INDEX(Data!$BR:$BR,MATCH(R84,Data!$A:$A,0),1)=0,"",INDEX(Data!$BR:$BR,MATCH(R84,Data!$A:$A,0),1)))</f>
        <v/>
      </c>
      <c r="R84" s="43" t="str" cm="1">
        <f t="array" aca="1" ref="R84" ca="1">IFERROR(_xlfn.SINGLE(INDEX(Data!$A$1:R$1009,_xlfn.AGGREGATE(15,6,(OFFSET(Data!$A$1,0,MATCH(R$6,Data!$1:$1,0)-1,1000,1)=IF(R$7="","Yes",R$7))/(OFFSET(Data!$A$1,0,MATCH(R$6,Data!$1:$1,0)-1,1000,1)=IF(R$7="","Yes",R$7))*ROW(Data!$C$1:$C$1009),ROW(R84)-ROW(R$7)),1)),"")</f>
        <v>Motor Trend</v>
      </c>
      <c r="S84" s="43" t="str">
        <f ca="1">IF(T84="","",IF(INDEX(Data!$BR:$BR,MATCH(T84,Data!$A:$A,0),1)=0,"",INDEX(Data!$BR:$BR,MATCH(T84,Data!$A:$A,0),1)))</f>
        <v/>
      </c>
      <c r="T84" s="43" t="str" cm="1">
        <f t="array" aca="1" ref="T84" ca="1">IFERROR(_xlfn.SINGLE(INDEX(Data!$A$1:S$1009,_xlfn.AGGREGATE(15,6,(OFFSET(Data!$A$1,0,MATCH(T$6,Data!$1:$1,0)-1,1000,1)=IF(T$7="","Yes",T$7))/(OFFSET(Data!$A$1,0,MATCH(T$6,Data!$1:$1,0)-1,1000,1)=IF(T$7="","Yes",T$7))*ROW(Data!$C$1:$C$1009),ROW(T84)-ROW(T$7)),1)),"")</f>
        <v>MLB Network</v>
      </c>
      <c r="U84" s="43" t="str">
        <f ca="1">IF(V84="","",IF(INDEX(Data!$BR:$BR,MATCH(V84,Data!$A:$A,0),1)=0,"",INDEX(Data!$BR:$BR,MATCH(V84,Data!$A:$A,0),1)))</f>
        <v/>
      </c>
      <c r="V84" s="43" t="str" cm="1">
        <f t="array" aca="1" ref="V84" ca="1">IFERROR(_xlfn.SINGLE(INDEX(Data!$A$1:T$1009,_xlfn.AGGREGATE(15,6,(OFFSET(Data!$A$1,0,MATCH(V$6,Data!$1:$1,0)-1,1000,1)=IF(V$7="","Yes",V$7))/(OFFSET(Data!$A$1,0,MATCH(V$6,Data!$1:$1,0)-1,1000,1)=IF(V$7="","Yes",V$7))*ROW(Data!$C$1:$C$1009),ROW(V84)-ROW(V$7)),1)),"")</f>
        <v>Investigation Discovery</v>
      </c>
      <c r="W84" s="43" t="str">
        <f ca="1">IF(X84="","",IF(INDEX(Data!$BR:$BR,MATCH(X84,Data!$A:$A,0),1)=0,"",INDEX(Data!$BR:$BR,MATCH(X84,Data!$A:$A,0),1)))</f>
        <v/>
      </c>
      <c r="X84" s="43" t="str" cm="1">
        <f t="array" aca="1" ref="X84" ca="1">IFERROR(_xlfn.SINGLE(INDEX(Data!$A$1:Y$1009,_xlfn.AGGREGATE(15,6,(OFFSET(Data!$A$1,0,MATCH(X$6,Data!$1:$1,0)-1,1000,1)=IF(X$7="","Yes",X$7))/(OFFSET(Data!$A$1,0,MATCH(X$6,Data!$1:$1,0)-1,1000,1)=IF(X$7="","Yes",X$7))*ROW(Data!$C$1:$C$1009),ROW(X84)-ROW(X$7)),1)),"")</f>
        <v>Paramount Network</v>
      </c>
      <c r="Y84" s="43" t="str">
        <f ca="1">IF(Z84="","",IF(INDEX(Data!$BR:$BR,MATCH(Z84,Data!$A:$A,0),1)=0,"",INDEX(Data!$BR:$BR,MATCH(Z84,Data!$A:$A,0),1)))</f>
        <v/>
      </c>
      <c r="Z84" s="43" t="str" cm="1">
        <f t="array" aca="1" ref="Z84" ca="1">IFERROR(_xlfn.SINGLE(INDEX(Data!$A$1:AA$1009,_xlfn.AGGREGATE(15,6,(OFFSET(Data!$A$1,0,MATCH(Z$6,Data!$1:$1,0)-1,1000,1)=IF(Z$7="","Yes",Z$7))/(OFFSET(Data!$A$1,0,MATCH(Z$6,Data!$1:$1,0)-1,1000,1)=IF(Z$7="","Yes",Z$7))*ROW(Data!$C$1:$C$1009),ROW(Z84)-ROW(Z$7)),1)),"")</f>
        <v>Smithsonian</v>
      </c>
      <c r="AA84" s="43" t="str">
        <f ca="1">IF(AB84="","",IF(INDEX(Data!$BR:$BR,MATCH(AB84,Data!$A:$A,0),1)=0,"",INDEX(Data!$BR:$BR,MATCH(AB84,Data!$A:$A,0),1)))</f>
        <v/>
      </c>
      <c r="AB84" s="43" t="str" cm="1">
        <f t="array" aca="1" ref="AB84" ca="1">IFERROR(_xlfn.SINGLE(INDEX(Data!$A$1:AC$1009,_xlfn.AGGREGATE(15,6,(OFFSET(Data!$A$1,0,MATCH(AB$6,Data!$1:$1,0)-1,1000,1)=IF(AB$7="","Yes",AB$7))/(OFFSET(Data!$A$1,0,MATCH(AB$6,Data!$1:$1,0)-1,1000,1)=IF(AB$7="","Yes",AB$7))*ROW(Data!$C$1:$C$1009),ROW(AB84)-ROW(AB$7)),1)),"")</f>
        <v/>
      </c>
      <c r="AC84" s="43" t="str">
        <f ca="1">IF(AD84="","",IF(INDEX(Data!$BR:$BR,MATCH(AD84,Data!$A:$A,0),1)=0,"",INDEX(Data!$BR:$BR,MATCH(AD84,Data!$A:$A,0),1)))</f>
        <v/>
      </c>
      <c r="AD84" s="43" t="str" cm="1">
        <f t="array" aca="1" ref="AD84" ca="1">IFERROR(_xlfn.SINGLE(INDEX(Data!$A$1:AE$1009,_xlfn.AGGREGATE(15,6,(OFFSET(Data!$A$1,0,MATCH(AD$6,Data!$1:$1,0)-1,1000,1)=IF(AD$7="","Yes",AD$7))/(OFFSET(Data!$A$1,0,MATCH(AD$6,Data!$1:$1,0)-1,1000,1)=IF(AD$7="","Yes",AD$7))*ROW(Data!$C$1:$C$1009),ROW(AD84)-ROW(AD$7)),1)),"")</f>
        <v>Smithsonian</v>
      </c>
      <c r="AE84" s="43" t="str">
        <f ca="1">IF(AF84="","",IF(INDEX(Data!$BR:$BR,MATCH(AF84,Data!$A:$A,0),1)=0,"",INDEX(Data!$BR:$BR,MATCH(AF84,Data!$A:$A,0),1)))</f>
        <v/>
      </c>
      <c r="AF84" s="43" t="str" cm="1">
        <f t="array" aca="1" ref="AF84" ca="1">IFERROR(_xlfn.SINGLE(INDEX(Data!$A$1:AM$1009,_xlfn.AGGREGATE(15,6,(OFFSET(Data!$A$1,0,MATCH(AF$6,Data!$1:$1,0)-1,1000,1)=IF(AF$7="","Yes",AF$7))/(OFFSET(Data!$A$1,0,MATCH(AF$6,Data!$1:$1,0)-1,1000,1)=IF(AF$7="","Yes",AF$7))*ROW(Data!$C$1:$C$1009),ROW(AF84)-ROW(AF$7)),1)),"")</f>
        <v/>
      </c>
      <c r="AG84" s="43" t="str">
        <f ca="1">IF(AH84="","",IF(INDEX(Data!$BR:$BR,MATCH(AH84,Data!$A:$A,0),1)=0,"",INDEX(Data!$BR:$BR,MATCH(AH84,Data!$A:$A,0),1)))</f>
        <v/>
      </c>
      <c r="AH84" s="43" t="str" cm="1">
        <f t="array" aca="1" ref="AH84" ca="1">IFERROR(_xlfn.SINGLE(INDEX(Data!$A$1:AO$1009,_xlfn.AGGREGATE(15,6,(OFFSET(Data!$A$1,0,MATCH(AH$6,Data!$1:$1,0)-1,1000,1)=IF(AH$7="","Yes",AH$7))/(OFFSET(Data!$A$1,0,MATCH(AH$6,Data!$1:$1,0)-1,1000,1)=IF(AH$7="","Yes",AH$7))*ROW(Data!$C$1:$C$1009),ROW(AH84)-ROW(AH$7)),1)),"")</f>
        <v/>
      </c>
      <c r="AI84" s="43" t="str">
        <f ca="1">IF(AJ84="","",IF(INDEX(Data!$BR:$BR,MATCH(AJ84,Data!$A:$A,0),1)=0,"",INDEX(Data!$BR:$BR,MATCH(AJ84,Data!$A:$A,0),1)))</f>
        <v/>
      </c>
      <c r="AJ84" s="43" t="str" cm="1">
        <f t="array" aca="1" ref="AJ84" ca="1">IFERROR(_xlfn.SINGLE(INDEX(Data!$A$1:AQ$1009,_xlfn.AGGREGATE(15,6,(OFFSET(Data!$A$1,0,MATCH(AJ$6,Data!$1:$1,0)-1,1000,1)=IF(AJ$7="","Yes",AJ$7))/(OFFSET(Data!$A$1,0,MATCH(AJ$6,Data!$1:$1,0)-1,1000,1)=IF(AJ$7="","Yes",AJ$7))*ROW(Data!$C$1:$C$1009),ROW(AJ84)-ROW(AJ$7)),1)),"")</f>
        <v/>
      </c>
      <c r="AK84" s="43" t="str">
        <f ca="1">IF(AL84="","",IF(INDEX(Data!$BR:$BR,MATCH(AL84,Data!$A:$A,0),1)=0,"",INDEX(Data!$BR:$BR,MATCH(AL84,Data!$A:$A,0),1)))</f>
        <v/>
      </c>
      <c r="AL84" s="43" t="str" cm="1">
        <f t="array" aca="1" ref="AL84" ca="1">IFERROR(_xlfn.SINGLE(INDEX(Data!$A$1:AS$1009,_xlfn.AGGREGATE(15,6,(OFFSET(Data!$A$1,0,MATCH(AL$6,Data!$1:$1,0)-1,1000,1)=IF(AL$7="","Yes",AL$7))/(OFFSET(Data!$A$1,0,MATCH(AL$6,Data!$1:$1,0)-1,1000,1)=IF(AL$7="","Yes",AL$7))*ROW(Data!$C$1:$C$1009),ROW(AL84)-ROW(AL$7)),1)),"")</f>
        <v/>
      </c>
      <c r="AM84" s="43" t="str">
        <f ca="1">IF(AN84="","",IF(INDEX(Data!$BR:$BR,MATCH(AN84,Data!$A:$A,0),1)=0,"",INDEX(Data!$BR:$BR,MATCH(AN84,Data!$A:$A,0),1)))</f>
        <v/>
      </c>
      <c r="AN84" s="43" t="str" cm="1">
        <f t="array" aca="1" ref="AN84" ca="1">IFERROR(_xlfn.SINGLE(INDEX(Data!$A$1:AU$1009,_xlfn.AGGREGATE(15,6,(OFFSET(Data!$A$1,0,MATCH(AN$6,Data!$1:$1,0)-1,1000,1)=IF(AN$7="","Yes",AN$7))/(OFFSET(Data!$A$1,0,MATCH(AN$6,Data!$1:$1,0)-1,1000,1)=IF(AN$7="","Yes",AN$7))*ROW(Data!$C$1:$C$1009),ROW(AN84)-ROW(AN$7)),1)),"")</f>
        <v/>
      </c>
    </row>
    <row r="85" spans="1:40" x14ac:dyDescent="0.4">
      <c r="A85" s="43" t="str">
        <f ca="1">IF(B85="","",IF(INDEX(Data!$BR:$BR,MATCH(B85,Data!$A:$A,0),1)=0,"",INDEX(Data!$BR:$BR,MATCH(B85,Data!$A:$A,0),1)))</f>
        <v/>
      </c>
      <c r="B85" s="43" t="str" cm="1">
        <f t="array" aca="1" ref="B85" ca="1">IFERROR(_xlfn.SINGLE(INDEX(Data!A$1:$A$1007,_xlfn.AGGREGATE(15,6,(OFFSET(Data!$A$1,0,MATCH(B$6,Data!$1:$1,0)-1,1000,1)=IF(B$7="","Yes",B$7))/(OFFSET(Data!$A$1,0,MATCH(B$6,Data!$1:$1,0)-1,1000,1)=IF(B$7="","Yes",B$7))*ROW(Data!$C$1:$C$1007),ROW(B85)-ROW(B$7)),1)),"")</f>
        <v/>
      </c>
      <c r="C85" s="43" t="str">
        <f ca="1">IF(D85="","",IF(INDEX(Data!$BR:$BR,MATCH(D85,Data!$A:$A,0),1)=0,"",INDEX(Data!$BR:$BR,MATCH(D85,Data!$A:$A,0),1)))</f>
        <v/>
      </c>
      <c r="D85" s="43" t="str" cm="1">
        <f t="array" aca="1" ref="D85" ca="1">IFERROR(_xlfn.SINGLE(INDEX(Data!$A$1:C$1007,_xlfn.AGGREGATE(15,6,(OFFSET(Data!$A$1,0,MATCH(D$6,Data!$1:$1,0)-1,1000,1)=IF(D$7="","Yes",D$7))/(OFFSET(Data!$A$1,0,MATCH(D$6,Data!$1:$1,0)-1,1000,1)=IF(D$7="","Yes",D$7))*ROW(Data!$C$1:$C$1007),ROW(D85)-ROW(D$7)),1)),"")</f>
        <v/>
      </c>
      <c r="E85" s="43" t="str">
        <f ca="1">IF(F85="","",IF(INDEX(Data!$BR:$BR,MATCH(F85,Data!$A:$A,0),1)=0,"",INDEX(Data!$BR:$BR,MATCH(F85,Data!$A:$A,0),1)))</f>
        <v/>
      </c>
      <c r="F85" s="43" t="str" cm="1">
        <f t="array" aca="1" ref="F85" ca="1">IFERROR(_xlfn.SINGLE(INDEX(Data!$A$1:E$1009,_xlfn.AGGREGATE(15,6,(OFFSET(Data!$A$1,0,MATCH(F$6,Data!$1:$1,0)-1,1000,1)=IF(F$7="","Yes",F$7))/(OFFSET(Data!$A$1,0,MATCH(F$6,Data!$1:$1,0)-1,1000,1)=IF(F$7="","Yes",F$7))*ROW(Data!$C$1:$C$1009),ROW(F85)-ROW(F$7)),1)),"")</f>
        <v/>
      </c>
      <c r="G85" s="43" t="str">
        <f ca="1">IF(H85="","",IF(INDEX(Data!$BR:$BR,MATCH(H85,Data!$A:$A,0),1)=0,"",INDEX(Data!$BR:$BR,MATCH(H85,Data!$A:$A,0),1)))</f>
        <v/>
      </c>
      <c r="H85" s="43" t="str" cm="1">
        <f t="array" aca="1" ref="H85" ca="1">IFERROR(_xlfn.SINGLE(INDEX(Data!$A$1:G$1009,_xlfn.AGGREGATE(15,6,(OFFSET(Data!$A$1,0,MATCH(H$6,Data!$1:$1,0)-1,1000,1)=IF(H$7="","Yes",H$7))/(OFFSET(Data!$A$1,0,MATCH(H$6,Data!$1:$1,0)-1,1000,1)=IF(H$7="","Yes",H$7))*ROW(Data!$C$1:$C$1009),ROW(H85)-ROW(H$7)),1)),"")</f>
        <v/>
      </c>
      <c r="I85" s="43" t="str">
        <f ca="1">IF(J85="","",IF(INDEX(Data!$BR:$BR,MATCH(J85,Data!$A:$A,0),1)=0,"",INDEX(Data!$BR:$BR,MATCH(J85,Data!$A:$A,0),1)))</f>
        <v/>
      </c>
      <c r="J85" s="43" t="str" cm="1">
        <f t="array" aca="1" ref="J85" ca="1">IFERROR(_xlfn.SINGLE(INDEX(Data!$A$1:J$1009,_xlfn.AGGREGATE(15,6,(OFFSET(Data!$A$1,0,MATCH(J$6,Data!$1:$1,0)-1,1000,1)=IF(J$7="","Yes",J$7))/(OFFSET(Data!$A$1,0,MATCH(J$6,Data!$1:$1,0)-1,1000,1)=IF(J$7="","Yes",J$7))*ROW(Data!$C$1:$C$1009),ROW(J85)-ROW(J$7)),1)),"")</f>
        <v/>
      </c>
      <c r="K85" s="43" t="str">
        <f ca="1">IF(L85="","",IF(INDEX(Data!$BR:$BR,MATCH(L85,Data!$A:$A,0),1)=0,"",INDEX(Data!$BR:$BR,MATCH(L85,Data!$A:$A,0),1)))</f>
        <v/>
      </c>
      <c r="L85" s="43" t="str" cm="1">
        <f t="array" aca="1" ref="L85" ca="1">IFERROR(_xlfn.SINGLE(INDEX(Data!$A$1:L$1009,_xlfn.AGGREGATE(15,6,(OFFSET(Data!$A$1,0,MATCH(L$6,Data!$1:$1,0)-1,1000,1)=IF(L$7="","Yes",L$7))/(OFFSET(Data!$A$1,0,MATCH(L$6,Data!$1:$1,0)-1,1000,1)=IF(L$7="","Yes",L$7))*ROW(Data!$C$1:$C$1009),ROW(L85)-ROW(L$7)),1)),"")</f>
        <v>USA Network</v>
      </c>
      <c r="M85" s="43" t="str">
        <f ca="1">IF(N85="","",IF(INDEX(Data!$BR:$BR,MATCH(N85,Data!$A:$A,0),1)=0,"",INDEX(Data!$BR:$BR,MATCH(N85,Data!$A:$A,0),1)))</f>
        <v/>
      </c>
      <c r="N85" s="43" t="str" cm="1">
        <f t="array" aca="1" ref="N85" ca="1">IFERROR(_xlfn.SINGLE(INDEX(Data!$A$1:N$1009,_xlfn.AGGREGATE(15,6,(OFFSET(Data!$A$1,0,MATCH(N$6,Data!$1:$1,0)-1,1000,1)=IF(N$7="","Yes",N$7))/(OFFSET(Data!$A$1,0,MATCH(N$6,Data!$1:$1,0)-1,1000,1)=IF(N$7="","Yes",N$7))*ROW(Data!$C$1:$C$1009),ROW(N85)-ROW(N$7)),1)),"")</f>
        <v/>
      </c>
      <c r="O85" s="43" t="str">
        <f ca="1">IF(P85="","",IF(INDEX(Data!$BR:$BR,MATCH(P85,Data!$A:$A,0),1)=0,"",INDEX(Data!$BR:$BR,MATCH(P85,Data!$A:$A,0),1)))</f>
        <v/>
      </c>
      <c r="P85" s="43" t="str" cm="1">
        <f t="array" aca="1" ref="P85" ca="1">IFERROR(_xlfn.SINGLE(INDEX(Data!$A$1:Q$1009,_xlfn.AGGREGATE(15,6,(OFFSET(Data!$A$1,0,MATCH(P$6,Data!$1:$1,0)-1,1000,1)=IF(P$7="","Yes",P$7))/(OFFSET(Data!$A$1,0,MATCH(P$6,Data!$1:$1,0)-1,1000,1)=IF(P$7="","Yes",P$7))*ROW(Data!$C$1:$C$1009),ROW(P85)-ROW(P$7)),1)),"")</f>
        <v>Science</v>
      </c>
      <c r="Q85" s="43" t="str">
        <f ca="1">IF(R85="","",IF(INDEX(Data!$BR:$BR,MATCH(R85,Data!$A:$A,0),1)=0,"",INDEX(Data!$BR:$BR,MATCH(R85,Data!$A:$A,0),1)))</f>
        <v/>
      </c>
      <c r="R85" s="43" t="str" cm="1">
        <f t="array" aca="1" ref="R85" ca="1">IFERROR(_xlfn.SINGLE(INDEX(Data!$A$1:R$1009,_xlfn.AGGREGATE(15,6,(OFFSET(Data!$A$1,0,MATCH(R$6,Data!$1:$1,0)-1,1000,1)=IF(R$7="","Yes",R$7))/(OFFSET(Data!$A$1,0,MATCH(R$6,Data!$1:$1,0)-1,1000,1)=IF(R$7="","Yes",R$7))*ROW(Data!$C$1:$C$1009),ROW(R85)-ROW(R$7)),1)),"")</f>
        <v>MSG</v>
      </c>
      <c r="S85" s="43" t="str">
        <f ca="1">IF(T85="","",IF(INDEX(Data!$BR:$BR,MATCH(T85,Data!$A:$A,0),1)=0,"",INDEX(Data!$BR:$BR,MATCH(T85,Data!$A:$A,0),1)))</f>
        <v/>
      </c>
      <c r="T85" s="43" t="str" cm="1">
        <f t="array" aca="1" ref="T85" ca="1">IFERROR(_xlfn.SINGLE(INDEX(Data!$A$1:S$1009,_xlfn.AGGREGATE(15,6,(OFFSET(Data!$A$1,0,MATCH(T$6,Data!$1:$1,0)-1,1000,1)=IF(T$7="","Yes",T$7))/(OFFSET(Data!$A$1,0,MATCH(T$6,Data!$1:$1,0)-1,1000,1)=IF(T$7="","Yes",T$7))*ROW(Data!$C$1:$C$1009),ROW(T85)-ROW(T$7)),1)),"")</f>
        <v>Motor Trend</v>
      </c>
      <c r="U85" s="43" t="str">
        <f ca="1">IF(V85="","",IF(INDEX(Data!$BR:$BR,MATCH(V85,Data!$A:$A,0),1)=0,"",INDEX(Data!$BR:$BR,MATCH(V85,Data!$A:$A,0),1)))</f>
        <v/>
      </c>
      <c r="V85" s="43" t="str" cm="1">
        <f t="array" aca="1" ref="V85" ca="1">IFERROR(_xlfn.SINGLE(INDEX(Data!$A$1:T$1009,_xlfn.AGGREGATE(15,6,(OFFSET(Data!$A$1,0,MATCH(V$6,Data!$1:$1,0)-1,1000,1)=IF(V$7="","Yes",V$7))/(OFFSET(Data!$A$1,0,MATCH(V$6,Data!$1:$1,0)-1,1000,1)=IF(V$7="","Yes",V$7))*ROW(Data!$C$1:$C$1009),ROW(V85)-ROW(V$7)),1)),"")</f>
        <v>Justice Central</v>
      </c>
      <c r="W85" s="43" t="str">
        <f ca="1">IF(X85="","",IF(INDEX(Data!$BR:$BR,MATCH(X85,Data!$A:$A,0),1)=0,"",INDEX(Data!$BR:$BR,MATCH(X85,Data!$A:$A,0),1)))</f>
        <v/>
      </c>
      <c r="X85" s="43" t="str" cm="1">
        <f t="array" aca="1" ref="X85" ca="1">IFERROR(_xlfn.SINGLE(INDEX(Data!$A$1:Y$1009,_xlfn.AGGREGATE(15,6,(OFFSET(Data!$A$1,0,MATCH(X$6,Data!$1:$1,0)-1,1000,1)=IF(X$7="","Yes",X$7))/(OFFSET(Data!$A$1,0,MATCH(X$6,Data!$1:$1,0)-1,1000,1)=IF(X$7="","Yes",X$7))*ROW(Data!$C$1:$C$1009),ROW(X85)-ROW(X$7)),1)),"")</f>
        <v>Pasiones</v>
      </c>
      <c r="Y85" s="43" t="str">
        <f ca="1">IF(Z85="","",IF(INDEX(Data!$BR:$BR,MATCH(Z85,Data!$A:$A,0),1)=0,"",INDEX(Data!$BR:$BR,MATCH(Z85,Data!$A:$A,0),1)))</f>
        <v/>
      </c>
      <c r="Z85" s="43" t="str" cm="1">
        <f t="array" aca="1" ref="Z85" ca="1">IFERROR(_xlfn.SINGLE(INDEX(Data!$A$1:AA$1009,_xlfn.AGGREGATE(15,6,(OFFSET(Data!$A$1,0,MATCH(Z$6,Data!$1:$1,0)-1,1000,1)=IF(Z$7="","Yes",Z$7))/(OFFSET(Data!$A$1,0,MATCH(Z$6,Data!$1:$1,0)-1,1000,1)=IF(Z$7="","Yes",Z$7))*ROW(Data!$C$1:$C$1009),ROW(Z85)-ROW(Z$7)),1)),"")</f>
        <v>SNY</v>
      </c>
      <c r="AA85" s="43" t="str">
        <f ca="1">IF(AB85="","",IF(INDEX(Data!$BR:$BR,MATCH(AB85,Data!$A:$A,0),1)=0,"",INDEX(Data!$BR:$BR,MATCH(AB85,Data!$A:$A,0),1)))</f>
        <v/>
      </c>
      <c r="AB85" s="43" t="str" cm="1">
        <f t="array" aca="1" ref="AB85" ca="1">IFERROR(_xlfn.SINGLE(INDEX(Data!$A$1:AC$1009,_xlfn.AGGREGATE(15,6,(OFFSET(Data!$A$1,0,MATCH(AB$6,Data!$1:$1,0)-1,1000,1)=IF(AB$7="","Yes",AB$7))/(OFFSET(Data!$A$1,0,MATCH(AB$6,Data!$1:$1,0)-1,1000,1)=IF(AB$7="","Yes",AB$7))*ROW(Data!$C$1:$C$1009),ROW(AB85)-ROW(AB$7)),1)),"")</f>
        <v/>
      </c>
      <c r="AC85" s="43" t="str">
        <f ca="1">IF(AD85="","",IF(INDEX(Data!$BR:$BR,MATCH(AD85,Data!$A:$A,0),1)=0,"",INDEX(Data!$BR:$BR,MATCH(AD85,Data!$A:$A,0),1)))</f>
        <v/>
      </c>
      <c r="AD85" s="43" t="str" cm="1">
        <f t="array" aca="1" ref="AD85" ca="1">IFERROR(_xlfn.SINGLE(INDEX(Data!$A$1:AE$1009,_xlfn.AGGREGATE(15,6,(OFFSET(Data!$A$1,0,MATCH(AD$6,Data!$1:$1,0)-1,1000,1)=IF(AD$7="","Yes",AD$7))/(OFFSET(Data!$A$1,0,MATCH(AD$6,Data!$1:$1,0)-1,1000,1)=IF(AD$7="","Yes",AD$7))*ROW(Data!$C$1:$C$1009),ROW(AD85)-ROW(AD$7)),1)),"")</f>
        <v>Sundance TV</v>
      </c>
      <c r="AE85" s="43" t="str">
        <f ca="1">IF(AF85="","",IF(INDEX(Data!$BR:$BR,MATCH(AF85,Data!$A:$A,0),1)=0,"",INDEX(Data!$BR:$BR,MATCH(AF85,Data!$A:$A,0),1)))</f>
        <v/>
      </c>
      <c r="AF85" s="43" t="str" cm="1">
        <f t="array" aca="1" ref="AF85" ca="1">IFERROR(_xlfn.SINGLE(INDEX(Data!$A$1:AM$1009,_xlfn.AGGREGATE(15,6,(OFFSET(Data!$A$1,0,MATCH(AF$6,Data!$1:$1,0)-1,1000,1)=IF(AF$7="","Yes",AF$7))/(OFFSET(Data!$A$1,0,MATCH(AF$6,Data!$1:$1,0)-1,1000,1)=IF(AF$7="","Yes",AF$7))*ROW(Data!$C$1:$C$1009),ROW(AF85)-ROW(AF$7)),1)),"")</f>
        <v/>
      </c>
      <c r="AG85" s="43" t="str">
        <f ca="1">IF(AH85="","",IF(INDEX(Data!$BR:$BR,MATCH(AH85,Data!$A:$A,0),1)=0,"",INDEX(Data!$BR:$BR,MATCH(AH85,Data!$A:$A,0),1)))</f>
        <v/>
      </c>
      <c r="AH85" s="43" t="str" cm="1">
        <f t="array" aca="1" ref="AH85" ca="1">IFERROR(_xlfn.SINGLE(INDEX(Data!$A$1:AO$1009,_xlfn.AGGREGATE(15,6,(OFFSET(Data!$A$1,0,MATCH(AH$6,Data!$1:$1,0)-1,1000,1)=IF(AH$7="","Yes",AH$7))/(OFFSET(Data!$A$1,0,MATCH(AH$6,Data!$1:$1,0)-1,1000,1)=IF(AH$7="","Yes",AH$7))*ROW(Data!$C$1:$C$1009),ROW(AH85)-ROW(AH$7)),1)),"")</f>
        <v/>
      </c>
      <c r="AI85" s="43" t="str">
        <f ca="1">IF(AJ85="","",IF(INDEX(Data!$BR:$BR,MATCH(AJ85,Data!$A:$A,0),1)=0,"",INDEX(Data!$BR:$BR,MATCH(AJ85,Data!$A:$A,0),1)))</f>
        <v/>
      </c>
      <c r="AJ85" s="43" t="str" cm="1">
        <f t="array" aca="1" ref="AJ85" ca="1">IFERROR(_xlfn.SINGLE(INDEX(Data!$A$1:AQ$1009,_xlfn.AGGREGATE(15,6,(OFFSET(Data!$A$1,0,MATCH(AJ$6,Data!$1:$1,0)-1,1000,1)=IF(AJ$7="","Yes",AJ$7))/(OFFSET(Data!$A$1,0,MATCH(AJ$6,Data!$1:$1,0)-1,1000,1)=IF(AJ$7="","Yes",AJ$7))*ROW(Data!$C$1:$C$1009),ROW(AJ85)-ROW(AJ$7)),1)),"")</f>
        <v/>
      </c>
      <c r="AK85" s="43" t="str">
        <f ca="1">IF(AL85="","",IF(INDEX(Data!$BR:$BR,MATCH(AL85,Data!$A:$A,0),1)=0,"",INDEX(Data!$BR:$BR,MATCH(AL85,Data!$A:$A,0),1)))</f>
        <v/>
      </c>
      <c r="AL85" s="43" t="str" cm="1">
        <f t="array" aca="1" ref="AL85" ca="1">IFERROR(_xlfn.SINGLE(INDEX(Data!$A$1:AS$1009,_xlfn.AGGREGATE(15,6,(OFFSET(Data!$A$1,0,MATCH(AL$6,Data!$1:$1,0)-1,1000,1)=IF(AL$7="","Yes",AL$7))/(OFFSET(Data!$A$1,0,MATCH(AL$6,Data!$1:$1,0)-1,1000,1)=IF(AL$7="","Yes",AL$7))*ROW(Data!$C$1:$C$1009),ROW(AL85)-ROW(AL$7)),1)),"")</f>
        <v/>
      </c>
      <c r="AM85" s="43" t="str">
        <f ca="1">IF(AN85="","",IF(INDEX(Data!$BR:$BR,MATCH(AN85,Data!$A:$A,0),1)=0,"",INDEX(Data!$BR:$BR,MATCH(AN85,Data!$A:$A,0),1)))</f>
        <v/>
      </c>
      <c r="AN85" s="43" t="str" cm="1">
        <f t="array" aca="1" ref="AN85" ca="1">IFERROR(_xlfn.SINGLE(INDEX(Data!$A$1:AU$1009,_xlfn.AGGREGATE(15,6,(OFFSET(Data!$A$1,0,MATCH(AN$6,Data!$1:$1,0)-1,1000,1)=IF(AN$7="","Yes",AN$7))/(OFFSET(Data!$A$1,0,MATCH(AN$6,Data!$1:$1,0)-1,1000,1)=IF(AN$7="","Yes",AN$7))*ROW(Data!$C$1:$C$1009),ROW(AN85)-ROW(AN$7)),1)),"")</f>
        <v/>
      </c>
    </row>
    <row r="86" spans="1:40" x14ac:dyDescent="0.4">
      <c r="A86" s="43" t="str">
        <f ca="1">IF(B86="","",IF(INDEX(Data!$BR:$BR,MATCH(B86,Data!$A:$A,0),1)=0,"",INDEX(Data!$BR:$BR,MATCH(B86,Data!$A:$A,0),1)))</f>
        <v/>
      </c>
      <c r="B86" s="43" t="str" cm="1">
        <f t="array" aca="1" ref="B86" ca="1">IFERROR(_xlfn.SINGLE(INDEX(Data!A$1:$A$1007,_xlfn.AGGREGATE(15,6,(OFFSET(Data!$A$1,0,MATCH(B$6,Data!$1:$1,0)-1,1000,1)=IF(B$7="","Yes",B$7))/(OFFSET(Data!$A$1,0,MATCH(B$6,Data!$1:$1,0)-1,1000,1)=IF(B$7="","Yes",B$7))*ROW(Data!$C$1:$C$1007),ROW(B86)-ROW(B$7)),1)),"")</f>
        <v/>
      </c>
      <c r="C86" s="43" t="str">
        <f ca="1">IF(D86="","",IF(INDEX(Data!$BR:$BR,MATCH(D86,Data!$A:$A,0),1)=0,"",INDEX(Data!$BR:$BR,MATCH(D86,Data!$A:$A,0),1)))</f>
        <v/>
      </c>
      <c r="D86" s="43" t="str" cm="1">
        <f t="array" aca="1" ref="D86" ca="1">IFERROR(_xlfn.SINGLE(INDEX(Data!$A$1:C$1007,_xlfn.AGGREGATE(15,6,(OFFSET(Data!$A$1,0,MATCH(D$6,Data!$1:$1,0)-1,1000,1)=IF(D$7="","Yes",D$7))/(OFFSET(Data!$A$1,0,MATCH(D$6,Data!$1:$1,0)-1,1000,1)=IF(D$7="","Yes",D$7))*ROW(Data!$C$1:$C$1007),ROW(D86)-ROW(D$7)),1)),"")</f>
        <v/>
      </c>
      <c r="E86" s="43" t="str">
        <f ca="1">IF(F86="","",IF(INDEX(Data!$BR:$BR,MATCH(F86,Data!$A:$A,0),1)=0,"",INDEX(Data!$BR:$BR,MATCH(F86,Data!$A:$A,0),1)))</f>
        <v/>
      </c>
      <c r="F86" s="43" t="str" cm="1">
        <f t="array" aca="1" ref="F86" ca="1">IFERROR(_xlfn.SINGLE(INDEX(Data!$A$1:E$1009,_xlfn.AGGREGATE(15,6,(OFFSET(Data!$A$1,0,MATCH(F$6,Data!$1:$1,0)-1,1000,1)=IF(F$7="","Yes",F$7))/(OFFSET(Data!$A$1,0,MATCH(F$6,Data!$1:$1,0)-1,1000,1)=IF(F$7="","Yes",F$7))*ROW(Data!$C$1:$C$1009),ROW(F86)-ROW(F$7)),1)),"")</f>
        <v/>
      </c>
      <c r="G86" s="43" t="str">
        <f ca="1">IF(H86="","",IF(INDEX(Data!$BR:$BR,MATCH(H86,Data!$A:$A,0),1)=0,"",INDEX(Data!$BR:$BR,MATCH(H86,Data!$A:$A,0),1)))</f>
        <v/>
      </c>
      <c r="H86" s="43" t="str" cm="1">
        <f t="array" aca="1" ref="H86" ca="1">IFERROR(_xlfn.SINGLE(INDEX(Data!$A$1:G$1009,_xlfn.AGGREGATE(15,6,(OFFSET(Data!$A$1,0,MATCH(H$6,Data!$1:$1,0)-1,1000,1)=IF(H$7="","Yes",H$7))/(OFFSET(Data!$A$1,0,MATCH(H$6,Data!$1:$1,0)-1,1000,1)=IF(H$7="","Yes",H$7))*ROW(Data!$C$1:$C$1009),ROW(H86)-ROW(H$7)),1)),"")</f>
        <v/>
      </c>
      <c r="I86" s="43" t="str">
        <f ca="1">IF(J86="","",IF(INDEX(Data!$BR:$BR,MATCH(J86,Data!$A:$A,0),1)=0,"",INDEX(Data!$BR:$BR,MATCH(J86,Data!$A:$A,0),1)))</f>
        <v/>
      </c>
      <c r="J86" s="43" t="str" cm="1">
        <f t="array" aca="1" ref="J86" ca="1">IFERROR(_xlfn.SINGLE(INDEX(Data!$A$1:J$1009,_xlfn.AGGREGATE(15,6,(OFFSET(Data!$A$1,0,MATCH(J$6,Data!$1:$1,0)-1,1000,1)=IF(J$7="","Yes",J$7))/(OFFSET(Data!$A$1,0,MATCH(J$6,Data!$1:$1,0)-1,1000,1)=IF(J$7="","Yes",J$7))*ROW(Data!$C$1:$C$1009),ROW(J86)-ROW(J$7)),1)),"")</f>
        <v/>
      </c>
      <c r="K86" s="43" t="str">
        <f ca="1">IF(L86="","",IF(INDEX(Data!$BR:$BR,MATCH(L86,Data!$A:$A,0),1)=0,"",INDEX(Data!$BR:$BR,MATCH(L86,Data!$A:$A,0),1)))</f>
        <v/>
      </c>
      <c r="L86" s="43" t="str" cm="1">
        <f t="array" aca="1" ref="L86" ca="1">IFERROR(_xlfn.SINGLE(INDEX(Data!$A$1:L$1009,_xlfn.AGGREGATE(15,6,(OFFSET(Data!$A$1,0,MATCH(L$6,Data!$1:$1,0)-1,1000,1)=IF(L$7="","Yes",L$7))/(OFFSET(Data!$A$1,0,MATCH(L$6,Data!$1:$1,0)-1,1000,1)=IF(L$7="","Yes",L$7))*ROW(Data!$C$1:$C$1009),ROW(L86)-ROW(L$7)),1)),"")</f>
        <v>VH1</v>
      </c>
      <c r="M86" s="43" t="str">
        <f ca="1">IF(N86="","",IF(INDEX(Data!$BR:$BR,MATCH(N86,Data!$A:$A,0),1)=0,"",INDEX(Data!$BR:$BR,MATCH(N86,Data!$A:$A,0),1)))</f>
        <v/>
      </c>
      <c r="N86" s="43" t="str" cm="1">
        <f t="array" aca="1" ref="N86" ca="1">IFERROR(_xlfn.SINGLE(INDEX(Data!$A$1:N$1009,_xlfn.AGGREGATE(15,6,(OFFSET(Data!$A$1,0,MATCH(N$6,Data!$1:$1,0)-1,1000,1)=IF(N$7="","Yes",N$7))/(OFFSET(Data!$A$1,0,MATCH(N$6,Data!$1:$1,0)-1,1000,1)=IF(N$7="","Yes",N$7))*ROW(Data!$C$1:$C$1009),ROW(N86)-ROW(N$7)),1)),"")</f>
        <v/>
      </c>
      <c r="O86" s="43" t="str">
        <f ca="1">IF(P86="","",IF(INDEX(Data!$BR:$BR,MATCH(P86,Data!$A:$A,0),1)=0,"",INDEX(Data!$BR:$BR,MATCH(P86,Data!$A:$A,0),1)))</f>
        <v/>
      </c>
      <c r="P86" s="43" t="str" cm="1">
        <f t="array" aca="1" ref="P86" ca="1">IFERROR(_xlfn.SINGLE(INDEX(Data!$A$1:Q$1009,_xlfn.AGGREGATE(15,6,(OFFSET(Data!$A$1,0,MATCH(P$6,Data!$1:$1,0)-1,1000,1)=IF(P$7="","Yes",P$7))/(OFFSET(Data!$A$1,0,MATCH(P$6,Data!$1:$1,0)-1,1000,1)=IF(P$7="","Yes",P$7))*ROW(Data!$C$1:$C$1009),ROW(P86)-ROW(P$7)),1)),"")</f>
        <v>SEC Network</v>
      </c>
      <c r="Q86" s="43" t="str">
        <f ca="1">IF(R86="","",IF(INDEX(Data!$BR:$BR,MATCH(R86,Data!$A:$A,0),1)=0,"",INDEX(Data!$BR:$BR,MATCH(R86,Data!$A:$A,0),1)))</f>
        <v/>
      </c>
      <c r="R86" s="43" t="str" cm="1">
        <f t="array" aca="1" ref="R86" ca="1">IFERROR(_xlfn.SINGLE(INDEX(Data!$A$1:R$1009,_xlfn.AGGREGATE(15,6,(OFFSET(Data!$A$1,0,MATCH(R$6,Data!$1:$1,0)-1,1000,1)=IF(R$7="","Yes",R$7))/(OFFSET(Data!$A$1,0,MATCH(R$6,Data!$1:$1,0)-1,1000,1)=IF(R$7="","Yes",R$7))*ROW(Data!$C$1:$C$1009),ROW(R86)-ROW(R$7)),1)),"")</f>
        <v>MSG+</v>
      </c>
      <c r="S86" s="43" t="str">
        <f ca="1">IF(T86="","",IF(INDEX(Data!$BR:$BR,MATCH(T86,Data!$A:$A,0),1)=0,"",INDEX(Data!$BR:$BR,MATCH(T86,Data!$A:$A,0),1)))</f>
        <v/>
      </c>
      <c r="T86" s="43" t="str" cm="1">
        <f t="array" aca="1" ref="T86" ca="1">IFERROR(_xlfn.SINGLE(INDEX(Data!$A$1:S$1009,_xlfn.AGGREGATE(15,6,(OFFSET(Data!$A$1,0,MATCH(T$6,Data!$1:$1,0)-1,1000,1)=IF(T$7="","Yes",T$7))/(OFFSET(Data!$A$1,0,MATCH(T$6,Data!$1:$1,0)-1,1000,1)=IF(T$7="","Yes",T$7))*ROW(Data!$C$1:$C$1009),ROW(T86)-ROW(T$7)),1)),"")</f>
        <v>MSG</v>
      </c>
      <c r="U86" s="43" t="str">
        <f ca="1">IF(V86="","",IF(INDEX(Data!$BR:$BR,MATCH(V86,Data!$A:$A,0),1)=0,"",INDEX(Data!$BR:$BR,MATCH(V86,Data!$A:$A,0),1)))</f>
        <v/>
      </c>
      <c r="V86" s="43" t="str" cm="1">
        <f t="array" aca="1" ref="V86" ca="1">IFERROR(_xlfn.SINGLE(INDEX(Data!$A$1:T$1009,_xlfn.AGGREGATE(15,6,(OFFSET(Data!$A$1,0,MATCH(V$6,Data!$1:$1,0)-1,1000,1)=IF(V$7="","Yes",V$7))/(OFFSET(Data!$A$1,0,MATCH(V$6,Data!$1:$1,0)-1,1000,1)=IF(V$7="","Yes",V$7))*ROW(Data!$C$1:$C$1009),ROW(V86)-ROW(V$7)),1)),"")</f>
        <v>Lifetime</v>
      </c>
      <c r="W86" s="43" t="str">
        <f ca="1">IF(X86="","",IF(INDEX(Data!$BR:$BR,MATCH(X86,Data!$A:$A,0),1)=0,"",INDEX(Data!$BR:$BR,MATCH(X86,Data!$A:$A,0),1)))</f>
        <v/>
      </c>
      <c r="X86" s="43" t="str" cm="1">
        <f t="array" aca="1" ref="X86" ca="1">IFERROR(_xlfn.SINGLE(INDEX(Data!$A$1:Y$1009,_xlfn.AGGREGATE(15,6,(OFFSET(Data!$A$1,0,MATCH(X$6,Data!$1:$1,0)-1,1000,1)=IF(X$7="","Yes",X$7))/(OFFSET(Data!$A$1,0,MATCH(X$6,Data!$1:$1,0)-1,1000,1)=IF(X$7="","Yes",X$7))*ROW(Data!$C$1:$C$1009),ROW(X86)-ROW(X$7)),1)),"")</f>
        <v>Perú Mágico</v>
      </c>
      <c r="Y86" s="43" t="str">
        <f ca="1">IF(Z86="","",IF(INDEX(Data!$BR:$BR,MATCH(Z86,Data!$A:$A,0),1)=0,"",INDEX(Data!$BR:$BR,MATCH(Z86,Data!$A:$A,0),1)))</f>
        <v/>
      </c>
      <c r="Z86" s="43" t="str" cm="1">
        <f t="array" aca="1" ref="Z86" ca="1">IFERROR(_xlfn.SINGLE(INDEX(Data!$A$1:AA$1009,_xlfn.AGGREGATE(15,6,(OFFSET(Data!$A$1,0,MATCH(Z$6,Data!$1:$1,0)-1,1000,1)=IF(Z$7="","Yes",Z$7))/(OFFSET(Data!$A$1,0,MATCH(Z$6,Data!$1:$1,0)-1,1000,1)=IF(Z$7="","Yes",Z$7))*ROW(Data!$C$1:$C$1009),ROW(Z86)-ROW(Z$7)),1)),"")</f>
        <v>Start TV</v>
      </c>
      <c r="AA86" s="43" t="str">
        <f ca="1">IF(AB86="","",IF(INDEX(Data!$BR:$BR,MATCH(AB86,Data!$A:$A,0),1)=0,"",INDEX(Data!$BR:$BR,MATCH(AB86,Data!$A:$A,0),1)))</f>
        <v/>
      </c>
      <c r="AB86" s="43" t="str" cm="1">
        <f t="array" aca="1" ref="AB86" ca="1">IFERROR(_xlfn.SINGLE(INDEX(Data!$A$1:AC$1009,_xlfn.AGGREGATE(15,6,(OFFSET(Data!$A$1,0,MATCH(AB$6,Data!$1:$1,0)-1,1000,1)=IF(AB$7="","Yes",AB$7))/(OFFSET(Data!$A$1,0,MATCH(AB$6,Data!$1:$1,0)-1,1000,1)=IF(AB$7="","Yes",AB$7))*ROW(Data!$C$1:$C$1009),ROW(AB86)-ROW(AB$7)),1)),"")</f>
        <v/>
      </c>
      <c r="AC86" s="43" t="str">
        <f ca="1">IF(AD86="","",IF(INDEX(Data!$BR:$BR,MATCH(AD86,Data!$A:$A,0),1)=0,"",INDEX(Data!$BR:$BR,MATCH(AD86,Data!$A:$A,0),1)))</f>
        <v/>
      </c>
      <c r="AD86" s="43" t="str" cm="1">
        <f t="array" aca="1" ref="AD86" ca="1">IFERROR(_xlfn.SINGLE(INDEX(Data!$A$1:AE$1009,_xlfn.AGGREGATE(15,6,(OFFSET(Data!$A$1,0,MATCH(AD$6,Data!$1:$1,0)-1,1000,1)=IF(AD$7="","Yes",AD$7))/(OFFSET(Data!$A$1,0,MATCH(AD$6,Data!$1:$1,0)-1,1000,1)=IF(AD$7="","Yes",AD$7))*ROW(Data!$C$1:$C$1009),ROW(AD86)-ROW(AD$7)),1)),"")</f>
        <v>Syfy</v>
      </c>
      <c r="AE86" s="43" t="str">
        <f ca="1">IF(AF86="","",IF(INDEX(Data!$BR:$BR,MATCH(AF86,Data!$A:$A,0),1)=0,"",INDEX(Data!$BR:$BR,MATCH(AF86,Data!$A:$A,0),1)))</f>
        <v/>
      </c>
      <c r="AF86" s="43" t="str" cm="1">
        <f t="array" aca="1" ref="AF86" ca="1">IFERROR(_xlfn.SINGLE(INDEX(Data!$A$1:AM$1009,_xlfn.AGGREGATE(15,6,(OFFSET(Data!$A$1,0,MATCH(AF$6,Data!$1:$1,0)-1,1000,1)=IF(AF$7="","Yes",AF$7))/(OFFSET(Data!$A$1,0,MATCH(AF$6,Data!$1:$1,0)-1,1000,1)=IF(AF$7="","Yes",AF$7))*ROW(Data!$C$1:$C$1009),ROW(AF86)-ROW(AF$7)),1)),"")</f>
        <v/>
      </c>
      <c r="AG86" s="43" t="str">
        <f ca="1">IF(AH86="","",IF(INDEX(Data!$BR:$BR,MATCH(AH86,Data!$A:$A,0),1)=0,"",INDEX(Data!$BR:$BR,MATCH(AH86,Data!$A:$A,0),1)))</f>
        <v/>
      </c>
      <c r="AH86" s="43" t="str" cm="1">
        <f t="array" aca="1" ref="AH86" ca="1">IFERROR(_xlfn.SINGLE(INDEX(Data!$A$1:AO$1009,_xlfn.AGGREGATE(15,6,(OFFSET(Data!$A$1,0,MATCH(AH$6,Data!$1:$1,0)-1,1000,1)=IF(AH$7="","Yes",AH$7))/(OFFSET(Data!$A$1,0,MATCH(AH$6,Data!$1:$1,0)-1,1000,1)=IF(AH$7="","Yes",AH$7))*ROW(Data!$C$1:$C$1009),ROW(AH86)-ROW(AH$7)),1)),"")</f>
        <v/>
      </c>
      <c r="AI86" s="43" t="str">
        <f ca="1">IF(AJ86="","",IF(INDEX(Data!$BR:$BR,MATCH(AJ86,Data!$A:$A,0),1)=0,"",INDEX(Data!$BR:$BR,MATCH(AJ86,Data!$A:$A,0),1)))</f>
        <v/>
      </c>
      <c r="AJ86" s="43" t="str" cm="1">
        <f t="array" aca="1" ref="AJ86" ca="1">IFERROR(_xlfn.SINGLE(INDEX(Data!$A$1:AQ$1009,_xlfn.AGGREGATE(15,6,(OFFSET(Data!$A$1,0,MATCH(AJ$6,Data!$1:$1,0)-1,1000,1)=IF(AJ$7="","Yes",AJ$7))/(OFFSET(Data!$A$1,0,MATCH(AJ$6,Data!$1:$1,0)-1,1000,1)=IF(AJ$7="","Yes",AJ$7))*ROW(Data!$C$1:$C$1009),ROW(AJ86)-ROW(AJ$7)),1)),"")</f>
        <v/>
      </c>
      <c r="AK86" s="43" t="str">
        <f ca="1">IF(AL86="","",IF(INDEX(Data!$BR:$BR,MATCH(AL86,Data!$A:$A,0),1)=0,"",INDEX(Data!$BR:$BR,MATCH(AL86,Data!$A:$A,0),1)))</f>
        <v/>
      </c>
      <c r="AL86" s="43" t="str" cm="1">
        <f t="array" aca="1" ref="AL86" ca="1">IFERROR(_xlfn.SINGLE(INDEX(Data!$A$1:AS$1009,_xlfn.AGGREGATE(15,6,(OFFSET(Data!$A$1,0,MATCH(AL$6,Data!$1:$1,0)-1,1000,1)=IF(AL$7="","Yes",AL$7))/(OFFSET(Data!$A$1,0,MATCH(AL$6,Data!$1:$1,0)-1,1000,1)=IF(AL$7="","Yes",AL$7))*ROW(Data!$C$1:$C$1009),ROW(AL86)-ROW(AL$7)),1)),"")</f>
        <v/>
      </c>
      <c r="AM86" s="43" t="str">
        <f ca="1">IF(AN86="","",IF(INDEX(Data!$BR:$BR,MATCH(AN86,Data!$A:$A,0),1)=0,"",INDEX(Data!$BR:$BR,MATCH(AN86,Data!$A:$A,0),1)))</f>
        <v/>
      </c>
      <c r="AN86" s="43" t="str" cm="1">
        <f t="array" aca="1" ref="AN86" ca="1">IFERROR(_xlfn.SINGLE(INDEX(Data!$A$1:AU$1009,_xlfn.AGGREGATE(15,6,(OFFSET(Data!$A$1,0,MATCH(AN$6,Data!$1:$1,0)-1,1000,1)=IF(AN$7="","Yes",AN$7))/(OFFSET(Data!$A$1,0,MATCH(AN$6,Data!$1:$1,0)-1,1000,1)=IF(AN$7="","Yes",AN$7))*ROW(Data!$C$1:$C$1009),ROW(AN86)-ROW(AN$7)),1)),"")</f>
        <v/>
      </c>
    </row>
    <row r="87" spans="1:40" ht="24" x14ac:dyDescent="0.4">
      <c r="A87" s="43" t="str">
        <f ca="1">IF(B87="","",IF(INDEX(Data!$BR:$BR,MATCH(B87,Data!$A:$A,0),1)=0,"",INDEX(Data!$BR:$BR,MATCH(B87,Data!$A:$A,0),1)))</f>
        <v/>
      </c>
      <c r="B87" s="43" t="str" cm="1">
        <f t="array" aca="1" ref="B87" ca="1">IFERROR(_xlfn.SINGLE(INDEX(Data!A$1:$A$1007,_xlfn.AGGREGATE(15,6,(OFFSET(Data!$A$1,0,MATCH(B$6,Data!$1:$1,0)-1,1000,1)=IF(B$7="","Yes",B$7))/(OFFSET(Data!$A$1,0,MATCH(B$6,Data!$1:$1,0)-1,1000,1)=IF(B$7="","Yes",B$7))*ROW(Data!$C$1:$C$1007),ROW(B87)-ROW(B$7)),1)),"")</f>
        <v/>
      </c>
      <c r="C87" s="43" t="str">
        <f ca="1">IF(D87="","",IF(INDEX(Data!$BR:$BR,MATCH(D87,Data!$A:$A,0),1)=0,"",INDEX(Data!$BR:$BR,MATCH(D87,Data!$A:$A,0),1)))</f>
        <v/>
      </c>
      <c r="D87" s="43" t="str" cm="1">
        <f t="array" aca="1" ref="D87" ca="1">IFERROR(_xlfn.SINGLE(INDEX(Data!$A$1:C$1007,_xlfn.AGGREGATE(15,6,(OFFSET(Data!$A$1,0,MATCH(D$6,Data!$1:$1,0)-1,1000,1)=IF(D$7="","Yes",D$7))/(OFFSET(Data!$A$1,0,MATCH(D$6,Data!$1:$1,0)-1,1000,1)=IF(D$7="","Yes",D$7))*ROW(Data!$C$1:$C$1007),ROW(D87)-ROW(D$7)),1)),"")</f>
        <v/>
      </c>
      <c r="E87" s="43" t="str">
        <f ca="1">IF(F87="","",IF(INDEX(Data!$BR:$BR,MATCH(F87,Data!$A:$A,0),1)=0,"",INDEX(Data!$BR:$BR,MATCH(F87,Data!$A:$A,0),1)))</f>
        <v/>
      </c>
      <c r="F87" s="43" t="str" cm="1">
        <f t="array" aca="1" ref="F87" ca="1">IFERROR(_xlfn.SINGLE(INDEX(Data!$A$1:E$1009,_xlfn.AGGREGATE(15,6,(OFFSET(Data!$A$1,0,MATCH(F$6,Data!$1:$1,0)-1,1000,1)=IF(F$7="","Yes",F$7))/(OFFSET(Data!$A$1,0,MATCH(F$6,Data!$1:$1,0)-1,1000,1)=IF(F$7="","Yes",F$7))*ROW(Data!$C$1:$C$1009),ROW(F87)-ROW(F$7)),1)),"")</f>
        <v/>
      </c>
      <c r="G87" s="43" t="str">
        <f ca="1">IF(H87="","",IF(INDEX(Data!$BR:$BR,MATCH(H87,Data!$A:$A,0),1)=0,"",INDEX(Data!$BR:$BR,MATCH(H87,Data!$A:$A,0),1)))</f>
        <v/>
      </c>
      <c r="H87" s="43" t="str" cm="1">
        <f t="array" aca="1" ref="H87" ca="1">IFERROR(_xlfn.SINGLE(INDEX(Data!$A$1:G$1009,_xlfn.AGGREGATE(15,6,(OFFSET(Data!$A$1,0,MATCH(H$6,Data!$1:$1,0)-1,1000,1)=IF(H$7="","Yes",H$7))/(OFFSET(Data!$A$1,0,MATCH(H$6,Data!$1:$1,0)-1,1000,1)=IF(H$7="","Yes",H$7))*ROW(Data!$C$1:$C$1009),ROW(H87)-ROW(H$7)),1)),"")</f>
        <v/>
      </c>
      <c r="I87" s="43" t="str">
        <f ca="1">IF(J87="","",IF(INDEX(Data!$BR:$BR,MATCH(J87,Data!$A:$A,0),1)=0,"",INDEX(Data!$BR:$BR,MATCH(J87,Data!$A:$A,0),1)))</f>
        <v/>
      </c>
      <c r="J87" s="43" t="str" cm="1">
        <f t="array" aca="1" ref="J87" ca="1">IFERROR(_xlfn.SINGLE(INDEX(Data!$A$1:J$1009,_xlfn.AGGREGATE(15,6,(OFFSET(Data!$A$1,0,MATCH(J$6,Data!$1:$1,0)-1,1000,1)=IF(J$7="","Yes",J$7))/(OFFSET(Data!$A$1,0,MATCH(J$6,Data!$1:$1,0)-1,1000,1)=IF(J$7="","Yes",J$7))*ROW(Data!$C$1:$C$1009),ROW(J87)-ROW(J$7)),1)),"")</f>
        <v/>
      </c>
      <c r="K87" s="43" t="str">
        <f ca="1">IF(L87="","",IF(INDEX(Data!$BR:$BR,MATCH(L87,Data!$A:$A,0),1)=0,"",INDEX(Data!$BR:$BR,MATCH(L87,Data!$A:$A,0),1)))</f>
        <v/>
      </c>
      <c r="L87" s="43" t="str" cm="1">
        <f t="array" aca="1" ref="L87" ca="1">IFERROR(_xlfn.SINGLE(INDEX(Data!$A$1:L$1009,_xlfn.AGGREGATE(15,6,(OFFSET(Data!$A$1,0,MATCH(L$6,Data!$1:$1,0)-1,1000,1)=IF(L$7="","Yes",L$7))/(OFFSET(Data!$A$1,0,MATCH(L$6,Data!$1:$1,0)-1,1000,1)=IF(L$7="","Yes",L$7))*ROW(Data!$C$1:$C$1009),ROW(L87)-ROW(L$7)),1)),"")</f>
        <v>Yes Network</v>
      </c>
      <c r="M87" s="43" t="str">
        <f ca="1">IF(N87="","",IF(INDEX(Data!$BR:$BR,MATCH(N87,Data!$A:$A,0),1)=0,"",INDEX(Data!$BR:$BR,MATCH(N87,Data!$A:$A,0),1)))</f>
        <v/>
      </c>
      <c r="N87" s="43" t="str" cm="1">
        <f t="array" aca="1" ref="N87" ca="1">IFERROR(_xlfn.SINGLE(INDEX(Data!$A$1:N$1009,_xlfn.AGGREGATE(15,6,(OFFSET(Data!$A$1,0,MATCH(N$6,Data!$1:$1,0)-1,1000,1)=IF(N$7="","Yes",N$7))/(OFFSET(Data!$A$1,0,MATCH(N$6,Data!$1:$1,0)-1,1000,1)=IF(N$7="","Yes",N$7))*ROW(Data!$C$1:$C$1009),ROW(N87)-ROW(N$7)),1)),"")</f>
        <v/>
      </c>
      <c r="O87" s="43" t="str">
        <f ca="1">IF(P87="","",IF(INDEX(Data!$BR:$BR,MATCH(P87,Data!$A:$A,0),1)=0,"",INDEX(Data!$BR:$BR,MATCH(P87,Data!$A:$A,0),1)))</f>
        <v/>
      </c>
      <c r="P87" s="43" t="str" cm="1">
        <f t="array" aca="1" ref="P87" ca="1">IFERROR(_xlfn.SINGLE(INDEX(Data!$A$1:Q$1009,_xlfn.AGGREGATE(15,6,(OFFSET(Data!$A$1,0,MATCH(P$6,Data!$1:$1,0)-1,1000,1)=IF(P$7="","Yes",P$7))/(OFFSET(Data!$A$1,0,MATCH(P$6,Data!$1:$1,0)-1,1000,1)=IF(P$7="","Yes",P$7))*ROW(Data!$C$1:$C$1009),ROW(P87)-ROW(P$7)),1)),"")</f>
        <v>SNY</v>
      </c>
      <c r="Q87" s="43" t="str">
        <f ca="1">IF(R87="","",IF(INDEX(Data!$BR:$BR,MATCH(R87,Data!$A:$A,0),1)=0,"",INDEX(Data!$BR:$BR,MATCH(R87,Data!$A:$A,0),1)))</f>
        <v/>
      </c>
      <c r="R87" s="43" t="str" cm="1">
        <f t="array" aca="1" ref="R87" ca="1">IFERROR(_xlfn.SINGLE(INDEX(Data!$A$1:R$1009,_xlfn.AGGREGATE(15,6,(OFFSET(Data!$A$1,0,MATCH(R$6,Data!$1:$1,0)-1,1000,1)=IF(R$7="","Yes",R$7))/(OFFSET(Data!$A$1,0,MATCH(R$6,Data!$1:$1,0)-1,1000,1)=IF(R$7="","Yes",R$7))*ROW(Data!$C$1:$C$1009),ROW(R87)-ROW(R$7)),1)),"")</f>
        <v>MSNBC</v>
      </c>
      <c r="S87" s="43" t="str">
        <f ca="1">IF(T87="","",IF(INDEX(Data!$BR:$BR,MATCH(T87,Data!$A:$A,0),1)=0,"",INDEX(Data!$BR:$BR,MATCH(T87,Data!$A:$A,0),1)))</f>
        <v/>
      </c>
      <c r="T87" s="43" t="str" cm="1">
        <f t="array" aca="1" ref="T87" ca="1">IFERROR(_xlfn.SINGLE(INDEX(Data!$A$1:S$1009,_xlfn.AGGREGATE(15,6,(OFFSET(Data!$A$1,0,MATCH(T$6,Data!$1:$1,0)-1,1000,1)=IF(T$7="","Yes",T$7))/(OFFSET(Data!$A$1,0,MATCH(T$6,Data!$1:$1,0)-1,1000,1)=IF(T$7="","Yes",T$7))*ROW(Data!$C$1:$C$1009),ROW(T87)-ROW(T$7)),1)),"")</f>
        <v>MSG+</v>
      </c>
      <c r="U87" s="43" t="str">
        <f ca="1">IF(V87="","",IF(INDEX(Data!$BR:$BR,MATCH(V87,Data!$A:$A,0),1)=0,"",INDEX(Data!$BR:$BR,MATCH(V87,Data!$A:$A,0),1)))</f>
        <v/>
      </c>
      <c r="V87" s="43" t="str" cm="1">
        <f t="array" aca="1" ref="V87" ca="1">IFERROR(_xlfn.SINGLE(INDEX(Data!$A$1:T$1009,_xlfn.AGGREGATE(15,6,(OFFSET(Data!$A$1,0,MATCH(V$6,Data!$1:$1,0)-1,1000,1)=IF(V$7="","Yes",V$7))/(OFFSET(Data!$A$1,0,MATCH(V$6,Data!$1:$1,0)-1,1000,1)=IF(V$7="","Yes",V$7))*ROW(Data!$C$1:$C$1009),ROW(V87)-ROW(V$7)),1)),"")</f>
        <v>Lifetime Movie Network</v>
      </c>
      <c r="W87" s="43" t="str">
        <f ca="1">IF(X87="","",IF(INDEX(Data!$BR:$BR,MATCH(X87,Data!$A:$A,0),1)=0,"",INDEX(Data!$BR:$BR,MATCH(X87,Data!$A:$A,0),1)))</f>
        <v/>
      </c>
      <c r="X87" s="43" t="str" cm="1">
        <f t="array" aca="1" ref="X87" ca="1">IFERROR(_xlfn.SINGLE(INDEX(Data!$A$1:Y$1009,_xlfn.AGGREGATE(15,6,(OFFSET(Data!$A$1,0,MATCH(X$6,Data!$1:$1,0)-1,1000,1)=IF(X$7="","Yes",X$7))/(OFFSET(Data!$A$1,0,MATCH(X$6,Data!$1:$1,0)-1,1000,1)=IF(X$7="","Yes",X$7))*ROW(Data!$C$1:$C$1009),ROW(X87)-ROW(X$7)),1)),"")</f>
        <v>QVC</v>
      </c>
      <c r="Y87" s="43" t="str">
        <f ca="1">IF(Z87="","",IF(INDEX(Data!$BR:$BR,MATCH(Z87,Data!$A:$A,0),1)=0,"",INDEX(Data!$BR:$BR,MATCH(Z87,Data!$A:$A,0),1)))</f>
        <v/>
      </c>
      <c r="Z87" s="43" t="str" cm="1">
        <f t="array" aca="1" ref="Z87" ca="1">IFERROR(_xlfn.SINGLE(INDEX(Data!$A$1:AA$1009,_xlfn.AGGREGATE(15,6,(OFFSET(Data!$A$1,0,MATCH(Z$6,Data!$1:$1,0)-1,1000,1)=IF(Z$7="","Yes",Z$7))/(OFFSET(Data!$A$1,0,MATCH(Z$6,Data!$1:$1,0)-1,1000,1)=IF(Z$7="","Yes",Z$7))*ROW(Data!$C$1:$C$1009),ROW(Z87)-ROW(Z$7)),1)),"")</f>
        <v>Sundance TV</v>
      </c>
      <c r="AA87" s="43" t="str">
        <f ca="1">IF(AB87="","",IF(INDEX(Data!$BR:$BR,MATCH(AB87,Data!$A:$A,0),1)=0,"",INDEX(Data!$BR:$BR,MATCH(AB87,Data!$A:$A,0),1)))</f>
        <v/>
      </c>
      <c r="AB87" s="43" t="str" cm="1">
        <f t="array" aca="1" ref="AB87" ca="1">IFERROR(_xlfn.SINGLE(INDEX(Data!$A$1:AC$1009,_xlfn.AGGREGATE(15,6,(OFFSET(Data!$A$1,0,MATCH(AB$6,Data!$1:$1,0)-1,1000,1)=IF(AB$7="","Yes",AB$7))/(OFFSET(Data!$A$1,0,MATCH(AB$6,Data!$1:$1,0)-1,1000,1)=IF(AB$7="","Yes",AB$7))*ROW(Data!$C$1:$C$1009),ROW(AB87)-ROW(AB$7)),1)),"")</f>
        <v/>
      </c>
      <c r="AC87" s="43" t="str">
        <f ca="1">IF(AD87="","",IF(INDEX(Data!$BR:$BR,MATCH(AD87,Data!$A:$A,0),1)=0,"",INDEX(Data!$BR:$BR,MATCH(AD87,Data!$A:$A,0),1)))</f>
        <v/>
      </c>
      <c r="AD87" s="43" t="str" cm="1">
        <f t="array" aca="1" ref="AD87" ca="1">IFERROR(_xlfn.SINGLE(INDEX(Data!$A$1:AE$1009,_xlfn.AGGREGATE(15,6,(OFFSET(Data!$A$1,0,MATCH(AD$6,Data!$1:$1,0)-1,1000,1)=IF(AD$7="","Yes",AD$7))/(OFFSET(Data!$A$1,0,MATCH(AD$6,Data!$1:$1,0)-1,1000,1)=IF(AD$7="","Yes",AD$7))*ROW(Data!$C$1:$C$1009),ROW(AD87)-ROW(AD$7)),1)),"")</f>
        <v>Tastemade</v>
      </c>
      <c r="AE87" s="43" t="str">
        <f ca="1">IF(AF87="","",IF(INDEX(Data!$BR:$BR,MATCH(AF87,Data!$A:$A,0),1)=0,"",INDEX(Data!$BR:$BR,MATCH(AF87,Data!$A:$A,0),1)))</f>
        <v/>
      </c>
      <c r="AF87" s="43" t="str" cm="1">
        <f t="array" aca="1" ref="AF87" ca="1">IFERROR(_xlfn.SINGLE(INDEX(Data!$A$1:AM$1009,_xlfn.AGGREGATE(15,6,(OFFSET(Data!$A$1,0,MATCH(AF$6,Data!$1:$1,0)-1,1000,1)=IF(AF$7="","Yes",AF$7))/(OFFSET(Data!$A$1,0,MATCH(AF$6,Data!$1:$1,0)-1,1000,1)=IF(AF$7="","Yes",AF$7))*ROW(Data!$C$1:$C$1009),ROW(AF87)-ROW(AF$7)),1)),"")</f>
        <v/>
      </c>
      <c r="AG87" s="43" t="str">
        <f ca="1">IF(AH87="","",IF(INDEX(Data!$BR:$BR,MATCH(AH87,Data!$A:$A,0),1)=0,"",INDEX(Data!$BR:$BR,MATCH(AH87,Data!$A:$A,0),1)))</f>
        <v/>
      </c>
      <c r="AH87" s="43" t="str" cm="1">
        <f t="array" aca="1" ref="AH87" ca="1">IFERROR(_xlfn.SINGLE(INDEX(Data!$A$1:AO$1009,_xlfn.AGGREGATE(15,6,(OFFSET(Data!$A$1,0,MATCH(AH$6,Data!$1:$1,0)-1,1000,1)=IF(AH$7="","Yes",AH$7))/(OFFSET(Data!$A$1,0,MATCH(AH$6,Data!$1:$1,0)-1,1000,1)=IF(AH$7="","Yes",AH$7))*ROW(Data!$C$1:$C$1009),ROW(AH87)-ROW(AH$7)),1)),"")</f>
        <v/>
      </c>
      <c r="AI87" s="43" t="str">
        <f ca="1">IF(AJ87="","",IF(INDEX(Data!$BR:$BR,MATCH(AJ87,Data!$A:$A,0),1)=0,"",INDEX(Data!$BR:$BR,MATCH(AJ87,Data!$A:$A,0),1)))</f>
        <v/>
      </c>
      <c r="AJ87" s="43" t="str" cm="1">
        <f t="array" aca="1" ref="AJ87" ca="1">IFERROR(_xlfn.SINGLE(INDEX(Data!$A$1:AQ$1009,_xlfn.AGGREGATE(15,6,(OFFSET(Data!$A$1,0,MATCH(AJ$6,Data!$1:$1,0)-1,1000,1)=IF(AJ$7="","Yes",AJ$7))/(OFFSET(Data!$A$1,0,MATCH(AJ$6,Data!$1:$1,0)-1,1000,1)=IF(AJ$7="","Yes",AJ$7))*ROW(Data!$C$1:$C$1009),ROW(AJ87)-ROW(AJ$7)),1)),"")</f>
        <v/>
      </c>
      <c r="AK87" s="43" t="str">
        <f ca="1">IF(AL87="","",IF(INDEX(Data!$BR:$BR,MATCH(AL87,Data!$A:$A,0),1)=0,"",INDEX(Data!$BR:$BR,MATCH(AL87,Data!$A:$A,0),1)))</f>
        <v/>
      </c>
      <c r="AL87" s="43" t="str" cm="1">
        <f t="array" aca="1" ref="AL87" ca="1">IFERROR(_xlfn.SINGLE(INDEX(Data!$A$1:AS$1009,_xlfn.AGGREGATE(15,6,(OFFSET(Data!$A$1,0,MATCH(AL$6,Data!$1:$1,0)-1,1000,1)=IF(AL$7="","Yes",AL$7))/(OFFSET(Data!$A$1,0,MATCH(AL$6,Data!$1:$1,0)-1,1000,1)=IF(AL$7="","Yes",AL$7))*ROW(Data!$C$1:$C$1009),ROW(AL87)-ROW(AL$7)),1)),"")</f>
        <v/>
      </c>
      <c r="AM87" s="43" t="str">
        <f ca="1">IF(AN87="","",IF(INDEX(Data!$BR:$BR,MATCH(AN87,Data!$A:$A,0),1)=0,"",INDEX(Data!$BR:$BR,MATCH(AN87,Data!$A:$A,0),1)))</f>
        <v/>
      </c>
      <c r="AN87" s="43" t="str" cm="1">
        <f t="array" aca="1" ref="AN87" ca="1">IFERROR(_xlfn.SINGLE(INDEX(Data!$A$1:AU$1009,_xlfn.AGGREGATE(15,6,(OFFSET(Data!$A$1,0,MATCH(AN$6,Data!$1:$1,0)-1,1000,1)=IF(AN$7="","Yes",AN$7))/(OFFSET(Data!$A$1,0,MATCH(AN$6,Data!$1:$1,0)-1,1000,1)=IF(AN$7="","Yes",AN$7))*ROW(Data!$C$1:$C$1009),ROW(AN87)-ROW(AN$7)),1)),"")</f>
        <v/>
      </c>
    </row>
    <row r="88" spans="1:40" ht="24" x14ac:dyDescent="0.4">
      <c r="A88" s="43" t="str">
        <f ca="1">IF(B88="","",IF(INDEX(Data!$BR:$BR,MATCH(B88,Data!$A:$A,0),1)=0,"",INDEX(Data!$BR:$BR,MATCH(B88,Data!$A:$A,0),1)))</f>
        <v/>
      </c>
      <c r="B88" s="43" t="str" cm="1">
        <f t="array" aca="1" ref="B88" ca="1">IFERROR(_xlfn.SINGLE(INDEX(Data!A$1:$A$1007,_xlfn.AGGREGATE(15,6,(OFFSET(Data!$A$1,0,MATCH(B$6,Data!$1:$1,0)-1,1000,1)=IF(B$7="","Yes",B$7))/(OFFSET(Data!$A$1,0,MATCH(B$6,Data!$1:$1,0)-1,1000,1)=IF(B$7="","Yes",B$7))*ROW(Data!$C$1:$C$1007),ROW(B88)-ROW(B$7)),1)),"")</f>
        <v/>
      </c>
      <c r="C88" s="43" t="str">
        <f ca="1">IF(D88="","",IF(INDEX(Data!$BR:$BR,MATCH(D88,Data!$A:$A,0),1)=0,"",INDEX(Data!$BR:$BR,MATCH(D88,Data!$A:$A,0),1)))</f>
        <v/>
      </c>
      <c r="D88" s="43" t="str" cm="1">
        <f t="array" aca="1" ref="D88" ca="1">IFERROR(_xlfn.SINGLE(INDEX(Data!$A$1:C$1007,_xlfn.AGGREGATE(15,6,(OFFSET(Data!$A$1,0,MATCH(D$6,Data!$1:$1,0)-1,1000,1)=IF(D$7="","Yes",D$7))/(OFFSET(Data!$A$1,0,MATCH(D$6,Data!$1:$1,0)-1,1000,1)=IF(D$7="","Yes",D$7))*ROW(Data!$C$1:$C$1007),ROW(D88)-ROW(D$7)),1)),"")</f>
        <v/>
      </c>
      <c r="E88" s="43" t="str">
        <f ca="1">IF(F88="","",IF(INDEX(Data!$BR:$BR,MATCH(F88,Data!$A:$A,0),1)=0,"",INDEX(Data!$BR:$BR,MATCH(F88,Data!$A:$A,0),1)))</f>
        <v/>
      </c>
      <c r="F88" s="43" t="str" cm="1">
        <f t="array" aca="1" ref="F88" ca="1">IFERROR(_xlfn.SINGLE(INDEX(Data!$A$1:E$1009,_xlfn.AGGREGATE(15,6,(OFFSET(Data!$A$1,0,MATCH(F$6,Data!$1:$1,0)-1,1000,1)=IF(F$7="","Yes",F$7))/(OFFSET(Data!$A$1,0,MATCH(F$6,Data!$1:$1,0)-1,1000,1)=IF(F$7="","Yes",F$7))*ROW(Data!$C$1:$C$1009),ROW(F88)-ROW(F$7)),1)),"")</f>
        <v/>
      </c>
      <c r="G88" s="43" t="str">
        <f ca="1">IF(H88="","",IF(INDEX(Data!$BR:$BR,MATCH(H88,Data!$A:$A,0),1)=0,"",INDEX(Data!$BR:$BR,MATCH(H88,Data!$A:$A,0),1)))</f>
        <v/>
      </c>
      <c r="H88" s="43" t="str" cm="1">
        <f t="array" aca="1" ref="H88" ca="1">IFERROR(_xlfn.SINGLE(INDEX(Data!$A$1:G$1009,_xlfn.AGGREGATE(15,6,(OFFSET(Data!$A$1,0,MATCH(H$6,Data!$1:$1,0)-1,1000,1)=IF(H$7="","Yes",H$7))/(OFFSET(Data!$A$1,0,MATCH(H$6,Data!$1:$1,0)-1,1000,1)=IF(H$7="","Yes",H$7))*ROW(Data!$C$1:$C$1009),ROW(H88)-ROW(H$7)),1)),"")</f>
        <v/>
      </c>
      <c r="I88" s="43" t="str">
        <f ca="1">IF(J88="","",IF(INDEX(Data!$BR:$BR,MATCH(J88,Data!$A:$A,0),1)=0,"",INDEX(Data!$BR:$BR,MATCH(J88,Data!$A:$A,0),1)))</f>
        <v/>
      </c>
      <c r="J88" s="43" t="str" cm="1">
        <f t="array" aca="1" ref="J88" ca="1">IFERROR(_xlfn.SINGLE(INDEX(Data!$A$1:J$1009,_xlfn.AGGREGATE(15,6,(OFFSET(Data!$A$1,0,MATCH(J$6,Data!$1:$1,0)-1,1000,1)=IF(J$7="","Yes",J$7))/(OFFSET(Data!$A$1,0,MATCH(J$6,Data!$1:$1,0)-1,1000,1)=IF(J$7="","Yes",J$7))*ROW(Data!$C$1:$C$1009),ROW(J88)-ROW(J$7)),1)),"")</f>
        <v/>
      </c>
      <c r="K88" s="43" t="str">
        <f ca="1">IF(L88="","",IF(INDEX(Data!$BR:$BR,MATCH(L88,Data!$A:$A,0),1)=0,"",INDEX(Data!$BR:$BR,MATCH(L88,Data!$A:$A,0),1)))</f>
        <v/>
      </c>
      <c r="L88" s="43" t="str" cm="1">
        <f t="array" aca="1" ref="L88" ca="1">IFERROR(_xlfn.SINGLE(INDEX(Data!$A$1:L$1009,_xlfn.AGGREGATE(15,6,(OFFSET(Data!$A$1,0,MATCH(L$6,Data!$1:$1,0)-1,1000,1)=IF(L$7="","Yes",L$7))/(OFFSET(Data!$A$1,0,MATCH(L$6,Data!$1:$1,0)-1,1000,1)=IF(L$7="","Yes",L$7))*ROW(Data!$C$1:$C$1009),ROW(L88)-ROW(L$7)),1)),"")</f>
        <v/>
      </c>
      <c r="M88" s="43" t="str">
        <f ca="1">IF(N88="","",IF(INDEX(Data!$BR:$BR,MATCH(N88,Data!$A:$A,0),1)=0,"",INDEX(Data!$BR:$BR,MATCH(N88,Data!$A:$A,0),1)))</f>
        <v/>
      </c>
      <c r="N88" s="43" t="str" cm="1">
        <f t="array" aca="1" ref="N88" ca="1">IFERROR(_xlfn.SINGLE(INDEX(Data!$A$1:N$1009,_xlfn.AGGREGATE(15,6,(OFFSET(Data!$A$1,0,MATCH(N$6,Data!$1:$1,0)-1,1000,1)=IF(N$7="","Yes",N$7))/(OFFSET(Data!$A$1,0,MATCH(N$6,Data!$1:$1,0)-1,1000,1)=IF(N$7="","Yes",N$7))*ROW(Data!$C$1:$C$1009),ROW(N88)-ROW(N$7)),1)),"")</f>
        <v/>
      </c>
      <c r="O88" s="43" t="str">
        <f ca="1">IF(P88="","",IF(INDEX(Data!$BR:$BR,MATCH(P88,Data!$A:$A,0),1)=0,"",INDEX(Data!$BR:$BR,MATCH(P88,Data!$A:$A,0),1)))</f>
        <v/>
      </c>
      <c r="P88" s="43" t="str" cm="1">
        <f t="array" aca="1" ref="P88" ca="1">IFERROR(_xlfn.SINGLE(INDEX(Data!$A$1:Q$1009,_xlfn.AGGREGATE(15,6,(OFFSET(Data!$A$1,0,MATCH(P$6,Data!$1:$1,0)-1,1000,1)=IF(P$7="","Yes",P$7))/(OFFSET(Data!$A$1,0,MATCH(P$6,Data!$1:$1,0)-1,1000,1)=IF(P$7="","Yes",P$7))*ROW(Data!$C$1:$C$1009),ROW(P88)-ROW(P$7)),1)),"")</f>
        <v>Spectrum Sportsnet</v>
      </c>
      <c r="Q88" s="43" t="str">
        <f ca="1">IF(R88="","",IF(INDEX(Data!$BR:$BR,MATCH(R88,Data!$A:$A,0),1)=0,"",INDEX(Data!$BR:$BR,MATCH(R88,Data!$A:$A,0),1)))</f>
        <v/>
      </c>
      <c r="R88" s="43" t="str" cm="1">
        <f t="array" aca="1" ref="R88" ca="1">IFERROR(_xlfn.SINGLE(INDEX(Data!$A$1:R$1009,_xlfn.AGGREGATE(15,6,(OFFSET(Data!$A$1,0,MATCH(R$6,Data!$1:$1,0)-1,1000,1)=IF(R$7="","Yes",R$7))/(OFFSET(Data!$A$1,0,MATCH(R$6,Data!$1:$1,0)-1,1000,1)=IF(R$7="","Yes",R$7))*ROW(Data!$C$1:$C$1009),ROW(R88)-ROW(R$7)),1)),"")</f>
        <v>MTV</v>
      </c>
      <c r="S88" s="43" t="str">
        <f ca="1">IF(T88="","",IF(INDEX(Data!$BR:$BR,MATCH(T88,Data!$A:$A,0),1)=0,"",INDEX(Data!$BR:$BR,MATCH(T88,Data!$A:$A,0),1)))</f>
        <v/>
      </c>
      <c r="T88" s="43" t="str" cm="1">
        <f t="array" aca="1" ref="T88" ca="1">IFERROR(_xlfn.SINGLE(INDEX(Data!$A$1:S$1009,_xlfn.AGGREGATE(15,6,(OFFSET(Data!$A$1,0,MATCH(T$6,Data!$1:$1,0)-1,1000,1)=IF(T$7="","Yes",T$7))/(OFFSET(Data!$A$1,0,MATCH(T$6,Data!$1:$1,0)-1,1000,1)=IF(T$7="","Yes",T$7))*ROW(Data!$C$1:$C$1009),ROW(T88)-ROW(T$7)),1)),"")</f>
        <v>MSNBC</v>
      </c>
      <c r="U88" s="43" t="str">
        <f ca="1">IF(V88="","",IF(INDEX(Data!$BR:$BR,MATCH(V88,Data!$A:$A,0),1)=0,"",INDEX(Data!$BR:$BR,MATCH(V88,Data!$A:$A,0),1)))</f>
        <v/>
      </c>
      <c r="V88" s="43" t="str" cm="1">
        <f t="array" aca="1" ref="V88" ca="1">IFERROR(_xlfn.SINGLE(INDEX(Data!$A$1:T$1009,_xlfn.AGGREGATE(15,6,(OFFSET(Data!$A$1,0,MATCH(V$6,Data!$1:$1,0)-1,1000,1)=IF(V$7="","Yes",V$7))/(OFFSET(Data!$A$1,0,MATCH(V$6,Data!$1:$1,0)-1,1000,1)=IF(V$7="","Yes",V$7))*ROW(Data!$C$1:$C$1009),ROW(V88)-ROW(V$7)),1)),"")</f>
        <v>Logo</v>
      </c>
      <c r="W88" s="43" t="str">
        <f ca="1">IF(X88="","",IF(INDEX(Data!$BR:$BR,MATCH(X88,Data!$A:$A,0),1)=0,"",INDEX(Data!$BR:$BR,MATCH(X88,Data!$A:$A,0),1)))</f>
        <v/>
      </c>
      <c r="X88" s="43" t="str" cm="1">
        <f t="array" aca="1" ref="X88" ca="1">IFERROR(_xlfn.SINGLE(INDEX(Data!$A$1:Y$1009,_xlfn.AGGREGATE(15,6,(OFFSET(Data!$A$1,0,MATCH(X$6,Data!$1:$1,0)-1,1000,1)=IF(X$7="","Yes",X$7))/(OFFSET(Data!$A$1,0,MATCH(X$6,Data!$1:$1,0)-1,1000,1)=IF(X$7="","Yes",X$7))*ROW(Data!$C$1:$C$1009),ROW(X88)-ROW(X$7)),1)),"")</f>
        <v>QVC 2</v>
      </c>
      <c r="Y88" s="43" t="str">
        <f ca="1">IF(Z88="","",IF(INDEX(Data!$BR:$BR,MATCH(Z88,Data!$A:$A,0),1)=0,"",INDEX(Data!$BR:$BR,MATCH(Z88,Data!$A:$A,0),1)))</f>
        <v/>
      </c>
      <c r="Z88" s="43" t="str" cm="1">
        <f t="array" aca="1" ref="Z88" ca="1">IFERROR(_xlfn.SINGLE(INDEX(Data!$A$1:AA$1009,_xlfn.AGGREGATE(15,6,(OFFSET(Data!$A$1,0,MATCH(Z$6,Data!$1:$1,0)-1,1000,1)=IF(Z$7="","Yes",Z$7))/(OFFSET(Data!$A$1,0,MATCH(Z$6,Data!$1:$1,0)-1,1000,1)=IF(Z$7="","Yes",Z$7))*ROW(Data!$C$1:$C$1009),ROW(Z88)-ROW(Z$7)),1)),"")</f>
        <v>Syfy</v>
      </c>
      <c r="AA88" s="43" t="str">
        <f ca="1">IF(AB88="","",IF(INDEX(Data!$BR:$BR,MATCH(AB88,Data!$A:$A,0),1)=0,"",INDEX(Data!$BR:$BR,MATCH(AB88,Data!$A:$A,0),1)))</f>
        <v/>
      </c>
      <c r="AB88" s="43" t="str" cm="1">
        <f t="array" aca="1" ref="AB88" ca="1">IFERROR(_xlfn.SINGLE(INDEX(Data!$A$1:AC$1009,_xlfn.AGGREGATE(15,6,(OFFSET(Data!$A$1,0,MATCH(AB$6,Data!$1:$1,0)-1,1000,1)=IF(AB$7="","Yes",AB$7))/(OFFSET(Data!$A$1,0,MATCH(AB$6,Data!$1:$1,0)-1,1000,1)=IF(AB$7="","Yes",AB$7))*ROW(Data!$C$1:$C$1009),ROW(AB88)-ROW(AB$7)),1)),"")</f>
        <v/>
      </c>
      <c r="AC88" s="43" t="str">
        <f ca="1">IF(AD88="","",IF(INDEX(Data!$BR:$BR,MATCH(AD88,Data!$A:$A,0),1)=0,"",INDEX(Data!$BR:$BR,MATCH(AD88,Data!$A:$A,0),1)))</f>
        <v/>
      </c>
      <c r="AD88" s="43" t="str" cm="1">
        <f t="array" aca="1" ref="AD88" ca="1">IFERROR(_xlfn.SINGLE(INDEX(Data!$A$1:AE$1009,_xlfn.AGGREGATE(15,6,(OFFSET(Data!$A$1,0,MATCH(AD$6,Data!$1:$1,0)-1,1000,1)=IF(AD$7="","Yes",AD$7))/(OFFSET(Data!$A$1,0,MATCH(AD$6,Data!$1:$1,0)-1,1000,1)=IF(AD$7="","Yes",AD$7))*ROW(Data!$C$1:$C$1009),ROW(AD88)-ROW(AD$7)),1)),"")</f>
        <v>TLC</v>
      </c>
      <c r="AE88" s="43" t="str">
        <f ca="1">IF(AF88="","",IF(INDEX(Data!$BR:$BR,MATCH(AF88,Data!$A:$A,0),1)=0,"",INDEX(Data!$BR:$BR,MATCH(AF88,Data!$A:$A,0),1)))</f>
        <v/>
      </c>
      <c r="AF88" s="43" t="str" cm="1">
        <f t="array" aca="1" ref="AF88" ca="1">IFERROR(_xlfn.SINGLE(INDEX(Data!$A$1:AM$1009,_xlfn.AGGREGATE(15,6,(OFFSET(Data!$A$1,0,MATCH(AF$6,Data!$1:$1,0)-1,1000,1)=IF(AF$7="","Yes",AF$7))/(OFFSET(Data!$A$1,0,MATCH(AF$6,Data!$1:$1,0)-1,1000,1)=IF(AF$7="","Yes",AF$7))*ROW(Data!$C$1:$C$1009),ROW(AF88)-ROW(AF$7)),1)),"")</f>
        <v/>
      </c>
      <c r="AG88" s="43" t="str">
        <f ca="1">IF(AH88="","",IF(INDEX(Data!$BR:$BR,MATCH(AH88,Data!$A:$A,0),1)=0,"",INDEX(Data!$BR:$BR,MATCH(AH88,Data!$A:$A,0),1)))</f>
        <v/>
      </c>
      <c r="AH88" s="43" t="str" cm="1">
        <f t="array" aca="1" ref="AH88" ca="1">IFERROR(_xlfn.SINGLE(INDEX(Data!$A$1:AO$1009,_xlfn.AGGREGATE(15,6,(OFFSET(Data!$A$1,0,MATCH(AH$6,Data!$1:$1,0)-1,1000,1)=IF(AH$7="","Yes",AH$7))/(OFFSET(Data!$A$1,0,MATCH(AH$6,Data!$1:$1,0)-1,1000,1)=IF(AH$7="","Yes",AH$7))*ROW(Data!$C$1:$C$1009),ROW(AH88)-ROW(AH$7)),1)),"")</f>
        <v/>
      </c>
      <c r="AI88" s="43" t="str">
        <f ca="1">IF(AJ88="","",IF(INDEX(Data!$BR:$BR,MATCH(AJ88,Data!$A:$A,0),1)=0,"",INDEX(Data!$BR:$BR,MATCH(AJ88,Data!$A:$A,0),1)))</f>
        <v/>
      </c>
      <c r="AJ88" s="43" t="str" cm="1">
        <f t="array" aca="1" ref="AJ88" ca="1">IFERROR(_xlfn.SINGLE(INDEX(Data!$A$1:AQ$1009,_xlfn.AGGREGATE(15,6,(OFFSET(Data!$A$1,0,MATCH(AJ$6,Data!$1:$1,0)-1,1000,1)=IF(AJ$7="","Yes",AJ$7))/(OFFSET(Data!$A$1,0,MATCH(AJ$6,Data!$1:$1,0)-1,1000,1)=IF(AJ$7="","Yes",AJ$7))*ROW(Data!$C$1:$C$1009),ROW(AJ88)-ROW(AJ$7)),1)),"")</f>
        <v/>
      </c>
      <c r="AK88" s="43" t="str">
        <f ca="1">IF(AL88="","",IF(INDEX(Data!$BR:$BR,MATCH(AL88,Data!$A:$A,0),1)=0,"",INDEX(Data!$BR:$BR,MATCH(AL88,Data!$A:$A,0),1)))</f>
        <v/>
      </c>
      <c r="AL88" s="43" t="str" cm="1">
        <f t="array" aca="1" ref="AL88" ca="1">IFERROR(_xlfn.SINGLE(INDEX(Data!$A$1:AS$1009,_xlfn.AGGREGATE(15,6,(OFFSET(Data!$A$1,0,MATCH(AL$6,Data!$1:$1,0)-1,1000,1)=IF(AL$7="","Yes",AL$7))/(OFFSET(Data!$A$1,0,MATCH(AL$6,Data!$1:$1,0)-1,1000,1)=IF(AL$7="","Yes",AL$7))*ROW(Data!$C$1:$C$1009),ROW(AL88)-ROW(AL$7)),1)),"")</f>
        <v/>
      </c>
      <c r="AM88" s="43" t="str">
        <f ca="1">IF(AN88="","",IF(INDEX(Data!$BR:$BR,MATCH(AN88,Data!$A:$A,0),1)=0,"",INDEX(Data!$BR:$BR,MATCH(AN88,Data!$A:$A,0),1)))</f>
        <v/>
      </c>
      <c r="AN88" s="43" t="str" cm="1">
        <f t="array" aca="1" ref="AN88" ca="1">IFERROR(_xlfn.SINGLE(INDEX(Data!$A$1:AU$1009,_xlfn.AGGREGATE(15,6,(OFFSET(Data!$A$1,0,MATCH(AN$6,Data!$1:$1,0)-1,1000,1)=IF(AN$7="","Yes",AN$7))/(OFFSET(Data!$A$1,0,MATCH(AN$6,Data!$1:$1,0)-1,1000,1)=IF(AN$7="","Yes",AN$7))*ROW(Data!$C$1:$C$1009),ROW(AN88)-ROW(AN$7)),1)),"")</f>
        <v/>
      </c>
    </row>
    <row r="89" spans="1:40" ht="24" x14ac:dyDescent="0.4">
      <c r="A89" s="43" t="str">
        <f ca="1">IF(B89="","",IF(INDEX(Data!$BR:$BR,MATCH(B89,Data!$A:$A,0),1)=0,"",INDEX(Data!$BR:$BR,MATCH(B89,Data!$A:$A,0),1)))</f>
        <v/>
      </c>
      <c r="B89" s="43" t="str" cm="1">
        <f t="array" aca="1" ref="B89" ca="1">IFERROR(_xlfn.SINGLE(INDEX(Data!A$1:$A$1007,_xlfn.AGGREGATE(15,6,(OFFSET(Data!$A$1,0,MATCH(B$6,Data!$1:$1,0)-1,1000,1)=IF(B$7="","Yes",B$7))/(OFFSET(Data!$A$1,0,MATCH(B$6,Data!$1:$1,0)-1,1000,1)=IF(B$7="","Yes",B$7))*ROW(Data!$C$1:$C$1007),ROW(B89)-ROW(B$7)),1)),"")</f>
        <v/>
      </c>
      <c r="C89" s="43" t="str">
        <f ca="1">IF(D89="","",IF(INDEX(Data!$BR:$BR,MATCH(D89,Data!$A:$A,0),1)=0,"",INDEX(Data!$BR:$BR,MATCH(D89,Data!$A:$A,0),1)))</f>
        <v/>
      </c>
      <c r="D89" s="43" t="str" cm="1">
        <f t="array" aca="1" ref="D89" ca="1">IFERROR(_xlfn.SINGLE(INDEX(Data!$A$1:C$1007,_xlfn.AGGREGATE(15,6,(OFFSET(Data!$A$1,0,MATCH(D$6,Data!$1:$1,0)-1,1000,1)=IF(D$7="","Yes",D$7))/(OFFSET(Data!$A$1,0,MATCH(D$6,Data!$1:$1,0)-1,1000,1)=IF(D$7="","Yes",D$7))*ROW(Data!$C$1:$C$1007),ROW(D89)-ROW(D$7)),1)),"")</f>
        <v/>
      </c>
      <c r="E89" s="43" t="str">
        <f ca="1">IF(F89="","",IF(INDEX(Data!$BR:$BR,MATCH(F89,Data!$A:$A,0),1)=0,"",INDEX(Data!$BR:$BR,MATCH(F89,Data!$A:$A,0),1)))</f>
        <v/>
      </c>
      <c r="F89" s="43" t="str" cm="1">
        <f t="array" aca="1" ref="F89" ca="1">IFERROR(_xlfn.SINGLE(INDEX(Data!$A$1:E$1009,_xlfn.AGGREGATE(15,6,(OFFSET(Data!$A$1,0,MATCH(F$6,Data!$1:$1,0)-1,1000,1)=IF(F$7="","Yes",F$7))/(OFFSET(Data!$A$1,0,MATCH(F$6,Data!$1:$1,0)-1,1000,1)=IF(F$7="","Yes",F$7))*ROW(Data!$C$1:$C$1009),ROW(F89)-ROW(F$7)),1)),"")</f>
        <v/>
      </c>
      <c r="G89" s="43" t="str">
        <f ca="1">IF(H89="","",IF(INDEX(Data!$BR:$BR,MATCH(H89,Data!$A:$A,0),1)=0,"",INDEX(Data!$BR:$BR,MATCH(H89,Data!$A:$A,0),1)))</f>
        <v/>
      </c>
      <c r="H89" s="43" t="str" cm="1">
        <f t="array" aca="1" ref="H89" ca="1">IFERROR(_xlfn.SINGLE(INDEX(Data!$A$1:G$1009,_xlfn.AGGREGATE(15,6,(OFFSET(Data!$A$1,0,MATCH(H$6,Data!$1:$1,0)-1,1000,1)=IF(H$7="","Yes",H$7))/(OFFSET(Data!$A$1,0,MATCH(H$6,Data!$1:$1,0)-1,1000,1)=IF(H$7="","Yes",H$7))*ROW(Data!$C$1:$C$1009),ROW(H89)-ROW(H$7)),1)),"")</f>
        <v/>
      </c>
      <c r="I89" s="43" t="str">
        <f ca="1">IF(J89="","",IF(INDEX(Data!$BR:$BR,MATCH(J89,Data!$A:$A,0),1)=0,"",INDEX(Data!$BR:$BR,MATCH(J89,Data!$A:$A,0),1)))</f>
        <v/>
      </c>
      <c r="J89" s="43" t="str" cm="1">
        <f t="array" aca="1" ref="J89" ca="1">IFERROR(_xlfn.SINGLE(INDEX(Data!$A$1:J$1009,_xlfn.AGGREGATE(15,6,(OFFSET(Data!$A$1,0,MATCH(J$6,Data!$1:$1,0)-1,1000,1)=IF(J$7="","Yes",J$7))/(OFFSET(Data!$A$1,0,MATCH(J$6,Data!$1:$1,0)-1,1000,1)=IF(J$7="","Yes",J$7))*ROW(Data!$C$1:$C$1009),ROW(J89)-ROW(J$7)),1)),"")</f>
        <v/>
      </c>
      <c r="K89" s="43" t="str">
        <f ca="1">IF(L89="","",IF(INDEX(Data!$BR:$BR,MATCH(L89,Data!$A:$A,0),1)=0,"",INDEX(Data!$BR:$BR,MATCH(L89,Data!$A:$A,0),1)))</f>
        <v/>
      </c>
      <c r="L89" s="43" t="str" cm="1">
        <f t="array" aca="1" ref="L89" ca="1">IFERROR(_xlfn.SINGLE(INDEX(Data!$A$1:L$1009,_xlfn.AGGREGATE(15,6,(OFFSET(Data!$A$1,0,MATCH(L$6,Data!$1:$1,0)-1,1000,1)=IF(L$7="","Yes",L$7))/(OFFSET(Data!$A$1,0,MATCH(L$6,Data!$1:$1,0)-1,1000,1)=IF(L$7="","Yes",L$7))*ROW(Data!$C$1:$C$1009),ROW(L89)-ROW(L$7)),1)),"")</f>
        <v/>
      </c>
      <c r="M89" s="43" t="str">
        <f ca="1">IF(N89="","",IF(INDEX(Data!$BR:$BR,MATCH(N89,Data!$A:$A,0),1)=0,"",INDEX(Data!$BR:$BR,MATCH(N89,Data!$A:$A,0),1)))</f>
        <v/>
      </c>
      <c r="N89" s="43" t="str" cm="1">
        <f t="array" aca="1" ref="N89" ca="1">IFERROR(_xlfn.SINGLE(INDEX(Data!$A$1:N$1009,_xlfn.AGGREGATE(15,6,(OFFSET(Data!$A$1,0,MATCH(N$6,Data!$1:$1,0)-1,1000,1)=IF(N$7="","Yes",N$7))/(OFFSET(Data!$A$1,0,MATCH(N$6,Data!$1:$1,0)-1,1000,1)=IF(N$7="","Yes",N$7))*ROW(Data!$C$1:$C$1009),ROW(N89)-ROW(N$7)),1)),"")</f>
        <v/>
      </c>
      <c r="O89" s="43" t="str">
        <f ca="1">IF(P89="","",IF(INDEX(Data!$BR:$BR,MATCH(P89,Data!$A:$A,0),1)=0,"",INDEX(Data!$BR:$BR,MATCH(P89,Data!$A:$A,0),1)))</f>
        <v/>
      </c>
      <c r="P89" s="43" t="str" cm="1">
        <f t="array" aca="1" ref="P89" ca="1">IFERROR(_xlfn.SINGLE(INDEX(Data!$A$1:Q$1009,_xlfn.AGGREGATE(15,6,(OFFSET(Data!$A$1,0,MATCH(P$6,Data!$1:$1,0)-1,1000,1)=IF(P$7="","Yes",P$7))/(OFFSET(Data!$A$1,0,MATCH(P$6,Data!$1:$1,0)-1,1000,1)=IF(P$7="","Yes",P$7))*ROW(Data!$C$1:$C$1009),ROW(P89)-ROW(P$7)),1)),"")</f>
        <v>Spectrum Sportsnet LA</v>
      </c>
      <c r="Q89" s="43" t="str">
        <f ca="1">IF(R89="","",IF(INDEX(Data!$BR:$BR,MATCH(R89,Data!$A:$A,0),1)=0,"",INDEX(Data!$BR:$BR,MATCH(R89,Data!$A:$A,0),1)))</f>
        <v/>
      </c>
      <c r="R89" s="43" t="str" cm="1">
        <f t="array" aca="1" ref="R89" ca="1">IFERROR(_xlfn.SINGLE(INDEX(Data!$A$1:R$1009,_xlfn.AGGREGATE(15,6,(OFFSET(Data!$A$1,0,MATCH(R$6,Data!$1:$1,0)-1,1000,1)=IF(R$7="","Yes",R$7))/(OFFSET(Data!$A$1,0,MATCH(R$6,Data!$1:$1,0)-1,1000,1)=IF(R$7="","Yes",R$7))*ROW(Data!$C$1:$C$1009),ROW(R89)-ROW(R$7)),1)),"")</f>
        <v>MTV Classic</v>
      </c>
      <c r="S89" s="43" t="str">
        <f ca="1">IF(T89="","",IF(INDEX(Data!$BR:$BR,MATCH(T89,Data!$A:$A,0),1)=0,"",INDEX(Data!$BR:$BR,MATCH(T89,Data!$A:$A,0),1)))</f>
        <v/>
      </c>
      <c r="T89" s="43" t="str" cm="1">
        <f t="array" aca="1" ref="T89" ca="1">IFERROR(_xlfn.SINGLE(INDEX(Data!$A$1:S$1009,_xlfn.AGGREGATE(15,6,(OFFSET(Data!$A$1,0,MATCH(T$6,Data!$1:$1,0)-1,1000,1)=IF(T$7="","Yes",T$7))/(OFFSET(Data!$A$1,0,MATCH(T$6,Data!$1:$1,0)-1,1000,1)=IF(T$7="","Yes",T$7))*ROW(Data!$C$1:$C$1009),ROW(T89)-ROW(T$7)),1)),"")</f>
        <v>MTV</v>
      </c>
      <c r="U89" s="43">
        <f ca="1">IF(V89="","",IF(INDEX(Data!$BR:$BR,MATCH(V89,Data!$A:$A,0),1)=0,"",INDEX(Data!$BR:$BR,MATCH(V89,Data!$A:$A,0),1)))</f>
        <v>2</v>
      </c>
      <c r="V89" s="43" t="str" cm="1">
        <f t="array" aca="1" ref="V89" ca="1">IFERROR(_xlfn.SINGLE(INDEX(Data!$A$1:T$1009,_xlfn.AGGREGATE(15,6,(OFFSET(Data!$A$1,0,MATCH(V$6,Data!$1:$1,0)-1,1000,1)=IF(V$7="","Yes",V$7))/(OFFSET(Data!$A$1,0,MATCH(V$6,Data!$1:$1,0)-1,1000,1)=IF(V$7="","Yes",V$7))*ROW(Data!$C$1:$C$1009),ROW(V89)-ROW(V$7)),1)),"")</f>
        <v>Longhorn Network</v>
      </c>
      <c r="W89" s="43" t="str">
        <f ca="1">IF(X89="","",IF(INDEX(Data!$BR:$BR,MATCH(X89,Data!$A:$A,0),1)=0,"",INDEX(Data!$BR:$BR,MATCH(X89,Data!$A:$A,0),1)))</f>
        <v/>
      </c>
      <c r="X89" s="43" t="str" cm="1">
        <f t="array" aca="1" ref="X89" ca="1">IFERROR(_xlfn.SINGLE(INDEX(Data!$A$1:Y$1009,_xlfn.AGGREGATE(15,6,(OFFSET(Data!$A$1,0,MATCH(X$6,Data!$1:$1,0)-1,1000,1)=IF(X$7="","Yes",X$7))/(OFFSET(Data!$A$1,0,MATCH(X$6,Data!$1:$1,0)-1,1000,1)=IF(X$7="","Yes",X$7))*ROW(Data!$C$1:$C$1009),ROW(X89)-ROW(X$7)),1)),"")</f>
        <v>Sur Perú</v>
      </c>
      <c r="Y89" s="43" t="str">
        <f ca="1">IF(Z89="","",IF(INDEX(Data!$BR:$BR,MATCH(Z89,Data!$A:$A,0),1)=0,"",INDEX(Data!$BR:$BR,MATCH(Z89,Data!$A:$A,0),1)))</f>
        <v/>
      </c>
      <c r="Z89" s="43" t="str" cm="1">
        <f t="array" aca="1" ref="Z89" ca="1">IFERROR(_xlfn.SINGLE(INDEX(Data!$A$1:AA$1009,_xlfn.AGGREGATE(15,6,(OFFSET(Data!$A$1,0,MATCH(Z$6,Data!$1:$1,0)-1,1000,1)=IF(Z$7="","Yes",Z$7))/(OFFSET(Data!$A$1,0,MATCH(Z$6,Data!$1:$1,0)-1,1000,1)=IF(Z$7="","Yes",Z$7))*ROW(Data!$C$1:$C$1009),ROW(Z89)-ROW(Z$7)),1)),"")</f>
        <v>Tastemade</v>
      </c>
      <c r="AA89" s="43" t="str">
        <f ca="1">IF(AB89="","",IF(INDEX(Data!$BR:$BR,MATCH(AB89,Data!$A:$A,0),1)=0,"",INDEX(Data!$BR:$BR,MATCH(AB89,Data!$A:$A,0),1)))</f>
        <v/>
      </c>
      <c r="AB89" s="43" t="str" cm="1">
        <f t="array" aca="1" ref="AB89" ca="1">IFERROR(_xlfn.SINGLE(INDEX(Data!$A$1:AC$1009,_xlfn.AGGREGATE(15,6,(OFFSET(Data!$A$1,0,MATCH(AB$6,Data!$1:$1,0)-1,1000,1)=IF(AB$7="","Yes",AB$7))/(OFFSET(Data!$A$1,0,MATCH(AB$6,Data!$1:$1,0)-1,1000,1)=IF(AB$7="","Yes",AB$7))*ROW(Data!$C$1:$C$1009),ROW(AB89)-ROW(AB$7)),1)),"")</f>
        <v/>
      </c>
      <c r="AC89" s="43" t="str">
        <f ca="1">IF(AD89="","",IF(INDEX(Data!$BR:$BR,MATCH(AD89,Data!$A:$A,0),1)=0,"",INDEX(Data!$BR:$BR,MATCH(AD89,Data!$A:$A,0),1)))</f>
        <v/>
      </c>
      <c r="AD89" s="43" t="str" cm="1">
        <f t="array" aca="1" ref="AD89" ca="1">IFERROR(_xlfn.SINGLE(INDEX(Data!$A$1:AE$1009,_xlfn.AGGREGATE(15,6,(OFFSET(Data!$A$1,0,MATCH(AD$6,Data!$1:$1,0)-1,1000,1)=IF(AD$7="","Yes",AD$7))/(OFFSET(Data!$A$1,0,MATCH(AD$6,Data!$1:$1,0)-1,1000,1)=IF(AD$7="","Yes",AD$7))*ROW(Data!$C$1:$C$1009),ROW(AD89)-ROW(AD$7)),1)),"")</f>
        <v>Travel Channel</v>
      </c>
      <c r="AE89" s="43" t="str">
        <f ca="1">IF(AF89="","",IF(INDEX(Data!$BR:$BR,MATCH(AF89,Data!$A:$A,0),1)=0,"",INDEX(Data!$BR:$BR,MATCH(AF89,Data!$A:$A,0),1)))</f>
        <v/>
      </c>
      <c r="AF89" s="43" t="str" cm="1">
        <f t="array" aca="1" ref="AF89" ca="1">IFERROR(_xlfn.SINGLE(INDEX(Data!$A$1:AM$1009,_xlfn.AGGREGATE(15,6,(OFFSET(Data!$A$1,0,MATCH(AF$6,Data!$1:$1,0)-1,1000,1)=IF(AF$7="","Yes",AF$7))/(OFFSET(Data!$A$1,0,MATCH(AF$6,Data!$1:$1,0)-1,1000,1)=IF(AF$7="","Yes",AF$7))*ROW(Data!$C$1:$C$1009),ROW(AF89)-ROW(AF$7)),1)),"")</f>
        <v/>
      </c>
      <c r="AG89" s="43" t="str">
        <f ca="1">IF(AH89="","",IF(INDEX(Data!$BR:$BR,MATCH(AH89,Data!$A:$A,0),1)=0,"",INDEX(Data!$BR:$BR,MATCH(AH89,Data!$A:$A,0),1)))</f>
        <v/>
      </c>
      <c r="AH89" s="43" t="str" cm="1">
        <f t="array" aca="1" ref="AH89" ca="1">IFERROR(_xlfn.SINGLE(INDEX(Data!$A$1:AO$1009,_xlfn.AGGREGATE(15,6,(OFFSET(Data!$A$1,0,MATCH(AH$6,Data!$1:$1,0)-1,1000,1)=IF(AH$7="","Yes",AH$7))/(OFFSET(Data!$A$1,0,MATCH(AH$6,Data!$1:$1,0)-1,1000,1)=IF(AH$7="","Yes",AH$7))*ROW(Data!$C$1:$C$1009),ROW(AH89)-ROW(AH$7)),1)),"")</f>
        <v/>
      </c>
      <c r="AI89" s="43" t="str">
        <f ca="1">IF(AJ89="","",IF(INDEX(Data!$BR:$BR,MATCH(AJ89,Data!$A:$A,0),1)=0,"",INDEX(Data!$BR:$BR,MATCH(AJ89,Data!$A:$A,0),1)))</f>
        <v/>
      </c>
      <c r="AJ89" s="43" t="str" cm="1">
        <f t="array" aca="1" ref="AJ89" ca="1">IFERROR(_xlfn.SINGLE(INDEX(Data!$A$1:AQ$1009,_xlfn.AGGREGATE(15,6,(OFFSET(Data!$A$1,0,MATCH(AJ$6,Data!$1:$1,0)-1,1000,1)=IF(AJ$7="","Yes",AJ$7))/(OFFSET(Data!$A$1,0,MATCH(AJ$6,Data!$1:$1,0)-1,1000,1)=IF(AJ$7="","Yes",AJ$7))*ROW(Data!$C$1:$C$1009),ROW(AJ89)-ROW(AJ$7)),1)),"")</f>
        <v/>
      </c>
      <c r="AK89" s="43" t="str">
        <f ca="1">IF(AL89="","",IF(INDEX(Data!$BR:$BR,MATCH(AL89,Data!$A:$A,0),1)=0,"",INDEX(Data!$BR:$BR,MATCH(AL89,Data!$A:$A,0),1)))</f>
        <v/>
      </c>
      <c r="AL89" s="43" t="str" cm="1">
        <f t="array" aca="1" ref="AL89" ca="1">IFERROR(_xlfn.SINGLE(INDEX(Data!$A$1:AS$1009,_xlfn.AGGREGATE(15,6,(OFFSET(Data!$A$1,0,MATCH(AL$6,Data!$1:$1,0)-1,1000,1)=IF(AL$7="","Yes",AL$7))/(OFFSET(Data!$A$1,0,MATCH(AL$6,Data!$1:$1,0)-1,1000,1)=IF(AL$7="","Yes",AL$7))*ROW(Data!$C$1:$C$1009),ROW(AL89)-ROW(AL$7)),1)),"")</f>
        <v/>
      </c>
      <c r="AM89" s="43" t="str">
        <f ca="1">IF(AN89="","",IF(INDEX(Data!$BR:$BR,MATCH(AN89,Data!$A:$A,0),1)=0,"",INDEX(Data!$BR:$BR,MATCH(AN89,Data!$A:$A,0),1)))</f>
        <v/>
      </c>
      <c r="AN89" s="43" t="str" cm="1">
        <f t="array" aca="1" ref="AN89" ca="1">IFERROR(_xlfn.SINGLE(INDEX(Data!$A$1:AU$1009,_xlfn.AGGREGATE(15,6,(OFFSET(Data!$A$1,0,MATCH(AN$6,Data!$1:$1,0)-1,1000,1)=IF(AN$7="","Yes",AN$7))/(OFFSET(Data!$A$1,0,MATCH(AN$6,Data!$1:$1,0)-1,1000,1)=IF(AN$7="","Yes",AN$7))*ROW(Data!$C$1:$C$1009),ROW(AN89)-ROW(AN$7)),1)),"")</f>
        <v/>
      </c>
    </row>
    <row r="90" spans="1:40" ht="24" x14ac:dyDescent="0.4">
      <c r="A90" s="43" t="str">
        <f ca="1">IF(B90="","",IF(INDEX(Data!$BR:$BR,MATCH(B90,Data!$A:$A,0),1)=0,"",INDEX(Data!$BR:$BR,MATCH(B90,Data!$A:$A,0),1)))</f>
        <v/>
      </c>
      <c r="B90" s="43" t="str" cm="1">
        <f t="array" aca="1" ref="B90" ca="1">IFERROR(_xlfn.SINGLE(INDEX(Data!A$1:$A$1007,_xlfn.AGGREGATE(15,6,(OFFSET(Data!$A$1,0,MATCH(B$6,Data!$1:$1,0)-1,1000,1)=IF(B$7="","Yes",B$7))/(OFFSET(Data!$A$1,0,MATCH(B$6,Data!$1:$1,0)-1,1000,1)=IF(B$7="","Yes",B$7))*ROW(Data!$C$1:$C$1007),ROW(B90)-ROW(B$7)),1)),"")</f>
        <v/>
      </c>
      <c r="C90" s="43" t="str">
        <f ca="1">IF(D90="","",IF(INDEX(Data!$BR:$BR,MATCH(D90,Data!$A:$A,0),1)=0,"",INDEX(Data!$BR:$BR,MATCH(D90,Data!$A:$A,0),1)))</f>
        <v/>
      </c>
      <c r="D90" s="43" t="str" cm="1">
        <f t="array" aca="1" ref="D90" ca="1">IFERROR(_xlfn.SINGLE(INDEX(Data!$A$1:C$1007,_xlfn.AGGREGATE(15,6,(OFFSET(Data!$A$1,0,MATCH(D$6,Data!$1:$1,0)-1,1000,1)=IF(D$7="","Yes",D$7))/(OFFSET(Data!$A$1,0,MATCH(D$6,Data!$1:$1,0)-1,1000,1)=IF(D$7="","Yes",D$7))*ROW(Data!$C$1:$C$1007),ROW(D90)-ROW(D$7)),1)),"")</f>
        <v/>
      </c>
      <c r="E90" s="43" t="str">
        <f ca="1">IF(F90="","",IF(INDEX(Data!$BR:$BR,MATCH(F90,Data!$A:$A,0),1)=0,"",INDEX(Data!$BR:$BR,MATCH(F90,Data!$A:$A,0),1)))</f>
        <v/>
      </c>
      <c r="F90" s="43" t="str" cm="1">
        <f t="array" aca="1" ref="F90" ca="1">IFERROR(_xlfn.SINGLE(INDEX(Data!$A$1:E$1009,_xlfn.AGGREGATE(15,6,(OFFSET(Data!$A$1,0,MATCH(F$6,Data!$1:$1,0)-1,1000,1)=IF(F$7="","Yes",F$7))/(OFFSET(Data!$A$1,0,MATCH(F$6,Data!$1:$1,0)-1,1000,1)=IF(F$7="","Yes",F$7))*ROW(Data!$C$1:$C$1009),ROW(F90)-ROW(F$7)),1)),"")</f>
        <v/>
      </c>
      <c r="G90" s="43" t="str">
        <f ca="1">IF(H90="","",IF(INDEX(Data!$BR:$BR,MATCH(H90,Data!$A:$A,0),1)=0,"",INDEX(Data!$BR:$BR,MATCH(H90,Data!$A:$A,0),1)))</f>
        <v/>
      </c>
      <c r="H90" s="43" t="str" cm="1">
        <f t="array" aca="1" ref="H90" ca="1">IFERROR(_xlfn.SINGLE(INDEX(Data!$A$1:G$1009,_xlfn.AGGREGATE(15,6,(OFFSET(Data!$A$1,0,MATCH(H$6,Data!$1:$1,0)-1,1000,1)=IF(H$7="","Yes",H$7))/(OFFSET(Data!$A$1,0,MATCH(H$6,Data!$1:$1,0)-1,1000,1)=IF(H$7="","Yes",H$7))*ROW(Data!$C$1:$C$1009),ROW(H90)-ROW(H$7)),1)),"")</f>
        <v/>
      </c>
      <c r="I90" s="43" t="str">
        <f ca="1">IF(J90="","",IF(INDEX(Data!$BR:$BR,MATCH(J90,Data!$A:$A,0),1)=0,"",INDEX(Data!$BR:$BR,MATCH(J90,Data!$A:$A,0),1)))</f>
        <v/>
      </c>
      <c r="J90" s="43" t="str" cm="1">
        <f t="array" aca="1" ref="J90" ca="1">IFERROR(_xlfn.SINGLE(INDEX(Data!$A$1:J$1009,_xlfn.AGGREGATE(15,6,(OFFSET(Data!$A$1,0,MATCH(J$6,Data!$1:$1,0)-1,1000,1)=IF(J$7="","Yes",J$7))/(OFFSET(Data!$A$1,0,MATCH(J$6,Data!$1:$1,0)-1,1000,1)=IF(J$7="","Yes",J$7))*ROW(Data!$C$1:$C$1009),ROW(J90)-ROW(J$7)),1)),"")</f>
        <v/>
      </c>
      <c r="K90" s="43" t="str">
        <f ca="1">IF(L90="","",IF(INDEX(Data!$BR:$BR,MATCH(L90,Data!$A:$A,0),1)=0,"",INDEX(Data!$BR:$BR,MATCH(L90,Data!$A:$A,0),1)))</f>
        <v/>
      </c>
      <c r="L90" s="43" t="str" cm="1">
        <f t="array" aca="1" ref="L90" ca="1">IFERROR(_xlfn.SINGLE(INDEX(Data!$A$1:L$1009,_xlfn.AGGREGATE(15,6,(OFFSET(Data!$A$1,0,MATCH(L$6,Data!$1:$1,0)-1,1000,1)=IF(L$7="","Yes",L$7))/(OFFSET(Data!$A$1,0,MATCH(L$6,Data!$1:$1,0)-1,1000,1)=IF(L$7="","Yes",L$7))*ROW(Data!$C$1:$C$1009),ROW(L90)-ROW(L$7)),1)),"")</f>
        <v/>
      </c>
      <c r="M90" s="43" t="str">
        <f ca="1">IF(N90="","",IF(INDEX(Data!$BR:$BR,MATCH(N90,Data!$A:$A,0),1)=0,"",INDEX(Data!$BR:$BR,MATCH(N90,Data!$A:$A,0),1)))</f>
        <v/>
      </c>
      <c r="N90" s="43" t="str" cm="1">
        <f t="array" aca="1" ref="N90" ca="1">IFERROR(_xlfn.SINGLE(INDEX(Data!$A$1:N$1009,_xlfn.AGGREGATE(15,6,(OFFSET(Data!$A$1,0,MATCH(N$6,Data!$1:$1,0)-1,1000,1)=IF(N$7="","Yes",N$7))/(OFFSET(Data!$A$1,0,MATCH(N$6,Data!$1:$1,0)-1,1000,1)=IF(N$7="","Yes",N$7))*ROW(Data!$C$1:$C$1009),ROW(N90)-ROW(N$7)),1)),"")</f>
        <v/>
      </c>
      <c r="O90" s="43" t="str">
        <f ca="1">IF(P90="","",IF(INDEX(Data!$BR:$BR,MATCH(P90,Data!$A:$A,0),1)=0,"",INDEX(Data!$BR:$BR,MATCH(P90,Data!$A:$A,0),1)))</f>
        <v/>
      </c>
      <c r="P90" s="43" t="str" cm="1">
        <f t="array" aca="1" ref="P90" ca="1">IFERROR(_xlfn.SINGLE(INDEX(Data!$A$1:Q$1009,_xlfn.AGGREGATE(15,6,(OFFSET(Data!$A$1,0,MATCH(P$6,Data!$1:$1,0)-1,1000,1)=IF(P$7="","Yes",P$7))/(OFFSET(Data!$A$1,0,MATCH(P$6,Data!$1:$1,0)-1,1000,1)=IF(P$7="","Yes",P$7))*ROW(Data!$C$1:$C$1009),ROW(P90)-ROW(P$7)),1)),"")</f>
        <v>Sundance TV</v>
      </c>
      <c r="Q90" s="43" t="str">
        <f ca="1">IF(R90="","",IF(INDEX(Data!$BR:$BR,MATCH(R90,Data!$A:$A,0),1)=0,"",INDEX(Data!$BR:$BR,MATCH(R90,Data!$A:$A,0),1)))</f>
        <v/>
      </c>
      <c r="R90" s="43" t="str" cm="1">
        <f t="array" aca="1" ref="R90" ca="1">IFERROR(_xlfn.SINGLE(INDEX(Data!$A$1:R$1009,_xlfn.AGGREGATE(15,6,(OFFSET(Data!$A$1,0,MATCH(R$6,Data!$1:$1,0)-1,1000,1)=IF(R$7="","Yes",R$7))/(OFFSET(Data!$A$1,0,MATCH(R$6,Data!$1:$1,0)-1,1000,1)=IF(R$7="","Yes",R$7))*ROW(Data!$C$1:$C$1009),ROW(R90)-ROW(R$7)),1)),"")</f>
        <v>MTV2</v>
      </c>
      <c r="S90" s="43" t="str">
        <f ca="1">IF(T90="","",IF(INDEX(Data!$BR:$BR,MATCH(T90,Data!$A:$A,0),1)=0,"",INDEX(Data!$BR:$BR,MATCH(T90,Data!$A:$A,0),1)))</f>
        <v/>
      </c>
      <c r="T90" s="43" t="str" cm="1">
        <f t="array" aca="1" ref="T90" ca="1">IFERROR(_xlfn.SINGLE(INDEX(Data!$A$1:S$1009,_xlfn.AGGREGATE(15,6,(OFFSET(Data!$A$1,0,MATCH(T$6,Data!$1:$1,0)-1,1000,1)=IF(T$7="","Yes",T$7))/(OFFSET(Data!$A$1,0,MATCH(T$6,Data!$1:$1,0)-1,1000,1)=IF(T$7="","Yes",T$7))*ROW(Data!$C$1:$C$1009),ROW(T90)-ROW(T$7)),1)),"")</f>
        <v>MTV Classic</v>
      </c>
      <c r="U90" s="43" t="str">
        <f ca="1">IF(V90="","",IF(INDEX(Data!$BR:$BR,MATCH(V90,Data!$A:$A,0),1)=0,"",INDEX(Data!$BR:$BR,MATCH(V90,Data!$A:$A,0),1)))</f>
        <v/>
      </c>
      <c r="V90" s="43" t="str" cm="1">
        <f t="array" aca="1" ref="V90" ca="1">IFERROR(_xlfn.SINGLE(INDEX(Data!$A$1:T$1009,_xlfn.AGGREGATE(15,6,(OFFSET(Data!$A$1,0,MATCH(V$6,Data!$1:$1,0)-1,1000,1)=IF(V$7="","Yes",V$7))/(OFFSET(Data!$A$1,0,MATCH(V$6,Data!$1:$1,0)-1,1000,1)=IF(V$7="","Yes",V$7))*ROW(Data!$C$1:$C$1009),ROW(V90)-ROW(V$7)),1)),"")</f>
        <v>Marquee Sports Network</v>
      </c>
      <c r="W90" s="43" t="str">
        <f ca="1">IF(X90="","",IF(INDEX(Data!$BR:$BR,MATCH(X90,Data!$A:$A,0),1)=0,"",INDEX(Data!$BR:$BR,MATCH(X90,Data!$A:$A,0),1)))</f>
        <v/>
      </c>
      <c r="X90" s="43" t="str" cm="1">
        <f t="array" aca="1" ref="X90" ca="1">IFERROR(_xlfn.SINGLE(INDEX(Data!$A$1:Y$1009,_xlfn.AGGREGATE(15,6,(OFFSET(Data!$A$1,0,MATCH(X$6,Data!$1:$1,0)-1,1000,1)=IF(X$7="","Yes",X$7))/(OFFSET(Data!$A$1,0,MATCH(X$6,Data!$1:$1,0)-1,1000,1)=IF(X$7="","Yes",X$7))*ROW(Data!$C$1:$C$1009),ROW(X90)-ROW(X$7)),1)),"")</f>
        <v>TBS</v>
      </c>
      <c r="Y90" s="43" t="str">
        <f ca="1">IF(Z90="","",IF(INDEX(Data!$BR:$BR,MATCH(Z90,Data!$A:$A,0),1)=0,"",INDEX(Data!$BR:$BR,MATCH(Z90,Data!$A:$A,0),1)))</f>
        <v/>
      </c>
      <c r="Z90" s="43" t="str" cm="1">
        <f t="array" aca="1" ref="Z90" ca="1">IFERROR(_xlfn.SINGLE(INDEX(Data!$A$1:AA$1009,_xlfn.AGGREGATE(15,6,(OFFSET(Data!$A$1,0,MATCH(Z$6,Data!$1:$1,0)-1,1000,1)=IF(Z$7="","Yes",Z$7))/(OFFSET(Data!$A$1,0,MATCH(Z$6,Data!$1:$1,0)-1,1000,1)=IF(Z$7="","Yes",Z$7))*ROW(Data!$C$1:$C$1009),ROW(Z90)-ROW(Z$7)),1)),"")</f>
        <v>TBS</v>
      </c>
      <c r="AA90" s="43" t="str">
        <f ca="1">IF(AB90="","",IF(INDEX(Data!$BR:$BR,MATCH(AB90,Data!$A:$A,0),1)=0,"",INDEX(Data!$BR:$BR,MATCH(AB90,Data!$A:$A,0),1)))</f>
        <v/>
      </c>
      <c r="AB90" s="43" t="str" cm="1">
        <f t="array" aca="1" ref="AB90" ca="1">IFERROR(_xlfn.SINGLE(INDEX(Data!$A$1:AC$1009,_xlfn.AGGREGATE(15,6,(OFFSET(Data!$A$1,0,MATCH(AB$6,Data!$1:$1,0)-1,1000,1)=IF(AB$7="","Yes",AB$7))/(OFFSET(Data!$A$1,0,MATCH(AB$6,Data!$1:$1,0)-1,1000,1)=IF(AB$7="","Yes",AB$7))*ROW(Data!$C$1:$C$1009),ROW(AB90)-ROW(AB$7)),1)),"")</f>
        <v/>
      </c>
      <c r="AC90" s="43" t="str">
        <f ca="1">IF(AD90="","",IF(INDEX(Data!$BR:$BR,MATCH(AD90,Data!$A:$A,0),1)=0,"",INDEX(Data!$BR:$BR,MATCH(AD90,Data!$A:$A,0),1)))</f>
        <v/>
      </c>
      <c r="AD90" s="43" t="str" cm="1">
        <f t="array" aca="1" ref="AD90" ca="1">IFERROR(_xlfn.SINGLE(INDEX(Data!$A$1:AE$1009,_xlfn.AGGREGATE(15,6,(OFFSET(Data!$A$1,0,MATCH(AD$6,Data!$1:$1,0)-1,1000,1)=IF(AD$7="","Yes",AD$7))/(OFFSET(Data!$A$1,0,MATCH(AD$6,Data!$1:$1,0)-1,1000,1)=IF(AD$7="","Yes",AD$7))*ROW(Data!$C$1:$C$1009),ROW(AD90)-ROW(AD$7)),1)),"")</f>
        <v>TUDN</v>
      </c>
      <c r="AE90" s="43" t="str">
        <f ca="1">IF(AF90="","",IF(INDEX(Data!$BR:$BR,MATCH(AF90,Data!$A:$A,0),1)=0,"",INDEX(Data!$BR:$BR,MATCH(AF90,Data!$A:$A,0),1)))</f>
        <v/>
      </c>
      <c r="AF90" s="43" t="str" cm="1">
        <f t="array" aca="1" ref="AF90" ca="1">IFERROR(_xlfn.SINGLE(INDEX(Data!$A$1:AM$1009,_xlfn.AGGREGATE(15,6,(OFFSET(Data!$A$1,0,MATCH(AF$6,Data!$1:$1,0)-1,1000,1)=IF(AF$7="","Yes",AF$7))/(OFFSET(Data!$A$1,0,MATCH(AF$6,Data!$1:$1,0)-1,1000,1)=IF(AF$7="","Yes",AF$7))*ROW(Data!$C$1:$C$1009),ROW(AF90)-ROW(AF$7)),1)),"")</f>
        <v/>
      </c>
      <c r="AG90" s="43" t="str">
        <f ca="1">IF(AH90="","",IF(INDEX(Data!$BR:$BR,MATCH(AH90,Data!$A:$A,0),1)=0,"",INDEX(Data!$BR:$BR,MATCH(AH90,Data!$A:$A,0),1)))</f>
        <v/>
      </c>
      <c r="AH90" s="43" t="str" cm="1">
        <f t="array" aca="1" ref="AH90" ca="1">IFERROR(_xlfn.SINGLE(INDEX(Data!$A$1:AO$1009,_xlfn.AGGREGATE(15,6,(OFFSET(Data!$A$1,0,MATCH(AH$6,Data!$1:$1,0)-1,1000,1)=IF(AH$7="","Yes",AH$7))/(OFFSET(Data!$A$1,0,MATCH(AH$6,Data!$1:$1,0)-1,1000,1)=IF(AH$7="","Yes",AH$7))*ROW(Data!$C$1:$C$1009),ROW(AH90)-ROW(AH$7)),1)),"")</f>
        <v/>
      </c>
      <c r="AI90" s="43" t="str">
        <f ca="1">IF(AJ90="","",IF(INDEX(Data!$BR:$BR,MATCH(AJ90,Data!$A:$A,0),1)=0,"",INDEX(Data!$BR:$BR,MATCH(AJ90,Data!$A:$A,0),1)))</f>
        <v/>
      </c>
      <c r="AJ90" s="43" t="str" cm="1">
        <f t="array" aca="1" ref="AJ90" ca="1">IFERROR(_xlfn.SINGLE(INDEX(Data!$A$1:AQ$1009,_xlfn.AGGREGATE(15,6,(OFFSET(Data!$A$1,0,MATCH(AJ$6,Data!$1:$1,0)-1,1000,1)=IF(AJ$7="","Yes",AJ$7))/(OFFSET(Data!$A$1,0,MATCH(AJ$6,Data!$1:$1,0)-1,1000,1)=IF(AJ$7="","Yes",AJ$7))*ROW(Data!$C$1:$C$1009),ROW(AJ90)-ROW(AJ$7)),1)),"")</f>
        <v/>
      </c>
      <c r="AK90" s="43" t="str">
        <f ca="1">IF(AL90="","",IF(INDEX(Data!$BR:$BR,MATCH(AL90,Data!$A:$A,0),1)=0,"",INDEX(Data!$BR:$BR,MATCH(AL90,Data!$A:$A,0),1)))</f>
        <v/>
      </c>
      <c r="AL90" s="43" t="str" cm="1">
        <f t="array" aca="1" ref="AL90" ca="1">IFERROR(_xlfn.SINGLE(INDEX(Data!$A$1:AS$1009,_xlfn.AGGREGATE(15,6,(OFFSET(Data!$A$1,0,MATCH(AL$6,Data!$1:$1,0)-1,1000,1)=IF(AL$7="","Yes",AL$7))/(OFFSET(Data!$A$1,0,MATCH(AL$6,Data!$1:$1,0)-1,1000,1)=IF(AL$7="","Yes",AL$7))*ROW(Data!$C$1:$C$1009),ROW(AL90)-ROW(AL$7)),1)),"")</f>
        <v/>
      </c>
      <c r="AM90" s="43" t="str">
        <f ca="1">IF(AN90="","",IF(INDEX(Data!$BR:$BR,MATCH(AN90,Data!$A:$A,0),1)=0,"",INDEX(Data!$BR:$BR,MATCH(AN90,Data!$A:$A,0),1)))</f>
        <v/>
      </c>
      <c r="AN90" s="43" t="str" cm="1">
        <f t="array" aca="1" ref="AN90" ca="1">IFERROR(_xlfn.SINGLE(INDEX(Data!$A$1:AU$1009,_xlfn.AGGREGATE(15,6,(OFFSET(Data!$A$1,0,MATCH(AN$6,Data!$1:$1,0)-1,1000,1)=IF(AN$7="","Yes",AN$7))/(OFFSET(Data!$A$1,0,MATCH(AN$6,Data!$1:$1,0)-1,1000,1)=IF(AN$7="","Yes",AN$7))*ROW(Data!$C$1:$C$1009),ROW(AN90)-ROW(AN$7)),1)),"")</f>
        <v/>
      </c>
    </row>
    <row r="91" spans="1:40" x14ac:dyDescent="0.4">
      <c r="A91" s="43" t="str">
        <f ca="1">IF(B91="","",IF(INDEX(Data!$BR:$BR,MATCH(B91,Data!$A:$A,0),1)=0,"",INDEX(Data!$BR:$BR,MATCH(B91,Data!$A:$A,0),1)))</f>
        <v/>
      </c>
      <c r="B91" s="43" t="str" cm="1">
        <f t="array" aca="1" ref="B91" ca="1">IFERROR(_xlfn.SINGLE(INDEX(Data!A$1:$A$1007,_xlfn.AGGREGATE(15,6,(OFFSET(Data!$A$1,0,MATCH(B$6,Data!$1:$1,0)-1,1000,1)=IF(B$7="","Yes",B$7))/(OFFSET(Data!$A$1,0,MATCH(B$6,Data!$1:$1,0)-1,1000,1)=IF(B$7="","Yes",B$7))*ROW(Data!$C$1:$C$1007),ROW(B91)-ROW(B$7)),1)),"")</f>
        <v/>
      </c>
      <c r="C91" s="43" t="str">
        <f ca="1">IF(D91="","",IF(INDEX(Data!$BR:$BR,MATCH(D91,Data!$A:$A,0),1)=0,"",INDEX(Data!$BR:$BR,MATCH(D91,Data!$A:$A,0),1)))</f>
        <v/>
      </c>
      <c r="D91" s="43" t="str" cm="1">
        <f t="array" aca="1" ref="D91" ca="1">IFERROR(_xlfn.SINGLE(INDEX(Data!$A$1:C$1007,_xlfn.AGGREGATE(15,6,(OFFSET(Data!$A$1,0,MATCH(D$6,Data!$1:$1,0)-1,1000,1)=IF(D$7="","Yes",D$7))/(OFFSET(Data!$A$1,0,MATCH(D$6,Data!$1:$1,0)-1,1000,1)=IF(D$7="","Yes",D$7))*ROW(Data!$C$1:$C$1007),ROW(D91)-ROW(D$7)),1)),"")</f>
        <v/>
      </c>
      <c r="E91" s="43" t="str">
        <f ca="1">IF(F91="","",IF(INDEX(Data!$BR:$BR,MATCH(F91,Data!$A:$A,0),1)=0,"",INDEX(Data!$BR:$BR,MATCH(F91,Data!$A:$A,0),1)))</f>
        <v/>
      </c>
      <c r="F91" s="43" t="str" cm="1">
        <f t="array" aca="1" ref="F91" ca="1">IFERROR(_xlfn.SINGLE(INDEX(Data!$A$1:E$1009,_xlfn.AGGREGATE(15,6,(OFFSET(Data!$A$1,0,MATCH(F$6,Data!$1:$1,0)-1,1000,1)=IF(F$7="","Yes",F$7))/(OFFSET(Data!$A$1,0,MATCH(F$6,Data!$1:$1,0)-1,1000,1)=IF(F$7="","Yes",F$7))*ROW(Data!$C$1:$C$1009),ROW(F91)-ROW(F$7)),1)),"")</f>
        <v/>
      </c>
      <c r="G91" s="43" t="str">
        <f ca="1">IF(H91="","",IF(INDEX(Data!$BR:$BR,MATCH(H91,Data!$A:$A,0),1)=0,"",INDEX(Data!$BR:$BR,MATCH(H91,Data!$A:$A,0),1)))</f>
        <v/>
      </c>
      <c r="H91" s="43" t="str" cm="1">
        <f t="array" aca="1" ref="H91" ca="1">IFERROR(_xlfn.SINGLE(INDEX(Data!$A$1:G$1009,_xlfn.AGGREGATE(15,6,(OFFSET(Data!$A$1,0,MATCH(H$6,Data!$1:$1,0)-1,1000,1)=IF(H$7="","Yes",H$7))/(OFFSET(Data!$A$1,0,MATCH(H$6,Data!$1:$1,0)-1,1000,1)=IF(H$7="","Yes",H$7))*ROW(Data!$C$1:$C$1009),ROW(H91)-ROW(H$7)),1)),"")</f>
        <v/>
      </c>
      <c r="I91" s="43" t="str">
        <f ca="1">IF(J91="","",IF(INDEX(Data!$BR:$BR,MATCH(J91,Data!$A:$A,0),1)=0,"",INDEX(Data!$BR:$BR,MATCH(J91,Data!$A:$A,0),1)))</f>
        <v/>
      </c>
      <c r="J91" s="43" t="str" cm="1">
        <f t="array" aca="1" ref="J91" ca="1">IFERROR(_xlfn.SINGLE(INDEX(Data!$A$1:J$1009,_xlfn.AGGREGATE(15,6,(OFFSET(Data!$A$1,0,MATCH(J$6,Data!$1:$1,0)-1,1000,1)=IF(J$7="","Yes",J$7))/(OFFSET(Data!$A$1,0,MATCH(J$6,Data!$1:$1,0)-1,1000,1)=IF(J$7="","Yes",J$7))*ROW(Data!$C$1:$C$1009),ROW(J91)-ROW(J$7)),1)),"")</f>
        <v/>
      </c>
      <c r="K91" s="43" t="str">
        <f ca="1">IF(L91="","",IF(INDEX(Data!$BR:$BR,MATCH(L91,Data!$A:$A,0),1)=0,"",INDEX(Data!$BR:$BR,MATCH(L91,Data!$A:$A,0),1)))</f>
        <v/>
      </c>
      <c r="L91" s="43" t="str" cm="1">
        <f t="array" aca="1" ref="L91" ca="1">IFERROR(_xlfn.SINGLE(INDEX(Data!$A$1:L$1009,_xlfn.AGGREGATE(15,6,(OFFSET(Data!$A$1,0,MATCH(L$6,Data!$1:$1,0)-1,1000,1)=IF(L$7="","Yes",L$7))/(OFFSET(Data!$A$1,0,MATCH(L$6,Data!$1:$1,0)-1,1000,1)=IF(L$7="","Yes",L$7))*ROW(Data!$C$1:$C$1009),ROW(L91)-ROW(L$7)),1)),"")</f>
        <v/>
      </c>
      <c r="M91" s="43" t="str">
        <f ca="1">IF(N91="","",IF(INDEX(Data!$BR:$BR,MATCH(N91,Data!$A:$A,0),1)=0,"",INDEX(Data!$BR:$BR,MATCH(N91,Data!$A:$A,0),1)))</f>
        <v/>
      </c>
      <c r="N91" s="43" t="str" cm="1">
        <f t="array" aca="1" ref="N91" ca="1">IFERROR(_xlfn.SINGLE(INDEX(Data!$A$1:N$1009,_xlfn.AGGREGATE(15,6,(OFFSET(Data!$A$1,0,MATCH(N$6,Data!$1:$1,0)-1,1000,1)=IF(N$7="","Yes",N$7))/(OFFSET(Data!$A$1,0,MATCH(N$6,Data!$1:$1,0)-1,1000,1)=IF(N$7="","Yes",N$7))*ROW(Data!$C$1:$C$1009),ROW(N91)-ROW(N$7)),1)),"")</f>
        <v/>
      </c>
      <c r="O91" s="43" t="str">
        <f ca="1">IF(P91="","",IF(INDEX(Data!$BR:$BR,MATCH(P91,Data!$A:$A,0),1)=0,"",INDEX(Data!$BR:$BR,MATCH(P91,Data!$A:$A,0),1)))</f>
        <v/>
      </c>
      <c r="P91" s="43" t="str" cm="1">
        <f t="array" aca="1" ref="P91" ca="1">IFERROR(_xlfn.SINGLE(INDEX(Data!$A$1:Q$1009,_xlfn.AGGREGATE(15,6,(OFFSET(Data!$A$1,0,MATCH(P$6,Data!$1:$1,0)-1,1000,1)=IF(P$7="","Yes",P$7))/(OFFSET(Data!$A$1,0,MATCH(P$6,Data!$1:$1,0)-1,1000,1)=IF(P$7="","Yes",P$7))*ROW(Data!$C$1:$C$1009),ROW(P91)-ROW(P$7)),1)),"")</f>
        <v>Syfy</v>
      </c>
      <c r="Q91" s="43" t="str">
        <f ca="1">IF(R91="","",IF(INDEX(Data!$BR:$BR,MATCH(R91,Data!$A:$A,0),1)=0,"",INDEX(Data!$BR:$BR,MATCH(R91,Data!$A:$A,0),1)))</f>
        <v/>
      </c>
      <c r="R91" s="43" t="str" cm="1">
        <f t="array" aca="1" ref="R91" ca="1">IFERROR(_xlfn.SINGLE(INDEX(Data!$A$1:R$1009,_xlfn.AGGREGATE(15,6,(OFFSET(Data!$A$1,0,MATCH(R$6,Data!$1:$1,0)-1,1000,1)=IF(R$7="","Yes",R$7))/(OFFSET(Data!$A$1,0,MATCH(R$6,Data!$1:$1,0)-1,1000,1)=IF(R$7="","Yes",R$7))*ROW(Data!$C$1:$C$1009),ROW(R91)-ROW(R$7)),1)),"")</f>
        <v>Nat Geo Wild</v>
      </c>
      <c r="S91" s="43" t="str">
        <f ca="1">IF(T91="","",IF(INDEX(Data!$BR:$BR,MATCH(T91,Data!$A:$A,0),1)=0,"",INDEX(Data!$BR:$BR,MATCH(T91,Data!$A:$A,0),1)))</f>
        <v/>
      </c>
      <c r="T91" s="43" t="str" cm="1">
        <f t="array" aca="1" ref="T91" ca="1">IFERROR(_xlfn.SINGLE(INDEX(Data!$A$1:S$1009,_xlfn.AGGREGATE(15,6,(OFFSET(Data!$A$1,0,MATCH(T$6,Data!$1:$1,0)-1,1000,1)=IF(T$7="","Yes",T$7))/(OFFSET(Data!$A$1,0,MATCH(T$6,Data!$1:$1,0)-1,1000,1)=IF(T$7="","Yes",T$7))*ROW(Data!$C$1:$C$1009),ROW(T91)-ROW(T$7)),1)),"")</f>
        <v>MTV2</v>
      </c>
      <c r="U91" s="43" t="str">
        <f ca="1">IF(V91="","",IF(INDEX(Data!$BR:$BR,MATCH(V91,Data!$A:$A,0),1)=0,"",INDEX(Data!$BR:$BR,MATCH(V91,Data!$A:$A,0),1)))</f>
        <v/>
      </c>
      <c r="V91" s="43" t="str" cm="1">
        <f t="array" aca="1" ref="V91" ca="1">IFERROR(_xlfn.SINGLE(INDEX(Data!$A$1:T$1009,_xlfn.AGGREGATE(15,6,(OFFSET(Data!$A$1,0,MATCH(V$6,Data!$1:$1,0)-1,1000,1)=IF(V$7="","Yes",V$7))/(OFFSET(Data!$A$1,0,MATCH(V$6,Data!$1:$1,0)-1,1000,1)=IF(V$7="","Yes",V$7))*ROW(Data!$C$1:$C$1009),ROW(V91)-ROW(V$7)),1)),"")</f>
        <v>MLB Network</v>
      </c>
      <c r="W91" s="43" t="str">
        <f ca="1">IF(X91="","",IF(INDEX(Data!$BR:$BR,MATCH(X91,Data!$A:$A,0),1)=0,"",INDEX(Data!$BR:$BR,MATCH(X91,Data!$A:$A,0),1)))</f>
        <v/>
      </c>
      <c r="X91" s="43" t="str" cm="1">
        <f t="array" aca="1" ref="X91" ca="1">IFERROR(_xlfn.SINGLE(INDEX(Data!$A$1:Y$1009,_xlfn.AGGREGATE(15,6,(OFFSET(Data!$A$1,0,MATCH(X$6,Data!$1:$1,0)-1,1000,1)=IF(X$7="","Yes",X$7))/(OFFSET(Data!$A$1,0,MATCH(X$6,Data!$1:$1,0)-1,1000,1)=IF(X$7="","Yes",X$7))*ROW(Data!$C$1:$C$1009),ROW(X91)-ROW(X$7)),1)),"")</f>
        <v>Telecentro</v>
      </c>
      <c r="Y91" s="43" t="str">
        <f ca="1">IF(Z91="","",IF(INDEX(Data!$BR:$BR,MATCH(Z91,Data!$A:$A,0),1)=0,"",INDEX(Data!$BR:$BR,MATCH(Z91,Data!$A:$A,0),1)))</f>
        <v/>
      </c>
      <c r="Z91" s="43" t="str" cm="1">
        <f t="array" aca="1" ref="Z91" ca="1">IFERROR(_xlfn.SINGLE(INDEX(Data!$A$1:AA$1009,_xlfn.AGGREGATE(15,6,(OFFSET(Data!$A$1,0,MATCH(Z$6,Data!$1:$1,0)-1,1000,1)=IF(Z$7="","Yes",Z$7))/(OFFSET(Data!$A$1,0,MATCH(Z$6,Data!$1:$1,0)-1,1000,1)=IF(Z$7="","Yes",Z$7))*ROW(Data!$C$1:$C$1009),ROW(Z91)-ROW(Z$7)),1)),"")</f>
        <v>Telemundo</v>
      </c>
      <c r="AA91" s="43" t="str">
        <f ca="1">IF(AB91="","",IF(INDEX(Data!$BR:$BR,MATCH(AB91,Data!$A:$A,0),1)=0,"",INDEX(Data!$BR:$BR,MATCH(AB91,Data!$A:$A,0),1)))</f>
        <v/>
      </c>
      <c r="AB91" s="43" t="str" cm="1">
        <f t="array" aca="1" ref="AB91" ca="1">IFERROR(_xlfn.SINGLE(INDEX(Data!$A$1:AC$1009,_xlfn.AGGREGATE(15,6,(OFFSET(Data!$A$1,0,MATCH(AB$6,Data!$1:$1,0)-1,1000,1)=IF(AB$7="","Yes",AB$7))/(OFFSET(Data!$A$1,0,MATCH(AB$6,Data!$1:$1,0)-1,1000,1)=IF(AB$7="","Yes",AB$7))*ROW(Data!$C$1:$C$1009),ROW(AB91)-ROW(AB$7)),1)),"")</f>
        <v/>
      </c>
      <c r="AC91" s="43" t="str">
        <f ca="1">IF(AD91="","",IF(INDEX(Data!$BR:$BR,MATCH(AD91,Data!$A:$A,0),1)=0,"",INDEX(Data!$BR:$BR,MATCH(AD91,Data!$A:$A,0),1)))</f>
        <v/>
      </c>
      <c r="AD91" s="43" t="str" cm="1">
        <f t="array" aca="1" ref="AD91" ca="1">IFERROR(_xlfn.SINGLE(INDEX(Data!$A$1:AE$1009,_xlfn.AGGREGATE(15,6,(OFFSET(Data!$A$1,0,MATCH(AD$6,Data!$1:$1,0)-1,1000,1)=IF(AD$7="","Yes",AD$7))/(OFFSET(Data!$A$1,0,MATCH(AD$6,Data!$1:$1,0)-1,1000,1)=IF(AD$7="","Yes",AD$7))*ROW(Data!$C$1:$C$1009),ROW(AD91)-ROW(AD$7)),1)),"")</f>
        <v>TUDNxtra1</v>
      </c>
      <c r="AE91" s="43" t="str">
        <f ca="1">IF(AF91="","",IF(INDEX(Data!$BR:$BR,MATCH(AF91,Data!$A:$A,0),1)=0,"",INDEX(Data!$BR:$BR,MATCH(AF91,Data!$A:$A,0),1)))</f>
        <v/>
      </c>
      <c r="AF91" s="43" t="str" cm="1">
        <f t="array" aca="1" ref="AF91" ca="1">IFERROR(_xlfn.SINGLE(INDEX(Data!$A$1:AM$1009,_xlfn.AGGREGATE(15,6,(OFFSET(Data!$A$1,0,MATCH(AF$6,Data!$1:$1,0)-1,1000,1)=IF(AF$7="","Yes",AF$7))/(OFFSET(Data!$A$1,0,MATCH(AF$6,Data!$1:$1,0)-1,1000,1)=IF(AF$7="","Yes",AF$7))*ROW(Data!$C$1:$C$1009),ROW(AF91)-ROW(AF$7)),1)),"")</f>
        <v/>
      </c>
      <c r="AG91" s="43" t="str">
        <f ca="1">IF(AH91="","",IF(INDEX(Data!$BR:$BR,MATCH(AH91,Data!$A:$A,0),1)=0,"",INDEX(Data!$BR:$BR,MATCH(AH91,Data!$A:$A,0),1)))</f>
        <v/>
      </c>
      <c r="AH91" s="43" t="str" cm="1">
        <f t="array" aca="1" ref="AH91" ca="1">IFERROR(_xlfn.SINGLE(INDEX(Data!$A$1:AO$1009,_xlfn.AGGREGATE(15,6,(OFFSET(Data!$A$1,0,MATCH(AH$6,Data!$1:$1,0)-1,1000,1)=IF(AH$7="","Yes",AH$7))/(OFFSET(Data!$A$1,0,MATCH(AH$6,Data!$1:$1,0)-1,1000,1)=IF(AH$7="","Yes",AH$7))*ROW(Data!$C$1:$C$1009),ROW(AH91)-ROW(AH$7)),1)),"")</f>
        <v/>
      </c>
      <c r="AI91" s="43" t="str">
        <f ca="1">IF(AJ91="","",IF(INDEX(Data!$BR:$BR,MATCH(AJ91,Data!$A:$A,0),1)=0,"",INDEX(Data!$BR:$BR,MATCH(AJ91,Data!$A:$A,0),1)))</f>
        <v/>
      </c>
      <c r="AJ91" s="43" t="str" cm="1">
        <f t="array" aca="1" ref="AJ91" ca="1">IFERROR(_xlfn.SINGLE(INDEX(Data!$A$1:AQ$1009,_xlfn.AGGREGATE(15,6,(OFFSET(Data!$A$1,0,MATCH(AJ$6,Data!$1:$1,0)-1,1000,1)=IF(AJ$7="","Yes",AJ$7))/(OFFSET(Data!$A$1,0,MATCH(AJ$6,Data!$1:$1,0)-1,1000,1)=IF(AJ$7="","Yes",AJ$7))*ROW(Data!$C$1:$C$1009),ROW(AJ91)-ROW(AJ$7)),1)),"")</f>
        <v/>
      </c>
      <c r="AK91" s="43" t="str">
        <f ca="1">IF(AL91="","",IF(INDEX(Data!$BR:$BR,MATCH(AL91,Data!$A:$A,0),1)=0,"",INDEX(Data!$BR:$BR,MATCH(AL91,Data!$A:$A,0),1)))</f>
        <v/>
      </c>
      <c r="AL91" s="43" t="str" cm="1">
        <f t="array" aca="1" ref="AL91" ca="1">IFERROR(_xlfn.SINGLE(INDEX(Data!$A$1:AS$1009,_xlfn.AGGREGATE(15,6,(OFFSET(Data!$A$1,0,MATCH(AL$6,Data!$1:$1,0)-1,1000,1)=IF(AL$7="","Yes",AL$7))/(OFFSET(Data!$A$1,0,MATCH(AL$6,Data!$1:$1,0)-1,1000,1)=IF(AL$7="","Yes",AL$7))*ROW(Data!$C$1:$C$1009),ROW(AL91)-ROW(AL$7)),1)),"")</f>
        <v/>
      </c>
      <c r="AM91" s="43" t="str">
        <f ca="1">IF(AN91="","",IF(INDEX(Data!$BR:$BR,MATCH(AN91,Data!$A:$A,0),1)=0,"",INDEX(Data!$BR:$BR,MATCH(AN91,Data!$A:$A,0),1)))</f>
        <v/>
      </c>
      <c r="AN91" s="43" t="str" cm="1">
        <f t="array" aca="1" ref="AN91" ca="1">IFERROR(_xlfn.SINGLE(INDEX(Data!$A$1:AU$1009,_xlfn.AGGREGATE(15,6,(OFFSET(Data!$A$1,0,MATCH(AN$6,Data!$1:$1,0)-1,1000,1)=IF(AN$7="","Yes",AN$7))/(OFFSET(Data!$A$1,0,MATCH(AN$6,Data!$1:$1,0)-1,1000,1)=IF(AN$7="","Yes",AN$7))*ROW(Data!$C$1:$C$1009),ROW(AN91)-ROW(AN$7)),1)),"")</f>
        <v/>
      </c>
    </row>
    <row r="92" spans="1:40" ht="24" x14ac:dyDescent="0.4">
      <c r="A92" s="43" t="str">
        <f ca="1">IF(B92="","",IF(INDEX(Data!$BR:$BR,MATCH(B92,Data!$A:$A,0),1)=0,"",INDEX(Data!$BR:$BR,MATCH(B92,Data!$A:$A,0),1)))</f>
        <v/>
      </c>
      <c r="B92" s="43" t="str" cm="1">
        <f t="array" aca="1" ref="B92" ca="1">IFERROR(_xlfn.SINGLE(INDEX(Data!A$1:$A$1007,_xlfn.AGGREGATE(15,6,(OFFSET(Data!$A$1,0,MATCH(B$6,Data!$1:$1,0)-1,1000,1)=IF(B$7="","Yes",B$7))/(OFFSET(Data!$A$1,0,MATCH(B$6,Data!$1:$1,0)-1,1000,1)=IF(B$7="","Yes",B$7))*ROW(Data!$C$1:$C$1007),ROW(B92)-ROW(B$7)),1)),"")</f>
        <v/>
      </c>
      <c r="C92" s="43" t="str">
        <f ca="1">IF(D92="","",IF(INDEX(Data!$BR:$BR,MATCH(D92,Data!$A:$A,0),1)=0,"",INDEX(Data!$BR:$BR,MATCH(D92,Data!$A:$A,0),1)))</f>
        <v/>
      </c>
      <c r="D92" s="43" t="str" cm="1">
        <f t="array" aca="1" ref="D92" ca="1">IFERROR(_xlfn.SINGLE(INDEX(Data!$A$1:C$1007,_xlfn.AGGREGATE(15,6,(OFFSET(Data!$A$1,0,MATCH(D$6,Data!$1:$1,0)-1,1000,1)=IF(D$7="","Yes",D$7))/(OFFSET(Data!$A$1,0,MATCH(D$6,Data!$1:$1,0)-1,1000,1)=IF(D$7="","Yes",D$7))*ROW(Data!$C$1:$C$1007),ROW(D92)-ROW(D$7)),1)),"")</f>
        <v/>
      </c>
      <c r="E92" s="43" t="str">
        <f ca="1">IF(F92="","",IF(INDEX(Data!$BR:$BR,MATCH(F92,Data!$A:$A,0),1)=0,"",INDEX(Data!$BR:$BR,MATCH(F92,Data!$A:$A,0),1)))</f>
        <v/>
      </c>
      <c r="F92" s="43" t="str" cm="1">
        <f t="array" aca="1" ref="F92" ca="1">IFERROR(_xlfn.SINGLE(INDEX(Data!$A$1:E$1009,_xlfn.AGGREGATE(15,6,(OFFSET(Data!$A$1,0,MATCH(F$6,Data!$1:$1,0)-1,1000,1)=IF(F$7="","Yes",F$7))/(OFFSET(Data!$A$1,0,MATCH(F$6,Data!$1:$1,0)-1,1000,1)=IF(F$7="","Yes",F$7))*ROW(Data!$C$1:$C$1009),ROW(F92)-ROW(F$7)),1)),"")</f>
        <v/>
      </c>
      <c r="G92" s="43" t="str">
        <f ca="1">IF(H92="","",IF(INDEX(Data!$BR:$BR,MATCH(H92,Data!$A:$A,0),1)=0,"",INDEX(Data!$BR:$BR,MATCH(H92,Data!$A:$A,0),1)))</f>
        <v/>
      </c>
      <c r="H92" s="43" t="str" cm="1">
        <f t="array" aca="1" ref="H92" ca="1">IFERROR(_xlfn.SINGLE(INDEX(Data!$A$1:G$1009,_xlfn.AGGREGATE(15,6,(OFFSET(Data!$A$1,0,MATCH(H$6,Data!$1:$1,0)-1,1000,1)=IF(H$7="","Yes",H$7))/(OFFSET(Data!$A$1,0,MATCH(H$6,Data!$1:$1,0)-1,1000,1)=IF(H$7="","Yes",H$7))*ROW(Data!$C$1:$C$1009),ROW(H92)-ROW(H$7)),1)),"")</f>
        <v/>
      </c>
      <c r="I92" s="43" t="str">
        <f ca="1">IF(J92="","",IF(INDEX(Data!$BR:$BR,MATCH(J92,Data!$A:$A,0),1)=0,"",INDEX(Data!$BR:$BR,MATCH(J92,Data!$A:$A,0),1)))</f>
        <v/>
      </c>
      <c r="J92" s="43" t="str" cm="1">
        <f t="array" aca="1" ref="J92" ca="1">IFERROR(_xlfn.SINGLE(INDEX(Data!$A$1:J$1009,_xlfn.AGGREGATE(15,6,(OFFSET(Data!$A$1,0,MATCH(J$6,Data!$1:$1,0)-1,1000,1)=IF(J$7="","Yes",J$7))/(OFFSET(Data!$A$1,0,MATCH(J$6,Data!$1:$1,0)-1,1000,1)=IF(J$7="","Yes",J$7))*ROW(Data!$C$1:$C$1009),ROW(J92)-ROW(J$7)),1)),"")</f>
        <v/>
      </c>
      <c r="K92" s="43" t="str">
        <f ca="1">IF(L92="","",IF(INDEX(Data!$BR:$BR,MATCH(L92,Data!$A:$A,0),1)=0,"",INDEX(Data!$BR:$BR,MATCH(L92,Data!$A:$A,0),1)))</f>
        <v/>
      </c>
      <c r="L92" s="43" t="str" cm="1">
        <f t="array" aca="1" ref="L92" ca="1">IFERROR(_xlfn.SINGLE(INDEX(Data!$A$1:L$1009,_xlfn.AGGREGATE(15,6,(OFFSET(Data!$A$1,0,MATCH(L$6,Data!$1:$1,0)-1,1000,1)=IF(L$7="","Yes",L$7))/(OFFSET(Data!$A$1,0,MATCH(L$6,Data!$1:$1,0)-1,1000,1)=IF(L$7="","Yes",L$7))*ROW(Data!$C$1:$C$1009),ROW(L92)-ROW(L$7)),1)),"")</f>
        <v/>
      </c>
      <c r="M92" s="43" t="str">
        <f ca="1">IF(N92="","",IF(INDEX(Data!$BR:$BR,MATCH(N92,Data!$A:$A,0),1)=0,"",INDEX(Data!$BR:$BR,MATCH(N92,Data!$A:$A,0),1)))</f>
        <v/>
      </c>
      <c r="N92" s="43" t="str" cm="1">
        <f t="array" aca="1" ref="N92" ca="1">IFERROR(_xlfn.SINGLE(INDEX(Data!$A$1:N$1009,_xlfn.AGGREGATE(15,6,(OFFSET(Data!$A$1,0,MATCH(N$6,Data!$1:$1,0)-1,1000,1)=IF(N$7="","Yes",N$7))/(OFFSET(Data!$A$1,0,MATCH(N$6,Data!$1:$1,0)-1,1000,1)=IF(N$7="","Yes",N$7))*ROW(Data!$C$1:$C$1009),ROW(N92)-ROW(N$7)),1)),"")</f>
        <v/>
      </c>
      <c r="O92" s="43" t="str">
        <f ca="1">IF(P92="","",IF(INDEX(Data!$BR:$BR,MATCH(P92,Data!$A:$A,0),1)=0,"",INDEX(Data!$BR:$BR,MATCH(P92,Data!$A:$A,0),1)))</f>
        <v/>
      </c>
      <c r="P92" s="43" t="str" cm="1">
        <f t="array" aca="1" ref="P92" ca="1">IFERROR(_xlfn.SINGLE(INDEX(Data!$A$1:Q$1009,_xlfn.AGGREGATE(15,6,(OFFSET(Data!$A$1,0,MATCH(P$6,Data!$1:$1,0)-1,1000,1)=IF(P$7="","Yes",P$7))/(OFFSET(Data!$A$1,0,MATCH(P$6,Data!$1:$1,0)-1,1000,1)=IF(P$7="","Yes",P$7))*ROW(Data!$C$1:$C$1009),ROW(P92)-ROW(P$7)),1)),"")</f>
        <v>Tastemade</v>
      </c>
      <c r="Q92" s="43" t="str">
        <f ca="1">IF(R92="","",IF(INDEX(Data!$BR:$BR,MATCH(R92,Data!$A:$A,0),1)=0,"",INDEX(Data!$BR:$BR,MATCH(R92,Data!$A:$A,0),1)))</f>
        <v/>
      </c>
      <c r="R92" s="43" t="str" cm="1">
        <f t="array" aca="1" ref="R92" ca="1">IFERROR(_xlfn.SINGLE(INDEX(Data!$A$1:R$1009,_xlfn.AGGREGATE(15,6,(OFFSET(Data!$A$1,0,MATCH(R$6,Data!$1:$1,0)-1,1000,1)=IF(R$7="","Yes",R$7))/(OFFSET(Data!$A$1,0,MATCH(R$6,Data!$1:$1,0)-1,1000,1)=IF(R$7="","Yes",R$7))*ROW(Data!$C$1:$C$1009),ROW(R92)-ROW(R$7)),1)),"")</f>
        <v>National Geographic</v>
      </c>
      <c r="S92" s="43" t="str">
        <f ca="1">IF(T92="","",IF(INDEX(Data!$BR:$BR,MATCH(T92,Data!$A:$A,0),1)=0,"",INDEX(Data!$BR:$BR,MATCH(T92,Data!$A:$A,0),1)))</f>
        <v/>
      </c>
      <c r="T92" s="43" t="str" cm="1">
        <f t="array" aca="1" ref="T92" ca="1">IFERROR(_xlfn.SINGLE(INDEX(Data!$A$1:S$1009,_xlfn.AGGREGATE(15,6,(OFFSET(Data!$A$1,0,MATCH(T$6,Data!$1:$1,0)-1,1000,1)=IF(T$7="","Yes",T$7))/(OFFSET(Data!$A$1,0,MATCH(T$6,Data!$1:$1,0)-1,1000,1)=IF(T$7="","Yes",T$7))*ROW(Data!$C$1:$C$1009),ROW(T92)-ROW(T$7)),1)),"")</f>
        <v>Nat Geo Wild</v>
      </c>
      <c r="U92" s="43" t="str">
        <f ca="1">IF(V92="","",IF(INDEX(Data!$BR:$BR,MATCH(V92,Data!$A:$A,0),1)=0,"",INDEX(Data!$BR:$BR,MATCH(V92,Data!$A:$A,0),1)))</f>
        <v/>
      </c>
      <c r="V92" s="43" t="str" cm="1">
        <f t="array" aca="1" ref="V92" ca="1">IFERROR(_xlfn.SINGLE(INDEX(Data!$A$1:T$1009,_xlfn.AGGREGATE(15,6,(OFFSET(Data!$A$1,0,MATCH(V$6,Data!$1:$1,0)-1,1000,1)=IF(V$7="","Yes",V$7))/(OFFSET(Data!$A$1,0,MATCH(V$6,Data!$1:$1,0)-1,1000,1)=IF(V$7="","Yes",V$7))*ROW(Data!$C$1:$C$1009),ROW(V92)-ROW(V$7)),1)),"")</f>
        <v>Motor Trend</v>
      </c>
      <c r="W92" s="43" t="str">
        <f ca="1">IF(X92="","",IF(INDEX(Data!$BR:$BR,MATCH(X92,Data!$A:$A,0),1)=0,"",INDEX(Data!$BR:$BR,MATCH(X92,Data!$A:$A,0),1)))</f>
        <v/>
      </c>
      <c r="X92" s="43" t="str" cm="1">
        <f t="array" aca="1" ref="X92" ca="1">IFERROR(_xlfn.SINGLE(INDEX(Data!$A$1:Y$1009,_xlfn.AGGREGATE(15,6,(OFFSET(Data!$A$1,0,MATCH(X$6,Data!$1:$1,0)-1,1000,1)=IF(X$7="","Yes",X$7))/(OFFSET(Data!$A$1,0,MATCH(X$6,Data!$1:$1,0)-1,1000,1)=IF(X$7="","Yes",X$7))*ROW(Data!$C$1:$C$1009),ROW(X92)-ROW(X$7)),1)),"")</f>
        <v>Telefe</v>
      </c>
      <c r="Y92" s="43" t="str">
        <f ca="1">IF(Z92="","",IF(INDEX(Data!$BR:$BR,MATCH(Z92,Data!$A:$A,0),1)=0,"",INDEX(Data!$BR:$BR,MATCH(Z92,Data!$A:$A,0),1)))</f>
        <v/>
      </c>
      <c r="Z92" s="43" t="str" cm="1">
        <f t="array" aca="1" ref="Z92" ca="1">IFERROR(_xlfn.SINGLE(INDEX(Data!$A$1:AA$1009,_xlfn.AGGREGATE(15,6,(OFFSET(Data!$A$1,0,MATCH(Z$6,Data!$1:$1,0)-1,1000,1)=IF(Z$7="","Yes",Z$7))/(OFFSET(Data!$A$1,0,MATCH(Z$6,Data!$1:$1,0)-1,1000,1)=IF(Z$7="","Yes",Z$7))*ROW(Data!$C$1:$C$1009),ROW(Z92)-ROW(Z$7)),1)),"")</f>
        <v>Tennis Channel</v>
      </c>
      <c r="AA92" s="43" t="str">
        <f ca="1">IF(AB92="","",IF(INDEX(Data!$BR:$BR,MATCH(AB92,Data!$A:$A,0),1)=0,"",INDEX(Data!$BR:$BR,MATCH(AB92,Data!$A:$A,0),1)))</f>
        <v/>
      </c>
      <c r="AB92" s="43" t="str" cm="1">
        <f t="array" aca="1" ref="AB92" ca="1">IFERROR(_xlfn.SINGLE(INDEX(Data!$A$1:AC$1009,_xlfn.AGGREGATE(15,6,(OFFSET(Data!$A$1,0,MATCH(AB$6,Data!$1:$1,0)-1,1000,1)=IF(AB$7="","Yes",AB$7))/(OFFSET(Data!$A$1,0,MATCH(AB$6,Data!$1:$1,0)-1,1000,1)=IF(AB$7="","Yes",AB$7))*ROW(Data!$C$1:$C$1009),ROW(AB92)-ROW(AB$7)),1)),"")</f>
        <v/>
      </c>
      <c r="AC92" s="43" t="str">
        <f ca="1">IF(AD92="","",IF(INDEX(Data!$BR:$BR,MATCH(AD92,Data!$A:$A,0),1)=0,"",INDEX(Data!$BR:$BR,MATCH(AD92,Data!$A:$A,0),1)))</f>
        <v/>
      </c>
      <c r="AD92" s="43" t="str" cm="1">
        <f t="array" aca="1" ref="AD92" ca="1">IFERROR(_xlfn.SINGLE(INDEX(Data!$A$1:AE$1009,_xlfn.AGGREGATE(15,6,(OFFSET(Data!$A$1,0,MATCH(AD$6,Data!$1:$1,0)-1,1000,1)=IF(AD$7="","Yes",AD$7))/(OFFSET(Data!$A$1,0,MATCH(AD$6,Data!$1:$1,0)-1,1000,1)=IF(AD$7="","Yes",AD$7))*ROW(Data!$C$1:$C$1009),ROW(AD92)-ROW(AD$7)),1)),"")</f>
        <v>TUDNxtra10</v>
      </c>
      <c r="AE92" s="43" t="str">
        <f ca="1">IF(AF92="","",IF(INDEX(Data!$BR:$BR,MATCH(AF92,Data!$A:$A,0),1)=0,"",INDEX(Data!$BR:$BR,MATCH(AF92,Data!$A:$A,0),1)))</f>
        <v/>
      </c>
      <c r="AF92" s="43" t="str" cm="1">
        <f t="array" aca="1" ref="AF92" ca="1">IFERROR(_xlfn.SINGLE(INDEX(Data!$A$1:AM$1009,_xlfn.AGGREGATE(15,6,(OFFSET(Data!$A$1,0,MATCH(AF$6,Data!$1:$1,0)-1,1000,1)=IF(AF$7="","Yes",AF$7))/(OFFSET(Data!$A$1,0,MATCH(AF$6,Data!$1:$1,0)-1,1000,1)=IF(AF$7="","Yes",AF$7))*ROW(Data!$C$1:$C$1009),ROW(AF92)-ROW(AF$7)),1)),"")</f>
        <v/>
      </c>
      <c r="AG92" s="43" t="str">
        <f ca="1">IF(AH92="","",IF(INDEX(Data!$BR:$BR,MATCH(AH92,Data!$A:$A,0),1)=0,"",INDEX(Data!$BR:$BR,MATCH(AH92,Data!$A:$A,0),1)))</f>
        <v/>
      </c>
      <c r="AH92" s="43" t="str" cm="1">
        <f t="array" aca="1" ref="AH92" ca="1">IFERROR(_xlfn.SINGLE(INDEX(Data!$A$1:AO$1009,_xlfn.AGGREGATE(15,6,(OFFSET(Data!$A$1,0,MATCH(AH$6,Data!$1:$1,0)-1,1000,1)=IF(AH$7="","Yes",AH$7))/(OFFSET(Data!$A$1,0,MATCH(AH$6,Data!$1:$1,0)-1,1000,1)=IF(AH$7="","Yes",AH$7))*ROW(Data!$C$1:$C$1009),ROW(AH92)-ROW(AH$7)),1)),"")</f>
        <v/>
      </c>
      <c r="AI92" s="43" t="str">
        <f ca="1">IF(AJ92="","",IF(INDEX(Data!$BR:$BR,MATCH(AJ92,Data!$A:$A,0),1)=0,"",INDEX(Data!$BR:$BR,MATCH(AJ92,Data!$A:$A,0),1)))</f>
        <v/>
      </c>
      <c r="AJ92" s="43" t="str" cm="1">
        <f t="array" aca="1" ref="AJ92" ca="1">IFERROR(_xlfn.SINGLE(INDEX(Data!$A$1:AQ$1009,_xlfn.AGGREGATE(15,6,(OFFSET(Data!$A$1,0,MATCH(AJ$6,Data!$1:$1,0)-1,1000,1)=IF(AJ$7="","Yes",AJ$7))/(OFFSET(Data!$A$1,0,MATCH(AJ$6,Data!$1:$1,0)-1,1000,1)=IF(AJ$7="","Yes",AJ$7))*ROW(Data!$C$1:$C$1009),ROW(AJ92)-ROW(AJ$7)),1)),"")</f>
        <v/>
      </c>
      <c r="AK92" s="43" t="str">
        <f ca="1">IF(AL92="","",IF(INDEX(Data!$BR:$BR,MATCH(AL92,Data!$A:$A,0),1)=0,"",INDEX(Data!$BR:$BR,MATCH(AL92,Data!$A:$A,0),1)))</f>
        <v/>
      </c>
      <c r="AL92" s="43" t="str" cm="1">
        <f t="array" aca="1" ref="AL92" ca="1">IFERROR(_xlfn.SINGLE(INDEX(Data!$A$1:AS$1009,_xlfn.AGGREGATE(15,6,(OFFSET(Data!$A$1,0,MATCH(AL$6,Data!$1:$1,0)-1,1000,1)=IF(AL$7="","Yes",AL$7))/(OFFSET(Data!$A$1,0,MATCH(AL$6,Data!$1:$1,0)-1,1000,1)=IF(AL$7="","Yes",AL$7))*ROW(Data!$C$1:$C$1009),ROW(AL92)-ROW(AL$7)),1)),"")</f>
        <v/>
      </c>
      <c r="AM92" s="43" t="str">
        <f ca="1">IF(AN92="","",IF(INDEX(Data!$BR:$BR,MATCH(AN92,Data!$A:$A,0),1)=0,"",INDEX(Data!$BR:$BR,MATCH(AN92,Data!$A:$A,0),1)))</f>
        <v/>
      </c>
      <c r="AN92" s="43" t="str" cm="1">
        <f t="array" aca="1" ref="AN92" ca="1">IFERROR(_xlfn.SINGLE(INDEX(Data!$A$1:AU$1009,_xlfn.AGGREGATE(15,6,(OFFSET(Data!$A$1,0,MATCH(AN$6,Data!$1:$1,0)-1,1000,1)=IF(AN$7="","Yes",AN$7))/(OFFSET(Data!$A$1,0,MATCH(AN$6,Data!$1:$1,0)-1,1000,1)=IF(AN$7="","Yes",AN$7))*ROW(Data!$C$1:$C$1009),ROW(AN92)-ROW(AN$7)),1)),"")</f>
        <v/>
      </c>
    </row>
    <row r="93" spans="1:40" ht="24" x14ac:dyDescent="0.4">
      <c r="A93" s="43" t="str">
        <f ca="1">IF(B93="","",IF(INDEX(Data!$BR:$BR,MATCH(B93,Data!$A:$A,0),1)=0,"",INDEX(Data!$BR:$BR,MATCH(B93,Data!$A:$A,0),1)))</f>
        <v/>
      </c>
      <c r="B93" s="43" t="str" cm="1">
        <f t="array" aca="1" ref="B93" ca="1">IFERROR(_xlfn.SINGLE(INDEX(Data!A$1:$A$1007,_xlfn.AGGREGATE(15,6,(OFFSET(Data!$A$1,0,MATCH(B$6,Data!$1:$1,0)-1,1000,1)=IF(B$7="","Yes",B$7))/(OFFSET(Data!$A$1,0,MATCH(B$6,Data!$1:$1,0)-1,1000,1)=IF(B$7="","Yes",B$7))*ROW(Data!$C$1:$C$1007),ROW(B93)-ROW(B$7)),1)),"")</f>
        <v/>
      </c>
      <c r="C93" s="43" t="str">
        <f ca="1">IF(D93="","",IF(INDEX(Data!$BR:$BR,MATCH(D93,Data!$A:$A,0),1)=0,"",INDEX(Data!$BR:$BR,MATCH(D93,Data!$A:$A,0),1)))</f>
        <v/>
      </c>
      <c r="D93" s="43" t="str" cm="1">
        <f t="array" aca="1" ref="D93" ca="1">IFERROR(_xlfn.SINGLE(INDEX(Data!$A$1:C$1007,_xlfn.AGGREGATE(15,6,(OFFSET(Data!$A$1,0,MATCH(D$6,Data!$1:$1,0)-1,1000,1)=IF(D$7="","Yes",D$7))/(OFFSET(Data!$A$1,0,MATCH(D$6,Data!$1:$1,0)-1,1000,1)=IF(D$7="","Yes",D$7))*ROW(Data!$C$1:$C$1007),ROW(D93)-ROW(D$7)),1)),"")</f>
        <v/>
      </c>
      <c r="E93" s="43" t="str">
        <f ca="1">IF(F93="","",IF(INDEX(Data!$BR:$BR,MATCH(F93,Data!$A:$A,0),1)=0,"",INDEX(Data!$BR:$BR,MATCH(F93,Data!$A:$A,0),1)))</f>
        <v/>
      </c>
      <c r="F93" s="43" t="str" cm="1">
        <f t="array" aca="1" ref="F93" ca="1">IFERROR(_xlfn.SINGLE(INDEX(Data!$A$1:E$1009,_xlfn.AGGREGATE(15,6,(OFFSET(Data!$A$1,0,MATCH(F$6,Data!$1:$1,0)-1,1000,1)=IF(F$7="","Yes",F$7))/(OFFSET(Data!$A$1,0,MATCH(F$6,Data!$1:$1,0)-1,1000,1)=IF(F$7="","Yes",F$7))*ROW(Data!$C$1:$C$1009),ROW(F93)-ROW(F$7)),1)),"")</f>
        <v/>
      </c>
      <c r="G93" s="43" t="str">
        <f ca="1">IF(H93="","",IF(INDEX(Data!$BR:$BR,MATCH(H93,Data!$A:$A,0),1)=0,"",INDEX(Data!$BR:$BR,MATCH(H93,Data!$A:$A,0),1)))</f>
        <v/>
      </c>
      <c r="H93" s="43" t="str" cm="1">
        <f t="array" aca="1" ref="H93" ca="1">IFERROR(_xlfn.SINGLE(INDEX(Data!$A$1:G$1009,_xlfn.AGGREGATE(15,6,(OFFSET(Data!$A$1,0,MATCH(H$6,Data!$1:$1,0)-1,1000,1)=IF(H$7="","Yes",H$7))/(OFFSET(Data!$A$1,0,MATCH(H$6,Data!$1:$1,0)-1,1000,1)=IF(H$7="","Yes",H$7))*ROW(Data!$C$1:$C$1009),ROW(H93)-ROW(H$7)),1)),"")</f>
        <v/>
      </c>
      <c r="I93" s="43" t="str">
        <f ca="1">IF(J93="","",IF(INDEX(Data!$BR:$BR,MATCH(J93,Data!$A:$A,0),1)=0,"",INDEX(Data!$BR:$BR,MATCH(J93,Data!$A:$A,0),1)))</f>
        <v/>
      </c>
      <c r="J93" s="43" t="str" cm="1">
        <f t="array" aca="1" ref="J93" ca="1">IFERROR(_xlfn.SINGLE(INDEX(Data!$A$1:J$1009,_xlfn.AGGREGATE(15,6,(OFFSET(Data!$A$1,0,MATCH(J$6,Data!$1:$1,0)-1,1000,1)=IF(J$7="","Yes",J$7))/(OFFSET(Data!$A$1,0,MATCH(J$6,Data!$1:$1,0)-1,1000,1)=IF(J$7="","Yes",J$7))*ROW(Data!$C$1:$C$1009),ROW(J93)-ROW(J$7)),1)),"")</f>
        <v/>
      </c>
      <c r="K93" s="43" t="str">
        <f ca="1">IF(L93="","",IF(INDEX(Data!$BR:$BR,MATCH(L93,Data!$A:$A,0),1)=0,"",INDEX(Data!$BR:$BR,MATCH(L93,Data!$A:$A,0),1)))</f>
        <v/>
      </c>
      <c r="L93" s="43" t="str" cm="1">
        <f t="array" aca="1" ref="L93" ca="1">IFERROR(_xlfn.SINGLE(INDEX(Data!$A$1:L$1009,_xlfn.AGGREGATE(15,6,(OFFSET(Data!$A$1,0,MATCH(L$6,Data!$1:$1,0)-1,1000,1)=IF(L$7="","Yes",L$7))/(OFFSET(Data!$A$1,0,MATCH(L$6,Data!$1:$1,0)-1,1000,1)=IF(L$7="","Yes",L$7))*ROW(Data!$C$1:$C$1009),ROW(L93)-ROW(L$7)),1)),"")</f>
        <v/>
      </c>
      <c r="M93" s="43" t="str">
        <f ca="1">IF(N93="","",IF(INDEX(Data!$BR:$BR,MATCH(N93,Data!$A:$A,0),1)=0,"",INDEX(Data!$BR:$BR,MATCH(N93,Data!$A:$A,0),1)))</f>
        <v/>
      </c>
      <c r="N93" s="43" t="str" cm="1">
        <f t="array" aca="1" ref="N93" ca="1">IFERROR(_xlfn.SINGLE(INDEX(Data!$A$1:N$1009,_xlfn.AGGREGATE(15,6,(OFFSET(Data!$A$1,0,MATCH(N$6,Data!$1:$1,0)-1,1000,1)=IF(N$7="","Yes",N$7))/(OFFSET(Data!$A$1,0,MATCH(N$6,Data!$1:$1,0)-1,1000,1)=IF(N$7="","Yes",N$7))*ROW(Data!$C$1:$C$1009),ROW(N93)-ROW(N$7)),1)),"")</f>
        <v/>
      </c>
      <c r="O93" s="43" t="str">
        <f ca="1">IF(P93="","",IF(INDEX(Data!$BR:$BR,MATCH(P93,Data!$A:$A,0),1)=0,"",INDEX(Data!$BR:$BR,MATCH(P93,Data!$A:$A,0),1)))</f>
        <v/>
      </c>
      <c r="P93" s="43" t="str" cm="1">
        <f t="array" aca="1" ref="P93" ca="1">IFERROR(_xlfn.SINGLE(INDEX(Data!$A$1:Q$1009,_xlfn.AGGREGATE(15,6,(OFFSET(Data!$A$1,0,MATCH(P$6,Data!$1:$1,0)-1,1000,1)=IF(P$7="","Yes",P$7))/(OFFSET(Data!$A$1,0,MATCH(P$6,Data!$1:$1,0)-1,1000,1)=IF(P$7="","Yes",P$7))*ROW(Data!$C$1:$C$1009),ROW(P93)-ROW(P$7)),1)),"")</f>
        <v>TBS</v>
      </c>
      <c r="Q93" s="43" t="str">
        <f ca="1">IF(R93="","",IF(INDEX(Data!$BR:$BR,MATCH(R93,Data!$A:$A,0),1)=0,"",INDEX(Data!$BR:$BR,MATCH(R93,Data!$A:$A,0),1)))</f>
        <v/>
      </c>
      <c r="R93" s="43" t="str" cm="1">
        <f t="array" aca="1" ref="R93" ca="1">IFERROR(_xlfn.SINGLE(INDEX(Data!$A$1:R$1009,_xlfn.AGGREGATE(15,6,(OFFSET(Data!$A$1,0,MATCH(R$6,Data!$1:$1,0)-1,1000,1)=IF(R$7="","Yes",R$7))/(OFFSET(Data!$A$1,0,MATCH(R$6,Data!$1:$1,0)-1,1000,1)=IF(R$7="","Yes",R$7))*ROW(Data!$C$1:$C$1009),ROW(R93)-ROW(R$7)),1)),"")</f>
        <v>NBA TV</v>
      </c>
      <c r="S93" s="43" t="str">
        <f ca="1">IF(T93="","",IF(INDEX(Data!$BR:$BR,MATCH(T93,Data!$A:$A,0),1)=0,"",INDEX(Data!$BR:$BR,MATCH(T93,Data!$A:$A,0),1)))</f>
        <v/>
      </c>
      <c r="T93" s="43" t="str" cm="1">
        <f t="array" aca="1" ref="T93" ca="1">IFERROR(_xlfn.SINGLE(INDEX(Data!$A$1:S$1009,_xlfn.AGGREGATE(15,6,(OFFSET(Data!$A$1,0,MATCH(T$6,Data!$1:$1,0)-1,1000,1)=IF(T$7="","Yes",T$7))/(OFFSET(Data!$A$1,0,MATCH(T$6,Data!$1:$1,0)-1,1000,1)=IF(T$7="","Yes",T$7))*ROW(Data!$C$1:$C$1009),ROW(T93)-ROW(T$7)),1)),"")</f>
        <v>National Geographic</v>
      </c>
      <c r="U93" s="43" t="str">
        <f ca="1">IF(V93="","",IF(INDEX(Data!$BR:$BR,MATCH(V93,Data!$A:$A,0),1)=0,"",INDEX(Data!$BR:$BR,MATCH(V93,Data!$A:$A,0),1)))</f>
        <v/>
      </c>
      <c r="V93" s="43" t="str" cm="1">
        <f t="array" aca="1" ref="V93" ca="1">IFERROR(_xlfn.SINGLE(INDEX(Data!$A$1:T$1009,_xlfn.AGGREGATE(15,6,(OFFSET(Data!$A$1,0,MATCH(V$6,Data!$1:$1,0)-1,1000,1)=IF(V$7="","Yes",V$7))/(OFFSET(Data!$A$1,0,MATCH(V$6,Data!$1:$1,0)-1,1000,1)=IF(V$7="","Yes",V$7))*ROW(Data!$C$1:$C$1009),ROW(V93)-ROW(V$7)),1)),"")</f>
        <v>MSG</v>
      </c>
      <c r="W93" s="43" t="str">
        <f ca="1">IF(X93="","",IF(INDEX(Data!$BR:$BR,MATCH(X93,Data!$A:$A,0),1)=0,"",INDEX(Data!$BR:$BR,MATCH(X93,Data!$A:$A,0),1)))</f>
        <v/>
      </c>
      <c r="X93" s="43" t="str" cm="1">
        <f t="array" aca="1" ref="X93" ca="1">IFERROR(_xlfn.SINGLE(INDEX(Data!$A$1:Y$1009,_xlfn.AGGREGATE(15,6,(OFFSET(Data!$A$1,0,MATCH(X$6,Data!$1:$1,0)-1,1000,1)=IF(X$7="","Yes",X$7))/(OFFSET(Data!$A$1,0,MATCH(X$6,Data!$1:$1,0)-1,1000,1)=IF(X$7="","Yes",X$7))*ROW(Data!$C$1:$C$1009),ROW(X93)-ROW(X$7)),1)),"")</f>
        <v>Telemundo</v>
      </c>
      <c r="Y93" s="43" t="str">
        <f ca="1">IF(Z93="","",IF(INDEX(Data!$BR:$BR,MATCH(Z93,Data!$A:$A,0),1)=0,"",INDEX(Data!$BR:$BR,MATCH(Z93,Data!$A:$A,0),1)))</f>
        <v/>
      </c>
      <c r="Z93" s="43" t="str" cm="1">
        <f t="array" aca="1" ref="Z93" ca="1">IFERROR(_xlfn.SINGLE(INDEX(Data!$A$1:AA$1009,_xlfn.AGGREGATE(15,6,(OFFSET(Data!$A$1,0,MATCH(Z$6,Data!$1:$1,0)-1,1000,1)=IF(Z$7="","Yes",Z$7))/(OFFSET(Data!$A$1,0,MATCH(Z$6,Data!$1:$1,0)-1,1000,1)=IF(Z$7="","Yes",Z$7))*ROW(Data!$C$1:$C$1009),ROW(Z93)-ROW(Z$7)),1)),"")</f>
        <v>The Young Turks</v>
      </c>
      <c r="AA93" s="43" t="str">
        <f ca="1">IF(AB93="","",IF(INDEX(Data!$BR:$BR,MATCH(AB93,Data!$A:$A,0),1)=0,"",INDEX(Data!$BR:$BR,MATCH(AB93,Data!$A:$A,0),1)))</f>
        <v/>
      </c>
      <c r="AB93" s="43" t="str" cm="1">
        <f t="array" aca="1" ref="AB93" ca="1">IFERROR(_xlfn.SINGLE(INDEX(Data!$A$1:AC$1009,_xlfn.AGGREGATE(15,6,(OFFSET(Data!$A$1,0,MATCH(AB$6,Data!$1:$1,0)-1,1000,1)=IF(AB$7="","Yes",AB$7))/(OFFSET(Data!$A$1,0,MATCH(AB$6,Data!$1:$1,0)-1,1000,1)=IF(AB$7="","Yes",AB$7))*ROW(Data!$C$1:$C$1009),ROW(AB93)-ROW(AB$7)),1)),"")</f>
        <v/>
      </c>
      <c r="AC93" s="43" t="str">
        <f ca="1">IF(AD93="","",IF(INDEX(Data!$BR:$BR,MATCH(AD93,Data!$A:$A,0),1)=0,"",INDEX(Data!$BR:$BR,MATCH(AD93,Data!$A:$A,0),1)))</f>
        <v/>
      </c>
      <c r="AD93" s="43" t="str" cm="1">
        <f t="array" aca="1" ref="AD93" ca="1">IFERROR(_xlfn.SINGLE(INDEX(Data!$A$1:AE$1009,_xlfn.AGGREGATE(15,6,(OFFSET(Data!$A$1,0,MATCH(AD$6,Data!$1:$1,0)-1,1000,1)=IF(AD$7="","Yes",AD$7))/(OFFSET(Data!$A$1,0,MATCH(AD$6,Data!$1:$1,0)-1,1000,1)=IF(AD$7="","Yes",AD$7))*ROW(Data!$C$1:$C$1009),ROW(AD93)-ROW(AD$7)),1)),"")</f>
        <v>TUDNxtra11</v>
      </c>
      <c r="AE93" s="43" t="str">
        <f ca="1">IF(AF93="","",IF(INDEX(Data!$BR:$BR,MATCH(AF93,Data!$A:$A,0),1)=0,"",INDEX(Data!$BR:$BR,MATCH(AF93,Data!$A:$A,0),1)))</f>
        <v/>
      </c>
      <c r="AF93" s="43" t="str" cm="1">
        <f t="array" aca="1" ref="AF93" ca="1">IFERROR(_xlfn.SINGLE(INDEX(Data!$A$1:AM$1009,_xlfn.AGGREGATE(15,6,(OFFSET(Data!$A$1,0,MATCH(AF$6,Data!$1:$1,0)-1,1000,1)=IF(AF$7="","Yes",AF$7))/(OFFSET(Data!$A$1,0,MATCH(AF$6,Data!$1:$1,0)-1,1000,1)=IF(AF$7="","Yes",AF$7))*ROW(Data!$C$1:$C$1009),ROW(AF93)-ROW(AF$7)),1)),"")</f>
        <v/>
      </c>
      <c r="AG93" s="43" t="str">
        <f ca="1">IF(AH93="","",IF(INDEX(Data!$BR:$BR,MATCH(AH93,Data!$A:$A,0),1)=0,"",INDEX(Data!$BR:$BR,MATCH(AH93,Data!$A:$A,0),1)))</f>
        <v/>
      </c>
      <c r="AH93" s="43" t="str" cm="1">
        <f t="array" aca="1" ref="AH93" ca="1">IFERROR(_xlfn.SINGLE(INDEX(Data!$A$1:AO$1009,_xlfn.AGGREGATE(15,6,(OFFSET(Data!$A$1,0,MATCH(AH$6,Data!$1:$1,0)-1,1000,1)=IF(AH$7="","Yes",AH$7))/(OFFSET(Data!$A$1,0,MATCH(AH$6,Data!$1:$1,0)-1,1000,1)=IF(AH$7="","Yes",AH$7))*ROW(Data!$C$1:$C$1009),ROW(AH93)-ROW(AH$7)),1)),"")</f>
        <v/>
      </c>
      <c r="AI93" s="43" t="str">
        <f ca="1">IF(AJ93="","",IF(INDEX(Data!$BR:$BR,MATCH(AJ93,Data!$A:$A,0),1)=0,"",INDEX(Data!$BR:$BR,MATCH(AJ93,Data!$A:$A,0),1)))</f>
        <v/>
      </c>
      <c r="AJ93" s="43" t="str" cm="1">
        <f t="array" aca="1" ref="AJ93" ca="1">IFERROR(_xlfn.SINGLE(INDEX(Data!$A$1:AQ$1009,_xlfn.AGGREGATE(15,6,(OFFSET(Data!$A$1,0,MATCH(AJ$6,Data!$1:$1,0)-1,1000,1)=IF(AJ$7="","Yes",AJ$7))/(OFFSET(Data!$A$1,0,MATCH(AJ$6,Data!$1:$1,0)-1,1000,1)=IF(AJ$7="","Yes",AJ$7))*ROW(Data!$C$1:$C$1009),ROW(AJ93)-ROW(AJ$7)),1)),"")</f>
        <v/>
      </c>
      <c r="AK93" s="43" t="str">
        <f ca="1">IF(AL93="","",IF(INDEX(Data!$BR:$BR,MATCH(AL93,Data!$A:$A,0),1)=0,"",INDEX(Data!$BR:$BR,MATCH(AL93,Data!$A:$A,0),1)))</f>
        <v/>
      </c>
      <c r="AL93" s="43" t="str" cm="1">
        <f t="array" aca="1" ref="AL93" ca="1">IFERROR(_xlfn.SINGLE(INDEX(Data!$A$1:AS$1009,_xlfn.AGGREGATE(15,6,(OFFSET(Data!$A$1,0,MATCH(AL$6,Data!$1:$1,0)-1,1000,1)=IF(AL$7="","Yes",AL$7))/(OFFSET(Data!$A$1,0,MATCH(AL$6,Data!$1:$1,0)-1,1000,1)=IF(AL$7="","Yes",AL$7))*ROW(Data!$C$1:$C$1009),ROW(AL93)-ROW(AL$7)),1)),"")</f>
        <v/>
      </c>
      <c r="AM93" s="43" t="str">
        <f ca="1">IF(AN93="","",IF(INDEX(Data!$BR:$BR,MATCH(AN93,Data!$A:$A,0),1)=0,"",INDEX(Data!$BR:$BR,MATCH(AN93,Data!$A:$A,0),1)))</f>
        <v/>
      </c>
      <c r="AN93" s="43" t="str" cm="1">
        <f t="array" aca="1" ref="AN93" ca="1">IFERROR(_xlfn.SINGLE(INDEX(Data!$A$1:AU$1009,_xlfn.AGGREGATE(15,6,(OFFSET(Data!$A$1,0,MATCH(AN$6,Data!$1:$1,0)-1,1000,1)=IF(AN$7="","Yes",AN$7))/(OFFSET(Data!$A$1,0,MATCH(AN$6,Data!$1:$1,0)-1,1000,1)=IF(AN$7="","Yes",AN$7))*ROW(Data!$C$1:$C$1009),ROW(AN93)-ROW(AN$7)),1)),"")</f>
        <v/>
      </c>
    </row>
    <row r="94" spans="1:40" x14ac:dyDescent="0.4">
      <c r="A94" s="43" t="str">
        <f ca="1">IF(B94="","",IF(INDEX(Data!$BR:$BR,MATCH(B94,Data!$A:$A,0),1)=0,"",INDEX(Data!$BR:$BR,MATCH(B94,Data!$A:$A,0),1)))</f>
        <v/>
      </c>
      <c r="B94" s="43" t="str" cm="1">
        <f t="array" aca="1" ref="B94" ca="1">IFERROR(_xlfn.SINGLE(INDEX(Data!A$1:$A$1007,_xlfn.AGGREGATE(15,6,(OFFSET(Data!$A$1,0,MATCH(B$6,Data!$1:$1,0)-1,1000,1)=IF(B$7="","Yes",B$7))/(OFFSET(Data!$A$1,0,MATCH(B$6,Data!$1:$1,0)-1,1000,1)=IF(B$7="","Yes",B$7))*ROW(Data!$C$1:$C$1007),ROW(B94)-ROW(B$7)),1)),"")</f>
        <v/>
      </c>
      <c r="C94" s="43" t="str">
        <f ca="1">IF(D94="","",IF(INDEX(Data!$BR:$BR,MATCH(D94,Data!$A:$A,0),1)=0,"",INDEX(Data!$BR:$BR,MATCH(D94,Data!$A:$A,0),1)))</f>
        <v/>
      </c>
      <c r="D94" s="43" t="str" cm="1">
        <f t="array" aca="1" ref="D94" ca="1">IFERROR(_xlfn.SINGLE(INDEX(Data!$A$1:C$1007,_xlfn.AGGREGATE(15,6,(OFFSET(Data!$A$1,0,MATCH(D$6,Data!$1:$1,0)-1,1000,1)=IF(D$7="","Yes",D$7))/(OFFSET(Data!$A$1,0,MATCH(D$6,Data!$1:$1,0)-1,1000,1)=IF(D$7="","Yes",D$7))*ROW(Data!$C$1:$C$1007),ROW(D94)-ROW(D$7)),1)),"")</f>
        <v/>
      </c>
      <c r="E94" s="43" t="str">
        <f ca="1">IF(F94="","",IF(INDEX(Data!$BR:$BR,MATCH(F94,Data!$A:$A,0),1)=0,"",INDEX(Data!$BR:$BR,MATCH(F94,Data!$A:$A,0),1)))</f>
        <v/>
      </c>
      <c r="F94" s="43" t="str" cm="1">
        <f t="array" aca="1" ref="F94" ca="1">IFERROR(_xlfn.SINGLE(INDEX(Data!$A$1:E$1009,_xlfn.AGGREGATE(15,6,(OFFSET(Data!$A$1,0,MATCH(F$6,Data!$1:$1,0)-1,1000,1)=IF(F$7="","Yes",F$7))/(OFFSET(Data!$A$1,0,MATCH(F$6,Data!$1:$1,0)-1,1000,1)=IF(F$7="","Yes",F$7))*ROW(Data!$C$1:$C$1009),ROW(F94)-ROW(F$7)),1)),"")</f>
        <v/>
      </c>
      <c r="G94" s="43" t="str">
        <f ca="1">IF(H94="","",IF(INDEX(Data!$BR:$BR,MATCH(H94,Data!$A:$A,0),1)=0,"",INDEX(Data!$BR:$BR,MATCH(H94,Data!$A:$A,0),1)))</f>
        <v/>
      </c>
      <c r="H94" s="43" t="str" cm="1">
        <f t="array" aca="1" ref="H94" ca="1">IFERROR(_xlfn.SINGLE(INDEX(Data!$A$1:G$1009,_xlfn.AGGREGATE(15,6,(OFFSET(Data!$A$1,0,MATCH(H$6,Data!$1:$1,0)-1,1000,1)=IF(H$7="","Yes",H$7))/(OFFSET(Data!$A$1,0,MATCH(H$6,Data!$1:$1,0)-1,1000,1)=IF(H$7="","Yes",H$7))*ROW(Data!$C$1:$C$1009),ROW(H94)-ROW(H$7)),1)),"")</f>
        <v/>
      </c>
      <c r="I94" s="43" t="str">
        <f ca="1">IF(J94="","",IF(INDEX(Data!$BR:$BR,MATCH(J94,Data!$A:$A,0),1)=0,"",INDEX(Data!$BR:$BR,MATCH(J94,Data!$A:$A,0),1)))</f>
        <v/>
      </c>
      <c r="J94" s="43" t="str" cm="1">
        <f t="array" aca="1" ref="J94" ca="1">IFERROR(_xlfn.SINGLE(INDEX(Data!$A$1:J$1009,_xlfn.AGGREGATE(15,6,(OFFSET(Data!$A$1,0,MATCH(J$6,Data!$1:$1,0)-1,1000,1)=IF(J$7="","Yes",J$7))/(OFFSET(Data!$A$1,0,MATCH(J$6,Data!$1:$1,0)-1,1000,1)=IF(J$7="","Yes",J$7))*ROW(Data!$C$1:$C$1009),ROW(J94)-ROW(J$7)),1)),"")</f>
        <v/>
      </c>
      <c r="K94" s="43" t="str">
        <f ca="1">IF(L94="","",IF(INDEX(Data!$BR:$BR,MATCH(L94,Data!$A:$A,0),1)=0,"",INDEX(Data!$BR:$BR,MATCH(L94,Data!$A:$A,0),1)))</f>
        <v/>
      </c>
      <c r="L94" s="43" t="str" cm="1">
        <f t="array" aca="1" ref="L94" ca="1">IFERROR(_xlfn.SINGLE(INDEX(Data!$A$1:L$1009,_xlfn.AGGREGATE(15,6,(OFFSET(Data!$A$1,0,MATCH(L$6,Data!$1:$1,0)-1,1000,1)=IF(L$7="","Yes",L$7))/(OFFSET(Data!$A$1,0,MATCH(L$6,Data!$1:$1,0)-1,1000,1)=IF(L$7="","Yes",L$7))*ROW(Data!$C$1:$C$1009),ROW(L94)-ROW(L$7)),1)),"")</f>
        <v/>
      </c>
      <c r="M94" s="43" t="str">
        <f ca="1">IF(N94="","",IF(INDEX(Data!$BR:$BR,MATCH(N94,Data!$A:$A,0),1)=0,"",INDEX(Data!$BR:$BR,MATCH(N94,Data!$A:$A,0),1)))</f>
        <v/>
      </c>
      <c r="N94" s="43" t="str" cm="1">
        <f t="array" aca="1" ref="N94" ca="1">IFERROR(_xlfn.SINGLE(INDEX(Data!$A$1:N$1009,_xlfn.AGGREGATE(15,6,(OFFSET(Data!$A$1,0,MATCH(N$6,Data!$1:$1,0)-1,1000,1)=IF(N$7="","Yes",N$7))/(OFFSET(Data!$A$1,0,MATCH(N$6,Data!$1:$1,0)-1,1000,1)=IF(N$7="","Yes",N$7))*ROW(Data!$C$1:$C$1009),ROW(N94)-ROW(N$7)),1)),"")</f>
        <v/>
      </c>
      <c r="O94" s="43" t="str">
        <f ca="1">IF(P94="","",IF(INDEX(Data!$BR:$BR,MATCH(P94,Data!$A:$A,0),1)=0,"",INDEX(Data!$BR:$BR,MATCH(P94,Data!$A:$A,0),1)))</f>
        <v/>
      </c>
      <c r="P94" s="43" t="str" cm="1">
        <f t="array" aca="1" ref="P94" ca="1">IFERROR(_xlfn.SINGLE(INDEX(Data!$A$1:Q$1009,_xlfn.AGGREGATE(15,6,(OFFSET(Data!$A$1,0,MATCH(P$6,Data!$1:$1,0)-1,1000,1)=IF(P$7="","Yes",P$7))/(OFFSET(Data!$A$1,0,MATCH(P$6,Data!$1:$1,0)-1,1000,1)=IF(P$7="","Yes",P$7))*ROW(Data!$C$1:$C$1009),ROW(P94)-ROW(P$7)),1)),"")</f>
        <v>Teen Nick</v>
      </c>
      <c r="Q94" s="43">
        <f ca="1">IF(R94="","",IF(INDEX(Data!$BR:$BR,MATCH(R94,Data!$A:$A,0),1)=0,"",INDEX(Data!$BR:$BR,MATCH(R94,Data!$A:$A,0),1)))</f>
        <v>1</v>
      </c>
      <c r="R94" s="43" t="str" cm="1">
        <f t="array" aca="1" ref="R94" ca="1">IFERROR(_xlfn.SINGLE(INDEX(Data!$A$1:R$1009,_xlfn.AGGREGATE(15,6,(OFFSET(Data!$A$1,0,MATCH(R$6,Data!$1:$1,0)-1,1000,1)=IF(R$7="","Yes",R$7))/(OFFSET(Data!$A$1,0,MATCH(R$6,Data!$1:$1,0)-1,1000,1)=IF(R$7="","Yes",R$7))*ROW(Data!$C$1:$C$1009),ROW(R94)-ROW(R$7)),1)),"")</f>
        <v>NBC</v>
      </c>
      <c r="S94" s="43" t="str">
        <f ca="1">IF(T94="","",IF(INDEX(Data!$BR:$BR,MATCH(T94,Data!$A:$A,0),1)=0,"",INDEX(Data!$BR:$BR,MATCH(T94,Data!$A:$A,0),1)))</f>
        <v/>
      </c>
      <c r="T94" s="43" t="str" cm="1">
        <f t="array" aca="1" ref="T94" ca="1">IFERROR(_xlfn.SINGLE(INDEX(Data!$A$1:S$1009,_xlfn.AGGREGATE(15,6,(OFFSET(Data!$A$1,0,MATCH(T$6,Data!$1:$1,0)-1,1000,1)=IF(T$7="","Yes",T$7))/(OFFSET(Data!$A$1,0,MATCH(T$6,Data!$1:$1,0)-1,1000,1)=IF(T$7="","Yes",T$7))*ROW(Data!$C$1:$C$1009),ROW(T94)-ROW(T$7)),1)),"")</f>
        <v>NBA TV</v>
      </c>
      <c r="U94" s="43" t="str">
        <f ca="1">IF(V94="","",IF(INDEX(Data!$BR:$BR,MATCH(V94,Data!$A:$A,0),1)=0,"",INDEX(Data!$BR:$BR,MATCH(V94,Data!$A:$A,0),1)))</f>
        <v/>
      </c>
      <c r="V94" s="43" t="str" cm="1">
        <f t="array" aca="1" ref="V94" ca="1">IFERROR(_xlfn.SINGLE(INDEX(Data!$A$1:T$1009,_xlfn.AGGREGATE(15,6,(OFFSET(Data!$A$1,0,MATCH(V$6,Data!$1:$1,0)-1,1000,1)=IF(V$7="","Yes",V$7))/(OFFSET(Data!$A$1,0,MATCH(V$6,Data!$1:$1,0)-1,1000,1)=IF(V$7="","Yes",V$7))*ROW(Data!$C$1:$C$1009),ROW(V94)-ROW(V$7)),1)),"")</f>
        <v>MSG+</v>
      </c>
      <c r="W94" s="43" t="str">
        <f ca="1">IF(X94="","",IF(INDEX(Data!$BR:$BR,MATCH(X94,Data!$A:$A,0),1)=0,"",INDEX(Data!$BR:$BR,MATCH(X94,Data!$A:$A,0),1)))</f>
        <v/>
      </c>
      <c r="X94" s="43" t="str" cm="1">
        <f t="array" aca="1" ref="X94" ca="1">IFERROR(_xlfn.SINGLE(INDEX(Data!$A$1:Y$1009,_xlfn.AGGREGATE(15,6,(OFFSET(Data!$A$1,0,MATCH(X$6,Data!$1:$1,0)-1,1000,1)=IF(X$7="","Yes",X$7))/(OFFSET(Data!$A$1,0,MATCH(X$6,Data!$1:$1,0)-1,1000,1)=IF(X$7="","Yes",X$7))*ROW(Data!$C$1:$C$1009),ROW(X94)-ROW(X$7)),1)),"")</f>
        <v>TNT</v>
      </c>
      <c r="Y94" s="43" t="str">
        <f ca="1">IF(Z94="","",IF(INDEX(Data!$BR:$BR,MATCH(Z94,Data!$A:$A,0),1)=0,"",INDEX(Data!$BR:$BR,MATCH(Z94,Data!$A:$A,0),1)))</f>
        <v/>
      </c>
      <c r="Z94" s="43" t="str" cm="1">
        <f t="array" aca="1" ref="Z94" ca="1">IFERROR(_xlfn.SINGLE(INDEX(Data!$A$1:AA$1009,_xlfn.AGGREGATE(15,6,(OFFSET(Data!$A$1,0,MATCH(Z$6,Data!$1:$1,0)-1,1000,1)=IF(Z$7="","Yes",Z$7))/(OFFSET(Data!$A$1,0,MATCH(Z$6,Data!$1:$1,0)-1,1000,1)=IF(Z$7="","Yes",Z$7))*ROW(Data!$C$1:$C$1009),ROW(Z94)-ROW(Z$7)),1)),"")</f>
        <v>TLC</v>
      </c>
      <c r="AA94" s="43" t="str">
        <f ca="1">IF(AB94="","",IF(INDEX(Data!$BR:$BR,MATCH(AB94,Data!$A:$A,0),1)=0,"",INDEX(Data!$BR:$BR,MATCH(AB94,Data!$A:$A,0),1)))</f>
        <v/>
      </c>
      <c r="AB94" s="43" t="str" cm="1">
        <f t="array" aca="1" ref="AB94" ca="1">IFERROR(_xlfn.SINGLE(INDEX(Data!$A$1:AC$1009,_xlfn.AGGREGATE(15,6,(OFFSET(Data!$A$1,0,MATCH(AB$6,Data!$1:$1,0)-1,1000,1)=IF(AB$7="","Yes",AB$7))/(OFFSET(Data!$A$1,0,MATCH(AB$6,Data!$1:$1,0)-1,1000,1)=IF(AB$7="","Yes",AB$7))*ROW(Data!$C$1:$C$1009),ROW(AB94)-ROW(AB$7)),1)),"")</f>
        <v/>
      </c>
      <c r="AC94" s="43" t="str">
        <f ca="1">IF(AD94="","",IF(INDEX(Data!$BR:$BR,MATCH(AD94,Data!$A:$A,0),1)=0,"",INDEX(Data!$BR:$BR,MATCH(AD94,Data!$A:$A,0),1)))</f>
        <v/>
      </c>
      <c r="AD94" s="43" t="str" cm="1">
        <f t="array" aca="1" ref="AD94" ca="1">IFERROR(_xlfn.SINGLE(INDEX(Data!$A$1:AE$1009,_xlfn.AGGREGATE(15,6,(OFFSET(Data!$A$1,0,MATCH(AD$6,Data!$1:$1,0)-1,1000,1)=IF(AD$7="","Yes",AD$7))/(OFFSET(Data!$A$1,0,MATCH(AD$6,Data!$1:$1,0)-1,1000,1)=IF(AD$7="","Yes",AD$7))*ROW(Data!$C$1:$C$1009),ROW(AD94)-ROW(AD$7)),1)),"")</f>
        <v>TUDNxtra2</v>
      </c>
      <c r="AE94" s="43" t="str">
        <f ca="1">IF(AF94="","",IF(INDEX(Data!$BR:$BR,MATCH(AF94,Data!$A:$A,0),1)=0,"",INDEX(Data!$BR:$BR,MATCH(AF94,Data!$A:$A,0),1)))</f>
        <v/>
      </c>
      <c r="AF94" s="43" t="str" cm="1">
        <f t="array" aca="1" ref="AF94" ca="1">IFERROR(_xlfn.SINGLE(INDEX(Data!$A$1:AM$1009,_xlfn.AGGREGATE(15,6,(OFFSET(Data!$A$1,0,MATCH(AF$6,Data!$1:$1,0)-1,1000,1)=IF(AF$7="","Yes",AF$7))/(OFFSET(Data!$A$1,0,MATCH(AF$6,Data!$1:$1,0)-1,1000,1)=IF(AF$7="","Yes",AF$7))*ROW(Data!$C$1:$C$1009),ROW(AF94)-ROW(AF$7)),1)),"")</f>
        <v/>
      </c>
      <c r="AG94" s="43" t="str">
        <f ca="1">IF(AH94="","",IF(INDEX(Data!$BR:$BR,MATCH(AH94,Data!$A:$A,0),1)=0,"",INDEX(Data!$BR:$BR,MATCH(AH94,Data!$A:$A,0),1)))</f>
        <v/>
      </c>
      <c r="AH94" s="43" t="str" cm="1">
        <f t="array" aca="1" ref="AH94" ca="1">IFERROR(_xlfn.SINGLE(INDEX(Data!$A$1:AO$1009,_xlfn.AGGREGATE(15,6,(OFFSET(Data!$A$1,0,MATCH(AH$6,Data!$1:$1,0)-1,1000,1)=IF(AH$7="","Yes",AH$7))/(OFFSET(Data!$A$1,0,MATCH(AH$6,Data!$1:$1,0)-1,1000,1)=IF(AH$7="","Yes",AH$7))*ROW(Data!$C$1:$C$1009),ROW(AH94)-ROW(AH$7)),1)),"")</f>
        <v/>
      </c>
      <c r="AI94" s="43" t="str">
        <f ca="1">IF(AJ94="","",IF(INDEX(Data!$BR:$BR,MATCH(AJ94,Data!$A:$A,0),1)=0,"",INDEX(Data!$BR:$BR,MATCH(AJ94,Data!$A:$A,0),1)))</f>
        <v/>
      </c>
      <c r="AJ94" s="43" t="str" cm="1">
        <f t="array" aca="1" ref="AJ94" ca="1">IFERROR(_xlfn.SINGLE(INDEX(Data!$A$1:AQ$1009,_xlfn.AGGREGATE(15,6,(OFFSET(Data!$A$1,0,MATCH(AJ$6,Data!$1:$1,0)-1,1000,1)=IF(AJ$7="","Yes",AJ$7))/(OFFSET(Data!$A$1,0,MATCH(AJ$6,Data!$1:$1,0)-1,1000,1)=IF(AJ$7="","Yes",AJ$7))*ROW(Data!$C$1:$C$1009),ROW(AJ94)-ROW(AJ$7)),1)),"")</f>
        <v/>
      </c>
      <c r="AK94" s="43" t="str">
        <f ca="1">IF(AL94="","",IF(INDEX(Data!$BR:$BR,MATCH(AL94,Data!$A:$A,0),1)=0,"",INDEX(Data!$BR:$BR,MATCH(AL94,Data!$A:$A,0),1)))</f>
        <v/>
      </c>
      <c r="AL94" s="43" t="str" cm="1">
        <f t="array" aca="1" ref="AL94" ca="1">IFERROR(_xlfn.SINGLE(INDEX(Data!$A$1:AS$1009,_xlfn.AGGREGATE(15,6,(OFFSET(Data!$A$1,0,MATCH(AL$6,Data!$1:$1,0)-1,1000,1)=IF(AL$7="","Yes",AL$7))/(OFFSET(Data!$A$1,0,MATCH(AL$6,Data!$1:$1,0)-1,1000,1)=IF(AL$7="","Yes",AL$7))*ROW(Data!$C$1:$C$1009),ROW(AL94)-ROW(AL$7)),1)),"")</f>
        <v/>
      </c>
      <c r="AM94" s="43" t="str">
        <f ca="1">IF(AN94="","",IF(INDEX(Data!$BR:$BR,MATCH(AN94,Data!$A:$A,0),1)=0,"",INDEX(Data!$BR:$BR,MATCH(AN94,Data!$A:$A,0),1)))</f>
        <v/>
      </c>
      <c r="AN94" s="43" t="str" cm="1">
        <f t="array" aca="1" ref="AN94" ca="1">IFERROR(_xlfn.SINGLE(INDEX(Data!$A$1:AU$1009,_xlfn.AGGREGATE(15,6,(OFFSET(Data!$A$1,0,MATCH(AN$6,Data!$1:$1,0)-1,1000,1)=IF(AN$7="","Yes",AN$7))/(OFFSET(Data!$A$1,0,MATCH(AN$6,Data!$1:$1,0)-1,1000,1)=IF(AN$7="","Yes",AN$7))*ROW(Data!$C$1:$C$1009),ROW(AN94)-ROW(AN$7)),1)),"")</f>
        <v/>
      </c>
    </row>
    <row r="95" spans="1:40" ht="24" x14ac:dyDescent="0.4">
      <c r="A95" s="43" t="str">
        <f ca="1">IF(B95="","",IF(INDEX(Data!$BR:$BR,MATCH(B95,Data!$A:$A,0),1)=0,"",INDEX(Data!$BR:$BR,MATCH(B95,Data!$A:$A,0),1)))</f>
        <v/>
      </c>
      <c r="B95" s="43" t="str" cm="1">
        <f t="array" aca="1" ref="B95" ca="1">IFERROR(_xlfn.SINGLE(INDEX(Data!A$1:$A$1007,_xlfn.AGGREGATE(15,6,(OFFSET(Data!$A$1,0,MATCH(B$6,Data!$1:$1,0)-1,1000,1)=IF(B$7="","Yes",B$7))/(OFFSET(Data!$A$1,0,MATCH(B$6,Data!$1:$1,0)-1,1000,1)=IF(B$7="","Yes",B$7))*ROW(Data!$C$1:$C$1007),ROW(B95)-ROW(B$7)),1)),"")</f>
        <v/>
      </c>
      <c r="C95" s="43" t="str">
        <f ca="1">IF(D95="","",IF(INDEX(Data!$BR:$BR,MATCH(D95,Data!$A:$A,0),1)=0,"",INDEX(Data!$BR:$BR,MATCH(D95,Data!$A:$A,0),1)))</f>
        <v/>
      </c>
      <c r="D95" s="43" t="str" cm="1">
        <f t="array" aca="1" ref="D95" ca="1">IFERROR(_xlfn.SINGLE(INDEX(Data!$A$1:C$1007,_xlfn.AGGREGATE(15,6,(OFFSET(Data!$A$1,0,MATCH(D$6,Data!$1:$1,0)-1,1000,1)=IF(D$7="","Yes",D$7))/(OFFSET(Data!$A$1,0,MATCH(D$6,Data!$1:$1,0)-1,1000,1)=IF(D$7="","Yes",D$7))*ROW(Data!$C$1:$C$1007),ROW(D95)-ROW(D$7)),1)),"")</f>
        <v/>
      </c>
      <c r="E95" s="43" t="str">
        <f ca="1">IF(F95="","",IF(INDEX(Data!$BR:$BR,MATCH(F95,Data!$A:$A,0),1)=0,"",INDEX(Data!$BR:$BR,MATCH(F95,Data!$A:$A,0),1)))</f>
        <v/>
      </c>
      <c r="F95" s="43" t="str" cm="1">
        <f t="array" aca="1" ref="F95" ca="1">IFERROR(_xlfn.SINGLE(INDEX(Data!$A$1:E$1009,_xlfn.AGGREGATE(15,6,(OFFSET(Data!$A$1,0,MATCH(F$6,Data!$1:$1,0)-1,1000,1)=IF(F$7="","Yes",F$7))/(OFFSET(Data!$A$1,0,MATCH(F$6,Data!$1:$1,0)-1,1000,1)=IF(F$7="","Yes",F$7))*ROW(Data!$C$1:$C$1009),ROW(F95)-ROW(F$7)),1)),"")</f>
        <v/>
      </c>
      <c r="G95" s="43" t="str">
        <f ca="1">IF(H95="","",IF(INDEX(Data!$BR:$BR,MATCH(H95,Data!$A:$A,0),1)=0,"",INDEX(Data!$BR:$BR,MATCH(H95,Data!$A:$A,0),1)))</f>
        <v/>
      </c>
      <c r="H95" s="43" t="str" cm="1">
        <f t="array" aca="1" ref="H95" ca="1">IFERROR(_xlfn.SINGLE(INDEX(Data!$A$1:G$1009,_xlfn.AGGREGATE(15,6,(OFFSET(Data!$A$1,0,MATCH(H$6,Data!$1:$1,0)-1,1000,1)=IF(H$7="","Yes",H$7))/(OFFSET(Data!$A$1,0,MATCH(H$6,Data!$1:$1,0)-1,1000,1)=IF(H$7="","Yes",H$7))*ROW(Data!$C$1:$C$1009),ROW(H95)-ROW(H$7)),1)),"")</f>
        <v/>
      </c>
      <c r="I95" s="43" t="str">
        <f ca="1">IF(J95="","",IF(INDEX(Data!$BR:$BR,MATCH(J95,Data!$A:$A,0),1)=0,"",INDEX(Data!$BR:$BR,MATCH(J95,Data!$A:$A,0),1)))</f>
        <v/>
      </c>
      <c r="J95" s="43" t="str" cm="1">
        <f t="array" aca="1" ref="J95" ca="1">IFERROR(_xlfn.SINGLE(INDEX(Data!$A$1:J$1009,_xlfn.AGGREGATE(15,6,(OFFSET(Data!$A$1,0,MATCH(J$6,Data!$1:$1,0)-1,1000,1)=IF(J$7="","Yes",J$7))/(OFFSET(Data!$A$1,0,MATCH(J$6,Data!$1:$1,0)-1,1000,1)=IF(J$7="","Yes",J$7))*ROW(Data!$C$1:$C$1009),ROW(J95)-ROW(J$7)),1)),"")</f>
        <v/>
      </c>
      <c r="K95" s="43" t="str">
        <f ca="1">IF(L95="","",IF(INDEX(Data!$BR:$BR,MATCH(L95,Data!$A:$A,0),1)=0,"",INDEX(Data!$BR:$BR,MATCH(L95,Data!$A:$A,0),1)))</f>
        <v/>
      </c>
      <c r="L95" s="43" t="str" cm="1">
        <f t="array" aca="1" ref="L95" ca="1">IFERROR(_xlfn.SINGLE(INDEX(Data!$A$1:L$1009,_xlfn.AGGREGATE(15,6,(OFFSET(Data!$A$1,0,MATCH(L$6,Data!$1:$1,0)-1,1000,1)=IF(L$7="","Yes",L$7))/(OFFSET(Data!$A$1,0,MATCH(L$6,Data!$1:$1,0)-1,1000,1)=IF(L$7="","Yes",L$7))*ROW(Data!$C$1:$C$1009),ROW(L95)-ROW(L$7)),1)),"")</f>
        <v/>
      </c>
      <c r="M95" s="43" t="str">
        <f ca="1">IF(N95="","",IF(INDEX(Data!$BR:$BR,MATCH(N95,Data!$A:$A,0),1)=0,"",INDEX(Data!$BR:$BR,MATCH(N95,Data!$A:$A,0),1)))</f>
        <v/>
      </c>
      <c r="N95" s="43" t="str" cm="1">
        <f t="array" aca="1" ref="N95" ca="1">IFERROR(_xlfn.SINGLE(INDEX(Data!$A$1:N$1009,_xlfn.AGGREGATE(15,6,(OFFSET(Data!$A$1,0,MATCH(N$6,Data!$1:$1,0)-1,1000,1)=IF(N$7="","Yes",N$7))/(OFFSET(Data!$A$1,0,MATCH(N$6,Data!$1:$1,0)-1,1000,1)=IF(N$7="","Yes",N$7))*ROW(Data!$C$1:$C$1009),ROW(N95)-ROW(N$7)),1)),"")</f>
        <v/>
      </c>
      <c r="O95" s="43" t="str">
        <f ca="1">IF(P95="","",IF(INDEX(Data!$BR:$BR,MATCH(P95,Data!$A:$A,0),1)=0,"",INDEX(Data!$BR:$BR,MATCH(P95,Data!$A:$A,0),1)))</f>
        <v/>
      </c>
      <c r="P95" s="43" t="str" cm="1">
        <f t="array" aca="1" ref="P95" ca="1">IFERROR(_xlfn.SINGLE(INDEX(Data!$A$1:Q$1009,_xlfn.AGGREGATE(15,6,(OFFSET(Data!$A$1,0,MATCH(P$6,Data!$1:$1,0)-1,1000,1)=IF(P$7="","Yes",P$7))/(OFFSET(Data!$A$1,0,MATCH(P$6,Data!$1:$1,0)-1,1000,1)=IF(P$7="","Yes",P$7))*ROW(Data!$C$1:$C$1009),ROW(P95)-ROW(P$7)),1)),"")</f>
        <v>Telemundo</v>
      </c>
      <c r="Q95" s="43" t="str">
        <f ca="1">IF(R95="","",IF(INDEX(Data!$BR:$BR,MATCH(R95,Data!$A:$A,0),1)=0,"",INDEX(Data!$BR:$BR,MATCH(R95,Data!$A:$A,0),1)))</f>
        <v/>
      </c>
      <c r="R95" s="43" t="str" cm="1">
        <f t="array" aca="1" ref="R95" ca="1">IFERROR(_xlfn.SINGLE(INDEX(Data!$A$1:R$1009,_xlfn.AGGREGATE(15,6,(OFFSET(Data!$A$1,0,MATCH(R$6,Data!$1:$1,0)-1,1000,1)=IF(R$7="","Yes",R$7))/(OFFSET(Data!$A$1,0,MATCH(R$6,Data!$1:$1,0)-1,1000,1)=IF(R$7="","Yes",R$7))*ROW(Data!$C$1:$C$1009),ROW(R95)-ROW(R$7)),1)),"")</f>
        <v>NBC Sports Network</v>
      </c>
      <c r="S95" s="43">
        <f ca="1">IF(T95="","",IF(INDEX(Data!$BR:$BR,MATCH(T95,Data!$A:$A,0),1)=0,"",INDEX(Data!$BR:$BR,MATCH(T95,Data!$A:$A,0),1)))</f>
        <v>1</v>
      </c>
      <c r="T95" s="43" t="str" cm="1">
        <f t="array" aca="1" ref="T95" ca="1">IFERROR(_xlfn.SINGLE(INDEX(Data!$A$1:S$1009,_xlfn.AGGREGATE(15,6,(OFFSET(Data!$A$1,0,MATCH(T$6,Data!$1:$1,0)-1,1000,1)=IF(T$7="","Yes",T$7))/(OFFSET(Data!$A$1,0,MATCH(T$6,Data!$1:$1,0)-1,1000,1)=IF(T$7="","Yes",T$7))*ROW(Data!$C$1:$C$1009),ROW(T95)-ROW(T$7)),1)),"")</f>
        <v>NBC</v>
      </c>
      <c r="U95" s="43" t="str">
        <f ca="1">IF(V95="","",IF(INDEX(Data!$BR:$BR,MATCH(V95,Data!$A:$A,0),1)=0,"",INDEX(Data!$BR:$BR,MATCH(V95,Data!$A:$A,0),1)))</f>
        <v/>
      </c>
      <c r="V95" s="43" t="str" cm="1">
        <f t="array" aca="1" ref="V95" ca="1">IFERROR(_xlfn.SINGLE(INDEX(Data!$A$1:T$1009,_xlfn.AGGREGATE(15,6,(OFFSET(Data!$A$1,0,MATCH(V$6,Data!$1:$1,0)-1,1000,1)=IF(V$7="","Yes",V$7))/(OFFSET(Data!$A$1,0,MATCH(V$6,Data!$1:$1,0)-1,1000,1)=IF(V$7="","Yes",V$7))*ROW(Data!$C$1:$C$1009),ROW(V95)-ROW(V$7)),1)),"")</f>
        <v>MSNBC</v>
      </c>
      <c r="W95" s="43" t="str">
        <f ca="1">IF(X95="","",IF(INDEX(Data!$BR:$BR,MATCH(X95,Data!$A:$A,0),1)=0,"",INDEX(Data!$BR:$BR,MATCH(X95,Data!$A:$A,0),1)))</f>
        <v/>
      </c>
      <c r="X95" s="43" t="str" cm="1">
        <f t="array" aca="1" ref="X95" ca="1">IFERROR(_xlfn.SINGLE(INDEX(Data!$A$1:Y$1009,_xlfn.AGGREGATE(15,6,(OFFSET(Data!$A$1,0,MATCH(X$6,Data!$1:$1,0)-1,1000,1)=IF(X$7="","Yes",X$7))/(OFFSET(Data!$A$1,0,MATCH(X$6,Data!$1:$1,0)-1,1000,1)=IF(X$7="","Yes",X$7))*ROW(Data!$C$1:$C$1009),ROW(X95)-ROW(X$7)),1)),"")</f>
        <v>Tr3S</v>
      </c>
      <c r="Y95" s="43" t="str">
        <f ca="1">IF(Z95="","",IF(INDEX(Data!$BR:$BR,MATCH(Z95,Data!$A:$A,0),1)=0,"",INDEX(Data!$BR:$BR,MATCH(Z95,Data!$A:$A,0),1)))</f>
        <v/>
      </c>
      <c r="Z95" s="43" t="str" cm="1">
        <f t="array" aca="1" ref="Z95" ca="1">IFERROR(_xlfn.SINGLE(INDEX(Data!$A$1:AA$1009,_xlfn.AGGREGATE(15,6,(OFFSET(Data!$A$1,0,MATCH(Z$6,Data!$1:$1,0)-1,1000,1)=IF(Z$7="","Yes",Z$7))/(OFFSET(Data!$A$1,0,MATCH(Z$6,Data!$1:$1,0)-1,1000,1)=IF(Z$7="","Yes",Z$7))*ROW(Data!$C$1:$C$1009),ROW(Z95)-ROW(Z$7)),1)),"")</f>
        <v>TNT</v>
      </c>
      <c r="AA95" s="43" t="str">
        <f ca="1">IF(AB95="","",IF(INDEX(Data!$BR:$BR,MATCH(AB95,Data!$A:$A,0),1)=0,"",INDEX(Data!$BR:$BR,MATCH(AB95,Data!$A:$A,0),1)))</f>
        <v/>
      </c>
      <c r="AB95" s="43" t="str" cm="1">
        <f t="array" aca="1" ref="AB95" ca="1">IFERROR(_xlfn.SINGLE(INDEX(Data!$A$1:AC$1009,_xlfn.AGGREGATE(15,6,(OFFSET(Data!$A$1,0,MATCH(AB$6,Data!$1:$1,0)-1,1000,1)=IF(AB$7="","Yes",AB$7))/(OFFSET(Data!$A$1,0,MATCH(AB$6,Data!$1:$1,0)-1,1000,1)=IF(AB$7="","Yes",AB$7))*ROW(Data!$C$1:$C$1009),ROW(AB95)-ROW(AB$7)),1)),"")</f>
        <v/>
      </c>
      <c r="AC95" s="43" t="str">
        <f ca="1">IF(AD95="","",IF(INDEX(Data!$BR:$BR,MATCH(AD95,Data!$A:$A,0),1)=0,"",INDEX(Data!$BR:$BR,MATCH(AD95,Data!$A:$A,0),1)))</f>
        <v/>
      </c>
      <c r="AD95" s="43" t="str" cm="1">
        <f t="array" aca="1" ref="AD95" ca="1">IFERROR(_xlfn.SINGLE(INDEX(Data!$A$1:AE$1009,_xlfn.AGGREGATE(15,6,(OFFSET(Data!$A$1,0,MATCH(AD$6,Data!$1:$1,0)-1,1000,1)=IF(AD$7="","Yes",AD$7))/(OFFSET(Data!$A$1,0,MATCH(AD$6,Data!$1:$1,0)-1,1000,1)=IF(AD$7="","Yes",AD$7))*ROW(Data!$C$1:$C$1009),ROW(AD95)-ROW(AD$7)),1)),"")</f>
        <v>TUDNxtra3</v>
      </c>
      <c r="AE95" s="43" t="str">
        <f ca="1">IF(AF95="","",IF(INDEX(Data!$BR:$BR,MATCH(AF95,Data!$A:$A,0),1)=0,"",INDEX(Data!$BR:$BR,MATCH(AF95,Data!$A:$A,0),1)))</f>
        <v/>
      </c>
      <c r="AF95" s="43" t="str" cm="1">
        <f t="array" aca="1" ref="AF95" ca="1">IFERROR(_xlfn.SINGLE(INDEX(Data!$A$1:AM$1009,_xlfn.AGGREGATE(15,6,(OFFSET(Data!$A$1,0,MATCH(AF$6,Data!$1:$1,0)-1,1000,1)=IF(AF$7="","Yes",AF$7))/(OFFSET(Data!$A$1,0,MATCH(AF$6,Data!$1:$1,0)-1,1000,1)=IF(AF$7="","Yes",AF$7))*ROW(Data!$C$1:$C$1009),ROW(AF95)-ROW(AF$7)),1)),"")</f>
        <v/>
      </c>
      <c r="AG95" s="43" t="str">
        <f ca="1">IF(AH95="","",IF(INDEX(Data!$BR:$BR,MATCH(AH95,Data!$A:$A,0),1)=0,"",INDEX(Data!$BR:$BR,MATCH(AH95,Data!$A:$A,0),1)))</f>
        <v/>
      </c>
      <c r="AH95" s="43" t="str" cm="1">
        <f t="array" aca="1" ref="AH95" ca="1">IFERROR(_xlfn.SINGLE(INDEX(Data!$A$1:AO$1009,_xlfn.AGGREGATE(15,6,(OFFSET(Data!$A$1,0,MATCH(AH$6,Data!$1:$1,0)-1,1000,1)=IF(AH$7="","Yes",AH$7))/(OFFSET(Data!$A$1,0,MATCH(AH$6,Data!$1:$1,0)-1,1000,1)=IF(AH$7="","Yes",AH$7))*ROW(Data!$C$1:$C$1009),ROW(AH95)-ROW(AH$7)),1)),"")</f>
        <v/>
      </c>
      <c r="AI95" s="43" t="str">
        <f ca="1">IF(AJ95="","",IF(INDEX(Data!$BR:$BR,MATCH(AJ95,Data!$A:$A,0),1)=0,"",INDEX(Data!$BR:$BR,MATCH(AJ95,Data!$A:$A,0),1)))</f>
        <v/>
      </c>
      <c r="AJ95" s="43" t="str" cm="1">
        <f t="array" aca="1" ref="AJ95" ca="1">IFERROR(_xlfn.SINGLE(INDEX(Data!$A$1:AQ$1009,_xlfn.AGGREGATE(15,6,(OFFSET(Data!$A$1,0,MATCH(AJ$6,Data!$1:$1,0)-1,1000,1)=IF(AJ$7="","Yes",AJ$7))/(OFFSET(Data!$A$1,0,MATCH(AJ$6,Data!$1:$1,0)-1,1000,1)=IF(AJ$7="","Yes",AJ$7))*ROW(Data!$C$1:$C$1009),ROW(AJ95)-ROW(AJ$7)),1)),"")</f>
        <v/>
      </c>
      <c r="AK95" s="43" t="str">
        <f ca="1">IF(AL95="","",IF(INDEX(Data!$BR:$BR,MATCH(AL95,Data!$A:$A,0),1)=0,"",INDEX(Data!$BR:$BR,MATCH(AL95,Data!$A:$A,0),1)))</f>
        <v/>
      </c>
      <c r="AL95" s="43" t="str" cm="1">
        <f t="array" aca="1" ref="AL95" ca="1">IFERROR(_xlfn.SINGLE(INDEX(Data!$A$1:AS$1009,_xlfn.AGGREGATE(15,6,(OFFSET(Data!$A$1,0,MATCH(AL$6,Data!$1:$1,0)-1,1000,1)=IF(AL$7="","Yes",AL$7))/(OFFSET(Data!$A$1,0,MATCH(AL$6,Data!$1:$1,0)-1,1000,1)=IF(AL$7="","Yes",AL$7))*ROW(Data!$C$1:$C$1009),ROW(AL95)-ROW(AL$7)),1)),"")</f>
        <v/>
      </c>
      <c r="AM95" s="43" t="str">
        <f ca="1">IF(AN95="","",IF(INDEX(Data!$BR:$BR,MATCH(AN95,Data!$A:$A,0),1)=0,"",INDEX(Data!$BR:$BR,MATCH(AN95,Data!$A:$A,0),1)))</f>
        <v/>
      </c>
      <c r="AN95" s="43" t="str" cm="1">
        <f t="array" aca="1" ref="AN95" ca="1">IFERROR(_xlfn.SINGLE(INDEX(Data!$A$1:AU$1009,_xlfn.AGGREGATE(15,6,(OFFSET(Data!$A$1,0,MATCH(AN$6,Data!$1:$1,0)-1,1000,1)=IF(AN$7="","Yes",AN$7))/(OFFSET(Data!$A$1,0,MATCH(AN$6,Data!$1:$1,0)-1,1000,1)=IF(AN$7="","Yes",AN$7))*ROW(Data!$C$1:$C$1009),ROW(AN95)-ROW(AN$7)),1)),"")</f>
        <v/>
      </c>
    </row>
    <row r="96" spans="1:40" ht="24" x14ac:dyDescent="0.4">
      <c r="A96" s="43" t="str">
        <f ca="1">IF(B96="","",IF(INDEX(Data!$BR:$BR,MATCH(B96,Data!$A:$A,0),1)=0,"",INDEX(Data!$BR:$BR,MATCH(B96,Data!$A:$A,0),1)))</f>
        <v/>
      </c>
      <c r="B96" s="43" t="str" cm="1">
        <f t="array" aca="1" ref="B96" ca="1">IFERROR(_xlfn.SINGLE(INDEX(Data!A$1:$A$1007,_xlfn.AGGREGATE(15,6,(OFFSET(Data!$A$1,0,MATCH(B$6,Data!$1:$1,0)-1,1000,1)=IF(B$7="","Yes",B$7))/(OFFSET(Data!$A$1,0,MATCH(B$6,Data!$1:$1,0)-1,1000,1)=IF(B$7="","Yes",B$7))*ROW(Data!$C$1:$C$1007),ROW(B96)-ROW(B$7)),1)),"")</f>
        <v/>
      </c>
      <c r="C96" s="43" t="str">
        <f ca="1">IF(D96="","",IF(INDEX(Data!$BR:$BR,MATCH(D96,Data!$A:$A,0),1)=0,"",INDEX(Data!$BR:$BR,MATCH(D96,Data!$A:$A,0),1)))</f>
        <v/>
      </c>
      <c r="D96" s="43" t="str" cm="1">
        <f t="array" aca="1" ref="D96" ca="1">IFERROR(_xlfn.SINGLE(INDEX(Data!$A$1:C$1007,_xlfn.AGGREGATE(15,6,(OFFSET(Data!$A$1,0,MATCH(D$6,Data!$1:$1,0)-1,1000,1)=IF(D$7="","Yes",D$7))/(OFFSET(Data!$A$1,0,MATCH(D$6,Data!$1:$1,0)-1,1000,1)=IF(D$7="","Yes",D$7))*ROW(Data!$C$1:$C$1007),ROW(D96)-ROW(D$7)),1)),"")</f>
        <v/>
      </c>
      <c r="E96" s="43" t="str">
        <f ca="1">IF(F96="","",IF(INDEX(Data!$BR:$BR,MATCH(F96,Data!$A:$A,0),1)=0,"",INDEX(Data!$BR:$BR,MATCH(F96,Data!$A:$A,0),1)))</f>
        <v/>
      </c>
      <c r="F96" s="43" t="str" cm="1">
        <f t="array" aca="1" ref="F96" ca="1">IFERROR(_xlfn.SINGLE(INDEX(Data!$A$1:E$1009,_xlfn.AGGREGATE(15,6,(OFFSET(Data!$A$1,0,MATCH(F$6,Data!$1:$1,0)-1,1000,1)=IF(F$7="","Yes",F$7))/(OFFSET(Data!$A$1,0,MATCH(F$6,Data!$1:$1,0)-1,1000,1)=IF(F$7="","Yes",F$7))*ROW(Data!$C$1:$C$1009),ROW(F96)-ROW(F$7)),1)),"")</f>
        <v/>
      </c>
      <c r="G96" s="43" t="str">
        <f ca="1">IF(H96="","",IF(INDEX(Data!$BR:$BR,MATCH(H96,Data!$A:$A,0),1)=0,"",INDEX(Data!$BR:$BR,MATCH(H96,Data!$A:$A,0),1)))</f>
        <v/>
      </c>
      <c r="H96" s="43" t="str" cm="1">
        <f t="array" aca="1" ref="H96" ca="1">IFERROR(_xlfn.SINGLE(INDEX(Data!$A$1:G$1009,_xlfn.AGGREGATE(15,6,(OFFSET(Data!$A$1,0,MATCH(H$6,Data!$1:$1,0)-1,1000,1)=IF(H$7="","Yes",H$7))/(OFFSET(Data!$A$1,0,MATCH(H$6,Data!$1:$1,0)-1,1000,1)=IF(H$7="","Yes",H$7))*ROW(Data!$C$1:$C$1009),ROW(H96)-ROW(H$7)),1)),"")</f>
        <v/>
      </c>
      <c r="I96" s="43" t="str">
        <f ca="1">IF(J96="","",IF(INDEX(Data!$BR:$BR,MATCH(J96,Data!$A:$A,0),1)=0,"",INDEX(Data!$BR:$BR,MATCH(J96,Data!$A:$A,0),1)))</f>
        <v/>
      </c>
      <c r="J96" s="43" t="str" cm="1">
        <f t="array" aca="1" ref="J96" ca="1">IFERROR(_xlfn.SINGLE(INDEX(Data!$A$1:J$1009,_xlfn.AGGREGATE(15,6,(OFFSET(Data!$A$1,0,MATCH(J$6,Data!$1:$1,0)-1,1000,1)=IF(J$7="","Yes",J$7))/(OFFSET(Data!$A$1,0,MATCH(J$6,Data!$1:$1,0)-1,1000,1)=IF(J$7="","Yes",J$7))*ROW(Data!$C$1:$C$1009),ROW(J96)-ROW(J$7)),1)),"")</f>
        <v/>
      </c>
      <c r="K96" s="43" t="str">
        <f ca="1">IF(L96="","",IF(INDEX(Data!$BR:$BR,MATCH(L96,Data!$A:$A,0),1)=0,"",INDEX(Data!$BR:$BR,MATCH(L96,Data!$A:$A,0),1)))</f>
        <v/>
      </c>
      <c r="L96" s="43" t="str" cm="1">
        <f t="array" aca="1" ref="L96" ca="1">IFERROR(_xlfn.SINGLE(INDEX(Data!$A$1:L$1009,_xlfn.AGGREGATE(15,6,(OFFSET(Data!$A$1,0,MATCH(L$6,Data!$1:$1,0)-1,1000,1)=IF(L$7="","Yes",L$7))/(OFFSET(Data!$A$1,0,MATCH(L$6,Data!$1:$1,0)-1,1000,1)=IF(L$7="","Yes",L$7))*ROW(Data!$C$1:$C$1009),ROW(L96)-ROW(L$7)),1)),"")</f>
        <v/>
      </c>
      <c r="M96" s="43" t="str">
        <f ca="1">IF(N96="","",IF(INDEX(Data!$BR:$BR,MATCH(N96,Data!$A:$A,0),1)=0,"",INDEX(Data!$BR:$BR,MATCH(N96,Data!$A:$A,0),1)))</f>
        <v/>
      </c>
      <c r="N96" s="43" t="str" cm="1">
        <f t="array" aca="1" ref="N96" ca="1">IFERROR(_xlfn.SINGLE(INDEX(Data!$A$1:N$1009,_xlfn.AGGREGATE(15,6,(OFFSET(Data!$A$1,0,MATCH(N$6,Data!$1:$1,0)-1,1000,1)=IF(N$7="","Yes",N$7))/(OFFSET(Data!$A$1,0,MATCH(N$6,Data!$1:$1,0)-1,1000,1)=IF(N$7="","Yes",N$7))*ROW(Data!$C$1:$C$1009),ROW(N96)-ROW(N$7)),1)),"")</f>
        <v/>
      </c>
      <c r="O96" s="43" t="str">
        <f ca="1">IF(P96="","",IF(INDEX(Data!$BR:$BR,MATCH(P96,Data!$A:$A,0),1)=0,"",INDEX(Data!$BR:$BR,MATCH(P96,Data!$A:$A,0),1)))</f>
        <v/>
      </c>
      <c r="P96" s="43" t="str" cm="1">
        <f t="array" aca="1" ref="P96" ca="1">IFERROR(_xlfn.SINGLE(INDEX(Data!$A$1:Q$1009,_xlfn.AGGREGATE(15,6,(OFFSET(Data!$A$1,0,MATCH(P$6,Data!$1:$1,0)-1,1000,1)=IF(P$7="","Yes",P$7))/(OFFSET(Data!$A$1,0,MATCH(P$6,Data!$1:$1,0)-1,1000,1)=IF(P$7="","Yes",P$7))*ROW(Data!$C$1:$C$1009),ROW(P96)-ROW(P$7)),1)),"")</f>
        <v>Tennis Channel</v>
      </c>
      <c r="Q96" s="43" t="str">
        <f ca="1">IF(R96="","",IF(INDEX(Data!$BR:$BR,MATCH(R96,Data!$A:$A,0),1)=0,"",INDEX(Data!$BR:$BR,MATCH(R96,Data!$A:$A,0),1)))</f>
        <v/>
      </c>
      <c r="R96" s="43" t="str" cm="1">
        <f t="array" aca="1" ref="R96" ca="1">IFERROR(_xlfn.SINGLE(INDEX(Data!$A$1:R$1009,_xlfn.AGGREGATE(15,6,(OFFSET(Data!$A$1,0,MATCH(R$6,Data!$1:$1,0)-1,1000,1)=IF(R$7="","Yes",R$7))/(OFFSET(Data!$A$1,0,MATCH(R$6,Data!$1:$1,0)-1,1000,1)=IF(R$7="","Yes",R$7))*ROW(Data!$C$1:$C$1009),ROW(R96)-ROW(R$7)),1)),"")</f>
        <v>NHL Network</v>
      </c>
      <c r="S96" s="43" t="str">
        <f ca="1">IF(T96="","",IF(INDEX(Data!$BR:$BR,MATCH(T96,Data!$A:$A,0),1)=0,"",INDEX(Data!$BR:$BR,MATCH(T96,Data!$A:$A,0),1)))</f>
        <v/>
      </c>
      <c r="T96" s="43" t="str" cm="1">
        <f t="array" aca="1" ref="T96" ca="1">IFERROR(_xlfn.SINGLE(INDEX(Data!$A$1:S$1009,_xlfn.AGGREGATE(15,6,(OFFSET(Data!$A$1,0,MATCH(T$6,Data!$1:$1,0)-1,1000,1)=IF(T$7="","Yes",T$7))/(OFFSET(Data!$A$1,0,MATCH(T$6,Data!$1:$1,0)-1,1000,1)=IF(T$7="","Yes",T$7))*ROW(Data!$C$1:$C$1009),ROW(T96)-ROW(T$7)),1)),"")</f>
        <v>NBC Sports Network</v>
      </c>
      <c r="U96" s="43" t="str">
        <f ca="1">IF(V96="","",IF(INDEX(Data!$BR:$BR,MATCH(V96,Data!$A:$A,0),1)=0,"",INDEX(Data!$BR:$BR,MATCH(V96,Data!$A:$A,0),1)))</f>
        <v/>
      </c>
      <c r="V96" s="43" t="str" cm="1">
        <f t="array" aca="1" ref="V96" ca="1">IFERROR(_xlfn.SINGLE(INDEX(Data!$A$1:T$1009,_xlfn.AGGREGATE(15,6,(OFFSET(Data!$A$1,0,MATCH(V$6,Data!$1:$1,0)-1,1000,1)=IF(V$7="","Yes",V$7))/(OFFSET(Data!$A$1,0,MATCH(V$6,Data!$1:$1,0)-1,1000,1)=IF(V$7="","Yes",V$7))*ROW(Data!$C$1:$C$1009),ROW(V96)-ROW(V$7)),1)),"")</f>
        <v>MTV</v>
      </c>
      <c r="W96" s="43" t="str">
        <f ca="1">IF(X96="","",IF(INDEX(Data!$BR:$BR,MATCH(X96,Data!$A:$A,0),1)=0,"",INDEX(Data!$BR:$BR,MATCH(X96,Data!$A:$A,0),1)))</f>
        <v/>
      </c>
      <c r="X96" s="43" t="str" cm="1">
        <f t="array" aca="1" ref="X96" ca="1">IFERROR(_xlfn.SINGLE(INDEX(Data!$A$1:Y$1009,_xlfn.AGGREGATE(15,6,(OFFSET(Data!$A$1,0,MATCH(X$6,Data!$1:$1,0)-1,1000,1)=IF(X$7="","Yes",X$7))/(OFFSET(Data!$A$1,0,MATCH(X$6,Data!$1:$1,0)-1,1000,1)=IF(X$7="","Yes",X$7))*ROW(Data!$C$1:$C$1009),ROW(X96)-ROW(X$7)),1)),"")</f>
        <v>TV Chile</v>
      </c>
      <c r="Y96" s="43" t="str">
        <f ca="1">IF(Z96="","",IF(INDEX(Data!$BR:$BR,MATCH(Z96,Data!$A:$A,0),1)=0,"",INDEX(Data!$BR:$BR,MATCH(Z96,Data!$A:$A,0),1)))</f>
        <v/>
      </c>
      <c r="Z96" s="43" t="str" cm="1">
        <f t="array" aca="1" ref="Z96" ca="1">IFERROR(_xlfn.SINGLE(INDEX(Data!$A$1:AA$1009,_xlfn.AGGREGATE(15,6,(OFFSET(Data!$A$1,0,MATCH(Z$6,Data!$1:$1,0)-1,1000,1)=IF(Z$7="","Yes",Z$7))/(OFFSET(Data!$A$1,0,MATCH(Z$6,Data!$1:$1,0)-1,1000,1)=IF(Z$7="","Yes",Z$7))*ROW(Data!$C$1:$C$1009),ROW(Z96)-ROW(Z$7)),1)),"")</f>
        <v>Travel Channel</v>
      </c>
      <c r="AA96" s="43" t="str">
        <f ca="1">IF(AB96="","",IF(INDEX(Data!$BR:$BR,MATCH(AB96,Data!$A:$A,0),1)=0,"",INDEX(Data!$BR:$BR,MATCH(AB96,Data!$A:$A,0),1)))</f>
        <v/>
      </c>
      <c r="AB96" s="43" t="str" cm="1">
        <f t="array" aca="1" ref="AB96" ca="1">IFERROR(_xlfn.SINGLE(INDEX(Data!$A$1:AC$1009,_xlfn.AGGREGATE(15,6,(OFFSET(Data!$A$1,0,MATCH(AB$6,Data!$1:$1,0)-1,1000,1)=IF(AB$7="","Yes",AB$7))/(OFFSET(Data!$A$1,0,MATCH(AB$6,Data!$1:$1,0)-1,1000,1)=IF(AB$7="","Yes",AB$7))*ROW(Data!$C$1:$C$1009),ROW(AB96)-ROW(AB$7)),1)),"")</f>
        <v/>
      </c>
      <c r="AC96" s="43" t="str">
        <f ca="1">IF(AD96="","",IF(INDEX(Data!$BR:$BR,MATCH(AD96,Data!$A:$A,0),1)=0,"",INDEX(Data!$BR:$BR,MATCH(AD96,Data!$A:$A,0),1)))</f>
        <v/>
      </c>
      <c r="AD96" s="43" t="str" cm="1">
        <f t="array" aca="1" ref="AD96" ca="1">IFERROR(_xlfn.SINGLE(INDEX(Data!$A$1:AE$1009,_xlfn.AGGREGATE(15,6,(OFFSET(Data!$A$1,0,MATCH(AD$6,Data!$1:$1,0)-1,1000,1)=IF(AD$7="","Yes",AD$7))/(OFFSET(Data!$A$1,0,MATCH(AD$6,Data!$1:$1,0)-1,1000,1)=IF(AD$7="","Yes",AD$7))*ROW(Data!$C$1:$C$1009),ROW(AD96)-ROW(AD$7)),1)),"")</f>
        <v>TUDNxtra4</v>
      </c>
      <c r="AE96" s="43" t="str">
        <f ca="1">IF(AF96="","",IF(INDEX(Data!$BR:$BR,MATCH(AF96,Data!$A:$A,0),1)=0,"",INDEX(Data!$BR:$BR,MATCH(AF96,Data!$A:$A,0),1)))</f>
        <v/>
      </c>
      <c r="AF96" s="43" t="str" cm="1">
        <f t="array" aca="1" ref="AF96" ca="1">IFERROR(_xlfn.SINGLE(INDEX(Data!$A$1:AM$1009,_xlfn.AGGREGATE(15,6,(OFFSET(Data!$A$1,0,MATCH(AF$6,Data!$1:$1,0)-1,1000,1)=IF(AF$7="","Yes",AF$7))/(OFFSET(Data!$A$1,0,MATCH(AF$6,Data!$1:$1,0)-1,1000,1)=IF(AF$7="","Yes",AF$7))*ROW(Data!$C$1:$C$1009),ROW(AF96)-ROW(AF$7)),1)),"")</f>
        <v/>
      </c>
      <c r="AG96" s="43" t="str">
        <f ca="1">IF(AH96="","",IF(INDEX(Data!$BR:$BR,MATCH(AH96,Data!$A:$A,0),1)=0,"",INDEX(Data!$BR:$BR,MATCH(AH96,Data!$A:$A,0),1)))</f>
        <v/>
      </c>
      <c r="AH96" s="43" t="str" cm="1">
        <f t="array" aca="1" ref="AH96" ca="1">IFERROR(_xlfn.SINGLE(INDEX(Data!$A$1:AO$1009,_xlfn.AGGREGATE(15,6,(OFFSET(Data!$A$1,0,MATCH(AH$6,Data!$1:$1,0)-1,1000,1)=IF(AH$7="","Yes",AH$7))/(OFFSET(Data!$A$1,0,MATCH(AH$6,Data!$1:$1,0)-1,1000,1)=IF(AH$7="","Yes",AH$7))*ROW(Data!$C$1:$C$1009),ROW(AH96)-ROW(AH$7)),1)),"")</f>
        <v/>
      </c>
      <c r="AI96" s="43" t="str">
        <f ca="1">IF(AJ96="","",IF(INDEX(Data!$BR:$BR,MATCH(AJ96,Data!$A:$A,0),1)=0,"",INDEX(Data!$BR:$BR,MATCH(AJ96,Data!$A:$A,0),1)))</f>
        <v/>
      </c>
      <c r="AJ96" s="43" t="str" cm="1">
        <f t="array" aca="1" ref="AJ96" ca="1">IFERROR(_xlfn.SINGLE(INDEX(Data!$A$1:AQ$1009,_xlfn.AGGREGATE(15,6,(OFFSET(Data!$A$1,0,MATCH(AJ$6,Data!$1:$1,0)-1,1000,1)=IF(AJ$7="","Yes",AJ$7))/(OFFSET(Data!$A$1,0,MATCH(AJ$6,Data!$1:$1,0)-1,1000,1)=IF(AJ$7="","Yes",AJ$7))*ROW(Data!$C$1:$C$1009),ROW(AJ96)-ROW(AJ$7)),1)),"")</f>
        <v/>
      </c>
      <c r="AK96" s="43" t="str">
        <f ca="1">IF(AL96="","",IF(INDEX(Data!$BR:$BR,MATCH(AL96,Data!$A:$A,0),1)=0,"",INDEX(Data!$BR:$BR,MATCH(AL96,Data!$A:$A,0),1)))</f>
        <v/>
      </c>
      <c r="AL96" s="43" t="str" cm="1">
        <f t="array" aca="1" ref="AL96" ca="1">IFERROR(_xlfn.SINGLE(INDEX(Data!$A$1:AS$1009,_xlfn.AGGREGATE(15,6,(OFFSET(Data!$A$1,0,MATCH(AL$6,Data!$1:$1,0)-1,1000,1)=IF(AL$7="","Yes",AL$7))/(OFFSET(Data!$A$1,0,MATCH(AL$6,Data!$1:$1,0)-1,1000,1)=IF(AL$7="","Yes",AL$7))*ROW(Data!$C$1:$C$1009),ROW(AL96)-ROW(AL$7)),1)),"")</f>
        <v/>
      </c>
      <c r="AM96" s="43" t="str">
        <f ca="1">IF(AN96="","",IF(INDEX(Data!$BR:$BR,MATCH(AN96,Data!$A:$A,0),1)=0,"",INDEX(Data!$BR:$BR,MATCH(AN96,Data!$A:$A,0),1)))</f>
        <v/>
      </c>
      <c r="AN96" s="43" t="str" cm="1">
        <f t="array" aca="1" ref="AN96" ca="1">IFERROR(_xlfn.SINGLE(INDEX(Data!$A$1:AU$1009,_xlfn.AGGREGATE(15,6,(OFFSET(Data!$A$1,0,MATCH(AN$6,Data!$1:$1,0)-1,1000,1)=IF(AN$7="","Yes",AN$7))/(OFFSET(Data!$A$1,0,MATCH(AN$6,Data!$1:$1,0)-1,1000,1)=IF(AN$7="","Yes",AN$7))*ROW(Data!$C$1:$C$1009),ROW(AN96)-ROW(AN$7)),1)),"")</f>
        <v/>
      </c>
    </row>
    <row r="97" spans="1:40" x14ac:dyDescent="0.4">
      <c r="A97" s="43" t="str">
        <f ca="1">IF(B97="","",IF(INDEX(Data!$BR:$BR,MATCH(B97,Data!$A:$A,0),1)=0,"",INDEX(Data!$BR:$BR,MATCH(B97,Data!$A:$A,0),1)))</f>
        <v/>
      </c>
      <c r="B97" s="43" t="str" cm="1">
        <f t="array" aca="1" ref="B97" ca="1">IFERROR(_xlfn.SINGLE(INDEX(Data!A$1:$A$1007,_xlfn.AGGREGATE(15,6,(OFFSET(Data!$A$1,0,MATCH(B$6,Data!$1:$1,0)-1,1000,1)=IF(B$7="","Yes",B$7))/(OFFSET(Data!$A$1,0,MATCH(B$6,Data!$1:$1,0)-1,1000,1)=IF(B$7="","Yes",B$7))*ROW(Data!$C$1:$C$1007),ROW(B97)-ROW(B$7)),1)),"")</f>
        <v/>
      </c>
      <c r="C97" s="43" t="str">
        <f ca="1">IF(D97="","",IF(INDEX(Data!$BR:$BR,MATCH(D97,Data!$A:$A,0),1)=0,"",INDEX(Data!$BR:$BR,MATCH(D97,Data!$A:$A,0),1)))</f>
        <v/>
      </c>
      <c r="D97" s="43" t="str" cm="1">
        <f t="array" aca="1" ref="D97" ca="1">IFERROR(_xlfn.SINGLE(INDEX(Data!$A$1:C$1007,_xlfn.AGGREGATE(15,6,(OFFSET(Data!$A$1,0,MATCH(D$6,Data!$1:$1,0)-1,1000,1)=IF(D$7="","Yes",D$7))/(OFFSET(Data!$A$1,0,MATCH(D$6,Data!$1:$1,0)-1,1000,1)=IF(D$7="","Yes",D$7))*ROW(Data!$C$1:$C$1007),ROW(D97)-ROW(D$7)),1)),"")</f>
        <v/>
      </c>
      <c r="E97" s="43" t="str">
        <f ca="1">IF(F97="","",IF(INDEX(Data!$BR:$BR,MATCH(F97,Data!$A:$A,0),1)=0,"",INDEX(Data!$BR:$BR,MATCH(F97,Data!$A:$A,0),1)))</f>
        <v/>
      </c>
      <c r="F97" s="43" t="str" cm="1">
        <f t="array" aca="1" ref="F97" ca="1">IFERROR(_xlfn.SINGLE(INDEX(Data!$A$1:E$1009,_xlfn.AGGREGATE(15,6,(OFFSET(Data!$A$1,0,MATCH(F$6,Data!$1:$1,0)-1,1000,1)=IF(F$7="","Yes",F$7))/(OFFSET(Data!$A$1,0,MATCH(F$6,Data!$1:$1,0)-1,1000,1)=IF(F$7="","Yes",F$7))*ROW(Data!$C$1:$C$1009),ROW(F97)-ROW(F$7)),1)),"")</f>
        <v/>
      </c>
      <c r="G97" s="43" t="str">
        <f ca="1">IF(H97="","",IF(INDEX(Data!$BR:$BR,MATCH(H97,Data!$A:$A,0),1)=0,"",INDEX(Data!$BR:$BR,MATCH(H97,Data!$A:$A,0),1)))</f>
        <v/>
      </c>
      <c r="H97" s="43" t="str" cm="1">
        <f t="array" aca="1" ref="H97" ca="1">IFERROR(_xlfn.SINGLE(INDEX(Data!$A$1:G$1009,_xlfn.AGGREGATE(15,6,(OFFSET(Data!$A$1,0,MATCH(H$6,Data!$1:$1,0)-1,1000,1)=IF(H$7="","Yes",H$7))/(OFFSET(Data!$A$1,0,MATCH(H$6,Data!$1:$1,0)-1,1000,1)=IF(H$7="","Yes",H$7))*ROW(Data!$C$1:$C$1009),ROW(H97)-ROW(H$7)),1)),"")</f>
        <v/>
      </c>
      <c r="I97" s="43" t="str">
        <f ca="1">IF(J97="","",IF(INDEX(Data!$BR:$BR,MATCH(J97,Data!$A:$A,0),1)=0,"",INDEX(Data!$BR:$BR,MATCH(J97,Data!$A:$A,0),1)))</f>
        <v/>
      </c>
      <c r="J97" s="43" t="str" cm="1">
        <f t="array" aca="1" ref="J97" ca="1">IFERROR(_xlfn.SINGLE(INDEX(Data!$A$1:J$1009,_xlfn.AGGREGATE(15,6,(OFFSET(Data!$A$1,0,MATCH(J$6,Data!$1:$1,0)-1,1000,1)=IF(J$7="","Yes",J$7))/(OFFSET(Data!$A$1,0,MATCH(J$6,Data!$1:$1,0)-1,1000,1)=IF(J$7="","Yes",J$7))*ROW(Data!$C$1:$C$1009),ROW(J97)-ROW(J$7)),1)),"")</f>
        <v/>
      </c>
      <c r="K97" s="43" t="str">
        <f ca="1">IF(L97="","",IF(INDEX(Data!$BR:$BR,MATCH(L97,Data!$A:$A,0),1)=0,"",INDEX(Data!$BR:$BR,MATCH(L97,Data!$A:$A,0),1)))</f>
        <v/>
      </c>
      <c r="L97" s="43" t="str" cm="1">
        <f t="array" aca="1" ref="L97" ca="1">IFERROR(_xlfn.SINGLE(INDEX(Data!$A$1:L$1009,_xlfn.AGGREGATE(15,6,(OFFSET(Data!$A$1,0,MATCH(L$6,Data!$1:$1,0)-1,1000,1)=IF(L$7="","Yes",L$7))/(OFFSET(Data!$A$1,0,MATCH(L$6,Data!$1:$1,0)-1,1000,1)=IF(L$7="","Yes",L$7))*ROW(Data!$C$1:$C$1009),ROW(L97)-ROW(L$7)),1)),"")</f>
        <v/>
      </c>
      <c r="M97" s="43" t="str">
        <f ca="1">IF(N97="","",IF(INDEX(Data!$BR:$BR,MATCH(N97,Data!$A:$A,0),1)=0,"",INDEX(Data!$BR:$BR,MATCH(N97,Data!$A:$A,0),1)))</f>
        <v/>
      </c>
      <c r="N97" s="43" t="str" cm="1">
        <f t="array" aca="1" ref="N97" ca="1">IFERROR(_xlfn.SINGLE(INDEX(Data!$A$1:N$1009,_xlfn.AGGREGATE(15,6,(OFFSET(Data!$A$1,0,MATCH(N$6,Data!$1:$1,0)-1,1000,1)=IF(N$7="","Yes",N$7))/(OFFSET(Data!$A$1,0,MATCH(N$6,Data!$1:$1,0)-1,1000,1)=IF(N$7="","Yes",N$7))*ROW(Data!$C$1:$C$1009),ROW(N97)-ROW(N$7)),1)),"")</f>
        <v/>
      </c>
      <c r="O97" s="43" t="str">
        <f ca="1">IF(P97="","",IF(INDEX(Data!$BR:$BR,MATCH(P97,Data!$A:$A,0),1)=0,"",INDEX(Data!$BR:$BR,MATCH(P97,Data!$A:$A,0),1)))</f>
        <v/>
      </c>
      <c r="P97" s="43" t="str" cm="1">
        <f t="array" aca="1" ref="P97" ca="1">IFERROR(_xlfn.SINGLE(INDEX(Data!$A$1:Q$1009,_xlfn.AGGREGATE(15,6,(OFFSET(Data!$A$1,0,MATCH(P$6,Data!$1:$1,0)-1,1000,1)=IF(P$7="","Yes",P$7))/(OFFSET(Data!$A$1,0,MATCH(P$6,Data!$1:$1,0)-1,1000,1)=IF(P$7="","Yes",P$7))*ROW(Data!$C$1:$C$1009),ROW(P97)-ROW(P$7)),1)),"")</f>
        <v>TLC</v>
      </c>
      <c r="Q97" s="43" t="str">
        <f ca="1">IF(R97="","",IF(INDEX(Data!$BR:$BR,MATCH(R97,Data!$A:$A,0),1)=0,"",INDEX(Data!$BR:$BR,MATCH(R97,Data!$A:$A,0),1)))</f>
        <v/>
      </c>
      <c r="R97" s="43" t="str" cm="1">
        <f t="array" aca="1" ref="R97" ca="1">IFERROR(_xlfn.SINGLE(INDEX(Data!$A$1:R$1009,_xlfn.AGGREGATE(15,6,(OFFSET(Data!$A$1,0,MATCH(R$6,Data!$1:$1,0)-1,1000,1)=IF(R$7="","Yes",R$7))/(OFFSET(Data!$A$1,0,MATCH(R$6,Data!$1:$1,0)-1,1000,1)=IF(R$7="","Yes",R$7))*ROW(Data!$C$1:$C$1009),ROW(R97)-ROW(R$7)),1)),"")</f>
        <v>Nick Jr.</v>
      </c>
      <c r="S97" s="43" t="str">
        <f ca="1">IF(T97="","",IF(INDEX(Data!$BR:$BR,MATCH(T97,Data!$A:$A,0),1)=0,"",INDEX(Data!$BR:$BR,MATCH(T97,Data!$A:$A,0),1)))</f>
        <v/>
      </c>
      <c r="T97" s="43" t="str" cm="1">
        <f t="array" aca="1" ref="T97" ca="1">IFERROR(_xlfn.SINGLE(INDEX(Data!$A$1:S$1009,_xlfn.AGGREGATE(15,6,(OFFSET(Data!$A$1,0,MATCH(T$6,Data!$1:$1,0)-1,1000,1)=IF(T$7="","Yes",T$7))/(OFFSET(Data!$A$1,0,MATCH(T$6,Data!$1:$1,0)-1,1000,1)=IF(T$7="","Yes",T$7))*ROW(Data!$C$1:$C$1009),ROW(T97)-ROW(T$7)),1)),"")</f>
        <v>NHL Network</v>
      </c>
      <c r="U97" s="43" t="str">
        <f ca="1">IF(V97="","",IF(INDEX(Data!$BR:$BR,MATCH(V97,Data!$A:$A,0),1)=0,"",INDEX(Data!$BR:$BR,MATCH(V97,Data!$A:$A,0),1)))</f>
        <v/>
      </c>
      <c r="V97" s="43" t="str" cm="1">
        <f t="array" aca="1" ref="V97" ca="1">IFERROR(_xlfn.SINGLE(INDEX(Data!$A$1:T$1009,_xlfn.AGGREGATE(15,6,(OFFSET(Data!$A$1,0,MATCH(V$6,Data!$1:$1,0)-1,1000,1)=IF(V$7="","Yes",V$7))/(OFFSET(Data!$A$1,0,MATCH(V$6,Data!$1:$1,0)-1,1000,1)=IF(V$7="","Yes",V$7))*ROW(Data!$C$1:$C$1009),ROW(V97)-ROW(V$7)),1)),"")</f>
        <v>MTV Classic</v>
      </c>
      <c r="W97" s="43" t="str">
        <f ca="1">IF(X97="","",IF(INDEX(Data!$BR:$BR,MATCH(X97,Data!$A:$A,0),1)=0,"",INDEX(Data!$BR:$BR,MATCH(X97,Data!$A:$A,0),1)))</f>
        <v/>
      </c>
      <c r="X97" s="43" t="str" cm="1">
        <f t="array" aca="1" ref="X97" ca="1">IFERROR(_xlfn.SINGLE(INDEX(Data!$A$1:Y$1009,_xlfn.AGGREGATE(15,6,(OFFSET(Data!$A$1,0,MATCH(X$6,Data!$1:$1,0)-1,1000,1)=IF(X$7="","Yes",X$7))/(OFFSET(Data!$A$1,0,MATCH(X$6,Data!$1:$1,0)-1,1000,1)=IF(X$7="","Yes",X$7))*ROW(Data!$C$1:$C$1009),ROW(X97)-ROW(X$7)),1)),"")</f>
        <v>TVe</v>
      </c>
      <c r="Y97" s="43" t="str">
        <f ca="1">IF(Z97="","",IF(INDEX(Data!$BR:$BR,MATCH(Z97,Data!$A:$A,0),1)=0,"",INDEX(Data!$BR:$BR,MATCH(Z97,Data!$A:$A,0),1)))</f>
        <v/>
      </c>
      <c r="Z97" s="43" t="str" cm="1">
        <f t="array" aca="1" ref="Z97" ca="1">IFERROR(_xlfn.SINGLE(INDEX(Data!$A$1:AA$1009,_xlfn.AGGREGATE(15,6,(OFFSET(Data!$A$1,0,MATCH(Z$6,Data!$1:$1,0)-1,1000,1)=IF(Z$7="","Yes",Z$7))/(OFFSET(Data!$A$1,0,MATCH(Z$6,Data!$1:$1,0)-1,1000,1)=IF(Z$7="","Yes",Z$7))*ROW(Data!$C$1:$C$1009),ROW(Z97)-ROW(Z$7)),1)),"")</f>
        <v>TruTV</v>
      </c>
      <c r="AA97" s="43" t="str">
        <f ca="1">IF(AB97="","",IF(INDEX(Data!$BR:$BR,MATCH(AB97,Data!$A:$A,0),1)=0,"",INDEX(Data!$BR:$BR,MATCH(AB97,Data!$A:$A,0),1)))</f>
        <v/>
      </c>
      <c r="AB97" s="43" t="str" cm="1">
        <f t="array" aca="1" ref="AB97" ca="1">IFERROR(_xlfn.SINGLE(INDEX(Data!$A$1:AC$1009,_xlfn.AGGREGATE(15,6,(OFFSET(Data!$A$1,0,MATCH(AB$6,Data!$1:$1,0)-1,1000,1)=IF(AB$7="","Yes",AB$7))/(OFFSET(Data!$A$1,0,MATCH(AB$6,Data!$1:$1,0)-1,1000,1)=IF(AB$7="","Yes",AB$7))*ROW(Data!$C$1:$C$1009),ROW(AB97)-ROW(AB$7)),1)),"")</f>
        <v/>
      </c>
      <c r="AC97" s="43" t="str">
        <f ca="1">IF(AD97="","",IF(INDEX(Data!$BR:$BR,MATCH(AD97,Data!$A:$A,0),1)=0,"",INDEX(Data!$BR:$BR,MATCH(AD97,Data!$A:$A,0),1)))</f>
        <v/>
      </c>
      <c r="AD97" s="43" t="str" cm="1">
        <f t="array" aca="1" ref="AD97" ca="1">IFERROR(_xlfn.SINGLE(INDEX(Data!$A$1:AE$1009,_xlfn.AGGREGATE(15,6,(OFFSET(Data!$A$1,0,MATCH(AD$6,Data!$1:$1,0)-1,1000,1)=IF(AD$7="","Yes",AD$7))/(OFFSET(Data!$A$1,0,MATCH(AD$6,Data!$1:$1,0)-1,1000,1)=IF(AD$7="","Yes",AD$7))*ROW(Data!$C$1:$C$1009),ROW(AD97)-ROW(AD$7)),1)),"")</f>
        <v>TUDNxtra5</v>
      </c>
      <c r="AE97" s="43" t="str">
        <f ca="1">IF(AF97="","",IF(INDEX(Data!$BR:$BR,MATCH(AF97,Data!$A:$A,0),1)=0,"",INDEX(Data!$BR:$BR,MATCH(AF97,Data!$A:$A,0),1)))</f>
        <v/>
      </c>
      <c r="AF97" s="43" t="str" cm="1">
        <f t="array" aca="1" ref="AF97" ca="1">IFERROR(_xlfn.SINGLE(INDEX(Data!$A$1:AM$1009,_xlfn.AGGREGATE(15,6,(OFFSET(Data!$A$1,0,MATCH(AF$6,Data!$1:$1,0)-1,1000,1)=IF(AF$7="","Yes",AF$7))/(OFFSET(Data!$A$1,0,MATCH(AF$6,Data!$1:$1,0)-1,1000,1)=IF(AF$7="","Yes",AF$7))*ROW(Data!$C$1:$C$1009),ROW(AF97)-ROW(AF$7)),1)),"")</f>
        <v/>
      </c>
      <c r="AG97" s="43" t="str">
        <f ca="1">IF(AH97="","",IF(INDEX(Data!$BR:$BR,MATCH(AH97,Data!$A:$A,0),1)=0,"",INDEX(Data!$BR:$BR,MATCH(AH97,Data!$A:$A,0),1)))</f>
        <v/>
      </c>
      <c r="AH97" s="43" t="str" cm="1">
        <f t="array" aca="1" ref="AH97" ca="1">IFERROR(_xlfn.SINGLE(INDEX(Data!$A$1:AO$1009,_xlfn.AGGREGATE(15,6,(OFFSET(Data!$A$1,0,MATCH(AH$6,Data!$1:$1,0)-1,1000,1)=IF(AH$7="","Yes",AH$7))/(OFFSET(Data!$A$1,0,MATCH(AH$6,Data!$1:$1,0)-1,1000,1)=IF(AH$7="","Yes",AH$7))*ROW(Data!$C$1:$C$1009),ROW(AH97)-ROW(AH$7)),1)),"")</f>
        <v/>
      </c>
      <c r="AI97" s="43" t="str">
        <f ca="1">IF(AJ97="","",IF(INDEX(Data!$BR:$BR,MATCH(AJ97,Data!$A:$A,0),1)=0,"",INDEX(Data!$BR:$BR,MATCH(AJ97,Data!$A:$A,0),1)))</f>
        <v/>
      </c>
      <c r="AJ97" s="43" t="str" cm="1">
        <f t="array" aca="1" ref="AJ97" ca="1">IFERROR(_xlfn.SINGLE(INDEX(Data!$A$1:AQ$1009,_xlfn.AGGREGATE(15,6,(OFFSET(Data!$A$1,0,MATCH(AJ$6,Data!$1:$1,0)-1,1000,1)=IF(AJ$7="","Yes",AJ$7))/(OFFSET(Data!$A$1,0,MATCH(AJ$6,Data!$1:$1,0)-1,1000,1)=IF(AJ$7="","Yes",AJ$7))*ROW(Data!$C$1:$C$1009),ROW(AJ97)-ROW(AJ$7)),1)),"")</f>
        <v/>
      </c>
      <c r="AK97" s="43" t="str">
        <f ca="1">IF(AL97="","",IF(INDEX(Data!$BR:$BR,MATCH(AL97,Data!$A:$A,0),1)=0,"",INDEX(Data!$BR:$BR,MATCH(AL97,Data!$A:$A,0),1)))</f>
        <v/>
      </c>
      <c r="AL97" s="43" t="str" cm="1">
        <f t="array" aca="1" ref="AL97" ca="1">IFERROR(_xlfn.SINGLE(INDEX(Data!$A$1:AS$1009,_xlfn.AGGREGATE(15,6,(OFFSET(Data!$A$1,0,MATCH(AL$6,Data!$1:$1,0)-1,1000,1)=IF(AL$7="","Yes",AL$7))/(OFFSET(Data!$A$1,0,MATCH(AL$6,Data!$1:$1,0)-1,1000,1)=IF(AL$7="","Yes",AL$7))*ROW(Data!$C$1:$C$1009),ROW(AL97)-ROW(AL$7)),1)),"")</f>
        <v/>
      </c>
      <c r="AM97" s="43" t="str">
        <f ca="1">IF(AN97="","",IF(INDEX(Data!$BR:$BR,MATCH(AN97,Data!$A:$A,0),1)=0,"",INDEX(Data!$BR:$BR,MATCH(AN97,Data!$A:$A,0),1)))</f>
        <v/>
      </c>
      <c r="AN97" s="43" t="str" cm="1">
        <f t="array" aca="1" ref="AN97" ca="1">IFERROR(_xlfn.SINGLE(INDEX(Data!$A$1:AU$1009,_xlfn.AGGREGATE(15,6,(OFFSET(Data!$A$1,0,MATCH(AN$6,Data!$1:$1,0)-1,1000,1)=IF(AN$7="","Yes",AN$7))/(OFFSET(Data!$A$1,0,MATCH(AN$6,Data!$1:$1,0)-1,1000,1)=IF(AN$7="","Yes",AN$7))*ROW(Data!$C$1:$C$1009),ROW(AN97)-ROW(AN$7)),1)),"")</f>
        <v/>
      </c>
    </row>
    <row r="98" spans="1:40" ht="24" x14ac:dyDescent="0.4">
      <c r="A98" s="43" t="str">
        <f ca="1">IF(B98="","",IF(INDEX(Data!$BR:$BR,MATCH(B98,Data!$A:$A,0),1)=0,"",INDEX(Data!$BR:$BR,MATCH(B98,Data!$A:$A,0),1)))</f>
        <v/>
      </c>
      <c r="B98" s="43" t="str" cm="1">
        <f t="array" aca="1" ref="B98" ca="1">IFERROR(_xlfn.SINGLE(INDEX(Data!A$1:$A$1007,_xlfn.AGGREGATE(15,6,(OFFSET(Data!$A$1,0,MATCH(B$6,Data!$1:$1,0)-1,1000,1)=IF(B$7="","Yes",B$7))/(OFFSET(Data!$A$1,0,MATCH(B$6,Data!$1:$1,0)-1,1000,1)=IF(B$7="","Yes",B$7))*ROW(Data!$C$1:$C$1007),ROW(B98)-ROW(B$7)),1)),"")</f>
        <v/>
      </c>
      <c r="C98" s="43" t="str">
        <f ca="1">IF(D98="","",IF(INDEX(Data!$BR:$BR,MATCH(D98,Data!$A:$A,0),1)=0,"",INDEX(Data!$BR:$BR,MATCH(D98,Data!$A:$A,0),1)))</f>
        <v/>
      </c>
      <c r="D98" s="43" t="str" cm="1">
        <f t="array" aca="1" ref="D98" ca="1">IFERROR(_xlfn.SINGLE(INDEX(Data!$A$1:C$1007,_xlfn.AGGREGATE(15,6,(OFFSET(Data!$A$1,0,MATCH(D$6,Data!$1:$1,0)-1,1000,1)=IF(D$7="","Yes",D$7))/(OFFSET(Data!$A$1,0,MATCH(D$6,Data!$1:$1,0)-1,1000,1)=IF(D$7="","Yes",D$7))*ROW(Data!$C$1:$C$1007),ROW(D98)-ROW(D$7)),1)),"")</f>
        <v/>
      </c>
      <c r="E98" s="43" t="str">
        <f ca="1">IF(F98="","",IF(INDEX(Data!$BR:$BR,MATCH(F98,Data!$A:$A,0),1)=0,"",INDEX(Data!$BR:$BR,MATCH(F98,Data!$A:$A,0),1)))</f>
        <v/>
      </c>
      <c r="F98" s="43" t="str" cm="1">
        <f t="array" aca="1" ref="F98" ca="1">IFERROR(_xlfn.SINGLE(INDEX(Data!$A$1:E$1009,_xlfn.AGGREGATE(15,6,(OFFSET(Data!$A$1,0,MATCH(F$6,Data!$1:$1,0)-1,1000,1)=IF(F$7="","Yes",F$7))/(OFFSET(Data!$A$1,0,MATCH(F$6,Data!$1:$1,0)-1,1000,1)=IF(F$7="","Yes",F$7))*ROW(Data!$C$1:$C$1009),ROW(F98)-ROW(F$7)),1)),"")</f>
        <v/>
      </c>
      <c r="G98" s="43" t="str">
        <f ca="1">IF(H98="","",IF(INDEX(Data!$BR:$BR,MATCH(H98,Data!$A:$A,0),1)=0,"",INDEX(Data!$BR:$BR,MATCH(H98,Data!$A:$A,0),1)))</f>
        <v/>
      </c>
      <c r="H98" s="43" t="str" cm="1">
        <f t="array" aca="1" ref="H98" ca="1">IFERROR(_xlfn.SINGLE(INDEX(Data!$A$1:G$1009,_xlfn.AGGREGATE(15,6,(OFFSET(Data!$A$1,0,MATCH(H$6,Data!$1:$1,0)-1,1000,1)=IF(H$7="","Yes",H$7))/(OFFSET(Data!$A$1,0,MATCH(H$6,Data!$1:$1,0)-1,1000,1)=IF(H$7="","Yes",H$7))*ROW(Data!$C$1:$C$1009),ROW(H98)-ROW(H$7)),1)),"")</f>
        <v/>
      </c>
      <c r="I98" s="43" t="str">
        <f ca="1">IF(J98="","",IF(INDEX(Data!$BR:$BR,MATCH(J98,Data!$A:$A,0),1)=0,"",INDEX(Data!$BR:$BR,MATCH(J98,Data!$A:$A,0),1)))</f>
        <v/>
      </c>
      <c r="J98" s="43" t="str" cm="1">
        <f t="array" aca="1" ref="J98" ca="1">IFERROR(_xlfn.SINGLE(INDEX(Data!$A$1:J$1009,_xlfn.AGGREGATE(15,6,(OFFSET(Data!$A$1,0,MATCH(J$6,Data!$1:$1,0)-1,1000,1)=IF(J$7="","Yes",J$7))/(OFFSET(Data!$A$1,0,MATCH(J$6,Data!$1:$1,0)-1,1000,1)=IF(J$7="","Yes",J$7))*ROW(Data!$C$1:$C$1009),ROW(J98)-ROW(J$7)),1)),"")</f>
        <v/>
      </c>
      <c r="K98" s="43" t="str">
        <f ca="1">IF(L98="","",IF(INDEX(Data!$BR:$BR,MATCH(L98,Data!$A:$A,0),1)=0,"",INDEX(Data!$BR:$BR,MATCH(L98,Data!$A:$A,0),1)))</f>
        <v/>
      </c>
      <c r="L98" s="43" t="str" cm="1">
        <f t="array" aca="1" ref="L98" ca="1">IFERROR(_xlfn.SINGLE(INDEX(Data!$A$1:L$1009,_xlfn.AGGREGATE(15,6,(OFFSET(Data!$A$1,0,MATCH(L$6,Data!$1:$1,0)-1,1000,1)=IF(L$7="","Yes",L$7))/(OFFSET(Data!$A$1,0,MATCH(L$6,Data!$1:$1,0)-1,1000,1)=IF(L$7="","Yes",L$7))*ROW(Data!$C$1:$C$1009),ROW(L98)-ROW(L$7)),1)),"")</f>
        <v/>
      </c>
      <c r="M98" s="43" t="str">
        <f ca="1">IF(N98="","",IF(INDEX(Data!$BR:$BR,MATCH(N98,Data!$A:$A,0),1)=0,"",INDEX(Data!$BR:$BR,MATCH(N98,Data!$A:$A,0),1)))</f>
        <v/>
      </c>
      <c r="N98" s="43" t="str" cm="1">
        <f t="array" aca="1" ref="N98" ca="1">IFERROR(_xlfn.SINGLE(INDEX(Data!$A$1:N$1009,_xlfn.AGGREGATE(15,6,(OFFSET(Data!$A$1,0,MATCH(N$6,Data!$1:$1,0)-1,1000,1)=IF(N$7="","Yes",N$7))/(OFFSET(Data!$A$1,0,MATCH(N$6,Data!$1:$1,0)-1,1000,1)=IF(N$7="","Yes",N$7))*ROW(Data!$C$1:$C$1009),ROW(N98)-ROW(N$7)),1)),"")</f>
        <v/>
      </c>
      <c r="O98" s="43" t="str">
        <f ca="1">IF(P98="","",IF(INDEX(Data!$BR:$BR,MATCH(P98,Data!$A:$A,0),1)=0,"",INDEX(Data!$BR:$BR,MATCH(P98,Data!$A:$A,0),1)))</f>
        <v/>
      </c>
      <c r="P98" s="43" t="str" cm="1">
        <f t="array" aca="1" ref="P98" ca="1">IFERROR(_xlfn.SINGLE(INDEX(Data!$A$1:Q$1009,_xlfn.AGGREGATE(15,6,(OFFSET(Data!$A$1,0,MATCH(P$6,Data!$1:$1,0)-1,1000,1)=IF(P$7="","Yes",P$7))/(OFFSET(Data!$A$1,0,MATCH(P$6,Data!$1:$1,0)-1,1000,1)=IF(P$7="","Yes",P$7))*ROW(Data!$C$1:$C$1009),ROW(P98)-ROW(P$7)),1)),"")</f>
        <v>TNT</v>
      </c>
      <c r="Q98" s="43" t="str">
        <f ca="1">IF(R98="","",IF(INDEX(Data!$BR:$BR,MATCH(R98,Data!$A:$A,0),1)=0,"",INDEX(Data!$BR:$BR,MATCH(R98,Data!$A:$A,0),1)))</f>
        <v/>
      </c>
      <c r="R98" s="43" t="str" cm="1">
        <f t="array" aca="1" ref="R98" ca="1">IFERROR(_xlfn.SINGLE(INDEX(Data!$A$1:R$1009,_xlfn.AGGREGATE(15,6,(OFFSET(Data!$A$1,0,MATCH(R$6,Data!$1:$1,0)-1,1000,1)=IF(R$7="","Yes",R$7))/(OFFSET(Data!$A$1,0,MATCH(R$6,Data!$1:$1,0)-1,1000,1)=IF(R$7="","Yes",R$7))*ROW(Data!$C$1:$C$1009),ROW(R98)-ROW(R$7)),1)),"")</f>
        <v>Nickelodeon</v>
      </c>
      <c r="S98" s="43" t="str">
        <f ca="1">IF(T98="","",IF(INDEX(Data!$BR:$BR,MATCH(T98,Data!$A:$A,0),1)=0,"",INDEX(Data!$BR:$BR,MATCH(T98,Data!$A:$A,0),1)))</f>
        <v/>
      </c>
      <c r="T98" s="43" t="str" cm="1">
        <f t="array" aca="1" ref="T98" ca="1">IFERROR(_xlfn.SINGLE(INDEX(Data!$A$1:S$1009,_xlfn.AGGREGATE(15,6,(OFFSET(Data!$A$1,0,MATCH(T$6,Data!$1:$1,0)-1,1000,1)=IF(T$7="","Yes",T$7))/(OFFSET(Data!$A$1,0,MATCH(T$6,Data!$1:$1,0)-1,1000,1)=IF(T$7="","Yes",T$7))*ROW(Data!$C$1:$C$1009),ROW(T98)-ROW(T$7)),1)),"")</f>
        <v>Nick Jr.</v>
      </c>
      <c r="U98" s="43" t="str">
        <f ca="1">IF(V98="","",IF(INDEX(Data!$BR:$BR,MATCH(V98,Data!$A:$A,0),1)=0,"",INDEX(Data!$BR:$BR,MATCH(V98,Data!$A:$A,0),1)))</f>
        <v/>
      </c>
      <c r="V98" s="43" t="str" cm="1">
        <f t="array" aca="1" ref="V98" ca="1">IFERROR(_xlfn.SINGLE(INDEX(Data!$A$1:T$1009,_xlfn.AGGREGATE(15,6,(OFFSET(Data!$A$1,0,MATCH(V$6,Data!$1:$1,0)-1,1000,1)=IF(V$7="","Yes",V$7))/(OFFSET(Data!$A$1,0,MATCH(V$6,Data!$1:$1,0)-1,1000,1)=IF(V$7="","Yes",V$7))*ROW(Data!$C$1:$C$1009),ROW(V98)-ROW(V$7)),1)),"")</f>
        <v>MTV2</v>
      </c>
      <c r="W98" s="43" t="str">
        <f ca="1">IF(X98="","",IF(INDEX(Data!$BR:$BR,MATCH(X98,Data!$A:$A,0),1)=0,"",INDEX(Data!$BR:$BR,MATCH(X98,Data!$A:$A,0),1)))</f>
        <v/>
      </c>
      <c r="X98" s="43" t="str" cm="1">
        <f t="array" aca="1" ref="X98" ca="1">IFERROR(_xlfn.SINGLE(INDEX(Data!$A$1:Y$1009,_xlfn.AGGREGATE(15,6,(OFFSET(Data!$A$1,0,MATCH(X$6,Data!$1:$1,0)-1,1000,1)=IF(X$7="","Yes",X$7))/(OFFSET(Data!$A$1,0,MATCH(X$6,Data!$1:$1,0)-1,1000,1)=IF(X$7="","Yes",X$7))*ROW(Data!$C$1:$C$1009),ROW(X98)-ROW(X$7)),1)),"")</f>
        <v>TVV</v>
      </c>
      <c r="Y98" s="43" t="str">
        <f ca="1">IF(Z98="","",IF(INDEX(Data!$BR:$BR,MATCH(Z98,Data!$A:$A,0),1)=0,"",INDEX(Data!$BR:$BR,MATCH(Z98,Data!$A:$A,0),1)))</f>
        <v/>
      </c>
      <c r="Z98" s="43" t="str" cm="1">
        <f t="array" aca="1" ref="Z98" ca="1">IFERROR(_xlfn.SINGLE(INDEX(Data!$A$1:AA$1009,_xlfn.AGGREGATE(15,6,(OFFSET(Data!$A$1,0,MATCH(Z$6,Data!$1:$1,0)-1,1000,1)=IF(Z$7="","Yes",Z$7))/(OFFSET(Data!$A$1,0,MATCH(Z$6,Data!$1:$1,0)-1,1000,1)=IF(Z$7="","Yes",Z$7))*ROW(Data!$C$1:$C$1009),ROW(Z98)-ROW(Z$7)),1)),"")</f>
        <v>Turner Classic Movies</v>
      </c>
      <c r="AA98" s="43" t="str">
        <f ca="1">IF(AB98="","",IF(INDEX(Data!$BR:$BR,MATCH(AB98,Data!$A:$A,0),1)=0,"",INDEX(Data!$BR:$BR,MATCH(AB98,Data!$A:$A,0),1)))</f>
        <v/>
      </c>
      <c r="AB98" s="43" t="str" cm="1">
        <f t="array" aca="1" ref="AB98" ca="1">IFERROR(_xlfn.SINGLE(INDEX(Data!$A$1:AC$1009,_xlfn.AGGREGATE(15,6,(OFFSET(Data!$A$1,0,MATCH(AB$6,Data!$1:$1,0)-1,1000,1)=IF(AB$7="","Yes",AB$7))/(OFFSET(Data!$A$1,0,MATCH(AB$6,Data!$1:$1,0)-1,1000,1)=IF(AB$7="","Yes",AB$7))*ROW(Data!$C$1:$C$1009),ROW(AB98)-ROW(AB$7)),1)),"")</f>
        <v/>
      </c>
      <c r="AC98" s="43" t="str">
        <f ca="1">IF(AD98="","",IF(INDEX(Data!$BR:$BR,MATCH(AD98,Data!$A:$A,0),1)=0,"",INDEX(Data!$BR:$BR,MATCH(AD98,Data!$A:$A,0),1)))</f>
        <v/>
      </c>
      <c r="AD98" s="43" t="str" cm="1">
        <f t="array" aca="1" ref="AD98" ca="1">IFERROR(_xlfn.SINGLE(INDEX(Data!$A$1:AE$1009,_xlfn.AGGREGATE(15,6,(OFFSET(Data!$A$1,0,MATCH(AD$6,Data!$1:$1,0)-1,1000,1)=IF(AD$7="","Yes",AD$7))/(OFFSET(Data!$A$1,0,MATCH(AD$6,Data!$1:$1,0)-1,1000,1)=IF(AD$7="","Yes",AD$7))*ROW(Data!$C$1:$C$1009),ROW(AD98)-ROW(AD$7)),1)),"")</f>
        <v>TUDNxtra6</v>
      </c>
      <c r="AE98" s="43" t="str">
        <f ca="1">IF(AF98="","",IF(INDEX(Data!$BR:$BR,MATCH(AF98,Data!$A:$A,0),1)=0,"",INDEX(Data!$BR:$BR,MATCH(AF98,Data!$A:$A,0),1)))</f>
        <v/>
      </c>
      <c r="AF98" s="43" t="str" cm="1">
        <f t="array" aca="1" ref="AF98" ca="1">IFERROR(_xlfn.SINGLE(INDEX(Data!$A$1:AM$1009,_xlfn.AGGREGATE(15,6,(OFFSET(Data!$A$1,0,MATCH(AF$6,Data!$1:$1,0)-1,1000,1)=IF(AF$7="","Yes",AF$7))/(OFFSET(Data!$A$1,0,MATCH(AF$6,Data!$1:$1,0)-1,1000,1)=IF(AF$7="","Yes",AF$7))*ROW(Data!$C$1:$C$1009),ROW(AF98)-ROW(AF$7)),1)),"")</f>
        <v/>
      </c>
      <c r="AG98" s="43" t="str">
        <f ca="1">IF(AH98="","",IF(INDEX(Data!$BR:$BR,MATCH(AH98,Data!$A:$A,0),1)=0,"",INDEX(Data!$BR:$BR,MATCH(AH98,Data!$A:$A,0),1)))</f>
        <v/>
      </c>
      <c r="AH98" s="43" t="str" cm="1">
        <f t="array" aca="1" ref="AH98" ca="1">IFERROR(_xlfn.SINGLE(INDEX(Data!$A$1:AO$1009,_xlfn.AGGREGATE(15,6,(OFFSET(Data!$A$1,0,MATCH(AH$6,Data!$1:$1,0)-1,1000,1)=IF(AH$7="","Yes",AH$7))/(OFFSET(Data!$A$1,0,MATCH(AH$6,Data!$1:$1,0)-1,1000,1)=IF(AH$7="","Yes",AH$7))*ROW(Data!$C$1:$C$1009),ROW(AH98)-ROW(AH$7)),1)),"")</f>
        <v/>
      </c>
      <c r="AI98" s="43" t="str">
        <f ca="1">IF(AJ98="","",IF(INDEX(Data!$BR:$BR,MATCH(AJ98,Data!$A:$A,0),1)=0,"",INDEX(Data!$BR:$BR,MATCH(AJ98,Data!$A:$A,0),1)))</f>
        <v/>
      </c>
      <c r="AJ98" s="43" t="str" cm="1">
        <f t="array" aca="1" ref="AJ98" ca="1">IFERROR(_xlfn.SINGLE(INDEX(Data!$A$1:AQ$1009,_xlfn.AGGREGATE(15,6,(OFFSET(Data!$A$1,0,MATCH(AJ$6,Data!$1:$1,0)-1,1000,1)=IF(AJ$7="","Yes",AJ$7))/(OFFSET(Data!$A$1,0,MATCH(AJ$6,Data!$1:$1,0)-1,1000,1)=IF(AJ$7="","Yes",AJ$7))*ROW(Data!$C$1:$C$1009),ROW(AJ98)-ROW(AJ$7)),1)),"")</f>
        <v/>
      </c>
      <c r="AK98" s="43" t="str">
        <f ca="1">IF(AL98="","",IF(INDEX(Data!$BR:$BR,MATCH(AL98,Data!$A:$A,0),1)=0,"",INDEX(Data!$BR:$BR,MATCH(AL98,Data!$A:$A,0),1)))</f>
        <v/>
      </c>
      <c r="AL98" s="43" t="str" cm="1">
        <f t="array" aca="1" ref="AL98" ca="1">IFERROR(_xlfn.SINGLE(INDEX(Data!$A$1:AS$1009,_xlfn.AGGREGATE(15,6,(OFFSET(Data!$A$1,0,MATCH(AL$6,Data!$1:$1,0)-1,1000,1)=IF(AL$7="","Yes",AL$7))/(OFFSET(Data!$A$1,0,MATCH(AL$6,Data!$1:$1,0)-1,1000,1)=IF(AL$7="","Yes",AL$7))*ROW(Data!$C$1:$C$1009),ROW(AL98)-ROW(AL$7)),1)),"")</f>
        <v/>
      </c>
      <c r="AM98" s="43" t="str">
        <f ca="1">IF(AN98="","",IF(INDEX(Data!$BR:$BR,MATCH(AN98,Data!$A:$A,0),1)=0,"",INDEX(Data!$BR:$BR,MATCH(AN98,Data!$A:$A,0),1)))</f>
        <v/>
      </c>
      <c r="AN98" s="43" t="str" cm="1">
        <f t="array" aca="1" ref="AN98" ca="1">IFERROR(_xlfn.SINGLE(INDEX(Data!$A$1:AU$1009,_xlfn.AGGREGATE(15,6,(OFFSET(Data!$A$1,0,MATCH(AN$6,Data!$1:$1,0)-1,1000,1)=IF(AN$7="","Yes",AN$7))/(OFFSET(Data!$A$1,0,MATCH(AN$6,Data!$1:$1,0)-1,1000,1)=IF(AN$7="","Yes",AN$7))*ROW(Data!$C$1:$C$1009),ROW(AN98)-ROW(AN$7)),1)),"")</f>
        <v/>
      </c>
    </row>
    <row r="99" spans="1:40" x14ac:dyDescent="0.4">
      <c r="A99" s="43" t="str">
        <f ca="1">IF(B99="","",IF(INDEX(Data!$BR:$BR,MATCH(B99,Data!$A:$A,0),1)=0,"",INDEX(Data!$BR:$BR,MATCH(B99,Data!$A:$A,0),1)))</f>
        <v/>
      </c>
      <c r="B99" s="43" t="str" cm="1">
        <f t="array" aca="1" ref="B99" ca="1">IFERROR(_xlfn.SINGLE(INDEX(Data!A$1:$A$1007,_xlfn.AGGREGATE(15,6,(OFFSET(Data!$A$1,0,MATCH(B$6,Data!$1:$1,0)-1,1000,1)=IF(B$7="","Yes",B$7))/(OFFSET(Data!$A$1,0,MATCH(B$6,Data!$1:$1,0)-1,1000,1)=IF(B$7="","Yes",B$7))*ROW(Data!$C$1:$C$1007),ROW(B99)-ROW(B$7)),1)),"")</f>
        <v/>
      </c>
      <c r="C99" s="43" t="str">
        <f ca="1">IF(D99="","",IF(INDEX(Data!$BR:$BR,MATCH(D99,Data!$A:$A,0),1)=0,"",INDEX(Data!$BR:$BR,MATCH(D99,Data!$A:$A,0),1)))</f>
        <v/>
      </c>
      <c r="D99" s="43" t="str" cm="1">
        <f t="array" aca="1" ref="D99" ca="1">IFERROR(_xlfn.SINGLE(INDEX(Data!$A$1:C$1007,_xlfn.AGGREGATE(15,6,(OFFSET(Data!$A$1,0,MATCH(D$6,Data!$1:$1,0)-1,1000,1)=IF(D$7="","Yes",D$7))/(OFFSET(Data!$A$1,0,MATCH(D$6,Data!$1:$1,0)-1,1000,1)=IF(D$7="","Yes",D$7))*ROW(Data!$C$1:$C$1007),ROW(D99)-ROW(D$7)),1)),"")</f>
        <v/>
      </c>
      <c r="E99" s="43" t="str">
        <f ca="1">IF(F99="","",IF(INDEX(Data!$BR:$BR,MATCH(F99,Data!$A:$A,0),1)=0,"",INDEX(Data!$BR:$BR,MATCH(F99,Data!$A:$A,0),1)))</f>
        <v/>
      </c>
      <c r="F99" s="43" t="str" cm="1">
        <f t="array" aca="1" ref="F99" ca="1">IFERROR(_xlfn.SINGLE(INDEX(Data!$A$1:E$1009,_xlfn.AGGREGATE(15,6,(OFFSET(Data!$A$1,0,MATCH(F$6,Data!$1:$1,0)-1,1000,1)=IF(F$7="","Yes",F$7))/(OFFSET(Data!$A$1,0,MATCH(F$6,Data!$1:$1,0)-1,1000,1)=IF(F$7="","Yes",F$7))*ROW(Data!$C$1:$C$1009),ROW(F99)-ROW(F$7)),1)),"")</f>
        <v/>
      </c>
      <c r="G99" s="43" t="str">
        <f ca="1">IF(H99="","",IF(INDEX(Data!$BR:$BR,MATCH(H99,Data!$A:$A,0),1)=0,"",INDEX(Data!$BR:$BR,MATCH(H99,Data!$A:$A,0),1)))</f>
        <v/>
      </c>
      <c r="H99" s="43" t="str" cm="1">
        <f t="array" aca="1" ref="H99" ca="1">IFERROR(_xlfn.SINGLE(INDEX(Data!$A$1:G$1009,_xlfn.AGGREGATE(15,6,(OFFSET(Data!$A$1,0,MATCH(H$6,Data!$1:$1,0)-1,1000,1)=IF(H$7="","Yes",H$7))/(OFFSET(Data!$A$1,0,MATCH(H$6,Data!$1:$1,0)-1,1000,1)=IF(H$7="","Yes",H$7))*ROW(Data!$C$1:$C$1009),ROW(H99)-ROW(H$7)),1)),"")</f>
        <v/>
      </c>
      <c r="I99" s="43" t="str">
        <f ca="1">IF(J99="","",IF(INDEX(Data!$BR:$BR,MATCH(J99,Data!$A:$A,0),1)=0,"",INDEX(Data!$BR:$BR,MATCH(J99,Data!$A:$A,0),1)))</f>
        <v/>
      </c>
      <c r="J99" s="43" t="str" cm="1">
        <f t="array" aca="1" ref="J99" ca="1">IFERROR(_xlfn.SINGLE(INDEX(Data!$A$1:J$1009,_xlfn.AGGREGATE(15,6,(OFFSET(Data!$A$1,0,MATCH(J$6,Data!$1:$1,0)-1,1000,1)=IF(J$7="","Yes",J$7))/(OFFSET(Data!$A$1,0,MATCH(J$6,Data!$1:$1,0)-1,1000,1)=IF(J$7="","Yes",J$7))*ROW(Data!$C$1:$C$1009),ROW(J99)-ROW(J$7)),1)),"")</f>
        <v/>
      </c>
      <c r="K99" s="43" t="str">
        <f ca="1">IF(L99="","",IF(INDEX(Data!$BR:$BR,MATCH(L99,Data!$A:$A,0),1)=0,"",INDEX(Data!$BR:$BR,MATCH(L99,Data!$A:$A,0),1)))</f>
        <v/>
      </c>
      <c r="L99" s="43" t="str" cm="1">
        <f t="array" aca="1" ref="L99" ca="1">IFERROR(_xlfn.SINGLE(INDEX(Data!$A$1:L$1009,_xlfn.AGGREGATE(15,6,(OFFSET(Data!$A$1,0,MATCH(L$6,Data!$1:$1,0)-1,1000,1)=IF(L$7="","Yes",L$7))/(OFFSET(Data!$A$1,0,MATCH(L$6,Data!$1:$1,0)-1,1000,1)=IF(L$7="","Yes",L$7))*ROW(Data!$C$1:$C$1009),ROW(L99)-ROW(L$7)),1)),"")</f>
        <v/>
      </c>
      <c r="M99" s="43" t="str">
        <f ca="1">IF(N99="","",IF(INDEX(Data!$BR:$BR,MATCH(N99,Data!$A:$A,0),1)=0,"",INDEX(Data!$BR:$BR,MATCH(N99,Data!$A:$A,0),1)))</f>
        <v/>
      </c>
      <c r="N99" s="43" t="str" cm="1">
        <f t="array" aca="1" ref="N99" ca="1">IFERROR(_xlfn.SINGLE(INDEX(Data!$A$1:N$1009,_xlfn.AGGREGATE(15,6,(OFFSET(Data!$A$1,0,MATCH(N$6,Data!$1:$1,0)-1,1000,1)=IF(N$7="","Yes",N$7))/(OFFSET(Data!$A$1,0,MATCH(N$6,Data!$1:$1,0)-1,1000,1)=IF(N$7="","Yes",N$7))*ROW(Data!$C$1:$C$1009),ROW(N99)-ROW(N$7)),1)),"")</f>
        <v/>
      </c>
      <c r="O99" s="43" t="str">
        <f ca="1">IF(P99="","",IF(INDEX(Data!$BR:$BR,MATCH(P99,Data!$A:$A,0),1)=0,"",INDEX(Data!$BR:$BR,MATCH(P99,Data!$A:$A,0),1)))</f>
        <v/>
      </c>
      <c r="P99" s="43" t="str" cm="1">
        <f t="array" aca="1" ref="P99" ca="1">IFERROR(_xlfn.SINGLE(INDEX(Data!$A$1:Q$1009,_xlfn.AGGREGATE(15,6,(OFFSET(Data!$A$1,0,MATCH(P$6,Data!$1:$1,0)-1,1000,1)=IF(P$7="","Yes",P$7))/(OFFSET(Data!$A$1,0,MATCH(P$6,Data!$1:$1,0)-1,1000,1)=IF(P$7="","Yes",P$7))*ROW(Data!$C$1:$C$1009),ROW(P99)-ROW(P$7)),1)),"")</f>
        <v>Travel Channel</v>
      </c>
      <c r="Q99" s="43" t="str">
        <f ca="1">IF(R99="","",IF(INDEX(Data!$BR:$BR,MATCH(R99,Data!$A:$A,0),1)=0,"",INDEX(Data!$BR:$BR,MATCH(R99,Data!$A:$A,0),1)))</f>
        <v/>
      </c>
      <c r="R99" s="43" t="str" cm="1">
        <f t="array" aca="1" ref="R99" ca="1">IFERROR(_xlfn.SINGLE(INDEX(Data!$A$1:R$1009,_xlfn.AGGREGATE(15,6,(OFFSET(Data!$A$1,0,MATCH(R$6,Data!$1:$1,0)-1,1000,1)=IF(R$7="","Yes",R$7))/(OFFSET(Data!$A$1,0,MATCH(R$6,Data!$1:$1,0)-1,1000,1)=IF(R$7="","Yes",R$7))*ROW(Data!$C$1:$C$1009),ROW(R99)-ROW(R$7)),1)),"")</f>
        <v>Nicktoons</v>
      </c>
      <c r="S99" s="43" t="str">
        <f ca="1">IF(T99="","",IF(INDEX(Data!$BR:$BR,MATCH(T99,Data!$A:$A,0),1)=0,"",INDEX(Data!$BR:$BR,MATCH(T99,Data!$A:$A,0),1)))</f>
        <v/>
      </c>
      <c r="T99" s="43" t="str" cm="1">
        <f t="array" aca="1" ref="T99" ca="1">IFERROR(_xlfn.SINGLE(INDEX(Data!$A$1:S$1009,_xlfn.AGGREGATE(15,6,(OFFSET(Data!$A$1,0,MATCH(T$6,Data!$1:$1,0)-1,1000,1)=IF(T$7="","Yes",T$7))/(OFFSET(Data!$A$1,0,MATCH(T$6,Data!$1:$1,0)-1,1000,1)=IF(T$7="","Yes",T$7))*ROW(Data!$C$1:$C$1009),ROW(T99)-ROW(T$7)),1)),"")</f>
        <v>Nickelodeon</v>
      </c>
      <c r="U99" s="43" t="str">
        <f ca="1">IF(V99="","",IF(INDEX(Data!$BR:$BR,MATCH(V99,Data!$A:$A,0),1)=0,"",INDEX(Data!$BR:$BR,MATCH(V99,Data!$A:$A,0),1)))</f>
        <v/>
      </c>
      <c r="V99" s="43" t="str" cm="1">
        <f t="array" aca="1" ref="V99" ca="1">IFERROR(_xlfn.SINGLE(INDEX(Data!$A$1:T$1009,_xlfn.AGGREGATE(15,6,(OFFSET(Data!$A$1,0,MATCH(V$6,Data!$1:$1,0)-1,1000,1)=IF(V$7="","Yes",V$7))/(OFFSET(Data!$A$1,0,MATCH(V$6,Data!$1:$1,0)-1,1000,1)=IF(V$7="","Yes",V$7))*ROW(Data!$C$1:$C$1009),ROW(V99)-ROW(V$7)),1)),"")</f>
        <v>Nat Geo Wild</v>
      </c>
      <c r="W99" s="43" t="str">
        <f ca="1">IF(X99="","",IF(INDEX(Data!$BR:$BR,MATCH(X99,Data!$A:$A,0),1)=0,"",INDEX(Data!$BR:$BR,MATCH(X99,Data!$A:$A,0),1)))</f>
        <v/>
      </c>
      <c r="X99" s="43" t="str" cm="1">
        <f t="array" aca="1" ref="X99" ca="1">IFERROR(_xlfn.SINGLE(INDEX(Data!$A$1:Y$1009,_xlfn.AGGREGATE(15,6,(OFFSET(Data!$A$1,0,MATCH(X$6,Data!$1:$1,0)-1,1000,1)=IF(X$7="","Yes",X$7))/(OFFSET(Data!$A$1,0,MATCH(X$6,Data!$1:$1,0)-1,1000,1)=IF(X$7="","Yes",X$7))*ROW(Data!$C$1:$C$1009),ROW(X99)-ROW(X$7)),1)),"")</f>
        <v>Ty C TV</v>
      </c>
      <c r="Y99" s="43" t="str">
        <f ca="1">IF(Z99="","",IF(INDEX(Data!$BR:$BR,MATCH(Z99,Data!$A:$A,0),1)=0,"",INDEX(Data!$BR:$BR,MATCH(Z99,Data!$A:$A,0),1)))</f>
        <v/>
      </c>
      <c r="Z99" s="43" t="str" cm="1">
        <f t="array" aca="1" ref="Z99" ca="1">IFERROR(_xlfn.SINGLE(INDEX(Data!$A$1:AA$1009,_xlfn.AGGREGATE(15,6,(OFFSET(Data!$A$1,0,MATCH(Z$6,Data!$1:$1,0)-1,1000,1)=IF(Z$7="","Yes",Z$7))/(OFFSET(Data!$A$1,0,MATCH(Z$6,Data!$1:$1,0)-1,1000,1)=IF(Z$7="","Yes",Z$7))*ROW(Data!$C$1:$C$1009),ROW(Z99)-ROW(Z$7)),1)),"")</f>
        <v>TV Land</v>
      </c>
      <c r="AA99" s="43" t="str">
        <f ca="1">IF(AB99="","",IF(INDEX(Data!$BR:$BR,MATCH(AB99,Data!$A:$A,0),1)=0,"",INDEX(Data!$BR:$BR,MATCH(AB99,Data!$A:$A,0),1)))</f>
        <v/>
      </c>
      <c r="AB99" s="43" t="str" cm="1">
        <f t="array" aca="1" ref="AB99" ca="1">IFERROR(_xlfn.SINGLE(INDEX(Data!$A$1:AC$1009,_xlfn.AGGREGATE(15,6,(OFFSET(Data!$A$1,0,MATCH(AB$6,Data!$1:$1,0)-1,1000,1)=IF(AB$7="","Yes",AB$7))/(OFFSET(Data!$A$1,0,MATCH(AB$6,Data!$1:$1,0)-1,1000,1)=IF(AB$7="","Yes",AB$7))*ROW(Data!$C$1:$C$1009),ROW(AB99)-ROW(AB$7)),1)),"")</f>
        <v/>
      </c>
      <c r="AC99" s="43" t="str">
        <f ca="1">IF(AD99="","",IF(INDEX(Data!$BR:$BR,MATCH(AD99,Data!$A:$A,0),1)=0,"",INDEX(Data!$BR:$BR,MATCH(AD99,Data!$A:$A,0),1)))</f>
        <v/>
      </c>
      <c r="AD99" s="43" t="str" cm="1">
        <f t="array" aca="1" ref="AD99" ca="1">IFERROR(_xlfn.SINGLE(INDEX(Data!$A$1:AE$1009,_xlfn.AGGREGATE(15,6,(OFFSET(Data!$A$1,0,MATCH(AD$6,Data!$1:$1,0)-1,1000,1)=IF(AD$7="","Yes",AD$7))/(OFFSET(Data!$A$1,0,MATCH(AD$6,Data!$1:$1,0)-1,1000,1)=IF(AD$7="","Yes",AD$7))*ROW(Data!$C$1:$C$1009),ROW(AD99)-ROW(AD$7)),1)),"")</f>
        <v>TUDNxtra7</v>
      </c>
      <c r="AE99" s="43" t="str">
        <f ca="1">IF(AF99="","",IF(INDEX(Data!$BR:$BR,MATCH(AF99,Data!$A:$A,0),1)=0,"",INDEX(Data!$BR:$BR,MATCH(AF99,Data!$A:$A,0),1)))</f>
        <v/>
      </c>
      <c r="AF99" s="43" t="str" cm="1">
        <f t="array" aca="1" ref="AF99" ca="1">IFERROR(_xlfn.SINGLE(INDEX(Data!$A$1:AM$1009,_xlfn.AGGREGATE(15,6,(OFFSET(Data!$A$1,0,MATCH(AF$6,Data!$1:$1,0)-1,1000,1)=IF(AF$7="","Yes",AF$7))/(OFFSET(Data!$A$1,0,MATCH(AF$6,Data!$1:$1,0)-1,1000,1)=IF(AF$7="","Yes",AF$7))*ROW(Data!$C$1:$C$1009),ROW(AF99)-ROW(AF$7)),1)),"")</f>
        <v/>
      </c>
      <c r="AG99" s="43" t="str">
        <f ca="1">IF(AH99="","",IF(INDEX(Data!$BR:$BR,MATCH(AH99,Data!$A:$A,0),1)=0,"",INDEX(Data!$BR:$BR,MATCH(AH99,Data!$A:$A,0),1)))</f>
        <v/>
      </c>
      <c r="AH99" s="43" t="str" cm="1">
        <f t="array" aca="1" ref="AH99" ca="1">IFERROR(_xlfn.SINGLE(INDEX(Data!$A$1:AO$1009,_xlfn.AGGREGATE(15,6,(OFFSET(Data!$A$1,0,MATCH(AH$6,Data!$1:$1,0)-1,1000,1)=IF(AH$7="","Yes",AH$7))/(OFFSET(Data!$A$1,0,MATCH(AH$6,Data!$1:$1,0)-1,1000,1)=IF(AH$7="","Yes",AH$7))*ROW(Data!$C$1:$C$1009),ROW(AH99)-ROW(AH$7)),1)),"")</f>
        <v/>
      </c>
      <c r="AI99" s="43" t="str">
        <f ca="1">IF(AJ99="","",IF(INDEX(Data!$BR:$BR,MATCH(AJ99,Data!$A:$A,0),1)=0,"",INDEX(Data!$BR:$BR,MATCH(AJ99,Data!$A:$A,0),1)))</f>
        <v/>
      </c>
      <c r="AJ99" s="43" t="str" cm="1">
        <f t="array" aca="1" ref="AJ99" ca="1">IFERROR(_xlfn.SINGLE(INDEX(Data!$A$1:AQ$1009,_xlfn.AGGREGATE(15,6,(OFFSET(Data!$A$1,0,MATCH(AJ$6,Data!$1:$1,0)-1,1000,1)=IF(AJ$7="","Yes",AJ$7))/(OFFSET(Data!$A$1,0,MATCH(AJ$6,Data!$1:$1,0)-1,1000,1)=IF(AJ$7="","Yes",AJ$7))*ROW(Data!$C$1:$C$1009),ROW(AJ99)-ROW(AJ$7)),1)),"")</f>
        <v/>
      </c>
      <c r="AK99" s="43" t="str">
        <f ca="1">IF(AL99="","",IF(INDEX(Data!$BR:$BR,MATCH(AL99,Data!$A:$A,0),1)=0,"",INDEX(Data!$BR:$BR,MATCH(AL99,Data!$A:$A,0),1)))</f>
        <v/>
      </c>
      <c r="AL99" s="43" t="str" cm="1">
        <f t="array" aca="1" ref="AL99" ca="1">IFERROR(_xlfn.SINGLE(INDEX(Data!$A$1:AS$1009,_xlfn.AGGREGATE(15,6,(OFFSET(Data!$A$1,0,MATCH(AL$6,Data!$1:$1,0)-1,1000,1)=IF(AL$7="","Yes",AL$7))/(OFFSET(Data!$A$1,0,MATCH(AL$6,Data!$1:$1,0)-1,1000,1)=IF(AL$7="","Yes",AL$7))*ROW(Data!$C$1:$C$1009),ROW(AL99)-ROW(AL$7)),1)),"")</f>
        <v/>
      </c>
      <c r="AM99" s="43" t="str">
        <f ca="1">IF(AN99="","",IF(INDEX(Data!$BR:$BR,MATCH(AN99,Data!$A:$A,0),1)=0,"",INDEX(Data!$BR:$BR,MATCH(AN99,Data!$A:$A,0),1)))</f>
        <v/>
      </c>
      <c r="AN99" s="43" t="str" cm="1">
        <f t="array" aca="1" ref="AN99" ca="1">IFERROR(_xlfn.SINGLE(INDEX(Data!$A$1:AU$1009,_xlfn.AGGREGATE(15,6,(OFFSET(Data!$A$1,0,MATCH(AN$6,Data!$1:$1,0)-1,1000,1)=IF(AN$7="","Yes",AN$7))/(OFFSET(Data!$A$1,0,MATCH(AN$6,Data!$1:$1,0)-1,1000,1)=IF(AN$7="","Yes",AN$7))*ROW(Data!$C$1:$C$1009),ROW(AN99)-ROW(AN$7)),1)),"")</f>
        <v/>
      </c>
    </row>
    <row r="100" spans="1:40" ht="24" x14ac:dyDescent="0.4">
      <c r="A100" s="43" t="str">
        <f ca="1">IF(B100="","",IF(INDEX(Data!$BR:$BR,MATCH(B100,Data!$A:$A,0),1)=0,"",INDEX(Data!$BR:$BR,MATCH(B100,Data!$A:$A,0),1)))</f>
        <v/>
      </c>
      <c r="B100" s="43" t="str" cm="1">
        <f t="array" aca="1" ref="B100" ca="1">IFERROR(_xlfn.SINGLE(INDEX(Data!A$1:$A$1007,_xlfn.AGGREGATE(15,6,(OFFSET(Data!$A$1,0,MATCH(B$6,Data!$1:$1,0)-1,1000,1)=IF(B$7="","Yes",B$7))/(OFFSET(Data!$A$1,0,MATCH(B$6,Data!$1:$1,0)-1,1000,1)=IF(B$7="","Yes",B$7))*ROW(Data!$C$1:$C$1007),ROW(B100)-ROW(B$7)),1)),"")</f>
        <v/>
      </c>
      <c r="C100" s="43" t="str">
        <f ca="1">IF(D100="","",IF(INDEX(Data!$BR:$BR,MATCH(D100,Data!$A:$A,0),1)=0,"",INDEX(Data!$BR:$BR,MATCH(D100,Data!$A:$A,0),1)))</f>
        <v/>
      </c>
      <c r="D100" s="43" t="str" cm="1">
        <f t="array" aca="1" ref="D100" ca="1">IFERROR(_xlfn.SINGLE(INDEX(Data!$A$1:C$1007,_xlfn.AGGREGATE(15,6,(OFFSET(Data!$A$1,0,MATCH(D$6,Data!$1:$1,0)-1,1000,1)=IF(D$7="","Yes",D$7))/(OFFSET(Data!$A$1,0,MATCH(D$6,Data!$1:$1,0)-1,1000,1)=IF(D$7="","Yes",D$7))*ROW(Data!$C$1:$C$1007),ROW(D100)-ROW(D$7)),1)),"")</f>
        <v/>
      </c>
      <c r="E100" s="43" t="str">
        <f ca="1">IF(F100="","",IF(INDEX(Data!$BR:$BR,MATCH(F100,Data!$A:$A,0),1)=0,"",INDEX(Data!$BR:$BR,MATCH(F100,Data!$A:$A,0),1)))</f>
        <v/>
      </c>
      <c r="F100" s="43" t="str" cm="1">
        <f t="array" aca="1" ref="F100" ca="1">IFERROR(_xlfn.SINGLE(INDEX(Data!$A$1:E$1009,_xlfn.AGGREGATE(15,6,(OFFSET(Data!$A$1,0,MATCH(F$6,Data!$1:$1,0)-1,1000,1)=IF(F$7="","Yes",F$7))/(OFFSET(Data!$A$1,0,MATCH(F$6,Data!$1:$1,0)-1,1000,1)=IF(F$7="","Yes",F$7))*ROW(Data!$C$1:$C$1009),ROW(F100)-ROW(F$7)),1)),"")</f>
        <v/>
      </c>
      <c r="G100" s="43" t="str">
        <f ca="1">IF(H100="","",IF(INDEX(Data!$BR:$BR,MATCH(H100,Data!$A:$A,0),1)=0,"",INDEX(Data!$BR:$BR,MATCH(H100,Data!$A:$A,0),1)))</f>
        <v/>
      </c>
      <c r="H100" s="43" t="str" cm="1">
        <f t="array" aca="1" ref="H100" ca="1">IFERROR(_xlfn.SINGLE(INDEX(Data!$A$1:G$1009,_xlfn.AGGREGATE(15,6,(OFFSET(Data!$A$1,0,MATCH(H$6,Data!$1:$1,0)-1,1000,1)=IF(H$7="","Yes",H$7))/(OFFSET(Data!$A$1,0,MATCH(H$6,Data!$1:$1,0)-1,1000,1)=IF(H$7="","Yes",H$7))*ROW(Data!$C$1:$C$1009),ROW(H100)-ROW(H$7)),1)),"")</f>
        <v/>
      </c>
      <c r="I100" s="43" t="str">
        <f ca="1">IF(J100="","",IF(INDEX(Data!$BR:$BR,MATCH(J100,Data!$A:$A,0),1)=0,"",INDEX(Data!$BR:$BR,MATCH(J100,Data!$A:$A,0),1)))</f>
        <v/>
      </c>
      <c r="J100" s="43" t="str" cm="1">
        <f t="array" aca="1" ref="J100" ca="1">IFERROR(_xlfn.SINGLE(INDEX(Data!$A$1:J$1009,_xlfn.AGGREGATE(15,6,(OFFSET(Data!$A$1,0,MATCH(J$6,Data!$1:$1,0)-1,1000,1)=IF(J$7="","Yes",J$7))/(OFFSET(Data!$A$1,0,MATCH(J$6,Data!$1:$1,0)-1,1000,1)=IF(J$7="","Yes",J$7))*ROW(Data!$C$1:$C$1009),ROW(J100)-ROW(J$7)),1)),"")</f>
        <v/>
      </c>
      <c r="K100" s="43" t="str">
        <f ca="1">IF(L100="","",IF(INDEX(Data!$BR:$BR,MATCH(L100,Data!$A:$A,0),1)=0,"",INDEX(Data!$BR:$BR,MATCH(L100,Data!$A:$A,0),1)))</f>
        <v/>
      </c>
      <c r="L100" s="43" t="str" cm="1">
        <f t="array" aca="1" ref="L100" ca="1">IFERROR(_xlfn.SINGLE(INDEX(Data!$A$1:L$1009,_xlfn.AGGREGATE(15,6,(OFFSET(Data!$A$1,0,MATCH(L$6,Data!$1:$1,0)-1,1000,1)=IF(L$7="","Yes",L$7))/(OFFSET(Data!$A$1,0,MATCH(L$6,Data!$1:$1,0)-1,1000,1)=IF(L$7="","Yes",L$7))*ROW(Data!$C$1:$C$1009),ROW(L100)-ROW(L$7)),1)),"")</f>
        <v/>
      </c>
      <c r="M100" s="43" t="str">
        <f ca="1">IF(N100="","",IF(INDEX(Data!$BR:$BR,MATCH(N100,Data!$A:$A,0),1)=0,"",INDEX(Data!$BR:$BR,MATCH(N100,Data!$A:$A,0),1)))</f>
        <v/>
      </c>
      <c r="N100" s="43" t="str" cm="1">
        <f t="array" aca="1" ref="N100" ca="1">IFERROR(_xlfn.SINGLE(INDEX(Data!$A$1:N$1009,_xlfn.AGGREGATE(15,6,(OFFSET(Data!$A$1,0,MATCH(N$6,Data!$1:$1,0)-1,1000,1)=IF(N$7="","Yes",N$7))/(OFFSET(Data!$A$1,0,MATCH(N$6,Data!$1:$1,0)-1,1000,1)=IF(N$7="","Yes",N$7))*ROW(Data!$C$1:$C$1009),ROW(N100)-ROW(N$7)),1)),"")</f>
        <v/>
      </c>
      <c r="O100" s="43" t="str">
        <f ca="1">IF(P100="","",IF(INDEX(Data!$BR:$BR,MATCH(P100,Data!$A:$A,0),1)=0,"",INDEX(Data!$BR:$BR,MATCH(P100,Data!$A:$A,0),1)))</f>
        <v/>
      </c>
      <c r="P100" s="43" t="str" cm="1">
        <f t="array" aca="1" ref="P100" ca="1">IFERROR(_xlfn.SINGLE(INDEX(Data!$A$1:Q$1009,_xlfn.AGGREGATE(15,6,(OFFSET(Data!$A$1,0,MATCH(P$6,Data!$1:$1,0)-1,1000,1)=IF(P$7="","Yes",P$7))/(OFFSET(Data!$A$1,0,MATCH(P$6,Data!$1:$1,0)-1,1000,1)=IF(P$7="","Yes",P$7))*ROW(Data!$C$1:$C$1009),ROW(P100)-ROW(P$7)),1)),"")</f>
        <v>TruTV</v>
      </c>
      <c r="Q100" s="43" t="str">
        <f ca="1">IF(R100="","",IF(INDEX(Data!$BR:$BR,MATCH(R100,Data!$A:$A,0),1)=0,"",INDEX(Data!$BR:$BR,MATCH(R100,Data!$A:$A,0),1)))</f>
        <v/>
      </c>
      <c r="R100" s="43" t="str" cm="1">
        <f t="array" aca="1" ref="R100" ca="1">IFERROR(_xlfn.SINGLE(INDEX(Data!$A$1:R$1009,_xlfn.AGGREGATE(15,6,(OFFSET(Data!$A$1,0,MATCH(R$6,Data!$1:$1,0)-1,1000,1)=IF(R$7="","Yes",R$7))/(OFFSET(Data!$A$1,0,MATCH(R$6,Data!$1:$1,0)-1,1000,1)=IF(R$7="","Yes",R$7))*ROW(Data!$C$1:$C$1009),ROW(R100)-ROW(R$7)),1)),"")</f>
        <v>Olympic Channel</v>
      </c>
      <c r="S100" s="43" t="str">
        <f ca="1">IF(T100="","",IF(INDEX(Data!$BR:$BR,MATCH(T100,Data!$A:$A,0),1)=0,"",INDEX(Data!$BR:$BR,MATCH(T100,Data!$A:$A,0),1)))</f>
        <v/>
      </c>
      <c r="T100" s="43" t="str" cm="1">
        <f t="array" aca="1" ref="T100" ca="1">IFERROR(_xlfn.SINGLE(INDEX(Data!$A$1:S$1009,_xlfn.AGGREGATE(15,6,(OFFSET(Data!$A$1,0,MATCH(T$6,Data!$1:$1,0)-1,1000,1)=IF(T$7="","Yes",T$7))/(OFFSET(Data!$A$1,0,MATCH(T$6,Data!$1:$1,0)-1,1000,1)=IF(T$7="","Yes",T$7))*ROW(Data!$C$1:$C$1009),ROW(T100)-ROW(T$7)),1)),"")</f>
        <v>Nicktoons</v>
      </c>
      <c r="U100" s="43" t="str">
        <f ca="1">IF(V100="","",IF(INDEX(Data!$BR:$BR,MATCH(V100,Data!$A:$A,0),1)=0,"",INDEX(Data!$BR:$BR,MATCH(V100,Data!$A:$A,0),1)))</f>
        <v/>
      </c>
      <c r="V100" s="43" t="str" cm="1">
        <f t="array" aca="1" ref="V100" ca="1">IFERROR(_xlfn.SINGLE(INDEX(Data!$A$1:T$1009,_xlfn.AGGREGATE(15,6,(OFFSET(Data!$A$1,0,MATCH(V$6,Data!$1:$1,0)-1,1000,1)=IF(V$7="","Yes",V$7))/(OFFSET(Data!$A$1,0,MATCH(V$6,Data!$1:$1,0)-1,1000,1)=IF(V$7="","Yes",V$7))*ROW(Data!$C$1:$C$1009),ROW(V100)-ROW(V$7)),1)),"")</f>
        <v>National Geographic</v>
      </c>
      <c r="W100" s="43" t="str">
        <f ca="1">IF(X100="","",IF(INDEX(Data!$BR:$BR,MATCH(X100,Data!$A:$A,0),1)=0,"",INDEX(Data!$BR:$BR,MATCH(X100,Data!$A:$A,0),1)))</f>
        <v/>
      </c>
      <c r="X100" s="43" t="str" cm="1">
        <f t="array" aca="1" ref="X100" ca="1">IFERROR(_xlfn.SINGLE(INDEX(Data!$A$1:Y$1009,_xlfn.AGGREGATE(15,6,(OFFSET(Data!$A$1,0,MATCH(X$6,Data!$1:$1,0)-1,1000,1)=IF(X$7="","Yes",X$7))/(OFFSET(Data!$A$1,0,MATCH(X$6,Data!$1:$1,0)-1,1000,1)=IF(X$7="","Yes",X$7))*ROW(Data!$C$1:$C$1009),ROW(X100)-ROW(X$7)),1)),"")</f>
        <v>Unimas</v>
      </c>
      <c r="Y100" s="43" t="str">
        <f ca="1">IF(Z100="","",IF(INDEX(Data!$BR:$BR,MATCH(Z100,Data!$A:$A,0),1)=0,"",INDEX(Data!$BR:$BR,MATCH(Z100,Data!$A:$A,0),1)))</f>
        <v/>
      </c>
      <c r="Z100" s="43" t="str" cm="1">
        <f t="array" aca="1" ref="Z100" ca="1">IFERROR(_xlfn.SINGLE(INDEX(Data!$A$1:AA$1009,_xlfn.AGGREGATE(15,6,(OFFSET(Data!$A$1,0,MATCH(Z$6,Data!$1:$1,0)-1,1000,1)=IF(Z$7="","Yes",Z$7))/(OFFSET(Data!$A$1,0,MATCH(Z$6,Data!$1:$1,0)-1,1000,1)=IF(Z$7="","Yes",Z$7))*ROW(Data!$C$1:$C$1009),ROW(Z100)-ROW(Z$7)),1)),"")</f>
        <v>Universal Kids</v>
      </c>
      <c r="AA100" s="43" t="str">
        <f ca="1">IF(AB100="","",IF(INDEX(Data!$BR:$BR,MATCH(AB100,Data!$A:$A,0),1)=0,"",INDEX(Data!$BR:$BR,MATCH(AB100,Data!$A:$A,0),1)))</f>
        <v/>
      </c>
      <c r="AB100" s="43" t="str" cm="1">
        <f t="array" aca="1" ref="AB100" ca="1">IFERROR(_xlfn.SINGLE(INDEX(Data!$A$1:AC$1009,_xlfn.AGGREGATE(15,6,(OFFSET(Data!$A$1,0,MATCH(AB$6,Data!$1:$1,0)-1,1000,1)=IF(AB$7="","Yes",AB$7))/(OFFSET(Data!$A$1,0,MATCH(AB$6,Data!$1:$1,0)-1,1000,1)=IF(AB$7="","Yes",AB$7))*ROW(Data!$C$1:$C$1009),ROW(AB100)-ROW(AB$7)),1)),"")</f>
        <v/>
      </c>
      <c r="AC100" s="43" t="str">
        <f ca="1">IF(AD100="","",IF(INDEX(Data!$BR:$BR,MATCH(AD100,Data!$A:$A,0),1)=0,"",INDEX(Data!$BR:$BR,MATCH(AD100,Data!$A:$A,0),1)))</f>
        <v/>
      </c>
      <c r="AD100" s="43" t="str" cm="1">
        <f t="array" aca="1" ref="AD100" ca="1">IFERROR(_xlfn.SINGLE(INDEX(Data!$A$1:AE$1009,_xlfn.AGGREGATE(15,6,(OFFSET(Data!$A$1,0,MATCH(AD$6,Data!$1:$1,0)-1,1000,1)=IF(AD$7="","Yes",AD$7))/(OFFSET(Data!$A$1,0,MATCH(AD$6,Data!$1:$1,0)-1,1000,1)=IF(AD$7="","Yes",AD$7))*ROW(Data!$C$1:$C$1009),ROW(AD100)-ROW(AD$7)),1)),"")</f>
        <v>TUDNxtra8</v>
      </c>
      <c r="AE100" s="43" t="str">
        <f ca="1">IF(AF100="","",IF(INDEX(Data!$BR:$BR,MATCH(AF100,Data!$A:$A,0),1)=0,"",INDEX(Data!$BR:$BR,MATCH(AF100,Data!$A:$A,0),1)))</f>
        <v/>
      </c>
      <c r="AF100" s="43" t="str" cm="1">
        <f t="array" aca="1" ref="AF100" ca="1">IFERROR(_xlfn.SINGLE(INDEX(Data!$A$1:AM$1009,_xlfn.AGGREGATE(15,6,(OFFSET(Data!$A$1,0,MATCH(AF$6,Data!$1:$1,0)-1,1000,1)=IF(AF$7="","Yes",AF$7))/(OFFSET(Data!$A$1,0,MATCH(AF$6,Data!$1:$1,0)-1,1000,1)=IF(AF$7="","Yes",AF$7))*ROW(Data!$C$1:$C$1009),ROW(AF100)-ROW(AF$7)),1)),"")</f>
        <v/>
      </c>
      <c r="AG100" s="43" t="str">
        <f ca="1">IF(AH100="","",IF(INDEX(Data!$BR:$BR,MATCH(AH100,Data!$A:$A,0),1)=0,"",INDEX(Data!$BR:$BR,MATCH(AH100,Data!$A:$A,0),1)))</f>
        <v/>
      </c>
      <c r="AH100" s="43" t="str" cm="1">
        <f t="array" aca="1" ref="AH100" ca="1">IFERROR(_xlfn.SINGLE(INDEX(Data!$A$1:AO$1009,_xlfn.AGGREGATE(15,6,(OFFSET(Data!$A$1,0,MATCH(AH$6,Data!$1:$1,0)-1,1000,1)=IF(AH$7="","Yes",AH$7))/(OFFSET(Data!$A$1,0,MATCH(AH$6,Data!$1:$1,0)-1,1000,1)=IF(AH$7="","Yes",AH$7))*ROW(Data!$C$1:$C$1009),ROW(AH100)-ROW(AH$7)),1)),"")</f>
        <v/>
      </c>
      <c r="AI100" s="43" t="str">
        <f ca="1">IF(AJ100="","",IF(INDEX(Data!$BR:$BR,MATCH(AJ100,Data!$A:$A,0),1)=0,"",INDEX(Data!$BR:$BR,MATCH(AJ100,Data!$A:$A,0),1)))</f>
        <v/>
      </c>
      <c r="AJ100" s="43" t="str" cm="1">
        <f t="array" aca="1" ref="AJ100" ca="1">IFERROR(_xlfn.SINGLE(INDEX(Data!$A$1:AQ$1009,_xlfn.AGGREGATE(15,6,(OFFSET(Data!$A$1,0,MATCH(AJ$6,Data!$1:$1,0)-1,1000,1)=IF(AJ$7="","Yes",AJ$7))/(OFFSET(Data!$A$1,0,MATCH(AJ$6,Data!$1:$1,0)-1,1000,1)=IF(AJ$7="","Yes",AJ$7))*ROW(Data!$C$1:$C$1009),ROW(AJ100)-ROW(AJ$7)),1)),"")</f>
        <v/>
      </c>
      <c r="AK100" s="43" t="str">
        <f ca="1">IF(AL100="","",IF(INDEX(Data!$BR:$BR,MATCH(AL100,Data!$A:$A,0),1)=0,"",INDEX(Data!$BR:$BR,MATCH(AL100,Data!$A:$A,0),1)))</f>
        <v/>
      </c>
      <c r="AL100" s="43" t="str" cm="1">
        <f t="array" aca="1" ref="AL100" ca="1">IFERROR(_xlfn.SINGLE(INDEX(Data!$A$1:AS$1009,_xlfn.AGGREGATE(15,6,(OFFSET(Data!$A$1,0,MATCH(AL$6,Data!$1:$1,0)-1,1000,1)=IF(AL$7="","Yes",AL$7))/(OFFSET(Data!$A$1,0,MATCH(AL$6,Data!$1:$1,0)-1,1000,1)=IF(AL$7="","Yes",AL$7))*ROW(Data!$C$1:$C$1009),ROW(AL100)-ROW(AL$7)),1)),"")</f>
        <v/>
      </c>
      <c r="AM100" s="43" t="str">
        <f ca="1">IF(AN100="","",IF(INDEX(Data!$BR:$BR,MATCH(AN100,Data!$A:$A,0),1)=0,"",INDEX(Data!$BR:$BR,MATCH(AN100,Data!$A:$A,0),1)))</f>
        <v/>
      </c>
      <c r="AN100" s="43" t="str" cm="1">
        <f t="array" aca="1" ref="AN100" ca="1">IFERROR(_xlfn.SINGLE(INDEX(Data!$A$1:AU$1009,_xlfn.AGGREGATE(15,6,(OFFSET(Data!$A$1,0,MATCH(AN$6,Data!$1:$1,0)-1,1000,1)=IF(AN$7="","Yes",AN$7))/(OFFSET(Data!$A$1,0,MATCH(AN$6,Data!$1:$1,0)-1,1000,1)=IF(AN$7="","Yes",AN$7))*ROW(Data!$C$1:$C$1009),ROW(AN100)-ROW(AN$7)),1)),"")</f>
        <v/>
      </c>
    </row>
    <row r="101" spans="1:40" ht="24" x14ac:dyDescent="0.4">
      <c r="A101" s="43" t="str">
        <f ca="1">IF(B101="","",IF(INDEX(Data!$BR:$BR,MATCH(B101,Data!$A:$A,0),1)=0,"",INDEX(Data!$BR:$BR,MATCH(B101,Data!$A:$A,0),1)))</f>
        <v/>
      </c>
      <c r="B101" s="43" t="str" cm="1">
        <f t="array" aca="1" ref="B101" ca="1">IFERROR(_xlfn.SINGLE(INDEX(Data!A$1:$A$1007,_xlfn.AGGREGATE(15,6,(OFFSET(Data!$A$1,0,MATCH(B$6,Data!$1:$1,0)-1,1000,1)=IF(B$7="","Yes",B$7))/(OFFSET(Data!$A$1,0,MATCH(B$6,Data!$1:$1,0)-1,1000,1)=IF(B$7="","Yes",B$7))*ROW(Data!$C$1:$C$1007),ROW(B101)-ROW(B$7)),1)),"")</f>
        <v/>
      </c>
      <c r="C101" s="43" t="str">
        <f ca="1">IF(D101="","",IF(INDEX(Data!$BR:$BR,MATCH(D101,Data!$A:$A,0),1)=0,"",INDEX(Data!$BR:$BR,MATCH(D101,Data!$A:$A,0),1)))</f>
        <v/>
      </c>
      <c r="D101" s="43" t="str" cm="1">
        <f t="array" aca="1" ref="D101" ca="1">IFERROR(_xlfn.SINGLE(INDEX(Data!$A$1:C$1007,_xlfn.AGGREGATE(15,6,(OFFSET(Data!$A$1,0,MATCH(D$6,Data!$1:$1,0)-1,1000,1)=IF(D$7="","Yes",D$7))/(OFFSET(Data!$A$1,0,MATCH(D$6,Data!$1:$1,0)-1,1000,1)=IF(D$7="","Yes",D$7))*ROW(Data!$C$1:$C$1007),ROW(D101)-ROW(D$7)),1)),"")</f>
        <v/>
      </c>
      <c r="E101" s="43" t="str">
        <f ca="1">IF(F101="","",IF(INDEX(Data!$BR:$BR,MATCH(F101,Data!$A:$A,0),1)=0,"",INDEX(Data!$BR:$BR,MATCH(F101,Data!$A:$A,0),1)))</f>
        <v/>
      </c>
      <c r="F101" s="43" t="str" cm="1">
        <f t="array" aca="1" ref="F101" ca="1">IFERROR(_xlfn.SINGLE(INDEX(Data!$A$1:E$1009,_xlfn.AGGREGATE(15,6,(OFFSET(Data!$A$1,0,MATCH(F$6,Data!$1:$1,0)-1,1000,1)=IF(F$7="","Yes",F$7))/(OFFSET(Data!$A$1,0,MATCH(F$6,Data!$1:$1,0)-1,1000,1)=IF(F$7="","Yes",F$7))*ROW(Data!$C$1:$C$1009),ROW(F101)-ROW(F$7)),1)),"")</f>
        <v/>
      </c>
      <c r="G101" s="43" t="str">
        <f ca="1">IF(H101="","",IF(INDEX(Data!$BR:$BR,MATCH(H101,Data!$A:$A,0),1)=0,"",INDEX(Data!$BR:$BR,MATCH(H101,Data!$A:$A,0),1)))</f>
        <v/>
      </c>
      <c r="H101" s="43" t="str" cm="1">
        <f t="array" aca="1" ref="H101" ca="1">IFERROR(_xlfn.SINGLE(INDEX(Data!$A$1:G$1009,_xlfn.AGGREGATE(15,6,(OFFSET(Data!$A$1,0,MATCH(H$6,Data!$1:$1,0)-1,1000,1)=IF(H$7="","Yes",H$7))/(OFFSET(Data!$A$1,0,MATCH(H$6,Data!$1:$1,0)-1,1000,1)=IF(H$7="","Yes",H$7))*ROW(Data!$C$1:$C$1009),ROW(H101)-ROW(H$7)),1)),"")</f>
        <v/>
      </c>
      <c r="I101" s="43" t="str">
        <f ca="1">IF(J101="","",IF(INDEX(Data!$BR:$BR,MATCH(J101,Data!$A:$A,0),1)=0,"",INDEX(Data!$BR:$BR,MATCH(J101,Data!$A:$A,0),1)))</f>
        <v/>
      </c>
      <c r="J101" s="43" t="str" cm="1">
        <f t="array" aca="1" ref="J101" ca="1">IFERROR(_xlfn.SINGLE(INDEX(Data!$A$1:J$1009,_xlfn.AGGREGATE(15,6,(OFFSET(Data!$A$1,0,MATCH(J$6,Data!$1:$1,0)-1,1000,1)=IF(J$7="","Yes",J$7))/(OFFSET(Data!$A$1,0,MATCH(J$6,Data!$1:$1,0)-1,1000,1)=IF(J$7="","Yes",J$7))*ROW(Data!$C$1:$C$1009),ROW(J101)-ROW(J$7)),1)),"")</f>
        <v/>
      </c>
      <c r="K101" s="43" t="str">
        <f ca="1">IF(L101="","",IF(INDEX(Data!$BR:$BR,MATCH(L101,Data!$A:$A,0),1)=0,"",INDEX(Data!$BR:$BR,MATCH(L101,Data!$A:$A,0),1)))</f>
        <v/>
      </c>
      <c r="L101" s="43" t="str" cm="1">
        <f t="array" aca="1" ref="L101" ca="1">IFERROR(_xlfn.SINGLE(INDEX(Data!$A$1:L$1009,_xlfn.AGGREGATE(15,6,(OFFSET(Data!$A$1,0,MATCH(L$6,Data!$1:$1,0)-1,1000,1)=IF(L$7="","Yes",L$7))/(OFFSET(Data!$A$1,0,MATCH(L$6,Data!$1:$1,0)-1,1000,1)=IF(L$7="","Yes",L$7))*ROW(Data!$C$1:$C$1009),ROW(L101)-ROW(L$7)),1)),"")</f>
        <v/>
      </c>
      <c r="M101" s="43" t="str">
        <f ca="1">IF(N101="","",IF(INDEX(Data!$BR:$BR,MATCH(N101,Data!$A:$A,0),1)=0,"",INDEX(Data!$BR:$BR,MATCH(N101,Data!$A:$A,0),1)))</f>
        <v/>
      </c>
      <c r="N101" s="43" t="str" cm="1">
        <f t="array" aca="1" ref="N101" ca="1">IFERROR(_xlfn.SINGLE(INDEX(Data!$A$1:N$1009,_xlfn.AGGREGATE(15,6,(OFFSET(Data!$A$1,0,MATCH(N$6,Data!$1:$1,0)-1,1000,1)=IF(N$7="","Yes",N$7))/(OFFSET(Data!$A$1,0,MATCH(N$6,Data!$1:$1,0)-1,1000,1)=IF(N$7="","Yes",N$7))*ROW(Data!$C$1:$C$1009),ROW(N101)-ROW(N$7)),1)),"")</f>
        <v/>
      </c>
      <c r="O101" s="43" t="str">
        <f ca="1">IF(P101="","",IF(INDEX(Data!$BR:$BR,MATCH(P101,Data!$A:$A,0),1)=0,"",INDEX(Data!$BR:$BR,MATCH(P101,Data!$A:$A,0),1)))</f>
        <v/>
      </c>
      <c r="P101" s="43" t="str" cm="1">
        <f t="array" aca="1" ref="P101" ca="1">IFERROR(_xlfn.SINGLE(INDEX(Data!$A$1:Q$1009,_xlfn.AGGREGATE(15,6,(OFFSET(Data!$A$1,0,MATCH(P$6,Data!$1:$1,0)-1,1000,1)=IF(P$7="","Yes",P$7))/(OFFSET(Data!$A$1,0,MATCH(P$6,Data!$1:$1,0)-1,1000,1)=IF(P$7="","Yes",P$7))*ROW(Data!$C$1:$C$1009),ROW(P101)-ROW(P$7)),1)),"")</f>
        <v>Turner Classic Movies</v>
      </c>
      <c r="Q101" s="43" t="str">
        <f ca="1">IF(R101="","",IF(INDEX(Data!$BR:$BR,MATCH(R101,Data!$A:$A,0),1)=0,"",INDEX(Data!$BR:$BR,MATCH(R101,Data!$A:$A,0),1)))</f>
        <v/>
      </c>
      <c r="R101" s="43" t="str" cm="1">
        <f t="array" aca="1" ref="R101" ca="1">IFERROR(_xlfn.SINGLE(INDEX(Data!$A$1:R$1009,_xlfn.AGGREGATE(15,6,(OFFSET(Data!$A$1,0,MATCH(R$6,Data!$1:$1,0)-1,1000,1)=IF(R$7="","Yes",R$7))/(OFFSET(Data!$A$1,0,MATCH(R$6,Data!$1:$1,0)-1,1000,1)=IF(R$7="","Yes",R$7))*ROW(Data!$C$1:$C$1009),ROW(R101)-ROW(R$7)),1)),"")</f>
        <v>One American News</v>
      </c>
      <c r="S101" s="43" t="str">
        <f ca="1">IF(T101="","",IF(INDEX(Data!$BR:$BR,MATCH(T101,Data!$A:$A,0),1)=0,"",INDEX(Data!$BR:$BR,MATCH(T101,Data!$A:$A,0),1)))</f>
        <v/>
      </c>
      <c r="T101" s="43" t="str" cm="1">
        <f t="array" aca="1" ref="T101" ca="1">IFERROR(_xlfn.SINGLE(INDEX(Data!$A$1:S$1009,_xlfn.AGGREGATE(15,6,(OFFSET(Data!$A$1,0,MATCH(T$6,Data!$1:$1,0)-1,1000,1)=IF(T$7="","Yes",T$7))/(OFFSET(Data!$A$1,0,MATCH(T$6,Data!$1:$1,0)-1,1000,1)=IF(T$7="","Yes",T$7))*ROW(Data!$C$1:$C$1009),ROW(T101)-ROW(T$7)),1)),"")</f>
        <v>Olympic Channel</v>
      </c>
      <c r="U101" s="43" t="str">
        <f ca="1">IF(V101="","",IF(INDEX(Data!$BR:$BR,MATCH(V101,Data!$A:$A,0),1)=0,"",INDEX(Data!$BR:$BR,MATCH(V101,Data!$A:$A,0),1)))</f>
        <v/>
      </c>
      <c r="V101" s="43" t="str" cm="1">
        <f t="array" aca="1" ref="V101" ca="1">IFERROR(_xlfn.SINGLE(INDEX(Data!$A$1:T$1009,_xlfn.AGGREGATE(15,6,(OFFSET(Data!$A$1,0,MATCH(V$6,Data!$1:$1,0)-1,1000,1)=IF(V$7="","Yes",V$7))/(OFFSET(Data!$A$1,0,MATCH(V$6,Data!$1:$1,0)-1,1000,1)=IF(V$7="","Yes",V$7))*ROW(Data!$C$1:$C$1009),ROW(V101)-ROW(V$7)),1)),"")</f>
        <v>NBA TV</v>
      </c>
      <c r="W101" s="43" t="str">
        <f ca="1">IF(X101="","",IF(INDEX(Data!$BR:$BR,MATCH(X101,Data!$A:$A,0),1)=0,"",INDEX(Data!$BR:$BR,MATCH(X101,Data!$A:$A,0),1)))</f>
        <v/>
      </c>
      <c r="X101" s="43" t="str" cm="1">
        <f t="array" aca="1" ref="X101" ca="1">IFERROR(_xlfn.SINGLE(INDEX(Data!$A$1:Y$1009,_xlfn.AGGREGATE(15,6,(OFFSET(Data!$A$1,0,MATCH(X$6,Data!$1:$1,0)-1,1000,1)=IF(X$7="","Yes",X$7))/(OFFSET(Data!$A$1,0,MATCH(X$6,Data!$1:$1,0)-1,1000,1)=IF(X$7="","Yes",X$7))*ROW(Data!$C$1:$C$1009),ROW(X101)-ROW(X$7)),1)),"")</f>
        <v>Universo</v>
      </c>
      <c r="Y101" s="43" t="str">
        <f ca="1">IF(Z101="","",IF(INDEX(Data!$BR:$BR,MATCH(Z101,Data!$A:$A,0),1)=0,"",INDEX(Data!$BR:$BR,MATCH(Z101,Data!$A:$A,0),1)))</f>
        <v/>
      </c>
      <c r="Z101" s="43" t="str" cm="1">
        <f t="array" aca="1" ref="Z101" ca="1">IFERROR(_xlfn.SINGLE(INDEX(Data!$A$1:AA$1009,_xlfn.AGGREGATE(15,6,(OFFSET(Data!$A$1,0,MATCH(Z$6,Data!$1:$1,0)-1,1000,1)=IF(Z$7="","Yes",Z$7))/(OFFSET(Data!$A$1,0,MATCH(Z$6,Data!$1:$1,0)-1,1000,1)=IF(Z$7="","Yes",Z$7))*ROW(Data!$C$1:$C$1009),ROW(Z101)-ROW(Z$7)),1)),"")</f>
        <v>Universo</v>
      </c>
      <c r="AA101" s="43" t="str">
        <f ca="1">IF(AB101="","",IF(INDEX(Data!$BR:$BR,MATCH(AB101,Data!$A:$A,0),1)=0,"",INDEX(Data!$BR:$BR,MATCH(AB101,Data!$A:$A,0),1)))</f>
        <v/>
      </c>
      <c r="AB101" s="43" t="str" cm="1">
        <f t="array" aca="1" ref="AB101" ca="1">IFERROR(_xlfn.SINGLE(INDEX(Data!$A$1:AC$1009,_xlfn.AGGREGATE(15,6,(OFFSET(Data!$A$1,0,MATCH(AB$6,Data!$1:$1,0)-1,1000,1)=IF(AB$7="","Yes",AB$7))/(OFFSET(Data!$A$1,0,MATCH(AB$6,Data!$1:$1,0)-1,1000,1)=IF(AB$7="","Yes",AB$7))*ROW(Data!$C$1:$C$1009),ROW(AB101)-ROW(AB$7)),1)),"")</f>
        <v/>
      </c>
      <c r="AC101" s="43" t="str">
        <f ca="1">IF(AD101="","",IF(INDEX(Data!$BR:$BR,MATCH(AD101,Data!$A:$A,0),1)=0,"",INDEX(Data!$BR:$BR,MATCH(AD101,Data!$A:$A,0),1)))</f>
        <v/>
      </c>
      <c r="AD101" s="43" t="str" cm="1">
        <f t="array" aca="1" ref="AD101" ca="1">IFERROR(_xlfn.SINGLE(INDEX(Data!$A$1:AE$1009,_xlfn.AGGREGATE(15,6,(OFFSET(Data!$A$1,0,MATCH(AD$6,Data!$1:$1,0)-1,1000,1)=IF(AD$7="","Yes",AD$7))/(OFFSET(Data!$A$1,0,MATCH(AD$6,Data!$1:$1,0)-1,1000,1)=IF(AD$7="","Yes",AD$7))*ROW(Data!$C$1:$C$1009),ROW(AD101)-ROW(AD$7)),1)),"")</f>
        <v>TUDNxtra9</v>
      </c>
      <c r="AE101" s="43" t="str">
        <f ca="1">IF(AF101="","",IF(INDEX(Data!$BR:$BR,MATCH(AF101,Data!$A:$A,0),1)=0,"",INDEX(Data!$BR:$BR,MATCH(AF101,Data!$A:$A,0),1)))</f>
        <v/>
      </c>
      <c r="AF101" s="43" t="str" cm="1">
        <f t="array" aca="1" ref="AF101" ca="1">IFERROR(_xlfn.SINGLE(INDEX(Data!$A$1:AM$1009,_xlfn.AGGREGATE(15,6,(OFFSET(Data!$A$1,0,MATCH(AF$6,Data!$1:$1,0)-1,1000,1)=IF(AF$7="","Yes",AF$7))/(OFFSET(Data!$A$1,0,MATCH(AF$6,Data!$1:$1,0)-1,1000,1)=IF(AF$7="","Yes",AF$7))*ROW(Data!$C$1:$C$1009),ROW(AF101)-ROW(AF$7)),1)),"")</f>
        <v/>
      </c>
      <c r="AG101" s="43" t="str">
        <f ca="1">IF(AH101="","",IF(INDEX(Data!$BR:$BR,MATCH(AH101,Data!$A:$A,0),1)=0,"",INDEX(Data!$BR:$BR,MATCH(AH101,Data!$A:$A,0),1)))</f>
        <v/>
      </c>
      <c r="AH101" s="43" t="str" cm="1">
        <f t="array" aca="1" ref="AH101" ca="1">IFERROR(_xlfn.SINGLE(INDEX(Data!$A$1:AO$1009,_xlfn.AGGREGATE(15,6,(OFFSET(Data!$A$1,0,MATCH(AH$6,Data!$1:$1,0)-1,1000,1)=IF(AH$7="","Yes",AH$7))/(OFFSET(Data!$A$1,0,MATCH(AH$6,Data!$1:$1,0)-1,1000,1)=IF(AH$7="","Yes",AH$7))*ROW(Data!$C$1:$C$1009),ROW(AH101)-ROW(AH$7)),1)),"")</f>
        <v/>
      </c>
      <c r="AI101" s="43" t="str">
        <f ca="1">IF(AJ101="","",IF(INDEX(Data!$BR:$BR,MATCH(AJ101,Data!$A:$A,0),1)=0,"",INDEX(Data!$BR:$BR,MATCH(AJ101,Data!$A:$A,0),1)))</f>
        <v/>
      </c>
      <c r="AJ101" s="43" t="str" cm="1">
        <f t="array" aca="1" ref="AJ101" ca="1">IFERROR(_xlfn.SINGLE(INDEX(Data!$A$1:AQ$1009,_xlfn.AGGREGATE(15,6,(OFFSET(Data!$A$1,0,MATCH(AJ$6,Data!$1:$1,0)-1,1000,1)=IF(AJ$7="","Yes",AJ$7))/(OFFSET(Data!$A$1,0,MATCH(AJ$6,Data!$1:$1,0)-1,1000,1)=IF(AJ$7="","Yes",AJ$7))*ROW(Data!$C$1:$C$1009),ROW(AJ101)-ROW(AJ$7)),1)),"")</f>
        <v/>
      </c>
      <c r="AK101" s="43" t="str">
        <f ca="1">IF(AL101="","",IF(INDEX(Data!$BR:$BR,MATCH(AL101,Data!$A:$A,0),1)=0,"",INDEX(Data!$BR:$BR,MATCH(AL101,Data!$A:$A,0),1)))</f>
        <v/>
      </c>
      <c r="AL101" s="43" t="str" cm="1">
        <f t="array" aca="1" ref="AL101" ca="1">IFERROR(_xlfn.SINGLE(INDEX(Data!$A$1:AS$1009,_xlfn.AGGREGATE(15,6,(OFFSET(Data!$A$1,0,MATCH(AL$6,Data!$1:$1,0)-1,1000,1)=IF(AL$7="","Yes",AL$7))/(OFFSET(Data!$A$1,0,MATCH(AL$6,Data!$1:$1,0)-1,1000,1)=IF(AL$7="","Yes",AL$7))*ROW(Data!$C$1:$C$1009),ROW(AL101)-ROW(AL$7)),1)),"")</f>
        <v/>
      </c>
      <c r="AM101" s="43" t="str">
        <f ca="1">IF(AN101="","",IF(INDEX(Data!$BR:$BR,MATCH(AN101,Data!$A:$A,0),1)=0,"",INDEX(Data!$BR:$BR,MATCH(AN101,Data!$A:$A,0),1)))</f>
        <v/>
      </c>
      <c r="AN101" s="43" t="str" cm="1">
        <f t="array" aca="1" ref="AN101" ca="1">IFERROR(_xlfn.SINGLE(INDEX(Data!$A$1:AU$1009,_xlfn.AGGREGATE(15,6,(OFFSET(Data!$A$1,0,MATCH(AN$6,Data!$1:$1,0)-1,1000,1)=IF(AN$7="","Yes",AN$7))/(OFFSET(Data!$A$1,0,MATCH(AN$6,Data!$1:$1,0)-1,1000,1)=IF(AN$7="","Yes",AN$7))*ROW(Data!$C$1:$C$1009),ROW(AN101)-ROW(AN$7)),1)),"")</f>
        <v/>
      </c>
    </row>
    <row r="102" spans="1:40" ht="24" x14ac:dyDescent="0.4">
      <c r="A102" s="43" t="str">
        <f ca="1">IF(B102="","",IF(INDEX(Data!$BR:$BR,MATCH(B102,Data!$A:$A,0),1)=0,"",INDEX(Data!$BR:$BR,MATCH(B102,Data!$A:$A,0),1)))</f>
        <v/>
      </c>
      <c r="B102" s="43" t="str" cm="1">
        <f t="array" aca="1" ref="B102" ca="1">IFERROR(_xlfn.SINGLE(INDEX(Data!A$1:$A$1007,_xlfn.AGGREGATE(15,6,(OFFSET(Data!$A$1,0,MATCH(B$6,Data!$1:$1,0)-1,1000,1)=IF(B$7="","Yes",B$7))/(OFFSET(Data!$A$1,0,MATCH(B$6,Data!$1:$1,0)-1,1000,1)=IF(B$7="","Yes",B$7))*ROW(Data!$C$1:$C$1007),ROW(B102)-ROW(B$7)),1)),"")</f>
        <v/>
      </c>
      <c r="C102" s="43" t="str">
        <f ca="1">IF(D102="","",IF(INDEX(Data!$BR:$BR,MATCH(D102,Data!$A:$A,0),1)=0,"",INDEX(Data!$BR:$BR,MATCH(D102,Data!$A:$A,0),1)))</f>
        <v/>
      </c>
      <c r="D102" s="43" t="str" cm="1">
        <f t="array" aca="1" ref="D102" ca="1">IFERROR(_xlfn.SINGLE(INDEX(Data!$A$1:C$1007,_xlfn.AGGREGATE(15,6,(OFFSET(Data!$A$1,0,MATCH(D$6,Data!$1:$1,0)-1,1000,1)=IF(D$7="","Yes",D$7))/(OFFSET(Data!$A$1,0,MATCH(D$6,Data!$1:$1,0)-1,1000,1)=IF(D$7="","Yes",D$7))*ROW(Data!$C$1:$C$1007),ROW(D102)-ROW(D$7)),1)),"")</f>
        <v/>
      </c>
      <c r="E102" s="43" t="str">
        <f ca="1">IF(F102="","",IF(INDEX(Data!$BR:$BR,MATCH(F102,Data!$A:$A,0),1)=0,"",INDEX(Data!$BR:$BR,MATCH(F102,Data!$A:$A,0),1)))</f>
        <v/>
      </c>
      <c r="F102" s="43" t="str" cm="1">
        <f t="array" aca="1" ref="F102" ca="1">IFERROR(_xlfn.SINGLE(INDEX(Data!$A$1:E$1009,_xlfn.AGGREGATE(15,6,(OFFSET(Data!$A$1,0,MATCH(F$6,Data!$1:$1,0)-1,1000,1)=IF(F$7="","Yes",F$7))/(OFFSET(Data!$A$1,0,MATCH(F$6,Data!$1:$1,0)-1,1000,1)=IF(F$7="","Yes",F$7))*ROW(Data!$C$1:$C$1009),ROW(F102)-ROW(F$7)),1)),"")</f>
        <v/>
      </c>
      <c r="G102" s="43" t="str">
        <f ca="1">IF(H102="","",IF(INDEX(Data!$BR:$BR,MATCH(H102,Data!$A:$A,0),1)=0,"",INDEX(Data!$BR:$BR,MATCH(H102,Data!$A:$A,0),1)))</f>
        <v/>
      </c>
      <c r="H102" s="43" t="str" cm="1">
        <f t="array" aca="1" ref="H102" ca="1">IFERROR(_xlfn.SINGLE(INDEX(Data!$A$1:G$1009,_xlfn.AGGREGATE(15,6,(OFFSET(Data!$A$1,0,MATCH(H$6,Data!$1:$1,0)-1,1000,1)=IF(H$7="","Yes",H$7))/(OFFSET(Data!$A$1,0,MATCH(H$6,Data!$1:$1,0)-1,1000,1)=IF(H$7="","Yes",H$7))*ROW(Data!$C$1:$C$1009),ROW(H102)-ROW(H$7)),1)),"")</f>
        <v/>
      </c>
      <c r="I102" s="43" t="str">
        <f ca="1">IF(J102="","",IF(INDEX(Data!$BR:$BR,MATCH(J102,Data!$A:$A,0),1)=0,"",INDEX(Data!$BR:$BR,MATCH(J102,Data!$A:$A,0),1)))</f>
        <v/>
      </c>
      <c r="J102" s="43" t="str" cm="1">
        <f t="array" aca="1" ref="J102" ca="1">IFERROR(_xlfn.SINGLE(INDEX(Data!$A$1:J$1009,_xlfn.AGGREGATE(15,6,(OFFSET(Data!$A$1,0,MATCH(J$6,Data!$1:$1,0)-1,1000,1)=IF(J$7="","Yes",J$7))/(OFFSET(Data!$A$1,0,MATCH(J$6,Data!$1:$1,0)-1,1000,1)=IF(J$7="","Yes",J$7))*ROW(Data!$C$1:$C$1009),ROW(J102)-ROW(J$7)),1)),"")</f>
        <v/>
      </c>
      <c r="K102" s="43" t="str">
        <f ca="1">IF(L102="","",IF(INDEX(Data!$BR:$BR,MATCH(L102,Data!$A:$A,0),1)=0,"",INDEX(Data!$BR:$BR,MATCH(L102,Data!$A:$A,0),1)))</f>
        <v/>
      </c>
      <c r="L102" s="43" t="str" cm="1">
        <f t="array" aca="1" ref="L102" ca="1">IFERROR(_xlfn.SINGLE(INDEX(Data!$A$1:L$1009,_xlfn.AGGREGATE(15,6,(OFFSET(Data!$A$1,0,MATCH(L$6,Data!$1:$1,0)-1,1000,1)=IF(L$7="","Yes",L$7))/(OFFSET(Data!$A$1,0,MATCH(L$6,Data!$1:$1,0)-1,1000,1)=IF(L$7="","Yes",L$7))*ROW(Data!$C$1:$C$1009),ROW(L102)-ROW(L$7)),1)),"")</f>
        <v/>
      </c>
      <c r="M102" s="43" t="str">
        <f ca="1">IF(N102="","",IF(INDEX(Data!$BR:$BR,MATCH(N102,Data!$A:$A,0),1)=0,"",INDEX(Data!$BR:$BR,MATCH(N102,Data!$A:$A,0),1)))</f>
        <v/>
      </c>
      <c r="N102" s="43" t="str" cm="1">
        <f t="array" aca="1" ref="N102" ca="1">IFERROR(_xlfn.SINGLE(INDEX(Data!$A$1:N$1009,_xlfn.AGGREGATE(15,6,(OFFSET(Data!$A$1,0,MATCH(N$6,Data!$1:$1,0)-1,1000,1)=IF(N$7="","Yes",N$7))/(OFFSET(Data!$A$1,0,MATCH(N$6,Data!$1:$1,0)-1,1000,1)=IF(N$7="","Yes",N$7))*ROW(Data!$C$1:$C$1009),ROW(N102)-ROW(N$7)),1)),"")</f>
        <v/>
      </c>
      <c r="O102" s="43" t="str">
        <f ca="1">IF(P102="","",IF(INDEX(Data!$BR:$BR,MATCH(P102,Data!$A:$A,0),1)=0,"",INDEX(Data!$BR:$BR,MATCH(P102,Data!$A:$A,0),1)))</f>
        <v/>
      </c>
      <c r="P102" s="43" t="str" cm="1">
        <f t="array" aca="1" ref="P102" ca="1">IFERROR(_xlfn.SINGLE(INDEX(Data!$A$1:Q$1009,_xlfn.AGGREGATE(15,6,(OFFSET(Data!$A$1,0,MATCH(P$6,Data!$1:$1,0)-1,1000,1)=IF(P$7="","Yes",P$7))/(OFFSET(Data!$A$1,0,MATCH(P$6,Data!$1:$1,0)-1,1000,1)=IF(P$7="","Yes",P$7))*ROW(Data!$C$1:$C$1009),ROW(P102)-ROW(P$7)),1)),"")</f>
        <v>TV Land</v>
      </c>
      <c r="Q102" s="43" t="str">
        <f ca="1">IF(R102="","",IF(INDEX(Data!$BR:$BR,MATCH(R102,Data!$A:$A,0),1)=0,"",INDEX(Data!$BR:$BR,MATCH(R102,Data!$A:$A,0),1)))</f>
        <v/>
      </c>
      <c r="R102" s="43" t="str" cm="1">
        <f t="array" aca="1" ref="R102" ca="1">IFERROR(_xlfn.SINGLE(INDEX(Data!$A$1:R$1009,_xlfn.AGGREGATE(15,6,(OFFSET(Data!$A$1,0,MATCH(R$6,Data!$1:$1,0)-1,1000,1)=IF(R$7="","Yes",R$7))/(OFFSET(Data!$A$1,0,MATCH(R$6,Data!$1:$1,0)-1,1000,1)=IF(R$7="","Yes",R$7))*ROW(Data!$C$1:$C$1009),ROW(R102)-ROW(R$7)),1)),"")</f>
        <v>Ovation</v>
      </c>
      <c r="S102" s="43" t="str">
        <f ca="1">IF(T102="","",IF(INDEX(Data!$BR:$BR,MATCH(T102,Data!$A:$A,0),1)=0,"",INDEX(Data!$BR:$BR,MATCH(T102,Data!$A:$A,0),1)))</f>
        <v/>
      </c>
      <c r="T102" s="43" t="str" cm="1">
        <f t="array" aca="1" ref="T102" ca="1">IFERROR(_xlfn.SINGLE(INDEX(Data!$A$1:S$1009,_xlfn.AGGREGATE(15,6,(OFFSET(Data!$A$1,0,MATCH(T$6,Data!$1:$1,0)-1,1000,1)=IF(T$7="","Yes",T$7))/(OFFSET(Data!$A$1,0,MATCH(T$6,Data!$1:$1,0)-1,1000,1)=IF(T$7="","Yes",T$7))*ROW(Data!$C$1:$C$1009),ROW(T102)-ROW(T$7)),1)),"")</f>
        <v>One American News</v>
      </c>
      <c r="U102" s="43">
        <f ca="1">IF(V102="","",IF(INDEX(Data!$BR:$BR,MATCH(V102,Data!$A:$A,0),1)=0,"",INDEX(Data!$BR:$BR,MATCH(V102,Data!$A:$A,0),1)))</f>
        <v>1</v>
      </c>
      <c r="V102" s="43" t="str" cm="1">
        <f t="array" aca="1" ref="V102" ca="1">IFERROR(_xlfn.SINGLE(INDEX(Data!$A$1:T$1009,_xlfn.AGGREGATE(15,6,(OFFSET(Data!$A$1,0,MATCH(V$6,Data!$1:$1,0)-1,1000,1)=IF(V$7="","Yes",V$7))/(OFFSET(Data!$A$1,0,MATCH(V$6,Data!$1:$1,0)-1,1000,1)=IF(V$7="","Yes",V$7))*ROW(Data!$C$1:$C$1009),ROW(V102)-ROW(V$7)),1)),"")</f>
        <v>NBC</v>
      </c>
      <c r="W102" s="43" t="str">
        <f ca="1">IF(X102="","",IF(INDEX(Data!$BR:$BR,MATCH(X102,Data!$A:$A,0),1)=0,"",INDEX(Data!$BR:$BR,MATCH(X102,Data!$A:$A,0),1)))</f>
        <v/>
      </c>
      <c r="X102" s="43" t="str" cm="1">
        <f t="array" aca="1" ref="X102" ca="1">IFERROR(_xlfn.SINGLE(INDEX(Data!$A$1:Y$1009,_xlfn.AGGREGATE(15,6,(OFFSET(Data!$A$1,0,MATCH(X$6,Data!$1:$1,0)-1,1000,1)=IF(X$7="","Yes",X$7))/(OFFSET(Data!$A$1,0,MATCH(X$6,Data!$1:$1,0)-1,1000,1)=IF(X$7="","Yes",X$7))*ROW(Data!$C$1:$C$1009),ROW(X102)-ROW(X$7)),1)),"")</f>
        <v>Univision</v>
      </c>
      <c r="Y102" s="43" t="str">
        <f ca="1">IF(Z102="","",IF(INDEX(Data!$BR:$BR,MATCH(Z102,Data!$A:$A,0),1)=0,"",INDEX(Data!$BR:$BR,MATCH(Z102,Data!$A:$A,0),1)))</f>
        <v/>
      </c>
      <c r="Z102" s="43" t="str" cm="1">
        <f t="array" aca="1" ref="Z102" ca="1">IFERROR(_xlfn.SINGLE(INDEX(Data!$A$1:AA$1009,_xlfn.AGGREGATE(15,6,(OFFSET(Data!$A$1,0,MATCH(Z$6,Data!$1:$1,0)-1,1000,1)=IF(Z$7="","Yes",Z$7))/(OFFSET(Data!$A$1,0,MATCH(Z$6,Data!$1:$1,0)-1,1000,1)=IF(Z$7="","Yes",Z$7))*ROW(Data!$C$1:$C$1009),ROW(Z102)-ROW(Z$7)),1)),"")</f>
        <v>USA Network</v>
      </c>
      <c r="AA102" s="43" t="str">
        <f ca="1">IF(AB102="","",IF(INDEX(Data!$BR:$BR,MATCH(AB102,Data!$A:$A,0),1)=0,"",INDEX(Data!$BR:$BR,MATCH(AB102,Data!$A:$A,0),1)))</f>
        <v/>
      </c>
      <c r="AB102" s="43" t="str" cm="1">
        <f t="array" aca="1" ref="AB102" ca="1">IFERROR(_xlfn.SINGLE(INDEX(Data!$A$1:AC$1009,_xlfn.AGGREGATE(15,6,(OFFSET(Data!$A$1,0,MATCH(AB$6,Data!$1:$1,0)-1,1000,1)=IF(AB$7="","Yes",AB$7))/(OFFSET(Data!$A$1,0,MATCH(AB$6,Data!$1:$1,0)-1,1000,1)=IF(AB$7="","Yes",AB$7))*ROW(Data!$C$1:$C$1009),ROW(AB102)-ROW(AB$7)),1)),"")</f>
        <v/>
      </c>
      <c r="AC102" s="43" t="str">
        <f ca="1">IF(AD102="","",IF(INDEX(Data!$BR:$BR,MATCH(AD102,Data!$A:$A,0),1)=0,"",INDEX(Data!$BR:$BR,MATCH(AD102,Data!$A:$A,0),1)))</f>
        <v/>
      </c>
      <c r="AD102" s="43" t="str" cm="1">
        <f t="array" aca="1" ref="AD102" ca="1">IFERROR(_xlfn.SINGLE(INDEX(Data!$A$1:AE$1009,_xlfn.AGGREGATE(15,6,(OFFSET(Data!$A$1,0,MATCH(AD$6,Data!$1:$1,0)-1,1000,1)=IF(AD$7="","Yes",AD$7))/(OFFSET(Data!$A$1,0,MATCH(AD$6,Data!$1:$1,0)-1,1000,1)=IF(AD$7="","Yes",AD$7))*ROW(Data!$C$1:$C$1009),ROW(AD102)-ROW(AD$7)),1)),"")</f>
        <v>TV Land</v>
      </c>
      <c r="AE102" s="43" t="str">
        <f ca="1">IF(AF102="","",IF(INDEX(Data!$BR:$BR,MATCH(AF102,Data!$A:$A,0),1)=0,"",INDEX(Data!$BR:$BR,MATCH(AF102,Data!$A:$A,0),1)))</f>
        <v/>
      </c>
      <c r="AF102" s="43" t="str" cm="1">
        <f t="array" aca="1" ref="AF102" ca="1">IFERROR(_xlfn.SINGLE(INDEX(Data!$A$1:AM$1009,_xlfn.AGGREGATE(15,6,(OFFSET(Data!$A$1,0,MATCH(AF$6,Data!$1:$1,0)-1,1000,1)=IF(AF$7="","Yes",AF$7))/(OFFSET(Data!$A$1,0,MATCH(AF$6,Data!$1:$1,0)-1,1000,1)=IF(AF$7="","Yes",AF$7))*ROW(Data!$C$1:$C$1009),ROW(AF102)-ROW(AF$7)),1)),"")</f>
        <v/>
      </c>
      <c r="AG102" s="43" t="str">
        <f ca="1">IF(AH102="","",IF(INDEX(Data!$BR:$BR,MATCH(AH102,Data!$A:$A,0),1)=0,"",INDEX(Data!$BR:$BR,MATCH(AH102,Data!$A:$A,0),1)))</f>
        <v/>
      </c>
      <c r="AH102" s="43" t="str" cm="1">
        <f t="array" aca="1" ref="AH102" ca="1">IFERROR(_xlfn.SINGLE(INDEX(Data!$A$1:AO$1009,_xlfn.AGGREGATE(15,6,(OFFSET(Data!$A$1,0,MATCH(AH$6,Data!$1:$1,0)-1,1000,1)=IF(AH$7="","Yes",AH$7))/(OFFSET(Data!$A$1,0,MATCH(AH$6,Data!$1:$1,0)-1,1000,1)=IF(AH$7="","Yes",AH$7))*ROW(Data!$C$1:$C$1009),ROW(AH102)-ROW(AH$7)),1)),"")</f>
        <v/>
      </c>
      <c r="AI102" s="43" t="str">
        <f ca="1">IF(AJ102="","",IF(INDEX(Data!$BR:$BR,MATCH(AJ102,Data!$A:$A,0),1)=0,"",INDEX(Data!$BR:$BR,MATCH(AJ102,Data!$A:$A,0),1)))</f>
        <v/>
      </c>
      <c r="AJ102" s="43" t="str" cm="1">
        <f t="array" aca="1" ref="AJ102" ca="1">IFERROR(_xlfn.SINGLE(INDEX(Data!$A$1:AQ$1009,_xlfn.AGGREGATE(15,6,(OFFSET(Data!$A$1,0,MATCH(AJ$6,Data!$1:$1,0)-1,1000,1)=IF(AJ$7="","Yes",AJ$7))/(OFFSET(Data!$A$1,0,MATCH(AJ$6,Data!$1:$1,0)-1,1000,1)=IF(AJ$7="","Yes",AJ$7))*ROW(Data!$C$1:$C$1009),ROW(AJ102)-ROW(AJ$7)),1)),"")</f>
        <v/>
      </c>
      <c r="AK102" s="43" t="str">
        <f ca="1">IF(AL102="","",IF(INDEX(Data!$BR:$BR,MATCH(AL102,Data!$A:$A,0),1)=0,"",INDEX(Data!$BR:$BR,MATCH(AL102,Data!$A:$A,0),1)))</f>
        <v/>
      </c>
      <c r="AL102" s="43" t="str" cm="1">
        <f t="array" aca="1" ref="AL102" ca="1">IFERROR(_xlfn.SINGLE(INDEX(Data!$A$1:AS$1009,_xlfn.AGGREGATE(15,6,(OFFSET(Data!$A$1,0,MATCH(AL$6,Data!$1:$1,0)-1,1000,1)=IF(AL$7="","Yes",AL$7))/(OFFSET(Data!$A$1,0,MATCH(AL$6,Data!$1:$1,0)-1,1000,1)=IF(AL$7="","Yes",AL$7))*ROW(Data!$C$1:$C$1009),ROW(AL102)-ROW(AL$7)),1)),"")</f>
        <v/>
      </c>
      <c r="AM102" s="43" t="str">
        <f ca="1">IF(AN102="","",IF(INDEX(Data!$BR:$BR,MATCH(AN102,Data!$A:$A,0),1)=0,"",INDEX(Data!$BR:$BR,MATCH(AN102,Data!$A:$A,0),1)))</f>
        <v/>
      </c>
      <c r="AN102" s="43" t="str" cm="1">
        <f t="array" aca="1" ref="AN102" ca="1">IFERROR(_xlfn.SINGLE(INDEX(Data!$A$1:AU$1009,_xlfn.AGGREGATE(15,6,(OFFSET(Data!$A$1,0,MATCH(AN$6,Data!$1:$1,0)-1,1000,1)=IF(AN$7="","Yes",AN$7))/(OFFSET(Data!$A$1,0,MATCH(AN$6,Data!$1:$1,0)-1,1000,1)=IF(AN$7="","Yes",AN$7))*ROW(Data!$C$1:$C$1009),ROW(AN102)-ROW(AN$7)),1)),"")</f>
        <v/>
      </c>
    </row>
    <row r="103" spans="1:40" ht="24" x14ac:dyDescent="0.4">
      <c r="A103" s="43" t="str">
        <f ca="1">IF(B103="","",IF(INDEX(Data!$BR:$BR,MATCH(B103,Data!$A:$A,0),1)=0,"",INDEX(Data!$BR:$BR,MATCH(B103,Data!$A:$A,0),1)))</f>
        <v/>
      </c>
      <c r="B103" s="43" t="str" cm="1">
        <f t="array" aca="1" ref="B103" ca="1">IFERROR(_xlfn.SINGLE(INDEX(Data!A$1:$A$1007,_xlfn.AGGREGATE(15,6,(OFFSET(Data!$A$1,0,MATCH(B$6,Data!$1:$1,0)-1,1000,1)=IF(B$7="","Yes",B$7))/(OFFSET(Data!$A$1,0,MATCH(B$6,Data!$1:$1,0)-1,1000,1)=IF(B$7="","Yes",B$7))*ROW(Data!$C$1:$C$1007),ROW(B103)-ROW(B$7)),1)),"")</f>
        <v/>
      </c>
      <c r="C103" s="43" t="str">
        <f ca="1">IF(D103="","",IF(INDEX(Data!$BR:$BR,MATCH(D103,Data!$A:$A,0),1)=0,"",INDEX(Data!$BR:$BR,MATCH(D103,Data!$A:$A,0),1)))</f>
        <v/>
      </c>
      <c r="D103" s="43" t="str" cm="1">
        <f t="array" aca="1" ref="D103" ca="1">IFERROR(_xlfn.SINGLE(INDEX(Data!$A$1:C$1007,_xlfn.AGGREGATE(15,6,(OFFSET(Data!$A$1,0,MATCH(D$6,Data!$1:$1,0)-1,1000,1)=IF(D$7="","Yes",D$7))/(OFFSET(Data!$A$1,0,MATCH(D$6,Data!$1:$1,0)-1,1000,1)=IF(D$7="","Yes",D$7))*ROW(Data!$C$1:$C$1007),ROW(D103)-ROW(D$7)),1)),"")</f>
        <v/>
      </c>
      <c r="E103" s="43" t="str">
        <f ca="1">IF(F103="","",IF(INDEX(Data!$BR:$BR,MATCH(F103,Data!$A:$A,0),1)=0,"",INDEX(Data!$BR:$BR,MATCH(F103,Data!$A:$A,0),1)))</f>
        <v/>
      </c>
      <c r="F103" s="43" t="str" cm="1">
        <f t="array" aca="1" ref="F103" ca="1">IFERROR(_xlfn.SINGLE(INDEX(Data!$A$1:E$1009,_xlfn.AGGREGATE(15,6,(OFFSET(Data!$A$1,0,MATCH(F$6,Data!$1:$1,0)-1,1000,1)=IF(F$7="","Yes",F$7))/(OFFSET(Data!$A$1,0,MATCH(F$6,Data!$1:$1,0)-1,1000,1)=IF(F$7="","Yes",F$7))*ROW(Data!$C$1:$C$1009),ROW(F103)-ROW(F$7)),1)),"")</f>
        <v/>
      </c>
      <c r="G103" s="43" t="str">
        <f ca="1">IF(H103="","",IF(INDEX(Data!$BR:$BR,MATCH(H103,Data!$A:$A,0),1)=0,"",INDEX(Data!$BR:$BR,MATCH(H103,Data!$A:$A,0),1)))</f>
        <v/>
      </c>
      <c r="H103" s="43" t="str" cm="1">
        <f t="array" aca="1" ref="H103" ca="1">IFERROR(_xlfn.SINGLE(INDEX(Data!$A$1:G$1009,_xlfn.AGGREGATE(15,6,(OFFSET(Data!$A$1,0,MATCH(H$6,Data!$1:$1,0)-1,1000,1)=IF(H$7="","Yes",H$7))/(OFFSET(Data!$A$1,0,MATCH(H$6,Data!$1:$1,0)-1,1000,1)=IF(H$7="","Yes",H$7))*ROW(Data!$C$1:$C$1009),ROW(H103)-ROW(H$7)),1)),"")</f>
        <v/>
      </c>
      <c r="I103" s="43" t="str">
        <f ca="1">IF(J103="","",IF(INDEX(Data!$BR:$BR,MATCH(J103,Data!$A:$A,0),1)=0,"",INDEX(Data!$BR:$BR,MATCH(J103,Data!$A:$A,0),1)))</f>
        <v/>
      </c>
      <c r="J103" s="43" t="str" cm="1">
        <f t="array" aca="1" ref="J103" ca="1">IFERROR(_xlfn.SINGLE(INDEX(Data!$A$1:J$1009,_xlfn.AGGREGATE(15,6,(OFFSET(Data!$A$1,0,MATCH(J$6,Data!$1:$1,0)-1,1000,1)=IF(J$7="","Yes",J$7))/(OFFSET(Data!$A$1,0,MATCH(J$6,Data!$1:$1,0)-1,1000,1)=IF(J$7="","Yes",J$7))*ROW(Data!$C$1:$C$1009),ROW(J103)-ROW(J$7)),1)),"")</f>
        <v/>
      </c>
      <c r="K103" s="43" t="str">
        <f ca="1">IF(L103="","",IF(INDEX(Data!$BR:$BR,MATCH(L103,Data!$A:$A,0),1)=0,"",INDEX(Data!$BR:$BR,MATCH(L103,Data!$A:$A,0),1)))</f>
        <v/>
      </c>
      <c r="L103" s="43" t="str" cm="1">
        <f t="array" aca="1" ref="L103" ca="1">IFERROR(_xlfn.SINGLE(INDEX(Data!$A$1:L$1009,_xlfn.AGGREGATE(15,6,(OFFSET(Data!$A$1,0,MATCH(L$6,Data!$1:$1,0)-1,1000,1)=IF(L$7="","Yes",L$7))/(OFFSET(Data!$A$1,0,MATCH(L$6,Data!$1:$1,0)-1,1000,1)=IF(L$7="","Yes",L$7))*ROW(Data!$C$1:$C$1009),ROW(L103)-ROW(L$7)),1)),"")</f>
        <v/>
      </c>
      <c r="M103" s="43" t="str">
        <f ca="1">IF(N103="","",IF(INDEX(Data!$BR:$BR,MATCH(N103,Data!$A:$A,0),1)=0,"",INDEX(Data!$BR:$BR,MATCH(N103,Data!$A:$A,0),1)))</f>
        <v/>
      </c>
      <c r="N103" s="43" t="str" cm="1">
        <f t="array" aca="1" ref="N103" ca="1">IFERROR(_xlfn.SINGLE(INDEX(Data!$A$1:N$1009,_xlfn.AGGREGATE(15,6,(OFFSET(Data!$A$1,0,MATCH(N$6,Data!$1:$1,0)-1,1000,1)=IF(N$7="","Yes",N$7))/(OFFSET(Data!$A$1,0,MATCH(N$6,Data!$1:$1,0)-1,1000,1)=IF(N$7="","Yes",N$7))*ROW(Data!$C$1:$C$1009),ROW(N103)-ROW(N$7)),1)),"")</f>
        <v/>
      </c>
      <c r="O103" s="43" t="str">
        <f ca="1">IF(P103="","",IF(INDEX(Data!$BR:$BR,MATCH(P103,Data!$A:$A,0),1)=0,"",INDEX(Data!$BR:$BR,MATCH(P103,Data!$A:$A,0),1)))</f>
        <v/>
      </c>
      <c r="P103" s="43" t="str" cm="1">
        <f t="array" aca="1" ref="P103" ca="1">IFERROR(_xlfn.SINGLE(INDEX(Data!$A$1:Q$1009,_xlfn.AGGREGATE(15,6,(OFFSET(Data!$A$1,0,MATCH(P$6,Data!$1:$1,0)-1,1000,1)=IF(P$7="","Yes",P$7))/(OFFSET(Data!$A$1,0,MATCH(P$6,Data!$1:$1,0)-1,1000,1)=IF(P$7="","Yes",P$7))*ROW(Data!$C$1:$C$1009),ROW(P103)-ROW(P$7)),1)),"")</f>
        <v>TV One</v>
      </c>
      <c r="Q103" s="43" t="str">
        <f ca="1">IF(R103="","",IF(INDEX(Data!$BR:$BR,MATCH(R103,Data!$A:$A,0),1)=0,"",INDEX(Data!$BR:$BR,MATCH(R103,Data!$A:$A,0),1)))</f>
        <v/>
      </c>
      <c r="R103" s="43" t="str" cm="1">
        <f t="array" aca="1" ref="R103" ca="1">IFERROR(_xlfn.SINGLE(INDEX(Data!$A$1:R$1009,_xlfn.AGGREGATE(15,6,(OFFSET(Data!$A$1,0,MATCH(R$6,Data!$1:$1,0)-1,1000,1)=IF(R$7="","Yes",R$7))/(OFFSET(Data!$A$1,0,MATCH(R$6,Data!$1:$1,0)-1,1000,1)=IF(R$7="","Yes",R$7))*ROW(Data!$C$1:$C$1009),ROW(R103)-ROW(R$7)),1)),"")</f>
        <v>Own</v>
      </c>
      <c r="S103" s="43" t="str">
        <f ca="1">IF(T103="","",IF(INDEX(Data!$BR:$BR,MATCH(T103,Data!$A:$A,0),1)=0,"",INDEX(Data!$BR:$BR,MATCH(T103,Data!$A:$A,0),1)))</f>
        <v/>
      </c>
      <c r="T103" s="43" t="str" cm="1">
        <f t="array" aca="1" ref="T103" ca="1">IFERROR(_xlfn.SINGLE(INDEX(Data!$A$1:S$1009,_xlfn.AGGREGATE(15,6,(OFFSET(Data!$A$1,0,MATCH(T$6,Data!$1:$1,0)-1,1000,1)=IF(T$7="","Yes",T$7))/(OFFSET(Data!$A$1,0,MATCH(T$6,Data!$1:$1,0)-1,1000,1)=IF(T$7="","Yes",T$7))*ROW(Data!$C$1:$C$1009),ROW(T103)-ROW(T$7)),1)),"")</f>
        <v>Ovation</v>
      </c>
      <c r="U103" s="43" t="str">
        <f ca="1">IF(V103="","",IF(INDEX(Data!$BR:$BR,MATCH(V103,Data!$A:$A,0),1)=0,"",INDEX(Data!$BR:$BR,MATCH(V103,Data!$A:$A,0),1)))</f>
        <v/>
      </c>
      <c r="V103" s="43" t="str" cm="1">
        <f t="array" aca="1" ref="V103" ca="1">IFERROR(_xlfn.SINGLE(INDEX(Data!$A$1:T$1009,_xlfn.AGGREGATE(15,6,(OFFSET(Data!$A$1,0,MATCH(V$6,Data!$1:$1,0)-1,1000,1)=IF(V$7="","Yes",V$7))/(OFFSET(Data!$A$1,0,MATCH(V$6,Data!$1:$1,0)-1,1000,1)=IF(V$7="","Yes",V$7))*ROW(Data!$C$1:$C$1009),ROW(V103)-ROW(V$7)),1)),"")</f>
        <v>NBC Sports Network</v>
      </c>
      <c r="W103" s="43" t="str">
        <f ca="1">IF(X103="","",IF(INDEX(Data!$BR:$BR,MATCH(X103,Data!$A:$A,0),1)=0,"",INDEX(Data!$BR:$BR,MATCH(X103,Data!$A:$A,0),1)))</f>
        <v/>
      </c>
      <c r="X103" s="43" t="str" cm="1">
        <f t="array" aca="1" ref="X103" ca="1">IFERROR(_xlfn.SINGLE(INDEX(Data!$A$1:Y$1009,_xlfn.AGGREGATE(15,6,(OFFSET(Data!$A$1,0,MATCH(X$6,Data!$1:$1,0)-1,1000,1)=IF(X$7="","Yes",X$7))/(OFFSET(Data!$A$1,0,MATCH(X$6,Data!$1:$1,0)-1,1000,1)=IF(X$7="","Yes",X$7))*ROW(Data!$C$1:$C$1009),ROW(X103)-ROW(X$7)),1)),"")</f>
        <v>Univision Tlnovelas</v>
      </c>
      <c r="Y103" s="43" t="str">
        <f ca="1">IF(Z103="","",IF(INDEX(Data!$BR:$BR,MATCH(Z103,Data!$A:$A,0),1)=0,"",INDEX(Data!$BR:$BR,MATCH(Z103,Data!$A:$A,0),1)))</f>
        <v/>
      </c>
      <c r="Z103" s="43" t="str" cm="1">
        <f t="array" aca="1" ref="Z103" ca="1">IFERROR(_xlfn.SINGLE(INDEX(Data!$A$1:AA$1009,_xlfn.AGGREGATE(15,6,(OFFSET(Data!$A$1,0,MATCH(Z$6,Data!$1:$1,0)-1,1000,1)=IF(Z$7="","Yes",Z$7))/(OFFSET(Data!$A$1,0,MATCH(Z$6,Data!$1:$1,0)-1,1000,1)=IF(Z$7="","Yes",Z$7))*ROW(Data!$C$1:$C$1009),ROW(Z103)-ROW(Z$7)),1)),"")</f>
        <v>VH1</v>
      </c>
      <c r="AA103" s="43" t="str">
        <f ca="1">IF(AB103="","",IF(INDEX(Data!$BR:$BR,MATCH(AB103,Data!$A:$A,0),1)=0,"",INDEX(Data!$BR:$BR,MATCH(AB103,Data!$A:$A,0),1)))</f>
        <v/>
      </c>
      <c r="AB103" s="43" t="str" cm="1">
        <f t="array" aca="1" ref="AB103" ca="1">IFERROR(_xlfn.SINGLE(INDEX(Data!$A$1:AC$1009,_xlfn.AGGREGATE(15,6,(OFFSET(Data!$A$1,0,MATCH(AB$6,Data!$1:$1,0)-1,1000,1)=IF(AB$7="","Yes",AB$7))/(OFFSET(Data!$A$1,0,MATCH(AB$6,Data!$1:$1,0)-1,1000,1)=IF(AB$7="","Yes",AB$7))*ROW(Data!$C$1:$C$1009),ROW(AB103)-ROW(AB$7)),1)),"")</f>
        <v/>
      </c>
      <c r="AC103" s="43" t="str">
        <f ca="1">IF(AD103="","",IF(INDEX(Data!$BR:$BR,MATCH(AD103,Data!$A:$A,0),1)=0,"",INDEX(Data!$BR:$BR,MATCH(AD103,Data!$A:$A,0),1)))</f>
        <v/>
      </c>
      <c r="AD103" s="43" t="str" cm="1">
        <f t="array" aca="1" ref="AD103" ca="1">IFERROR(_xlfn.SINGLE(INDEX(Data!$A$1:AE$1009,_xlfn.AGGREGATE(15,6,(OFFSET(Data!$A$1,0,MATCH(AD$6,Data!$1:$1,0)-1,1000,1)=IF(AD$7="","Yes",AD$7))/(OFFSET(Data!$A$1,0,MATCH(AD$6,Data!$1:$1,0)-1,1000,1)=IF(AD$7="","Yes",AD$7))*ROW(Data!$C$1:$C$1009),ROW(AD103)-ROW(AD$7)),1)),"")</f>
        <v>TVG</v>
      </c>
      <c r="AE103" s="43" t="str">
        <f ca="1">IF(AF103="","",IF(INDEX(Data!$BR:$BR,MATCH(AF103,Data!$A:$A,0),1)=0,"",INDEX(Data!$BR:$BR,MATCH(AF103,Data!$A:$A,0),1)))</f>
        <v/>
      </c>
      <c r="AF103" s="43" t="str" cm="1">
        <f t="array" aca="1" ref="AF103" ca="1">IFERROR(_xlfn.SINGLE(INDEX(Data!$A$1:AM$1009,_xlfn.AGGREGATE(15,6,(OFFSET(Data!$A$1,0,MATCH(AF$6,Data!$1:$1,0)-1,1000,1)=IF(AF$7="","Yes",AF$7))/(OFFSET(Data!$A$1,0,MATCH(AF$6,Data!$1:$1,0)-1,1000,1)=IF(AF$7="","Yes",AF$7))*ROW(Data!$C$1:$C$1009),ROW(AF103)-ROW(AF$7)),1)),"")</f>
        <v/>
      </c>
      <c r="AG103" s="43" t="str">
        <f ca="1">IF(AH103="","",IF(INDEX(Data!$BR:$BR,MATCH(AH103,Data!$A:$A,0),1)=0,"",INDEX(Data!$BR:$BR,MATCH(AH103,Data!$A:$A,0),1)))</f>
        <v/>
      </c>
      <c r="AH103" s="43" t="str" cm="1">
        <f t="array" aca="1" ref="AH103" ca="1">IFERROR(_xlfn.SINGLE(INDEX(Data!$A$1:AO$1009,_xlfn.AGGREGATE(15,6,(OFFSET(Data!$A$1,0,MATCH(AH$6,Data!$1:$1,0)-1,1000,1)=IF(AH$7="","Yes",AH$7))/(OFFSET(Data!$A$1,0,MATCH(AH$6,Data!$1:$1,0)-1,1000,1)=IF(AH$7="","Yes",AH$7))*ROW(Data!$C$1:$C$1009),ROW(AH103)-ROW(AH$7)),1)),"")</f>
        <v/>
      </c>
      <c r="AI103" s="43" t="str">
        <f ca="1">IF(AJ103="","",IF(INDEX(Data!$BR:$BR,MATCH(AJ103,Data!$A:$A,0),1)=0,"",INDEX(Data!$BR:$BR,MATCH(AJ103,Data!$A:$A,0),1)))</f>
        <v/>
      </c>
      <c r="AJ103" s="43" t="str" cm="1">
        <f t="array" aca="1" ref="AJ103" ca="1">IFERROR(_xlfn.SINGLE(INDEX(Data!$A$1:AQ$1009,_xlfn.AGGREGATE(15,6,(OFFSET(Data!$A$1,0,MATCH(AJ$6,Data!$1:$1,0)-1,1000,1)=IF(AJ$7="","Yes",AJ$7))/(OFFSET(Data!$A$1,0,MATCH(AJ$6,Data!$1:$1,0)-1,1000,1)=IF(AJ$7="","Yes",AJ$7))*ROW(Data!$C$1:$C$1009),ROW(AJ103)-ROW(AJ$7)),1)),"")</f>
        <v/>
      </c>
      <c r="AK103" s="43" t="str">
        <f ca="1">IF(AL103="","",IF(INDEX(Data!$BR:$BR,MATCH(AL103,Data!$A:$A,0),1)=0,"",INDEX(Data!$BR:$BR,MATCH(AL103,Data!$A:$A,0),1)))</f>
        <v/>
      </c>
      <c r="AL103" s="43" t="str" cm="1">
        <f t="array" aca="1" ref="AL103" ca="1">IFERROR(_xlfn.SINGLE(INDEX(Data!$A$1:AS$1009,_xlfn.AGGREGATE(15,6,(OFFSET(Data!$A$1,0,MATCH(AL$6,Data!$1:$1,0)-1,1000,1)=IF(AL$7="","Yes",AL$7))/(OFFSET(Data!$A$1,0,MATCH(AL$6,Data!$1:$1,0)-1,1000,1)=IF(AL$7="","Yes",AL$7))*ROW(Data!$C$1:$C$1009),ROW(AL103)-ROW(AL$7)),1)),"")</f>
        <v/>
      </c>
      <c r="AM103" s="43" t="str">
        <f ca="1">IF(AN103="","",IF(INDEX(Data!$BR:$BR,MATCH(AN103,Data!$A:$A,0),1)=0,"",INDEX(Data!$BR:$BR,MATCH(AN103,Data!$A:$A,0),1)))</f>
        <v/>
      </c>
      <c r="AN103" s="43" t="str" cm="1">
        <f t="array" aca="1" ref="AN103" ca="1">IFERROR(_xlfn.SINGLE(INDEX(Data!$A$1:AU$1009,_xlfn.AGGREGATE(15,6,(OFFSET(Data!$A$1,0,MATCH(AN$6,Data!$1:$1,0)-1,1000,1)=IF(AN$7="","Yes",AN$7))/(OFFSET(Data!$A$1,0,MATCH(AN$6,Data!$1:$1,0)-1,1000,1)=IF(AN$7="","Yes",AN$7))*ROW(Data!$C$1:$C$1009),ROW(AN103)-ROW(AN$7)),1)),"")</f>
        <v/>
      </c>
    </row>
    <row r="104" spans="1:40" ht="24" x14ac:dyDescent="0.4">
      <c r="A104" s="43" t="str">
        <f ca="1">IF(B104="","",IF(INDEX(Data!$BR:$BR,MATCH(B104,Data!$A:$A,0),1)=0,"",INDEX(Data!$BR:$BR,MATCH(B104,Data!$A:$A,0),1)))</f>
        <v/>
      </c>
      <c r="B104" s="43" t="str" cm="1">
        <f t="array" aca="1" ref="B104" ca="1">IFERROR(_xlfn.SINGLE(INDEX(Data!A$1:$A$1007,_xlfn.AGGREGATE(15,6,(OFFSET(Data!$A$1,0,MATCH(B$6,Data!$1:$1,0)-1,1000,1)=IF(B$7="","Yes",B$7))/(OFFSET(Data!$A$1,0,MATCH(B$6,Data!$1:$1,0)-1,1000,1)=IF(B$7="","Yes",B$7))*ROW(Data!$C$1:$C$1007),ROW(B104)-ROW(B$7)),1)),"")</f>
        <v/>
      </c>
      <c r="C104" s="43" t="str">
        <f ca="1">IF(D104="","",IF(INDEX(Data!$BR:$BR,MATCH(D104,Data!$A:$A,0),1)=0,"",INDEX(Data!$BR:$BR,MATCH(D104,Data!$A:$A,0),1)))</f>
        <v/>
      </c>
      <c r="D104" s="43" t="str" cm="1">
        <f t="array" aca="1" ref="D104" ca="1">IFERROR(_xlfn.SINGLE(INDEX(Data!$A$1:C$1007,_xlfn.AGGREGATE(15,6,(OFFSET(Data!$A$1,0,MATCH(D$6,Data!$1:$1,0)-1,1000,1)=IF(D$7="","Yes",D$7))/(OFFSET(Data!$A$1,0,MATCH(D$6,Data!$1:$1,0)-1,1000,1)=IF(D$7="","Yes",D$7))*ROW(Data!$C$1:$C$1007),ROW(D104)-ROW(D$7)),1)),"")</f>
        <v/>
      </c>
      <c r="E104" s="43" t="str">
        <f ca="1">IF(F104="","",IF(INDEX(Data!$BR:$BR,MATCH(F104,Data!$A:$A,0),1)=0,"",INDEX(Data!$BR:$BR,MATCH(F104,Data!$A:$A,0),1)))</f>
        <v/>
      </c>
      <c r="F104" s="43" t="str" cm="1">
        <f t="array" aca="1" ref="F104" ca="1">IFERROR(_xlfn.SINGLE(INDEX(Data!$A$1:E$1009,_xlfn.AGGREGATE(15,6,(OFFSET(Data!$A$1,0,MATCH(F$6,Data!$1:$1,0)-1,1000,1)=IF(F$7="","Yes",F$7))/(OFFSET(Data!$A$1,0,MATCH(F$6,Data!$1:$1,0)-1,1000,1)=IF(F$7="","Yes",F$7))*ROW(Data!$C$1:$C$1009),ROW(F104)-ROW(F$7)),1)),"")</f>
        <v/>
      </c>
      <c r="G104" s="43" t="str">
        <f ca="1">IF(H104="","",IF(INDEX(Data!$BR:$BR,MATCH(H104,Data!$A:$A,0),1)=0,"",INDEX(Data!$BR:$BR,MATCH(H104,Data!$A:$A,0),1)))</f>
        <v/>
      </c>
      <c r="H104" s="43" t="str" cm="1">
        <f t="array" aca="1" ref="H104" ca="1">IFERROR(_xlfn.SINGLE(INDEX(Data!$A$1:G$1009,_xlfn.AGGREGATE(15,6,(OFFSET(Data!$A$1,0,MATCH(H$6,Data!$1:$1,0)-1,1000,1)=IF(H$7="","Yes",H$7))/(OFFSET(Data!$A$1,0,MATCH(H$6,Data!$1:$1,0)-1,1000,1)=IF(H$7="","Yes",H$7))*ROW(Data!$C$1:$C$1009),ROW(H104)-ROW(H$7)),1)),"")</f>
        <v/>
      </c>
      <c r="I104" s="43" t="str">
        <f ca="1">IF(J104="","",IF(INDEX(Data!$BR:$BR,MATCH(J104,Data!$A:$A,0),1)=0,"",INDEX(Data!$BR:$BR,MATCH(J104,Data!$A:$A,0),1)))</f>
        <v/>
      </c>
      <c r="J104" s="43" t="str" cm="1">
        <f t="array" aca="1" ref="J104" ca="1">IFERROR(_xlfn.SINGLE(INDEX(Data!$A$1:J$1009,_xlfn.AGGREGATE(15,6,(OFFSET(Data!$A$1,0,MATCH(J$6,Data!$1:$1,0)-1,1000,1)=IF(J$7="","Yes",J$7))/(OFFSET(Data!$A$1,0,MATCH(J$6,Data!$1:$1,0)-1,1000,1)=IF(J$7="","Yes",J$7))*ROW(Data!$C$1:$C$1009),ROW(J104)-ROW(J$7)),1)),"")</f>
        <v/>
      </c>
      <c r="K104" s="43" t="str">
        <f ca="1">IF(L104="","",IF(INDEX(Data!$BR:$BR,MATCH(L104,Data!$A:$A,0),1)=0,"",INDEX(Data!$BR:$BR,MATCH(L104,Data!$A:$A,0),1)))</f>
        <v/>
      </c>
      <c r="L104" s="43" t="str" cm="1">
        <f t="array" aca="1" ref="L104" ca="1">IFERROR(_xlfn.SINGLE(INDEX(Data!$A$1:L$1009,_xlfn.AGGREGATE(15,6,(OFFSET(Data!$A$1,0,MATCH(L$6,Data!$1:$1,0)-1,1000,1)=IF(L$7="","Yes",L$7))/(OFFSET(Data!$A$1,0,MATCH(L$6,Data!$1:$1,0)-1,1000,1)=IF(L$7="","Yes",L$7))*ROW(Data!$C$1:$C$1009),ROW(L104)-ROW(L$7)),1)),"")</f>
        <v/>
      </c>
      <c r="M104" s="43" t="str">
        <f ca="1">IF(N104="","",IF(INDEX(Data!$BR:$BR,MATCH(N104,Data!$A:$A,0),1)=0,"",INDEX(Data!$BR:$BR,MATCH(N104,Data!$A:$A,0),1)))</f>
        <v/>
      </c>
      <c r="N104" s="43" t="str" cm="1">
        <f t="array" aca="1" ref="N104" ca="1">IFERROR(_xlfn.SINGLE(INDEX(Data!$A$1:N$1009,_xlfn.AGGREGATE(15,6,(OFFSET(Data!$A$1,0,MATCH(N$6,Data!$1:$1,0)-1,1000,1)=IF(N$7="","Yes",N$7))/(OFFSET(Data!$A$1,0,MATCH(N$6,Data!$1:$1,0)-1,1000,1)=IF(N$7="","Yes",N$7))*ROW(Data!$C$1:$C$1009),ROW(N104)-ROW(N$7)),1)),"")</f>
        <v/>
      </c>
      <c r="O104" s="43" t="str">
        <f ca="1">IF(P104="","",IF(INDEX(Data!$BR:$BR,MATCH(P104,Data!$A:$A,0),1)=0,"",INDEX(Data!$BR:$BR,MATCH(P104,Data!$A:$A,0),1)))</f>
        <v/>
      </c>
      <c r="P104" s="43" t="str" cm="1">
        <f t="array" aca="1" ref="P104" ca="1">IFERROR(_xlfn.SINGLE(INDEX(Data!$A$1:Q$1009,_xlfn.AGGREGATE(15,6,(OFFSET(Data!$A$1,0,MATCH(P$6,Data!$1:$1,0)-1,1000,1)=IF(P$7="","Yes",P$7))/(OFFSET(Data!$A$1,0,MATCH(P$6,Data!$1:$1,0)-1,1000,1)=IF(P$7="","Yes",P$7))*ROW(Data!$C$1:$C$1009),ROW(P104)-ROW(P$7)),1)),"")</f>
        <v>Unimas</v>
      </c>
      <c r="Q104" s="43" t="str">
        <f ca="1">IF(R104="","",IF(INDEX(Data!$BR:$BR,MATCH(R104,Data!$A:$A,0),1)=0,"",INDEX(Data!$BR:$BR,MATCH(R104,Data!$A:$A,0),1)))</f>
        <v/>
      </c>
      <c r="R104" s="43" t="str" cm="1">
        <f t="array" aca="1" ref="R104" ca="1">IFERROR(_xlfn.SINGLE(INDEX(Data!$A$1:R$1009,_xlfn.AGGREGATE(15,6,(OFFSET(Data!$A$1,0,MATCH(R$6,Data!$1:$1,0)-1,1000,1)=IF(R$7="","Yes",R$7))/(OFFSET(Data!$A$1,0,MATCH(R$6,Data!$1:$1,0)-1,1000,1)=IF(R$7="","Yes",R$7))*ROW(Data!$C$1:$C$1009),ROW(R104)-ROW(R$7)),1)),"")</f>
        <v>Oxygen</v>
      </c>
      <c r="S104" s="43" t="str">
        <f ca="1">IF(T104="","",IF(INDEX(Data!$BR:$BR,MATCH(T104,Data!$A:$A,0),1)=0,"",INDEX(Data!$BR:$BR,MATCH(T104,Data!$A:$A,0),1)))</f>
        <v/>
      </c>
      <c r="T104" s="43" t="str" cm="1">
        <f t="array" aca="1" ref="T104" ca="1">IFERROR(_xlfn.SINGLE(INDEX(Data!$A$1:S$1009,_xlfn.AGGREGATE(15,6,(OFFSET(Data!$A$1,0,MATCH(T$6,Data!$1:$1,0)-1,1000,1)=IF(T$7="","Yes",T$7))/(OFFSET(Data!$A$1,0,MATCH(T$6,Data!$1:$1,0)-1,1000,1)=IF(T$7="","Yes",T$7))*ROW(Data!$C$1:$C$1009),ROW(T104)-ROW(T$7)),1)),"")</f>
        <v>Own</v>
      </c>
      <c r="U104" s="43" t="str">
        <f ca="1">IF(V104="","",IF(INDEX(Data!$BR:$BR,MATCH(V104,Data!$A:$A,0),1)=0,"",INDEX(Data!$BR:$BR,MATCH(V104,Data!$A:$A,0),1)))</f>
        <v/>
      </c>
      <c r="V104" s="43" t="str" cm="1">
        <f t="array" aca="1" ref="V104" ca="1">IFERROR(_xlfn.SINGLE(INDEX(Data!$A$1:T$1009,_xlfn.AGGREGATE(15,6,(OFFSET(Data!$A$1,0,MATCH(V$6,Data!$1:$1,0)-1,1000,1)=IF(V$7="","Yes",V$7))/(OFFSET(Data!$A$1,0,MATCH(V$6,Data!$1:$1,0)-1,1000,1)=IF(V$7="","Yes",V$7))*ROW(Data!$C$1:$C$1009),ROW(V104)-ROW(V$7)),1)),"")</f>
        <v>NBC Sports Regionals</v>
      </c>
      <c r="W104" s="43" t="str">
        <f ca="1">IF(X104="","",IF(INDEX(Data!$BR:$BR,MATCH(X104,Data!$A:$A,0),1)=0,"",INDEX(Data!$BR:$BR,MATCH(X104,Data!$A:$A,0),1)))</f>
        <v/>
      </c>
      <c r="X104" s="43" t="str" cm="1">
        <f t="array" aca="1" ref="X104" ca="1">IFERROR(_xlfn.SINGLE(INDEX(Data!$A$1:Y$1009,_xlfn.AGGREGATE(15,6,(OFFSET(Data!$A$1,0,MATCH(X$6,Data!$1:$1,0)-1,1000,1)=IF(X$7="","Yes",X$7))/(OFFSET(Data!$A$1,0,MATCH(X$6,Data!$1:$1,0)-1,1000,1)=IF(X$7="","Yes",X$7))*ROW(Data!$C$1:$C$1009),ROW(X104)-ROW(X$7)),1)),"")</f>
        <v>Up</v>
      </c>
      <c r="Y104" s="43" t="str">
        <f ca="1">IF(Z104="","",IF(INDEX(Data!$BR:$BR,MATCH(Z104,Data!$A:$A,0),1)=0,"",INDEX(Data!$BR:$BR,MATCH(Z104,Data!$A:$A,0),1)))</f>
        <v/>
      </c>
      <c r="Z104" s="43" t="str" cm="1">
        <f t="array" aca="1" ref="Z104" ca="1">IFERROR(_xlfn.SINGLE(INDEX(Data!$A$1:AA$1009,_xlfn.AGGREGATE(15,6,(OFFSET(Data!$A$1,0,MATCH(Z$6,Data!$1:$1,0)-1,1000,1)=IF(Z$7="","Yes",Z$7))/(OFFSET(Data!$A$1,0,MATCH(Z$6,Data!$1:$1,0)-1,1000,1)=IF(Z$7="","Yes",Z$7))*ROW(Data!$C$1:$C$1009),ROW(Z104)-ROW(Z$7)),1)),"")</f>
        <v>We TV</v>
      </c>
      <c r="AA104" s="43" t="str">
        <f ca="1">IF(AB104="","",IF(INDEX(Data!$BR:$BR,MATCH(AB104,Data!$A:$A,0),1)=0,"",INDEX(Data!$BR:$BR,MATCH(AB104,Data!$A:$A,0),1)))</f>
        <v/>
      </c>
      <c r="AB104" s="43" t="str" cm="1">
        <f t="array" aca="1" ref="AB104" ca="1">IFERROR(_xlfn.SINGLE(INDEX(Data!$A$1:AC$1009,_xlfn.AGGREGATE(15,6,(OFFSET(Data!$A$1,0,MATCH(AB$6,Data!$1:$1,0)-1,1000,1)=IF(AB$7="","Yes",AB$7))/(OFFSET(Data!$A$1,0,MATCH(AB$6,Data!$1:$1,0)-1,1000,1)=IF(AB$7="","Yes",AB$7))*ROW(Data!$C$1:$C$1009),ROW(AB104)-ROW(AB$7)),1)),"")</f>
        <v/>
      </c>
      <c r="AC104" s="43" t="str">
        <f ca="1">IF(AD104="","",IF(INDEX(Data!$BR:$BR,MATCH(AD104,Data!$A:$A,0),1)=0,"",INDEX(Data!$BR:$BR,MATCH(AD104,Data!$A:$A,0),1)))</f>
        <v/>
      </c>
      <c r="AD104" s="43" t="str" cm="1">
        <f t="array" aca="1" ref="AD104" ca="1">IFERROR(_xlfn.SINGLE(INDEX(Data!$A$1:AE$1009,_xlfn.AGGREGATE(15,6,(OFFSET(Data!$A$1,0,MATCH(AD$6,Data!$1:$1,0)-1,1000,1)=IF(AD$7="","Yes",AD$7))/(OFFSET(Data!$A$1,0,MATCH(AD$6,Data!$1:$1,0)-1,1000,1)=IF(AD$7="","Yes",AD$7))*ROW(Data!$C$1:$C$1009),ROW(AD104)-ROW(AD$7)),1)),"")</f>
        <v>Unimas</v>
      </c>
      <c r="AE104" s="43" t="str">
        <f ca="1">IF(AF104="","",IF(INDEX(Data!$BR:$BR,MATCH(AF104,Data!$A:$A,0),1)=0,"",INDEX(Data!$BR:$BR,MATCH(AF104,Data!$A:$A,0),1)))</f>
        <v/>
      </c>
      <c r="AF104" s="43" t="str" cm="1">
        <f t="array" aca="1" ref="AF104" ca="1">IFERROR(_xlfn.SINGLE(INDEX(Data!$A$1:AM$1009,_xlfn.AGGREGATE(15,6,(OFFSET(Data!$A$1,0,MATCH(AF$6,Data!$1:$1,0)-1,1000,1)=IF(AF$7="","Yes",AF$7))/(OFFSET(Data!$A$1,0,MATCH(AF$6,Data!$1:$1,0)-1,1000,1)=IF(AF$7="","Yes",AF$7))*ROW(Data!$C$1:$C$1009),ROW(AF104)-ROW(AF$7)),1)),"")</f>
        <v/>
      </c>
      <c r="AG104" s="43" t="str">
        <f ca="1">IF(AH104="","",IF(INDEX(Data!$BR:$BR,MATCH(AH104,Data!$A:$A,0),1)=0,"",INDEX(Data!$BR:$BR,MATCH(AH104,Data!$A:$A,0),1)))</f>
        <v/>
      </c>
      <c r="AH104" s="43" t="str" cm="1">
        <f t="array" aca="1" ref="AH104" ca="1">IFERROR(_xlfn.SINGLE(INDEX(Data!$A$1:AO$1009,_xlfn.AGGREGATE(15,6,(OFFSET(Data!$A$1,0,MATCH(AH$6,Data!$1:$1,0)-1,1000,1)=IF(AH$7="","Yes",AH$7))/(OFFSET(Data!$A$1,0,MATCH(AH$6,Data!$1:$1,0)-1,1000,1)=IF(AH$7="","Yes",AH$7))*ROW(Data!$C$1:$C$1009),ROW(AH104)-ROW(AH$7)),1)),"")</f>
        <v/>
      </c>
      <c r="AI104" s="43" t="str">
        <f ca="1">IF(AJ104="","",IF(INDEX(Data!$BR:$BR,MATCH(AJ104,Data!$A:$A,0),1)=0,"",INDEX(Data!$BR:$BR,MATCH(AJ104,Data!$A:$A,0),1)))</f>
        <v/>
      </c>
      <c r="AJ104" s="43" t="str" cm="1">
        <f t="array" aca="1" ref="AJ104" ca="1">IFERROR(_xlfn.SINGLE(INDEX(Data!$A$1:AQ$1009,_xlfn.AGGREGATE(15,6,(OFFSET(Data!$A$1,0,MATCH(AJ$6,Data!$1:$1,0)-1,1000,1)=IF(AJ$7="","Yes",AJ$7))/(OFFSET(Data!$A$1,0,MATCH(AJ$6,Data!$1:$1,0)-1,1000,1)=IF(AJ$7="","Yes",AJ$7))*ROW(Data!$C$1:$C$1009),ROW(AJ104)-ROW(AJ$7)),1)),"")</f>
        <v/>
      </c>
      <c r="AK104" s="43" t="str">
        <f ca="1">IF(AL104="","",IF(INDEX(Data!$BR:$BR,MATCH(AL104,Data!$A:$A,0),1)=0,"",INDEX(Data!$BR:$BR,MATCH(AL104,Data!$A:$A,0),1)))</f>
        <v/>
      </c>
      <c r="AL104" s="43" t="str" cm="1">
        <f t="array" aca="1" ref="AL104" ca="1">IFERROR(_xlfn.SINGLE(INDEX(Data!$A$1:AS$1009,_xlfn.AGGREGATE(15,6,(OFFSET(Data!$A$1,0,MATCH(AL$6,Data!$1:$1,0)-1,1000,1)=IF(AL$7="","Yes",AL$7))/(OFFSET(Data!$A$1,0,MATCH(AL$6,Data!$1:$1,0)-1,1000,1)=IF(AL$7="","Yes",AL$7))*ROW(Data!$C$1:$C$1009),ROW(AL104)-ROW(AL$7)),1)),"")</f>
        <v/>
      </c>
      <c r="AM104" s="43" t="str">
        <f ca="1">IF(AN104="","",IF(INDEX(Data!$BR:$BR,MATCH(AN104,Data!$A:$A,0),1)=0,"",INDEX(Data!$BR:$BR,MATCH(AN104,Data!$A:$A,0),1)))</f>
        <v/>
      </c>
      <c r="AN104" s="43" t="str" cm="1">
        <f t="array" aca="1" ref="AN104" ca="1">IFERROR(_xlfn.SINGLE(INDEX(Data!$A$1:AU$1009,_xlfn.AGGREGATE(15,6,(OFFSET(Data!$A$1,0,MATCH(AN$6,Data!$1:$1,0)-1,1000,1)=IF(AN$7="","Yes",AN$7))/(OFFSET(Data!$A$1,0,MATCH(AN$6,Data!$1:$1,0)-1,1000,1)=IF(AN$7="","Yes",AN$7))*ROW(Data!$C$1:$C$1009),ROW(AN104)-ROW(AN$7)),1)),"")</f>
        <v/>
      </c>
    </row>
    <row r="105" spans="1:40" ht="24" x14ac:dyDescent="0.4">
      <c r="A105" s="43" t="str">
        <f ca="1">IF(B105="","",IF(INDEX(Data!$BR:$BR,MATCH(B105,Data!$A:$A,0),1)=0,"",INDEX(Data!$BR:$BR,MATCH(B105,Data!$A:$A,0),1)))</f>
        <v/>
      </c>
      <c r="B105" s="43" t="str" cm="1">
        <f t="array" aca="1" ref="B105" ca="1">IFERROR(_xlfn.SINGLE(INDEX(Data!A$1:$A$1007,_xlfn.AGGREGATE(15,6,(OFFSET(Data!$A$1,0,MATCH(B$6,Data!$1:$1,0)-1,1000,1)=IF(B$7="","Yes",B$7))/(OFFSET(Data!$A$1,0,MATCH(B$6,Data!$1:$1,0)-1,1000,1)=IF(B$7="","Yes",B$7))*ROW(Data!$C$1:$C$1007),ROW(B105)-ROW(B$7)),1)),"")</f>
        <v/>
      </c>
      <c r="C105" s="43" t="str">
        <f ca="1">IF(D105="","",IF(INDEX(Data!$BR:$BR,MATCH(D105,Data!$A:$A,0),1)=0,"",INDEX(Data!$BR:$BR,MATCH(D105,Data!$A:$A,0),1)))</f>
        <v/>
      </c>
      <c r="D105" s="43" t="str" cm="1">
        <f t="array" aca="1" ref="D105" ca="1">IFERROR(_xlfn.SINGLE(INDEX(Data!$A$1:C$1007,_xlfn.AGGREGATE(15,6,(OFFSET(Data!$A$1,0,MATCH(D$6,Data!$1:$1,0)-1,1000,1)=IF(D$7="","Yes",D$7))/(OFFSET(Data!$A$1,0,MATCH(D$6,Data!$1:$1,0)-1,1000,1)=IF(D$7="","Yes",D$7))*ROW(Data!$C$1:$C$1007),ROW(D105)-ROW(D$7)),1)),"")</f>
        <v/>
      </c>
      <c r="E105" s="43" t="str">
        <f ca="1">IF(F105="","",IF(INDEX(Data!$BR:$BR,MATCH(F105,Data!$A:$A,0),1)=0,"",INDEX(Data!$BR:$BR,MATCH(F105,Data!$A:$A,0),1)))</f>
        <v/>
      </c>
      <c r="F105" s="43" t="str" cm="1">
        <f t="array" aca="1" ref="F105" ca="1">IFERROR(_xlfn.SINGLE(INDEX(Data!$A$1:E$1009,_xlfn.AGGREGATE(15,6,(OFFSET(Data!$A$1,0,MATCH(F$6,Data!$1:$1,0)-1,1000,1)=IF(F$7="","Yes",F$7))/(OFFSET(Data!$A$1,0,MATCH(F$6,Data!$1:$1,0)-1,1000,1)=IF(F$7="","Yes",F$7))*ROW(Data!$C$1:$C$1009),ROW(F105)-ROW(F$7)),1)),"")</f>
        <v/>
      </c>
      <c r="G105" s="43" t="str">
        <f ca="1">IF(H105="","",IF(INDEX(Data!$BR:$BR,MATCH(H105,Data!$A:$A,0),1)=0,"",INDEX(Data!$BR:$BR,MATCH(H105,Data!$A:$A,0),1)))</f>
        <v/>
      </c>
      <c r="H105" s="43" t="str" cm="1">
        <f t="array" aca="1" ref="H105" ca="1">IFERROR(_xlfn.SINGLE(INDEX(Data!$A$1:G$1009,_xlfn.AGGREGATE(15,6,(OFFSET(Data!$A$1,0,MATCH(H$6,Data!$1:$1,0)-1,1000,1)=IF(H$7="","Yes",H$7))/(OFFSET(Data!$A$1,0,MATCH(H$6,Data!$1:$1,0)-1,1000,1)=IF(H$7="","Yes",H$7))*ROW(Data!$C$1:$C$1009),ROW(H105)-ROW(H$7)),1)),"")</f>
        <v/>
      </c>
      <c r="I105" s="43" t="str">
        <f ca="1">IF(J105="","",IF(INDEX(Data!$BR:$BR,MATCH(J105,Data!$A:$A,0),1)=0,"",INDEX(Data!$BR:$BR,MATCH(J105,Data!$A:$A,0),1)))</f>
        <v/>
      </c>
      <c r="J105" s="43" t="str" cm="1">
        <f t="array" aca="1" ref="J105" ca="1">IFERROR(_xlfn.SINGLE(INDEX(Data!$A$1:J$1009,_xlfn.AGGREGATE(15,6,(OFFSET(Data!$A$1,0,MATCH(J$6,Data!$1:$1,0)-1,1000,1)=IF(J$7="","Yes",J$7))/(OFFSET(Data!$A$1,0,MATCH(J$6,Data!$1:$1,0)-1,1000,1)=IF(J$7="","Yes",J$7))*ROW(Data!$C$1:$C$1009),ROW(J105)-ROW(J$7)),1)),"")</f>
        <v/>
      </c>
      <c r="K105" s="43" t="str">
        <f ca="1">IF(L105="","",IF(INDEX(Data!$BR:$BR,MATCH(L105,Data!$A:$A,0),1)=0,"",INDEX(Data!$BR:$BR,MATCH(L105,Data!$A:$A,0),1)))</f>
        <v/>
      </c>
      <c r="L105" s="43" t="str" cm="1">
        <f t="array" aca="1" ref="L105" ca="1">IFERROR(_xlfn.SINGLE(INDEX(Data!$A$1:L$1009,_xlfn.AGGREGATE(15,6,(OFFSET(Data!$A$1,0,MATCH(L$6,Data!$1:$1,0)-1,1000,1)=IF(L$7="","Yes",L$7))/(OFFSET(Data!$A$1,0,MATCH(L$6,Data!$1:$1,0)-1,1000,1)=IF(L$7="","Yes",L$7))*ROW(Data!$C$1:$C$1009),ROW(L105)-ROW(L$7)),1)),"")</f>
        <v/>
      </c>
      <c r="M105" s="43" t="str">
        <f ca="1">IF(N105="","",IF(INDEX(Data!$BR:$BR,MATCH(N105,Data!$A:$A,0),1)=0,"",INDEX(Data!$BR:$BR,MATCH(N105,Data!$A:$A,0),1)))</f>
        <v/>
      </c>
      <c r="N105" s="43" t="str" cm="1">
        <f t="array" aca="1" ref="N105" ca="1">IFERROR(_xlfn.SINGLE(INDEX(Data!$A$1:N$1009,_xlfn.AGGREGATE(15,6,(OFFSET(Data!$A$1,0,MATCH(N$6,Data!$1:$1,0)-1,1000,1)=IF(N$7="","Yes",N$7))/(OFFSET(Data!$A$1,0,MATCH(N$6,Data!$1:$1,0)-1,1000,1)=IF(N$7="","Yes",N$7))*ROW(Data!$C$1:$C$1009),ROW(N105)-ROW(N$7)),1)),"")</f>
        <v/>
      </c>
      <c r="O105" s="43" t="str">
        <f ca="1">IF(P105="","",IF(INDEX(Data!$BR:$BR,MATCH(P105,Data!$A:$A,0),1)=0,"",INDEX(Data!$BR:$BR,MATCH(P105,Data!$A:$A,0),1)))</f>
        <v/>
      </c>
      <c r="P105" s="43" t="str" cm="1">
        <f t="array" aca="1" ref="P105" ca="1">IFERROR(_xlfn.SINGLE(INDEX(Data!$A$1:Q$1009,_xlfn.AGGREGATE(15,6,(OFFSET(Data!$A$1,0,MATCH(P$6,Data!$1:$1,0)-1,1000,1)=IF(P$7="","Yes",P$7))/(OFFSET(Data!$A$1,0,MATCH(P$6,Data!$1:$1,0)-1,1000,1)=IF(P$7="","Yes",P$7))*ROW(Data!$C$1:$C$1009),ROW(P105)-ROW(P$7)),1)),"")</f>
        <v>Univision</v>
      </c>
      <c r="Q105" s="43" t="str">
        <f ca="1">IF(R105="","",IF(INDEX(Data!$BR:$BR,MATCH(R105,Data!$A:$A,0),1)=0,"",INDEX(Data!$BR:$BR,MATCH(R105,Data!$A:$A,0),1)))</f>
        <v/>
      </c>
      <c r="R105" s="43" t="str" cm="1">
        <f t="array" aca="1" ref="R105" ca="1">IFERROR(_xlfn.SINGLE(INDEX(Data!$A$1:R$1009,_xlfn.AGGREGATE(15,6,(OFFSET(Data!$A$1,0,MATCH(R$6,Data!$1:$1,0)-1,1000,1)=IF(R$7="","Yes",R$7))/(OFFSET(Data!$A$1,0,MATCH(R$6,Data!$1:$1,0)-1,1000,1)=IF(R$7="","Yes",R$7))*ROW(Data!$C$1:$C$1009),ROW(R105)-ROW(R$7)),1)),"")</f>
        <v>Paramount Network</v>
      </c>
      <c r="S105" s="43" t="str">
        <f ca="1">IF(T105="","",IF(INDEX(Data!$BR:$BR,MATCH(T105,Data!$A:$A,0),1)=0,"",INDEX(Data!$BR:$BR,MATCH(T105,Data!$A:$A,0),1)))</f>
        <v/>
      </c>
      <c r="T105" s="43" t="str" cm="1">
        <f t="array" aca="1" ref="T105" ca="1">IFERROR(_xlfn.SINGLE(INDEX(Data!$A$1:S$1009,_xlfn.AGGREGATE(15,6,(OFFSET(Data!$A$1,0,MATCH(T$6,Data!$1:$1,0)-1,1000,1)=IF(T$7="","Yes",T$7))/(OFFSET(Data!$A$1,0,MATCH(T$6,Data!$1:$1,0)-1,1000,1)=IF(T$7="","Yes",T$7))*ROW(Data!$C$1:$C$1009),ROW(T105)-ROW(T$7)),1)),"")</f>
        <v>Oxygen</v>
      </c>
      <c r="U105" s="43" t="str">
        <f ca="1">IF(V105="","",IF(INDEX(Data!$BR:$BR,MATCH(V105,Data!$A:$A,0),1)=0,"",INDEX(Data!$BR:$BR,MATCH(V105,Data!$A:$A,0),1)))</f>
        <v/>
      </c>
      <c r="V105" s="43" t="str" cm="1">
        <f t="array" aca="1" ref="V105" ca="1">IFERROR(_xlfn.SINGLE(INDEX(Data!$A$1:T$1009,_xlfn.AGGREGATE(15,6,(OFFSET(Data!$A$1,0,MATCH(V$6,Data!$1:$1,0)-1,1000,1)=IF(V$7="","Yes",V$7))/(OFFSET(Data!$A$1,0,MATCH(V$6,Data!$1:$1,0)-1,1000,1)=IF(V$7="","Yes",V$7))*ROW(Data!$C$1:$C$1009),ROW(V105)-ROW(V$7)),1)),"")</f>
        <v>NHL Network</v>
      </c>
      <c r="W105" s="43" t="str">
        <f ca="1">IF(X105="","",IF(INDEX(Data!$BR:$BR,MATCH(X105,Data!$A:$A,0),1)=0,"",INDEX(Data!$BR:$BR,MATCH(X105,Data!$A:$A,0),1)))</f>
        <v/>
      </c>
      <c r="X105" s="43" t="str" cm="1">
        <f t="array" aca="1" ref="X105" ca="1">IFERROR(_xlfn.SINGLE(INDEX(Data!$A$1:Y$1009,_xlfn.AGGREGATE(15,6,(OFFSET(Data!$A$1,0,MATCH(X$6,Data!$1:$1,0)-1,1000,1)=IF(X$7="","Yes",X$7))/(OFFSET(Data!$A$1,0,MATCH(X$6,Data!$1:$1,0)-1,1000,1)=IF(X$7="","Yes",X$7))*ROW(Data!$C$1:$C$1009),ROW(X105)-ROW(X$7)),1)),"")</f>
        <v>USA Network</v>
      </c>
      <c r="Y105" s="43" t="str">
        <f ca="1">IF(Z105="","",IF(INDEX(Data!$BR:$BR,MATCH(Z105,Data!$A:$A,0),1)=0,"",INDEX(Data!$BR:$BR,MATCH(Z105,Data!$A:$A,0),1)))</f>
        <v/>
      </c>
      <c r="Z105" s="43" t="str" cm="1">
        <f t="array" aca="1" ref="Z105" ca="1">IFERROR(_xlfn.SINGLE(INDEX(Data!$A$1:AA$1009,_xlfn.AGGREGATE(15,6,(OFFSET(Data!$A$1,0,MATCH(Z$6,Data!$1:$1,0)-1,1000,1)=IF(Z$7="","Yes",Z$7))/(OFFSET(Data!$A$1,0,MATCH(Z$6,Data!$1:$1,0)-1,1000,1)=IF(Z$7="","Yes",Z$7))*ROW(Data!$C$1:$C$1009),ROW(Z105)-ROW(Z$7)),1)),"")</f>
        <v>Youtube Originals</v>
      </c>
      <c r="AA105" s="43" t="str">
        <f ca="1">IF(AB105="","",IF(INDEX(Data!$BR:$BR,MATCH(AB105,Data!$A:$A,0),1)=0,"",INDEX(Data!$BR:$BR,MATCH(AB105,Data!$A:$A,0),1)))</f>
        <v/>
      </c>
      <c r="AB105" s="43" t="str" cm="1">
        <f t="array" aca="1" ref="AB105" ca="1">IFERROR(_xlfn.SINGLE(INDEX(Data!$A$1:AC$1009,_xlfn.AGGREGATE(15,6,(OFFSET(Data!$A$1,0,MATCH(AB$6,Data!$1:$1,0)-1,1000,1)=IF(AB$7="","Yes",AB$7))/(OFFSET(Data!$A$1,0,MATCH(AB$6,Data!$1:$1,0)-1,1000,1)=IF(AB$7="","Yes",AB$7))*ROW(Data!$C$1:$C$1009),ROW(AB105)-ROW(AB$7)),1)),"")</f>
        <v/>
      </c>
      <c r="AC105" s="43" t="str">
        <f ca="1">IF(AD105="","",IF(INDEX(Data!$BR:$BR,MATCH(AD105,Data!$A:$A,0),1)=0,"",INDEX(Data!$BR:$BR,MATCH(AD105,Data!$A:$A,0),1)))</f>
        <v/>
      </c>
      <c r="AD105" s="43" t="str" cm="1">
        <f t="array" aca="1" ref="AD105" ca="1">IFERROR(_xlfn.SINGLE(INDEX(Data!$A$1:AE$1009,_xlfn.AGGREGATE(15,6,(OFFSET(Data!$A$1,0,MATCH(AD$6,Data!$1:$1,0)-1,1000,1)=IF(AD$7="","Yes",AD$7))/(OFFSET(Data!$A$1,0,MATCH(AD$6,Data!$1:$1,0)-1,1000,1)=IF(AD$7="","Yes",AD$7))*ROW(Data!$C$1:$C$1009),ROW(AD105)-ROW(AD$7)),1)),"")</f>
        <v>Universal Kids</v>
      </c>
      <c r="AE105" s="43" t="str">
        <f ca="1">IF(AF105="","",IF(INDEX(Data!$BR:$BR,MATCH(AF105,Data!$A:$A,0),1)=0,"",INDEX(Data!$BR:$BR,MATCH(AF105,Data!$A:$A,0),1)))</f>
        <v/>
      </c>
      <c r="AF105" s="43" t="str" cm="1">
        <f t="array" aca="1" ref="AF105" ca="1">IFERROR(_xlfn.SINGLE(INDEX(Data!$A$1:AM$1009,_xlfn.AGGREGATE(15,6,(OFFSET(Data!$A$1,0,MATCH(AF$6,Data!$1:$1,0)-1,1000,1)=IF(AF$7="","Yes",AF$7))/(OFFSET(Data!$A$1,0,MATCH(AF$6,Data!$1:$1,0)-1,1000,1)=IF(AF$7="","Yes",AF$7))*ROW(Data!$C$1:$C$1009),ROW(AF105)-ROW(AF$7)),1)),"")</f>
        <v/>
      </c>
      <c r="AG105" s="43" t="str">
        <f ca="1">IF(AH105="","",IF(INDEX(Data!$BR:$BR,MATCH(AH105,Data!$A:$A,0),1)=0,"",INDEX(Data!$BR:$BR,MATCH(AH105,Data!$A:$A,0),1)))</f>
        <v/>
      </c>
      <c r="AH105" s="43" t="str" cm="1">
        <f t="array" aca="1" ref="AH105" ca="1">IFERROR(_xlfn.SINGLE(INDEX(Data!$A$1:AO$1009,_xlfn.AGGREGATE(15,6,(OFFSET(Data!$A$1,0,MATCH(AH$6,Data!$1:$1,0)-1,1000,1)=IF(AH$7="","Yes",AH$7))/(OFFSET(Data!$A$1,0,MATCH(AH$6,Data!$1:$1,0)-1,1000,1)=IF(AH$7="","Yes",AH$7))*ROW(Data!$C$1:$C$1009),ROW(AH105)-ROW(AH$7)),1)),"")</f>
        <v/>
      </c>
      <c r="AI105" s="43" t="str">
        <f ca="1">IF(AJ105="","",IF(INDEX(Data!$BR:$BR,MATCH(AJ105,Data!$A:$A,0),1)=0,"",INDEX(Data!$BR:$BR,MATCH(AJ105,Data!$A:$A,0),1)))</f>
        <v/>
      </c>
      <c r="AJ105" s="43" t="str" cm="1">
        <f t="array" aca="1" ref="AJ105" ca="1">IFERROR(_xlfn.SINGLE(INDEX(Data!$A$1:AQ$1009,_xlfn.AGGREGATE(15,6,(OFFSET(Data!$A$1,0,MATCH(AJ$6,Data!$1:$1,0)-1,1000,1)=IF(AJ$7="","Yes",AJ$7))/(OFFSET(Data!$A$1,0,MATCH(AJ$6,Data!$1:$1,0)-1,1000,1)=IF(AJ$7="","Yes",AJ$7))*ROW(Data!$C$1:$C$1009),ROW(AJ105)-ROW(AJ$7)),1)),"")</f>
        <v/>
      </c>
      <c r="AK105" s="43" t="str">
        <f ca="1">IF(AL105="","",IF(INDEX(Data!$BR:$BR,MATCH(AL105,Data!$A:$A,0),1)=0,"",INDEX(Data!$BR:$BR,MATCH(AL105,Data!$A:$A,0),1)))</f>
        <v/>
      </c>
      <c r="AL105" s="43" t="str" cm="1">
        <f t="array" aca="1" ref="AL105" ca="1">IFERROR(_xlfn.SINGLE(INDEX(Data!$A$1:AS$1009,_xlfn.AGGREGATE(15,6,(OFFSET(Data!$A$1,0,MATCH(AL$6,Data!$1:$1,0)-1,1000,1)=IF(AL$7="","Yes",AL$7))/(OFFSET(Data!$A$1,0,MATCH(AL$6,Data!$1:$1,0)-1,1000,1)=IF(AL$7="","Yes",AL$7))*ROW(Data!$C$1:$C$1009),ROW(AL105)-ROW(AL$7)),1)),"")</f>
        <v/>
      </c>
      <c r="AM105" s="43" t="str">
        <f ca="1">IF(AN105="","",IF(INDEX(Data!$BR:$BR,MATCH(AN105,Data!$A:$A,0),1)=0,"",INDEX(Data!$BR:$BR,MATCH(AN105,Data!$A:$A,0),1)))</f>
        <v/>
      </c>
      <c r="AN105" s="43" t="str" cm="1">
        <f t="array" aca="1" ref="AN105" ca="1">IFERROR(_xlfn.SINGLE(INDEX(Data!$A$1:AU$1009,_xlfn.AGGREGATE(15,6,(OFFSET(Data!$A$1,0,MATCH(AN$6,Data!$1:$1,0)-1,1000,1)=IF(AN$7="","Yes",AN$7))/(OFFSET(Data!$A$1,0,MATCH(AN$6,Data!$1:$1,0)-1,1000,1)=IF(AN$7="","Yes",AN$7))*ROW(Data!$C$1:$C$1009),ROW(AN105)-ROW(AN$7)),1)),"")</f>
        <v/>
      </c>
    </row>
    <row r="106" spans="1:40" ht="24" x14ac:dyDescent="0.4">
      <c r="A106" s="43" t="str">
        <f ca="1">IF(B106="","",IF(INDEX(Data!$BR:$BR,MATCH(B106,Data!$A:$A,0),1)=0,"",INDEX(Data!$BR:$BR,MATCH(B106,Data!$A:$A,0),1)))</f>
        <v/>
      </c>
      <c r="B106" s="43" t="str" cm="1">
        <f t="array" aca="1" ref="B106" ca="1">IFERROR(_xlfn.SINGLE(INDEX(Data!A$1:$A$1007,_xlfn.AGGREGATE(15,6,(OFFSET(Data!$A$1,0,MATCH(B$6,Data!$1:$1,0)-1,1000,1)=IF(B$7="","Yes",B$7))/(OFFSET(Data!$A$1,0,MATCH(B$6,Data!$1:$1,0)-1,1000,1)=IF(B$7="","Yes",B$7))*ROW(Data!$C$1:$C$1007),ROW(B106)-ROW(B$7)),1)),"")</f>
        <v/>
      </c>
      <c r="C106" s="43" t="str">
        <f ca="1">IF(D106="","",IF(INDEX(Data!$BR:$BR,MATCH(D106,Data!$A:$A,0),1)=0,"",INDEX(Data!$BR:$BR,MATCH(D106,Data!$A:$A,0),1)))</f>
        <v/>
      </c>
      <c r="D106" s="43" t="str" cm="1">
        <f t="array" aca="1" ref="D106" ca="1">IFERROR(_xlfn.SINGLE(INDEX(Data!$A$1:C$1007,_xlfn.AGGREGATE(15,6,(OFFSET(Data!$A$1,0,MATCH(D$6,Data!$1:$1,0)-1,1000,1)=IF(D$7="","Yes",D$7))/(OFFSET(Data!$A$1,0,MATCH(D$6,Data!$1:$1,0)-1,1000,1)=IF(D$7="","Yes",D$7))*ROW(Data!$C$1:$C$1007),ROW(D106)-ROW(D$7)),1)),"")</f>
        <v/>
      </c>
      <c r="E106" s="43" t="str">
        <f ca="1">IF(F106="","",IF(INDEX(Data!$BR:$BR,MATCH(F106,Data!$A:$A,0),1)=0,"",INDEX(Data!$BR:$BR,MATCH(F106,Data!$A:$A,0),1)))</f>
        <v/>
      </c>
      <c r="F106" s="43" t="str" cm="1">
        <f t="array" aca="1" ref="F106" ca="1">IFERROR(_xlfn.SINGLE(INDEX(Data!$A$1:E$1009,_xlfn.AGGREGATE(15,6,(OFFSET(Data!$A$1,0,MATCH(F$6,Data!$1:$1,0)-1,1000,1)=IF(F$7="","Yes",F$7))/(OFFSET(Data!$A$1,0,MATCH(F$6,Data!$1:$1,0)-1,1000,1)=IF(F$7="","Yes",F$7))*ROW(Data!$C$1:$C$1009),ROW(F106)-ROW(F$7)),1)),"")</f>
        <v/>
      </c>
      <c r="G106" s="43" t="str">
        <f ca="1">IF(H106="","",IF(INDEX(Data!$BR:$BR,MATCH(H106,Data!$A:$A,0),1)=0,"",INDEX(Data!$BR:$BR,MATCH(H106,Data!$A:$A,0),1)))</f>
        <v/>
      </c>
      <c r="H106" s="43" t="str" cm="1">
        <f t="array" aca="1" ref="H106" ca="1">IFERROR(_xlfn.SINGLE(INDEX(Data!$A$1:G$1009,_xlfn.AGGREGATE(15,6,(OFFSET(Data!$A$1,0,MATCH(H$6,Data!$1:$1,0)-1,1000,1)=IF(H$7="","Yes",H$7))/(OFFSET(Data!$A$1,0,MATCH(H$6,Data!$1:$1,0)-1,1000,1)=IF(H$7="","Yes",H$7))*ROW(Data!$C$1:$C$1009),ROW(H106)-ROW(H$7)),1)),"")</f>
        <v/>
      </c>
      <c r="I106" s="43" t="str">
        <f ca="1">IF(J106="","",IF(INDEX(Data!$BR:$BR,MATCH(J106,Data!$A:$A,0),1)=0,"",INDEX(Data!$BR:$BR,MATCH(J106,Data!$A:$A,0),1)))</f>
        <v/>
      </c>
      <c r="J106" s="43" t="str" cm="1">
        <f t="array" aca="1" ref="J106" ca="1">IFERROR(_xlfn.SINGLE(INDEX(Data!$A$1:J$1009,_xlfn.AGGREGATE(15,6,(OFFSET(Data!$A$1,0,MATCH(J$6,Data!$1:$1,0)-1,1000,1)=IF(J$7="","Yes",J$7))/(OFFSET(Data!$A$1,0,MATCH(J$6,Data!$1:$1,0)-1,1000,1)=IF(J$7="","Yes",J$7))*ROW(Data!$C$1:$C$1009),ROW(J106)-ROW(J$7)),1)),"")</f>
        <v/>
      </c>
      <c r="K106" s="43" t="str">
        <f ca="1">IF(L106="","",IF(INDEX(Data!$BR:$BR,MATCH(L106,Data!$A:$A,0),1)=0,"",INDEX(Data!$BR:$BR,MATCH(L106,Data!$A:$A,0),1)))</f>
        <v/>
      </c>
      <c r="L106" s="43" t="str" cm="1">
        <f t="array" aca="1" ref="L106" ca="1">IFERROR(_xlfn.SINGLE(INDEX(Data!$A$1:L$1009,_xlfn.AGGREGATE(15,6,(OFFSET(Data!$A$1,0,MATCH(L$6,Data!$1:$1,0)-1,1000,1)=IF(L$7="","Yes",L$7))/(OFFSET(Data!$A$1,0,MATCH(L$6,Data!$1:$1,0)-1,1000,1)=IF(L$7="","Yes",L$7))*ROW(Data!$C$1:$C$1009),ROW(L106)-ROW(L$7)),1)),"")</f>
        <v/>
      </c>
      <c r="M106" s="43" t="str">
        <f ca="1">IF(N106="","",IF(INDEX(Data!$BR:$BR,MATCH(N106,Data!$A:$A,0),1)=0,"",INDEX(Data!$BR:$BR,MATCH(N106,Data!$A:$A,0),1)))</f>
        <v/>
      </c>
      <c r="N106" s="43" t="str" cm="1">
        <f t="array" aca="1" ref="N106" ca="1">IFERROR(_xlfn.SINGLE(INDEX(Data!$A$1:N$1009,_xlfn.AGGREGATE(15,6,(OFFSET(Data!$A$1,0,MATCH(N$6,Data!$1:$1,0)-1,1000,1)=IF(N$7="","Yes",N$7))/(OFFSET(Data!$A$1,0,MATCH(N$6,Data!$1:$1,0)-1,1000,1)=IF(N$7="","Yes",N$7))*ROW(Data!$C$1:$C$1009),ROW(N106)-ROW(N$7)),1)),"")</f>
        <v/>
      </c>
      <c r="O106" s="43" t="str">
        <f ca="1">IF(P106="","",IF(INDEX(Data!$BR:$BR,MATCH(P106,Data!$A:$A,0),1)=0,"",INDEX(Data!$BR:$BR,MATCH(P106,Data!$A:$A,0),1)))</f>
        <v/>
      </c>
      <c r="P106" s="43" t="str" cm="1">
        <f t="array" aca="1" ref="P106" ca="1">IFERROR(_xlfn.SINGLE(INDEX(Data!$A$1:Q$1009,_xlfn.AGGREGATE(15,6,(OFFSET(Data!$A$1,0,MATCH(P$6,Data!$1:$1,0)-1,1000,1)=IF(P$7="","Yes",P$7))/(OFFSET(Data!$A$1,0,MATCH(P$6,Data!$1:$1,0)-1,1000,1)=IF(P$7="","Yes",P$7))*ROW(Data!$C$1:$C$1009),ROW(P106)-ROW(P$7)),1)),"")</f>
        <v>Up</v>
      </c>
      <c r="Q106" s="43" t="str">
        <f ca="1">IF(R106="","",IF(INDEX(Data!$BR:$BR,MATCH(R106,Data!$A:$A,0),1)=0,"",INDEX(Data!$BR:$BR,MATCH(R106,Data!$A:$A,0),1)))</f>
        <v/>
      </c>
      <c r="R106" s="43" t="str" cm="1">
        <f t="array" aca="1" ref="R106" ca="1">IFERROR(_xlfn.SINGLE(INDEX(Data!$A$1:R$1009,_xlfn.AGGREGATE(15,6,(OFFSET(Data!$A$1,0,MATCH(R$6,Data!$1:$1,0)-1,1000,1)=IF(R$7="","Yes",R$7))/(OFFSET(Data!$A$1,0,MATCH(R$6,Data!$1:$1,0)-1,1000,1)=IF(R$7="","Yes",R$7))*ROW(Data!$C$1:$C$1009),ROW(R106)-ROW(R$7)),1)),"")</f>
        <v>POP</v>
      </c>
      <c r="S106" s="43" t="str">
        <f ca="1">IF(T106="","",IF(INDEX(Data!$BR:$BR,MATCH(T106,Data!$A:$A,0),1)=0,"",INDEX(Data!$BR:$BR,MATCH(T106,Data!$A:$A,0),1)))</f>
        <v/>
      </c>
      <c r="T106" s="43" t="str" cm="1">
        <f t="array" aca="1" ref="T106" ca="1">IFERROR(_xlfn.SINGLE(INDEX(Data!$A$1:S$1009,_xlfn.AGGREGATE(15,6,(OFFSET(Data!$A$1,0,MATCH(T$6,Data!$1:$1,0)-1,1000,1)=IF(T$7="","Yes",T$7))/(OFFSET(Data!$A$1,0,MATCH(T$6,Data!$1:$1,0)-1,1000,1)=IF(T$7="","Yes",T$7))*ROW(Data!$C$1:$C$1009),ROW(T106)-ROW(T$7)),1)),"")</f>
        <v>Paramount Network</v>
      </c>
      <c r="U106" s="43" t="str">
        <f ca="1">IF(V106="","",IF(INDEX(Data!$BR:$BR,MATCH(V106,Data!$A:$A,0),1)=0,"",INDEX(Data!$BR:$BR,MATCH(V106,Data!$A:$A,0),1)))</f>
        <v/>
      </c>
      <c r="V106" s="43" t="str" cm="1">
        <f t="array" aca="1" ref="V106" ca="1">IFERROR(_xlfn.SINGLE(INDEX(Data!$A$1:T$1009,_xlfn.AGGREGATE(15,6,(OFFSET(Data!$A$1,0,MATCH(V$6,Data!$1:$1,0)-1,1000,1)=IF(V$7="","Yes",V$7))/(OFFSET(Data!$A$1,0,MATCH(V$6,Data!$1:$1,0)-1,1000,1)=IF(V$7="","Yes",V$7))*ROW(Data!$C$1:$C$1009),ROW(V106)-ROW(V$7)),1)),"")</f>
        <v>Nick Jr.</v>
      </c>
      <c r="W106" s="43" t="str">
        <f ca="1">IF(X106="","",IF(INDEX(Data!$BR:$BR,MATCH(X106,Data!$A:$A,0),1)=0,"",INDEX(Data!$BR:$BR,MATCH(X106,Data!$A:$A,0),1)))</f>
        <v/>
      </c>
      <c r="X106" s="43" t="str" cm="1">
        <f t="array" aca="1" ref="X106" ca="1">IFERROR(_xlfn.SINGLE(INDEX(Data!$A$1:Y$1009,_xlfn.AGGREGATE(15,6,(OFFSET(Data!$A$1,0,MATCH(X$6,Data!$1:$1,0)-1,1000,1)=IF(X$7="","Yes",X$7))/(OFFSET(Data!$A$1,0,MATCH(X$6,Data!$1:$1,0)-1,1000,1)=IF(X$7="","Yes",X$7))*ROW(Data!$C$1:$C$1009),ROW(X106)-ROW(X$7)),1)),"")</f>
        <v>Ve Plus TV</v>
      </c>
      <c r="Y106" s="43" t="str">
        <f ca="1">IF(Z106="","",IF(INDEX(Data!$BR:$BR,MATCH(Z106,Data!$A:$A,0),1)=0,"",INDEX(Data!$BR:$BR,MATCH(Z106,Data!$A:$A,0),1)))</f>
        <v/>
      </c>
      <c r="Z106" s="43" t="str" cm="1">
        <f t="array" aca="1" ref="Z106" ca="1">IFERROR(_xlfn.SINGLE(INDEX(Data!$A$1:AA$1009,_xlfn.AGGREGATE(15,6,(OFFSET(Data!$A$1,0,MATCH(Z$6,Data!$1:$1,0)-1,1000,1)=IF(Z$7="","Yes",Z$7))/(OFFSET(Data!$A$1,0,MATCH(Z$6,Data!$1:$1,0)-1,1000,1)=IF(Z$7="","Yes",Z$7))*ROW(Data!$C$1:$C$1009),ROW(Z106)-ROW(Z$7)),1)),"")</f>
        <v/>
      </c>
      <c r="AA106" s="43" t="str">
        <f ca="1">IF(AB106="","",IF(INDEX(Data!$BR:$BR,MATCH(AB106,Data!$A:$A,0),1)=0,"",INDEX(Data!$BR:$BR,MATCH(AB106,Data!$A:$A,0),1)))</f>
        <v/>
      </c>
      <c r="AB106" s="43" t="str" cm="1">
        <f t="array" aca="1" ref="AB106" ca="1">IFERROR(_xlfn.SINGLE(INDEX(Data!$A$1:AC$1009,_xlfn.AGGREGATE(15,6,(OFFSET(Data!$A$1,0,MATCH(AB$6,Data!$1:$1,0)-1,1000,1)=IF(AB$7="","Yes",AB$7))/(OFFSET(Data!$A$1,0,MATCH(AB$6,Data!$1:$1,0)-1,1000,1)=IF(AB$7="","Yes",AB$7))*ROW(Data!$C$1:$C$1009),ROW(AB106)-ROW(AB$7)),1)),"")</f>
        <v/>
      </c>
      <c r="AC106" s="43" t="str">
        <f ca="1">IF(AD106="","",IF(INDEX(Data!$BR:$BR,MATCH(AD106,Data!$A:$A,0),1)=0,"",INDEX(Data!$BR:$BR,MATCH(AD106,Data!$A:$A,0),1)))</f>
        <v/>
      </c>
      <c r="AD106" s="43" t="str" cm="1">
        <f t="array" aca="1" ref="AD106" ca="1">IFERROR(_xlfn.SINGLE(INDEX(Data!$A$1:AE$1009,_xlfn.AGGREGATE(15,6,(OFFSET(Data!$A$1,0,MATCH(AD$6,Data!$1:$1,0)-1,1000,1)=IF(AD$7="","Yes",AD$7))/(OFFSET(Data!$A$1,0,MATCH(AD$6,Data!$1:$1,0)-1,1000,1)=IF(AD$7="","Yes",AD$7))*ROW(Data!$C$1:$C$1009),ROW(AD106)-ROW(AD$7)),1)),"")</f>
        <v>Universo</v>
      </c>
      <c r="AE106" s="43" t="str">
        <f ca="1">IF(AF106="","",IF(INDEX(Data!$BR:$BR,MATCH(AF106,Data!$A:$A,0),1)=0,"",INDEX(Data!$BR:$BR,MATCH(AF106,Data!$A:$A,0),1)))</f>
        <v/>
      </c>
      <c r="AF106" s="43" t="str" cm="1">
        <f t="array" aca="1" ref="AF106" ca="1">IFERROR(_xlfn.SINGLE(INDEX(Data!$A$1:AM$1009,_xlfn.AGGREGATE(15,6,(OFFSET(Data!$A$1,0,MATCH(AF$6,Data!$1:$1,0)-1,1000,1)=IF(AF$7="","Yes",AF$7))/(OFFSET(Data!$A$1,0,MATCH(AF$6,Data!$1:$1,0)-1,1000,1)=IF(AF$7="","Yes",AF$7))*ROW(Data!$C$1:$C$1009),ROW(AF106)-ROW(AF$7)),1)),"")</f>
        <v/>
      </c>
      <c r="AG106" s="43" t="str">
        <f ca="1">IF(AH106="","",IF(INDEX(Data!$BR:$BR,MATCH(AH106,Data!$A:$A,0),1)=0,"",INDEX(Data!$BR:$BR,MATCH(AH106,Data!$A:$A,0),1)))</f>
        <v/>
      </c>
      <c r="AH106" s="43" t="str" cm="1">
        <f t="array" aca="1" ref="AH106" ca="1">IFERROR(_xlfn.SINGLE(INDEX(Data!$A$1:AO$1009,_xlfn.AGGREGATE(15,6,(OFFSET(Data!$A$1,0,MATCH(AH$6,Data!$1:$1,0)-1,1000,1)=IF(AH$7="","Yes",AH$7))/(OFFSET(Data!$A$1,0,MATCH(AH$6,Data!$1:$1,0)-1,1000,1)=IF(AH$7="","Yes",AH$7))*ROW(Data!$C$1:$C$1009),ROW(AH106)-ROW(AH$7)),1)),"")</f>
        <v/>
      </c>
      <c r="AI106" s="43" t="str">
        <f ca="1">IF(AJ106="","",IF(INDEX(Data!$BR:$BR,MATCH(AJ106,Data!$A:$A,0),1)=0,"",INDEX(Data!$BR:$BR,MATCH(AJ106,Data!$A:$A,0),1)))</f>
        <v/>
      </c>
      <c r="AJ106" s="43" t="str" cm="1">
        <f t="array" aca="1" ref="AJ106" ca="1">IFERROR(_xlfn.SINGLE(INDEX(Data!$A$1:AQ$1009,_xlfn.AGGREGATE(15,6,(OFFSET(Data!$A$1,0,MATCH(AJ$6,Data!$1:$1,0)-1,1000,1)=IF(AJ$7="","Yes",AJ$7))/(OFFSET(Data!$A$1,0,MATCH(AJ$6,Data!$1:$1,0)-1,1000,1)=IF(AJ$7="","Yes",AJ$7))*ROW(Data!$C$1:$C$1009),ROW(AJ106)-ROW(AJ$7)),1)),"")</f>
        <v/>
      </c>
      <c r="AK106" s="43" t="str">
        <f ca="1">IF(AL106="","",IF(INDEX(Data!$BR:$BR,MATCH(AL106,Data!$A:$A,0),1)=0,"",INDEX(Data!$BR:$BR,MATCH(AL106,Data!$A:$A,0),1)))</f>
        <v/>
      </c>
      <c r="AL106" s="43" t="str" cm="1">
        <f t="array" aca="1" ref="AL106" ca="1">IFERROR(_xlfn.SINGLE(INDEX(Data!$A$1:AS$1009,_xlfn.AGGREGATE(15,6,(OFFSET(Data!$A$1,0,MATCH(AL$6,Data!$1:$1,0)-1,1000,1)=IF(AL$7="","Yes",AL$7))/(OFFSET(Data!$A$1,0,MATCH(AL$6,Data!$1:$1,0)-1,1000,1)=IF(AL$7="","Yes",AL$7))*ROW(Data!$C$1:$C$1009),ROW(AL106)-ROW(AL$7)),1)),"")</f>
        <v/>
      </c>
      <c r="AM106" s="43" t="str">
        <f ca="1">IF(AN106="","",IF(INDEX(Data!$BR:$BR,MATCH(AN106,Data!$A:$A,0),1)=0,"",INDEX(Data!$BR:$BR,MATCH(AN106,Data!$A:$A,0),1)))</f>
        <v/>
      </c>
      <c r="AN106" s="43" t="str" cm="1">
        <f t="array" aca="1" ref="AN106" ca="1">IFERROR(_xlfn.SINGLE(INDEX(Data!$A$1:AU$1009,_xlfn.AGGREGATE(15,6,(OFFSET(Data!$A$1,0,MATCH(AN$6,Data!$1:$1,0)-1,1000,1)=IF(AN$7="","Yes",AN$7))/(OFFSET(Data!$A$1,0,MATCH(AN$6,Data!$1:$1,0)-1,1000,1)=IF(AN$7="","Yes",AN$7))*ROW(Data!$C$1:$C$1009),ROW(AN106)-ROW(AN$7)),1)),"")</f>
        <v/>
      </c>
    </row>
    <row r="107" spans="1:40" x14ac:dyDescent="0.4">
      <c r="A107" s="43" t="str">
        <f ca="1">IF(B107="","",IF(INDEX(Data!$BR:$BR,MATCH(B107,Data!$A:$A,0),1)=0,"",INDEX(Data!$BR:$BR,MATCH(B107,Data!$A:$A,0),1)))</f>
        <v/>
      </c>
      <c r="B107" s="43" t="str" cm="1">
        <f t="array" aca="1" ref="B107" ca="1">IFERROR(_xlfn.SINGLE(INDEX(Data!A$1:$A$1007,_xlfn.AGGREGATE(15,6,(OFFSET(Data!$A$1,0,MATCH(B$6,Data!$1:$1,0)-1,1000,1)=IF(B$7="","Yes",B$7))/(OFFSET(Data!$A$1,0,MATCH(B$6,Data!$1:$1,0)-1,1000,1)=IF(B$7="","Yes",B$7))*ROW(Data!$C$1:$C$1007),ROW(B107)-ROW(B$7)),1)),"")</f>
        <v/>
      </c>
      <c r="C107" s="43" t="str">
        <f ca="1">IF(D107="","",IF(INDEX(Data!$BR:$BR,MATCH(D107,Data!$A:$A,0),1)=0,"",INDEX(Data!$BR:$BR,MATCH(D107,Data!$A:$A,0),1)))</f>
        <v/>
      </c>
      <c r="D107" s="43" t="str" cm="1">
        <f t="array" aca="1" ref="D107" ca="1">IFERROR(_xlfn.SINGLE(INDEX(Data!$A$1:C$1007,_xlfn.AGGREGATE(15,6,(OFFSET(Data!$A$1,0,MATCH(D$6,Data!$1:$1,0)-1,1000,1)=IF(D$7="","Yes",D$7))/(OFFSET(Data!$A$1,0,MATCH(D$6,Data!$1:$1,0)-1,1000,1)=IF(D$7="","Yes",D$7))*ROW(Data!$C$1:$C$1007),ROW(D107)-ROW(D$7)),1)),"")</f>
        <v/>
      </c>
      <c r="E107" s="43" t="str">
        <f ca="1">IF(F107="","",IF(INDEX(Data!$BR:$BR,MATCH(F107,Data!$A:$A,0),1)=0,"",INDEX(Data!$BR:$BR,MATCH(F107,Data!$A:$A,0),1)))</f>
        <v/>
      </c>
      <c r="F107" s="43" t="str" cm="1">
        <f t="array" aca="1" ref="F107" ca="1">IFERROR(_xlfn.SINGLE(INDEX(Data!$A$1:E$1009,_xlfn.AGGREGATE(15,6,(OFFSET(Data!$A$1,0,MATCH(F$6,Data!$1:$1,0)-1,1000,1)=IF(F$7="","Yes",F$7))/(OFFSET(Data!$A$1,0,MATCH(F$6,Data!$1:$1,0)-1,1000,1)=IF(F$7="","Yes",F$7))*ROW(Data!$C$1:$C$1009),ROW(F107)-ROW(F$7)),1)),"")</f>
        <v/>
      </c>
      <c r="G107" s="43" t="str">
        <f ca="1">IF(H107="","",IF(INDEX(Data!$BR:$BR,MATCH(H107,Data!$A:$A,0),1)=0,"",INDEX(Data!$BR:$BR,MATCH(H107,Data!$A:$A,0),1)))</f>
        <v/>
      </c>
      <c r="H107" s="43" t="str" cm="1">
        <f t="array" aca="1" ref="H107" ca="1">IFERROR(_xlfn.SINGLE(INDEX(Data!$A$1:G$1009,_xlfn.AGGREGATE(15,6,(OFFSET(Data!$A$1,0,MATCH(H$6,Data!$1:$1,0)-1,1000,1)=IF(H$7="","Yes",H$7))/(OFFSET(Data!$A$1,0,MATCH(H$6,Data!$1:$1,0)-1,1000,1)=IF(H$7="","Yes",H$7))*ROW(Data!$C$1:$C$1009),ROW(H107)-ROW(H$7)),1)),"")</f>
        <v/>
      </c>
      <c r="I107" s="43" t="str">
        <f ca="1">IF(J107="","",IF(INDEX(Data!$BR:$BR,MATCH(J107,Data!$A:$A,0),1)=0,"",INDEX(Data!$BR:$BR,MATCH(J107,Data!$A:$A,0),1)))</f>
        <v/>
      </c>
      <c r="J107" s="43" t="str" cm="1">
        <f t="array" aca="1" ref="J107" ca="1">IFERROR(_xlfn.SINGLE(INDEX(Data!$A$1:J$1009,_xlfn.AGGREGATE(15,6,(OFFSET(Data!$A$1,0,MATCH(J$6,Data!$1:$1,0)-1,1000,1)=IF(J$7="","Yes",J$7))/(OFFSET(Data!$A$1,0,MATCH(J$6,Data!$1:$1,0)-1,1000,1)=IF(J$7="","Yes",J$7))*ROW(Data!$C$1:$C$1009),ROW(J107)-ROW(J$7)),1)),"")</f>
        <v/>
      </c>
      <c r="K107" s="43" t="str">
        <f ca="1">IF(L107="","",IF(INDEX(Data!$BR:$BR,MATCH(L107,Data!$A:$A,0),1)=0,"",INDEX(Data!$BR:$BR,MATCH(L107,Data!$A:$A,0),1)))</f>
        <v/>
      </c>
      <c r="L107" s="43" t="str" cm="1">
        <f t="array" aca="1" ref="L107" ca="1">IFERROR(_xlfn.SINGLE(INDEX(Data!$A$1:L$1009,_xlfn.AGGREGATE(15,6,(OFFSET(Data!$A$1,0,MATCH(L$6,Data!$1:$1,0)-1,1000,1)=IF(L$7="","Yes",L$7))/(OFFSET(Data!$A$1,0,MATCH(L$6,Data!$1:$1,0)-1,1000,1)=IF(L$7="","Yes",L$7))*ROW(Data!$C$1:$C$1009),ROW(L107)-ROW(L$7)),1)),"")</f>
        <v/>
      </c>
      <c r="M107" s="43" t="str">
        <f ca="1">IF(N107="","",IF(INDEX(Data!$BR:$BR,MATCH(N107,Data!$A:$A,0),1)=0,"",INDEX(Data!$BR:$BR,MATCH(N107,Data!$A:$A,0),1)))</f>
        <v/>
      </c>
      <c r="N107" s="43" t="str" cm="1">
        <f t="array" aca="1" ref="N107" ca="1">IFERROR(_xlfn.SINGLE(INDEX(Data!$A$1:N$1009,_xlfn.AGGREGATE(15,6,(OFFSET(Data!$A$1,0,MATCH(N$6,Data!$1:$1,0)-1,1000,1)=IF(N$7="","Yes",N$7))/(OFFSET(Data!$A$1,0,MATCH(N$6,Data!$1:$1,0)-1,1000,1)=IF(N$7="","Yes",N$7))*ROW(Data!$C$1:$C$1009),ROW(N107)-ROW(N$7)),1)),"")</f>
        <v/>
      </c>
      <c r="O107" s="43" t="str">
        <f ca="1">IF(P107="","",IF(INDEX(Data!$BR:$BR,MATCH(P107,Data!$A:$A,0),1)=0,"",INDEX(Data!$BR:$BR,MATCH(P107,Data!$A:$A,0),1)))</f>
        <v/>
      </c>
      <c r="P107" s="43" t="str" cm="1">
        <f t="array" aca="1" ref="P107" ca="1">IFERROR(_xlfn.SINGLE(INDEX(Data!$A$1:Q$1009,_xlfn.AGGREGATE(15,6,(OFFSET(Data!$A$1,0,MATCH(P$6,Data!$1:$1,0)-1,1000,1)=IF(P$7="","Yes",P$7))/(OFFSET(Data!$A$1,0,MATCH(P$6,Data!$1:$1,0)-1,1000,1)=IF(P$7="","Yes",P$7))*ROW(Data!$C$1:$C$1009),ROW(P107)-ROW(P$7)),1)),"")</f>
        <v>USA Network</v>
      </c>
      <c r="Q107" s="43" t="str">
        <f ca="1">IF(R107="","",IF(INDEX(Data!$BR:$BR,MATCH(R107,Data!$A:$A,0),1)=0,"",INDEX(Data!$BR:$BR,MATCH(R107,Data!$A:$A,0),1)))</f>
        <v/>
      </c>
      <c r="R107" s="43" t="str" cm="1">
        <f t="array" aca="1" ref="R107" ca="1">IFERROR(_xlfn.SINGLE(INDEX(Data!$A$1:R$1009,_xlfn.AGGREGATE(15,6,(OFFSET(Data!$A$1,0,MATCH(R$6,Data!$1:$1,0)-1,1000,1)=IF(R$7="","Yes",R$7))/(OFFSET(Data!$A$1,0,MATCH(R$6,Data!$1:$1,0)-1,1000,1)=IF(R$7="","Yes",R$7))*ROW(Data!$C$1:$C$1009),ROW(R107)-ROW(R$7)),1)),"")</f>
        <v>QVC</v>
      </c>
      <c r="S107" s="43" t="str">
        <f ca="1">IF(T107="","",IF(INDEX(Data!$BR:$BR,MATCH(T107,Data!$A:$A,0),1)=0,"",INDEX(Data!$BR:$BR,MATCH(T107,Data!$A:$A,0),1)))</f>
        <v/>
      </c>
      <c r="T107" s="43" t="str" cm="1">
        <f t="array" aca="1" ref="T107" ca="1">IFERROR(_xlfn.SINGLE(INDEX(Data!$A$1:S$1009,_xlfn.AGGREGATE(15,6,(OFFSET(Data!$A$1,0,MATCH(T$6,Data!$1:$1,0)-1,1000,1)=IF(T$7="","Yes",T$7))/(OFFSET(Data!$A$1,0,MATCH(T$6,Data!$1:$1,0)-1,1000,1)=IF(T$7="","Yes",T$7))*ROW(Data!$C$1:$C$1009),ROW(T107)-ROW(T$7)),1)),"")</f>
        <v>POP</v>
      </c>
      <c r="U107" s="43" t="str">
        <f ca="1">IF(V107="","",IF(INDEX(Data!$BR:$BR,MATCH(V107,Data!$A:$A,0),1)=0,"",INDEX(Data!$BR:$BR,MATCH(V107,Data!$A:$A,0),1)))</f>
        <v/>
      </c>
      <c r="V107" s="43" t="str" cm="1">
        <f t="array" aca="1" ref="V107" ca="1">IFERROR(_xlfn.SINGLE(INDEX(Data!$A$1:T$1009,_xlfn.AGGREGATE(15,6,(OFFSET(Data!$A$1,0,MATCH(V$6,Data!$1:$1,0)-1,1000,1)=IF(V$7="","Yes",V$7))/(OFFSET(Data!$A$1,0,MATCH(V$6,Data!$1:$1,0)-1,1000,1)=IF(V$7="","Yes",V$7))*ROW(Data!$C$1:$C$1009),ROW(V107)-ROW(V$7)),1)),"")</f>
        <v>Nickelodeon</v>
      </c>
      <c r="W107" s="43" t="str">
        <f ca="1">IF(X107="","",IF(INDEX(Data!$BR:$BR,MATCH(X107,Data!$A:$A,0),1)=0,"",INDEX(Data!$BR:$BR,MATCH(X107,Data!$A:$A,0),1)))</f>
        <v/>
      </c>
      <c r="X107" s="43" t="str" cm="1">
        <f t="array" aca="1" ref="X107" ca="1">IFERROR(_xlfn.SINGLE(INDEX(Data!$A$1:Y$1009,_xlfn.AGGREGATE(15,6,(OFFSET(Data!$A$1,0,MATCH(X$6,Data!$1:$1,0)-1,1000,1)=IF(X$7="","Yes",X$7))/(OFFSET(Data!$A$1,0,MATCH(X$6,Data!$1:$1,0)-1,1000,1)=IF(X$7="","Yes",X$7))*ROW(Data!$C$1:$C$1009),ROW(X107)-ROW(X$7)),1)),"")</f>
        <v>VH1</v>
      </c>
      <c r="Y107" s="43" t="str">
        <f ca="1">IF(Z107="","",IF(INDEX(Data!$BR:$BR,MATCH(Z107,Data!$A:$A,0),1)=0,"",INDEX(Data!$BR:$BR,MATCH(Z107,Data!$A:$A,0),1)))</f>
        <v/>
      </c>
      <c r="Z107" s="43" t="str" cm="1">
        <f t="array" aca="1" ref="Z107" ca="1">IFERROR(_xlfn.SINGLE(INDEX(Data!$A$1:AA$1009,_xlfn.AGGREGATE(15,6,(OFFSET(Data!$A$1,0,MATCH(Z$6,Data!$1:$1,0)-1,1000,1)=IF(Z$7="","Yes",Z$7))/(OFFSET(Data!$A$1,0,MATCH(Z$6,Data!$1:$1,0)-1,1000,1)=IF(Z$7="","Yes",Z$7))*ROW(Data!$C$1:$C$1009),ROW(Z107)-ROW(Z$7)),1)),"")</f>
        <v/>
      </c>
      <c r="AA107" s="43" t="str">
        <f ca="1">IF(AB107="","",IF(INDEX(Data!$BR:$BR,MATCH(AB107,Data!$A:$A,0),1)=0,"",INDEX(Data!$BR:$BR,MATCH(AB107,Data!$A:$A,0),1)))</f>
        <v/>
      </c>
      <c r="AB107" s="43" t="str" cm="1">
        <f t="array" aca="1" ref="AB107" ca="1">IFERROR(_xlfn.SINGLE(INDEX(Data!$A$1:AC$1009,_xlfn.AGGREGATE(15,6,(OFFSET(Data!$A$1,0,MATCH(AB$6,Data!$1:$1,0)-1,1000,1)=IF(AB$7="","Yes",AB$7))/(OFFSET(Data!$A$1,0,MATCH(AB$6,Data!$1:$1,0)-1,1000,1)=IF(AB$7="","Yes",AB$7))*ROW(Data!$C$1:$C$1009),ROW(AB107)-ROW(AB$7)),1)),"")</f>
        <v/>
      </c>
      <c r="AC107" s="43" t="str">
        <f ca="1">IF(AD107="","",IF(INDEX(Data!$BR:$BR,MATCH(AD107,Data!$A:$A,0),1)=0,"",INDEX(Data!$BR:$BR,MATCH(AD107,Data!$A:$A,0),1)))</f>
        <v/>
      </c>
      <c r="AD107" s="43" t="str" cm="1">
        <f t="array" aca="1" ref="AD107" ca="1">IFERROR(_xlfn.SINGLE(INDEX(Data!$A$1:AE$1009,_xlfn.AGGREGATE(15,6,(OFFSET(Data!$A$1,0,MATCH(AD$6,Data!$1:$1,0)-1,1000,1)=IF(AD$7="","Yes",AD$7))/(OFFSET(Data!$A$1,0,MATCH(AD$6,Data!$1:$1,0)-1,1000,1)=IF(AD$7="","Yes",AD$7))*ROW(Data!$C$1:$C$1009),ROW(AD107)-ROW(AD$7)),1)),"")</f>
        <v>Univision</v>
      </c>
      <c r="AE107" s="43" t="str">
        <f ca="1">IF(AF107="","",IF(INDEX(Data!$BR:$BR,MATCH(AF107,Data!$A:$A,0),1)=0,"",INDEX(Data!$BR:$BR,MATCH(AF107,Data!$A:$A,0),1)))</f>
        <v/>
      </c>
      <c r="AF107" s="43" t="str" cm="1">
        <f t="array" aca="1" ref="AF107" ca="1">IFERROR(_xlfn.SINGLE(INDEX(Data!$A$1:AM$1009,_xlfn.AGGREGATE(15,6,(OFFSET(Data!$A$1,0,MATCH(AF$6,Data!$1:$1,0)-1,1000,1)=IF(AF$7="","Yes",AF$7))/(OFFSET(Data!$A$1,0,MATCH(AF$6,Data!$1:$1,0)-1,1000,1)=IF(AF$7="","Yes",AF$7))*ROW(Data!$C$1:$C$1009),ROW(AF107)-ROW(AF$7)),1)),"")</f>
        <v/>
      </c>
      <c r="AG107" s="43" t="str">
        <f ca="1">IF(AH107="","",IF(INDEX(Data!$BR:$BR,MATCH(AH107,Data!$A:$A,0),1)=0,"",INDEX(Data!$BR:$BR,MATCH(AH107,Data!$A:$A,0),1)))</f>
        <v/>
      </c>
      <c r="AH107" s="43" t="str" cm="1">
        <f t="array" aca="1" ref="AH107" ca="1">IFERROR(_xlfn.SINGLE(INDEX(Data!$A$1:AO$1009,_xlfn.AGGREGATE(15,6,(OFFSET(Data!$A$1,0,MATCH(AH$6,Data!$1:$1,0)-1,1000,1)=IF(AH$7="","Yes",AH$7))/(OFFSET(Data!$A$1,0,MATCH(AH$6,Data!$1:$1,0)-1,1000,1)=IF(AH$7="","Yes",AH$7))*ROW(Data!$C$1:$C$1009),ROW(AH107)-ROW(AH$7)),1)),"")</f>
        <v/>
      </c>
      <c r="AI107" s="43" t="str">
        <f ca="1">IF(AJ107="","",IF(INDEX(Data!$BR:$BR,MATCH(AJ107,Data!$A:$A,0),1)=0,"",INDEX(Data!$BR:$BR,MATCH(AJ107,Data!$A:$A,0),1)))</f>
        <v/>
      </c>
      <c r="AJ107" s="43" t="str" cm="1">
        <f t="array" aca="1" ref="AJ107" ca="1">IFERROR(_xlfn.SINGLE(INDEX(Data!$A$1:AQ$1009,_xlfn.AGGREGATE(15,6,(OFFSET(Data!$A$1,0,MATCH(AJ$6,Data!$1:$1,0)-1,1000,1)=IF(AJ$7="","Yes",AJ$7))/(OFFSET(Data!$A$1,0,MATCH(AJ$6,Data!$1:$1,0)-1,1000,1)=IF(AJ$7="","Yes",AJ$7))*ROW(Data!$C$1:$C$1009),ROW(AJ107)-ROW(AJ$7)),1)),"")</f>
        <v/>
      </c>
      <c r="AK107" s="43" t="str">
        <f ca="1">IF(AL107="","",IF(INDEX(Data!$BR:$BR,MATCH(AL107,Data!$A:$A,0),1)=0,"",INDEX(Data!$BR:$BR,MATCH(AL107,Data!$A:$A,0),1)))</f>
        <v/>
      </c>
      <c r="AL107" s="43" t="str" cm="1">
        <f t="array" aca="1" ref="AL107" ca="1">IFERROR(_xlfn.SINGLE(INDEX(Data!$A$1:AS$1009,_xlfn.AGGREGATE(15,6,(OFFSET(Data!$A$1,0,MATCH(AL$6,Data!$1:$1,0)-1,1000,1)=IF(AL$7="","Yes",AL$7))/(OFFSET(Data!$A$1,0,MATCH(AL$6,Data!$1:$1,0)-1,1000,1)=IF(AL$7="","Yes",AL$7))*ROW(Data!$C$1:$C$1009),ROW(AL107)-ROW(AL$7)),1)),"")</f>
        <v/>
      </c>
      <c r="AM107" s="43" t="str">
        <f ca="1">IF(AN107="","",IF(INDEX(Data!$BR:$BR,MATCH(AN107,Data!$A:$A,0),1)=0,"",INDEX(Data!$BR:$BR,MATCH(AN107,Data!$A:$A,0),1)))</f>
        <v/>
      </c>
      <c r="AN107" s="43" t="str" cm="1">
        <f t="array" aca="1" ref="AN107" ca="1">IFERROR(_xlfn.SINGLE(INDEX(Data!$A$1:AU$1009,_xlfn.AGGREGATE(15,6,(OFFSET(Data!$A$1,0,MATCH(AN$6,Data!$1:$1,0)-1,1000,1)=IF(AN$7="","Yes",AN$7))/(OFFSET(Data!$A$1,0,MATCH(AN$6,Data!$1:$1,0)-1,1000,1)=IF(AN$7="","Yes",AN$7))*ROW(Data!$C$1:$C$1009),ROW(AN107)-ROW(AN$7)),1)),"")</f>
        <v/>
      </c>
    </row>
    <row r="108" spans="1:40" x14ac:dyDescent="0.4">
      <c r="A108" s="43" t="str">
        <f ca="1">IF(B108="","",IF(INDEX(Data!$BR:$BR,MATCH(B108,Data!$A:$A,0),1)=0,"",INDEX(Data!$BR:$BR,MATCH(B108,Data!$A:$A,0),1)))</f>
        <v/>
      </c>
      <c r="B108" s="43" t="str" cm="1">
        <f t="array" aca="1" ref="B108" ca="1">IFERROR(_xlfn.SINGLE(INDEX(Data!A$1:$A$1007,_xlfn.AGGREGATE(15,6,(OFFSET(Data!$A$1,0,MATCH(B$6,Data!$1:$1,0)-1,1000,1)=IF(B$7="","Yes",B$7))/(OFFSET(Data!$A$1,0,MATCH(B$6,Data!$1:$1,0)-1,1000,1)=IF(B$7="","Yes",B$7))*ROW(Data!$C$1:$C$1007),ROW(B108)-ROW(B$7)),1)),"")</f>
        <v/>
      </c>
      <c r="C108" s="43" t="str">
        <f ca="1">IF(D108="","",IF(INDEX(Data!$BR:$BR,MATCH(D108,Data!$A:$A,0),1)=0,"",INDEX(Data!$BR:$BR,MATCH(D108,Data!$A:$A,0),1)))</f>
        <v/>
      </c>
      <c r="D108" s="43" t="str" cm="1">
        <f t="array" aca="1" ref="D108" ca="1">IFERROR(_xlfn.SINGLE(INDEX(Data!$A$1:C$1007,_xlfn.AGGREGATE(15,6,(OFFSET(Data!$A$1,0,MATCH(D$6,Data!$1:$1,0)-1,1000,1)=IF(D$7="","Yes",D$7))/(OFFSET(Data!$A$1,0,MATCH(D$6,Data!$1:$1,0)-1,1000,1)=IF(D$7="","Yes",D$7))*ROW(Data!$C$1:$C$1007),ROW(D108)-ROW(D$7)),1)),"")</f>
        <v/>
      </c>
      <c r="E108" s="43" t="str">
        <f ca="1">IF(F108="","",IF(INDEX(Data!$BR:$BR,MATCH(F108,Data!$A:$A,0),1)=0,"",INDEX(Data!$BR:$BR,MATCH(F108,Data!$A:$A,0),1)))</f>
        <v/>
      </c>
      <c r="F108" s="43" t="str" cm="1">
        <f t="array" aca="1" ref="F108" ca="1">IFERROR(_xlfn.SINGLE(INDEX(Data!$A$1:E$1009,_xlfn.AGGREGATE(15,6,(OFFSET(Data!$A$1,0,MATCH(F$6,Data!$1:$1,0)-1,1000,1)=IF(F$7="","Yes",F$7))/(OFFSET(Data!$A$1,0,MATCH(F$6,Data!$1:$1,0)-1,1000,1)=IF(F$7="","Yes",F$7))*ROW(Data!$C$1:$C$1009),ROW(F108)-ROW(F$7)),1)),"")</f>
        <v/>
      </c>
      <c r="G108" s="43" t="str">
        <f ca="1">IF(H108="","",IF(INDEX(Data!$BR:$BR,MATCH(H108,Data!$A:$A,0),1)=0,"",INDEX(Data!$BR:$BR,MATCH(H108,Data!$A:$A,0),1)))</f>
        <v/>
      </c>
      <c r="H108" s="43" t="str" cm="1">
        <f t="array" aca="1" ref="H108" ca="1">IFERROR(_xlfn.SINGLE(INDEX(Data!$A$1:G$1009,_xlfn.AGGREGATE(15,6,(OFFSET(Data!$A$1,0,MATCH(H$6,Data!$1:$1,0)-1,1000,1)=IF(H$7="","Yes",H$7))/(OFFSET(Data!$A$1,0,MATCH(H$6,Data!$1:$1,0)-1,1000,1)=IF(H$7="","Yes",H$7))*ROW(Data!$C$1:$C$1009),ROW(H108)-ROW(H$7)),1)),"")</f>
        <v/>
      </c>
      <c r="I108" s="43" t="str">
        <f ca="1">IF(J108="","",IF(INDEX(Data!$BR:$BR,MATCH(J108,Data!$A:$A,0),1)=0,"",INDEX(Data!$BR:$BR,MATCH(J108,Data!$A:$A,0),1)))</f>
        <v/>
      </c>
      <c r="J108" s="43" t="str" cm="1">
        <f t="array" aca="1" ref="J108" ca="1">IFERROR(_xlfn.SINGLE(INDEX(Data!$A$1:J$1009,_xlfn.AGGREGATE(15,6,(OFFSET(Data!$A$1,0,MATCH(J$6,Data!$1:$1,0)-1,1000,1)=IF(J$7="","Yes",J$7))/(OFFSET(Data!$A$1,0,MATCH(J$6,Data!$1:$1,0)-1,1000,1)=IF(J$7="","Yes",J$7))*ROW(Data!$C$1:$C$1009),ROW(J108)-ROW(J$7)),1)),"")</f>
        <v/>
      </c>
      <c r="K108" s="43" t="str">
        <f ca="1">IF(L108="","",IF(INDEX(Data!$BR:$BR,MATCH(L108,Data!$A:$A,0),1)=0,"",INDEX(Data!$BR:$BR,MATCH(L108,Data!$A:$A,0),1)))</f>
        <v/>
      </c>
      <c r="L108" s="43" t="str" cm="1">
        <f t="array" aca="1" ref="L108" ca="1">IFERROR(_xlfn.SINGLE(INDEX(Data!$A$1:L$1009,_xlfn.AGGREGATE(15,6,(OFFSET(Data!$A$1,0,MATCH(L$6,Data!$1:$1,0)-1,1000,1)=IF(L$7="","Yes",L$7))/(OFFSET(Data!$A$1,0,MATCH(L$6,Data!$1:$1,0)-1,1000,1)=IF(L$7="","Yes",L$7))*ROW(Data!$C$1:$C$1009),ROW(L108)-ROW(L$7)),1)),"")</f>
        <v/>
      </c>
      <c r="M108" s="43" t="str">
        <f ca="1">IF(N108="","",IF(INDEX(Data!$BR:$BR,MATCH(N108,Data!$A:$A,0),1)=0,"",INDEX(Data!$BR:$BR,MATCH(N108,Data!$A:$A,0),1)))</f>
        <v/>
      </c>
      <c r="N108" s="43" t="str" cm="1">
        <f t="array" aca="1" ref="N108" ca="1">IFERROR(_xlfn.SINGLE(INDEX(Data!$A$1:N$1009,_xlfn.AGGREGATE(15,6,(OFFSET(Data!$A$1,0,MATCH(N$6,Data!$1:$1,0)-1,1000,1)=IF(N$7="","Yes",N$7))/(OFFSET(Data!$A$1,0,MATCH(N$6,Data!$1:$1,0)-1,1000,1)=IF(N$7="","Yes",N$7))*ROW(Data!$C$1:$C$1009),ROW(N108)-ROW(N$7)),1)),"")</f>
        <v/>
      </c>
      <c r="O108" s="43" t="str">
        <f ca="1">IF(P108="","",IF(INDEX(Data!$BR:$BR,MATCH(P108,Data!$A:$A,0),1)=0,"",INDEX(Data!$BR:$BR,MATCH(P108,Data!$A:$A,0),1)))</f>
        <v/>
      </c>
      <c r="P108" s="43" t="str" cm="1">
        <f t="array" aca="1" ref="P108" ca="1">IFERROR(_xlfn.SINGLE(INDEX(Data!$A$1:Q$1009,_xlfn.AGGREGATE(15,6,(OFFSET(Data!$A$1,0,MATCH(P$6,Data!$1:$1,0)-1,1000,1)=IF(P$7="","Yes",P$7))/(OFFSET(Data!$A$1,0,MATCH(P$6,Data!$1:$1,0)-1,1000,1)=IF(P$7="","Yes",P$7))*ROW(Data!$C$1:$C$1009),ROW(P108)-ROW(P$7)),1)),"")</f>
        <v>VH1</v>
      </c>
      <c r="Q108" s="43" t="str">
        <f ca="1">IF(R108="","",IF(INDEX(Data!$BR:$BR,MATCH(R108,Data!$A:$A,0),1)=0,"",INDEX(Data!$BR:$BR,MATCH(R108,Data!$A:$A,0),1)))</f>
        <v/>
      </c>
      <c r="R108" s="43" t="str" cm="1">
        <f t="array" aca="1" ref="R108" ca="1">IFERROR(_xlfn.SINGLE(INDEX(Data!$A$1:R$1009,_xlfn.AGGREGATE(15,6,(OFFSET(Data!$A$1,0,MATCH(R$6,Data!$1:$1,0)-1,1000,1)=IF(R$7="","Yes",R$7))/(OFFSET(Data!$A$1,0,MATCH(R$6,Data!$1:$1,0)-1,1000,1)=IF(R$7="","Yes",R$7))*ROW(Data!$C$1:$C$1009),ROW(R108)-ROW(R$7)),1)),"")</f>
        <v>QVC 2</v>
      </c>
      <c r="S108" s="43" t="str">
        <f ca="1">IF(T108="","",IF(INDEX(Data!$BR:$BR,MATCH(T108,Data!$A:$A,0),1)=0,"",INDEX(Data!$BR:$BR,MATCH(T108,Data!$A:$A,0),1)))</f>
        <v/>
      </c>
      <c r="T108" s="43" t="str" cm="1">
        <f t="array" aca="1" ref="T108" ca="1">IFERROR(_xlfn.SINGLE(INDEX(Data!$A$1:S$1009,_xlfn.AGGREGATE(15,6,(OFFSET(Data!$A$1,0,MATCH(T$6,Data!$1:$1,0)-1,1000,1)=IF(T$7="","Yes",T$7))/(OFFSET(Data!$A$1,0,MATCH(T$6,Data!$1:$1,0)-1,1000,1)=IF(T$7="","Yes",T$7))*ROW(Data!$C$1:$C$1009),ROW(T108)-ROW(T$7)),1)),"")</f>
        <v>QVC</v>
      </c>
      <c r="U108" s="43" t="str">
        <f ca="1">IF(V108="","",IF(INDEX(Data!$BR:$BR,MATCH(V108,Data!$A:$A,0),1)=0,"",INDEX(Data!$BR:$BR,MATCH(V108,Data!$A:$A,0),1)))</f>
        <v/>
      </c>
      <c r="V108" s="43" t="str" cm="1">
        <f t="array" aca="1" ref="V108" ca="1">IFERROR(_xlfn.SINGLE(INDEX(Data!$A$1:T$1009,_xlfn.AGGREGATE(15,6,(OFFSET(Data!$A$1,0,MATCH(V$6,Data!$1:$1,0)-1,1000,1)=IF(V$7="","Yes",V$7))/(OFFSET(Data!$A$1,0,MATCH(V$6,Data!$1:$1,0)-1,1000,1)=IF(V$7="","Yes",V$7))*ROW(Data!$C$1:$C$1009),ROW(V108)-ROW(V$7)),1)),"")</f>
        <v>Nickelodeon East</v>
      </c>
      <c r="W108" s="43" t="str">
        <f ca="1">IF(X108="","",IF(INDEX(Data!$BR:$BR,MATCH(X108,Data!$A:$A,0),1)=0,"",INDEX(Data!$BR:$BR,MATCH(X108,Data!$A:$A,0),1)))</f>
        <v/>
      </c>
      <c r="X108" s="43" t="str" cm="1">
        <f t="array" aca="1" ref="X108" ca="1">IFERROR(_xlfn.SINGLE(INDEX(Data!$A$1:Y$1009,_xlfn.AGGREGATE(15,6,(OFFSET(Data!$A$1,0,MATCH(X$6,Data!$1:$1,0)-1,1000,1)=IF(X$7="","Yes",X$7))/(OFFSET(Data!$A$1,0,MATCH(X$6,Data!$1:$1,0)-1,1000,1)=IF(X$7="","Yes",X$7))*ROW(Data!$C$1:$C$1009),ROW(X108)-ROW(X$7)),1)),"")</f>
        <v>Viceland</v>
      </c>
      <c r="Y108" s="43" t="str">
        <f ca="1">IF(Z108="","",IF(INDEX(Data!$BR:$BR,MATCH(Z108,Data!$A:$A,0),1)=0,"",INDEX(Data!$BR:$BR,MATCH(Z108,Data!$A:$A,0),1)))</f>
        <v/>
      </c>
      <c r="Z108" s="43" t="str" cm="1">
        <f t="array" aca="1" ref="Z108" ca="1">IFERROR(_xlfn.SINGLE(INDEX(Data!$A$1:AA$1009,_xlfn.AGGREGATE(15,6,(OFFSET(Data!$A$1,0,MATCH(Z$6,Data!$1:$1,0)-1,1000,1)=IF(Z$7="","Yes",Z$7))/(OFFSET(Data!$A$1,0,MATCH(Z$6,Data!$1:$1,0)-1,1000,1)=IF(Z$7="","Yes",Z$7))*ROW(Data!$C$1:$C$1009),ROW(Z108)-ROW(Z$7)),1)),"")</f>
        <v/>
      </c>
      <c r="AA108" s="43" t="str">
        <f ca="1">IF(AB108="","",IF(INDEX(Data!$BR:$BR,MATCH(AB108,Data!$A:$A,0),1)=0,"",INDEX(Data!$BR:$BR,MATCH(AB108,Data!$A:$A,0),1)))</f>
        <v/>
      </c>
      <c r="AB108" s="43" t="str" cm="1">
        <f t="array" aca="1" ref="AB108" ca="1">IFERROR(_xlfn.SINGLE(INDEX(Data!$A$1:AC$1009,_xlfn.AGGREGATE(15,6,(OFFSET(Data!$A$1,0,MATCH(AB$6,Data!$1:$1,0)-1,1000,1)=IF(AB$7="","Yes",AB$7))/(OFFSET(Data!$A$1,0,MATCH(AB$6,Data!$1:$1,0)-1,1000,1)=IF(AB$7="","Yes",AB$7))*ROW(Data!$C$1:$C$1009),ROW(AB108)-ROW(AB$7)),1)),"")</f>
        <v/>
      </c>
      <c r="AC108" s="43" t="str">
        <f ca="1">IF(AD108="","",IF(INDEX(Data!$BR:$BR,MATCH(AD108,Data!$A:$A,0),1)=0,"",INDEX(Data!$BR:$BR,MATCH(AD108,Data!$A:$A,0),1)))</f>
        <v/>
      </c>
      <c r="AD108" s="43" t="str" cm="1">
        <f t="array" aca="1" ref="AD108" ca="1">IFERROR(_xlfn.SINGLE(INDEX(Data!$A$1:AE$1009,_xlfn.AGGREGATE(15,6,(OFFSET(Data!$A$1,0,MATCH(AD$6,Data!$1:$1,0)-1,1000,1)=IF(AD$7="","Yes",AD$7))/(OFFSET(Data!$A$1,0,MATCH(AD$6,Data!$1:$1,0)-1,1000,1)=IF(AD$7="","Yes",AD$7))*ROW(Data!$C$1:$C$1009),ROW(AD108)-ROW(AD$7)),1)),"")</f>
        <v>USA Network</v>
      </c>
      <c r="AE108" s="43" t="str">
        <f ca="1">IF(AF108="","",IF(INDEX(Data!$BR:$BR,MATCH(AF108,Data!$A:$A,0),1)=0,"",INDEX(Data!$BR:$BR,MATCH(AF108,Data!$A:$A,0),1)))</f>
        <v/>
      </c>
      <c r="AF108" s="43" t="str" cm="1">
        <f t="array" aca="1" ref="AF108" ca="1">IFERROR(_xlfn.SINGLE(INDEX(Data!$A$1:AM$1009,_xlfn.AGGREGATE(15,6,(OFFSET(Data!$A$1,0,MATCH(AF$6,Data!$1:$1,0)-1,1000,1)=IF(AF$7="","Yes",AF$7))/(OFFSET(Data!$A$1,0,MATCH(AF$6,Data!$1:$1,0)-1,1000,1)=IF(AF$7="","Yes",AF$7))*ROW(Data!$C$1:$C$1009),ROW(AF108)-ROW(AF$7)),1)),"")</f>
        <v/>
      </c>
      <c r="AG108" s="43" t="str">
        <f ca="1">IF(AH108="","",IF(INDEX(Data!$BR:$BR,MATCH(AH108,Data!$A:$A,0),1)=0,"",INDEX(Data!$BR:$BR,MATCH(AH108,Data!$A:$A,0),1)))</f>
        <v/>
      </c>
      <c r="AH108" s="43" t="str" cm="1">
        <f t="array" aca="1" ref="AH108" ca="1">IFERROR(_xlfn.SINGLE(INDEX(Data!$A$1:AO$1009,_xlfn.AGGREGATE(15,6,(OFFSET(Data!$A$1,0,MATCH(AH$6,Data!$1:$1,0)-1,1000,1)=IF(AH$7="","Yes",AH$7))/(OFFSET(Data!$A$1,0,MATCH(AH$6,Data!$1:$1,0)-1,1000,1)=IF(AH$7="","Yes",AH$7))*ROW(Data!$C$1:$C$1009),ROW(AH108)-ROW(AH$7)),1)),"")</f>
        <v/>
      </c>
      <c r="AI108" s="43" t="str">
        <f ca="1">IF(AJ108="","",IF(INDEX(Data!$BR:$BR,MATCH(AJ108,Data!$A:$A,0),1)=0,"",INDEX(Data!$BR:$BR,MATCH(AJ108,Data!$A:$A,0),1)))</f>
        <v/>
      </c>
      <c r="AJ108" s="43" t="str" cm="1">
        <f t="array" aca="1" ref="AJ108" ca="1">IFERROR(_xlfn.SINGLE(INDEX(Data!$A$1:AQ$1009,_xlfn.AGGREGATE(15,6,(OFFSET(Data!$A$1,0,MATCH(AJ$6,Data!$1:$1,0)-1,1000,1)=IF(AJ$7="","Yes",AJ$7))/(OFFSET(Data!$A$1,0,MATCH(AJ$6,Data!$1:$1,0)-1,1000,1)=IF(AJ$7="","Yes",AJ$7))*ROW(Data!$C$1:$C$1009),ROW(AJ108)-ROW(AJ$7)),1)),"")</f>
        <v/>
      </c>
      <c r="AK108" s="43" t="str">
        <f ca="1">IF(AL108="","",IF(INDEX(Data!$BR:$BR,MATCH(AL108,Data!$A:$A,0),1)=0,"",INDEX(Data!$BR:$BR,MATCH(AL108,Data!$A:$A,0),1)))</f>
        <v/>
      </c>
      <c r="AL108" s="43" t="str" cm="1">
        <f t="array" aca="1" ref="AL108" ca="1">IFERROR(_xlfn.SINGLE(INDEX(Data!$A$1:AS$1009,_xlfn.AGGREGATE(15,6,(OFFSET(Data!$A$1,0,MATCH(AL$6,Data!$1:$1,0)-1,1000,1)=IF(AL$7="","Yes",AL$7))/(OFFSET(Data!$A$1,0,MATCH(AL$6,Data!$1:$1,0)-1,1000,1)=IF(AL$7="","Yes",AL$7))*ROW(Data!$C$1:$C$1009),ROW(AL108)-ROW(AL$7)),1)),"")</f>
        <v/>
      </c>
      <c r="AM108" s="43" t="str">
        <f ca="1">IF(AN108="","",IF(INDEX(Data!$BR:$BR,MATCH(AN108,Data!$A:$A,0),1)=0,"",INDEX(Data!$BR:$BR,MATCH(AN108,Data!$A:$A,0),1)))</f>
        <v/>
      </c>
      <c r="AN108" s="43" t="str" cm="1">
        <f t="array" aca="1" ref="AN108" ca="1">IFERROR(_xlfn.SINGLE(INDEX(Data!$A$1:AU$1009,_xlfn.AGGREGATE(15,6,(OFFSET(Data!$A$1,0,MATCH(AN$6,Data!$1:$1,0)-1,1000,1)=IF(AN$7="","Yes",AN$7))/(OFFSET(Data!$A$1,0,MATCH(AN$6,Data!$1:$1,0)-1,1000,1)=IF(AN$7="","Yes",AN$7))*ROW(Data!$C$1:$C$1009),ROW(AN108)-ROW(AN$7)),1)),"")</f>
        <v/>
      </c>
    </row>
    <row r="109" spans="1:40" x14ac:dyDescent="0.4">
      <c r="A109" s="43" t="str">
        <f ca="1">IF(B109="","",IF(INDEX(Data!$BR:$BR,MATCH(B109,Data!$A:$A,0),1)=0,"",INDEX(Data!$BR:$BR,MATCH(B109,Data!$A:$A,0),1)))</f>
        <v/>
      </c>
      <c r="B109" s="43" t="str" cm="1">
        <f t="array" aca="1" ref="B109" ca="1">IFERROR(_xlfn.SINGLE(INDEX(Data!A$1:$A$1007,_xlfn.AGGREGATE(15,6,(OFFSET(Data!$A$1,0,MATCH(B$6,Data!$1:$1,0)-1,1000,1)=IF(B$7="","Yes",B$7))/(OFFSET(Data!$A$1,0,MATCH(B$6,Data!$1:$1,0)-1,1000,1)=IF(B$7="","Yes",B$7))*ROW(Data!$C$1:$C$1007),ROW(B109)-ROW(B$7)),1)),"")</f>
        <v/>
      </c>
      <c r="C109" s="43" t="str">
        <f ca="1">IF(D109="","",IF(INDEX(Data!$BR:$BR,MATCH(D109,Data!$A:$A,0),1)=0,"",INDEX(Data!$BR:$BR,MATCH(D109,Data!$A:$A,0),1)))</f>
        <v/>
      </c>
      <c r="D109" s="43" t="str" cm="1">
        <f t="array" aca="1" ref="D109" ca="1">IFERROR(_xlfn.SINGLE(INDEX(Data!$A$1:C$1007,_xlfn.AGGREGATE(15,6,(OFFSET(Data!$A$1,0,MATCH(D$6,Data!$1:$1,0)-1,1000,1)=IF(D$7="","Yes",D$7))/(OFFSET(Data!$A$1,0,MATCH(D$6,Data!$1:$1,0)-1,1000,1)=IF(D$7="","Yes",D$7))*ROW(Data!$C$1:$C$1007),ROW(D109)-ROW(D$7)),1)),"")</f>
        <v/>
      </c>
      <c r="E109" s="43" t="str">
        <f ca="1">IF(F109="","",IF(INDEX(Data!$BR:$BR,MATCH(F109,Data!$A:$A,0),1)=0,"",INDEX(Data!$BR:$BR,MATCH(F109,Data!$A:$A,0),1)))</f>
        <v/>
      </c>
      <c r="F109" s="43" t="str" cm="1">
        <f t="array" aca="1" ref="F109" ca="1">IFERROR(_xlfn.SINGLE(INDEX(Data!$A$1:E$1009,_xlfn.AGGREGATE(15,6,(OFFSET(Data!$A$1,0,MATCH(F$6,Data!$1:$1,0)-1,1000,1)=IF(F$7="","Yes",F$7))/(OFFSET(Data!$A$1,0,MATCH(F$6,Data!$1:$1,0)-1,1000,1)=IF(F$7="","Yes",F$7))*ROW(Data!$C$1:$C$1009),ROW(F109)-ROW(F$7)),1)),"")</f>
        <v/>
      </c>
      <c r="G109" s="43" t="str">
        <f ca="1">IF(H109="","",IF(INDEX(Data!$BR:$BR,MATCH(H109,Data!$A:$A,0),1)=0,"",INDEX(Data!$BR:$BR,MATCH(H109,Data!$A:$A,0),1)))</f>
        <v/>
      </c>
      <c r="H109" s="43" t="str" cm="1">
        <f t="array" aca="1" ref="H109" ca="1">IFERROR(_xlfn.SINGLE(INDEX(Data!$A$1:G$1009,_xlfn.AGGREGATE(15,6,(OFFSET(Data!$A$1,0,MATCH(H$6,Data!$1:$1,0)-1,1000,1)=IF(H$7="","Yes",H$7))/(OFFSET(Data!$A$1,0,MATCH(H$6,Data!$1:$1,0)-1,1000,1)=IF(H$7="","Yes",H$7))*ROW(Data!$C$1:$C$1009),ROW(H109)-ROW(H$7)),1)),"")</f>
        <v/>
      </c>
      <c r="I109" s="43" t="str">
        <f ca="1">IF(J109="","",IF(INDEX(Data!$BR:$BR,MATCH(J109,Data!$A:$A,0),1)=0,"",INDEX(Data!$BR:$BR,MATCH(J109,Data!$A:$A,0),1)))</f>
        <v/>
      </c>
      <c r="J109" s="43" t="str" cm="1">
        <f t="array" aca="1" ref="J109" ca="1">IFERROR(_xlfn.SINGLE(INDEX(Data!$A$1:J$1009,_xlfn.AGGREGATE(15,6,(OFFSET(Data!$A$1,0,MATCH(J$6,Data!$1:$1,0)-1,1000,1)=IF(J$7="","Yes",J$7))/(OFFSET(Data!$A$1,0,MATCH(J$6,Data!$1:$1,0)-1,1000,1)=IF(J$7="","Yes",J$7))*ROW(Data!$C$1:$C$1009),ROW(J109)-ROW(J$7)),1)),"")</f>
        <v/>
      </c>
      <c r="K109" s="43" t="str">
        <f ca="1">IF(L109="","",IF(INDEX(Data!$BR:$BR,MATCH(L109,Data!$A:$A,0),1)=0,"",INDEX(Data!$BR:$BR,MATCH(L109,Data!$A:$A,0),1)))</f>
        <v/>
      </c>
      <c r="L109" s="43" t="str" cm="1">
        <f t="array" aca="1" ref="L109" ca="1">IFERROR(_xlfn.SINGLE(INDEX(Data!$A$1:L$1009,_xlfn.AGGREGATE(15,6,(OFFSET(Data!$A$1,0,MATCH(L$6,Data!$1:$1,0)-1,1000,1)=IF(L$7="","Yes",L$7))/(OFFSET(Data!$A$1,0,MATCH(L$6,Data!$1:$1,0)-1,1000,1)=IF(L$7="","Yes",L$7))*ROW(Data!$C$1:$C$1009),ROW(L109)-ROW(L$7)),1)),"")</f>
        <v/>
      </c>
      <c r="M109" s="43" t="str">
        <f ca="1">IF(N109="","",IF(INDEX(Data!$BR:$BR,MATCH(N109,Data!$A:$A,0),1)=0,"",INDEX(Data!$BR:$BR,MATCH(N109,Data!$A:$A,0),1)))</f>
        <v/>
      </c>
      <c r="N109" s="43" t="str" cm="1">
        <f t="array" aca="1" ref="N109" ca="1">IFERROR(_xlfn.SINGLE(INDEX(Data!$A$1:N$1009,_xlfn.AGGREGATE(15,6,(OFFSET(Data!$A$1,0,MATCH(N$6,Data!$1:$1,0)-1,1000,1)=IF(N$7="","Yes",N$7))/(OFFSET(Data!$A$1,0,MATCH(N$6,Data!$1:$1,0)-1,1000,1)=IF(N$7="","Yes",N$7))*ROW(Data!$C$1:$C$1009),ROW(N109)-ROW(N$7)),1)),"")</f>
        <v/>
      </c>
      <c r="O109" s="43" t="str">
        <f ca="1">IF(P109="","",IF(INDEX(Data!$BR:$BR,MATCH(P109,Data!$A:$A,0),1)=0,"",INDEX(Data!$BR:$BR,MATCH(P109,Data!$A:$A,0),1)))</f>
        <v/>
      </c>
      <c r="P109" s="43" t="str" cm="1">
        <f t="array" aca="1" ref="P109" ca="1">IFERROR(_xlfn.SINGLE(INDEX(Data!$A$1:Q$1009,_xlfn.AGGREGATE(15,6,(OFFSET(Data!$A$1,0,MATCH(P$6,Data!$1:$1,0)-1,1000,1)=IF(P$7="","Yes",P$7))/(OFFSET(Data!$A$1,0,MATCH(P$6,Data!$1:$1,0)-1,1000,1)=IF(P$7="","Yes",P$7))*ROW(Data!$C$1:$C$1009),ROW(P109)-ROW(P$7)),1)),"")</f>
        <v>Viceland</v>
      </c>
      <c r="Q109" s="43" t="str">
        <f ca="1">IF(R109="","",IF(INDEX(Data!$BR:$BR,MATCH(R109,Data!$A:$A,0),1)=0,"",INDEX(Data!$BR:$BR,MATCH(R109,Data!$A:$A,0),1)))</f>
        <v/>
      </c>
      <c r="R109" s="43" t="str" cm="1">
        <f t="array" aca="1" ref="R109" ca="1">IFERROR(_xlfn.SINGLE(INDEX(Data!$A$1:R$1009,_xlfn.AGGREGATE(15,6,(OFFSET(Data!$A$1,0,MATCH(R$6,Data!$1:$1,0)-1,1000,1)=IF(R$7="","Yes",R$7))/(OFFSET(Data!$A$1,0,MATCH(R$6,Data!$1:$1,0)-1,1000,1)=IF(R$7="","Yes",R$7))*ROW(Data!$C$1:$C$1009),ROW(R109)-ROW(R$7)),1)),"")</f>
        <v>Reelz</v>
      </c>
      <c r="S109" s="43" t="str">
        <f ca="1">IF(T109="","",IF(INDEX(Data!$BR:$BR,MATCH(T109,Data!$A:$A,0),1)=0,"",INDEX(Data!$BR:$BR,MATCH(T109,Data!$A:$A,0),1)))</f>
        <v/>
      </c>
      <c r="T109" s="43" t="str" cm="1">
        <f t="array" aca="1" ref="T109" ca="1">IFERROR(_xlfn.SINGLE(INDEX(Data!$A$1:S$1009,_xlfn.AGGREGATE(15,6,(OFFSET(Data!$A$1,0,MATCH(T$6,Data!$1:$1,0)-1,1000,1)=IF(T$7="","Yes",T$7))/(OFFSET(Data!$A$1,0,MATCH(T$6,Data!$1:$1,0)-1,1000,1)=IF(T$7="","Yes",T$7))*ROW(Data!$C$1:$C$1009),ROW(T109)-ROW(T$7)),1)),"")</f>
        <v>QVC 2</v>
      </c>
      <c r="U109" s="43" t="str">
        <f ca="1">IF(V109="","",IF(INDEX(Data!$BR:$BR,MATCH(V109,Data!$A:$A,0),1)=0,"",INDEX(Data!$BR:$BR,MATCH(V109,Data!$A:$A,0),1)))</f>
        <v/>
      </c>
      <c r="V109" s="43" t="str" cm="1">
        <f t="array" aca="1" ref="V109" ca="1">IFERROR(_xlfn.SINGLE(INDEX(Data!$A$1:T$1009,_xlfn.AGGREGATE(15,6,(OFFSET(Data!$A$1,0,MATCH(V$6,Data!$1:$1,0)-1,1000,1)=IF(V$7="","Yes",V$7))/(OFFSET(Data!$A$1,0,MATCH(V$6,Data!$1:$1,0)-1,1000,1)=IF(V$7="","Yes",V$7))*ROW(Data!$C$1:$C$1009),ROW(V109)-ROW(V$7)),1)),"")</f>
        <v>Nicktoons</v>
      </c>
      <c r="W109" s="43" t="str">
        <f ca="1">IF(X109="","",IF(INDEX(Data!$BR:$BR,MATCH(X109,Data!$A:$A,0),1)=0,"",INDEX(Data!$BR:$BR,MATCH(X109,Data!$A:$A,0),1)))</f>
        <v/>
      </c>
      <c r="X109" s="43" t="str" cm="1">
        <f t="array" aca="1" ref="X109" ca="1">IFERROR(_xlfn.SINGLE(INDEX(Data!$A$1:Y$1009,_xlfn.AGGREGATE(15,6,(OFFSET(Data!$A$1,0,MATCH(X$6,Data!$1:$1,0)-1,1000,1)=IF(X$7="","Yes",X$7))/(OFFSET(Data!$A$1,0,MATCH(X$6,Data!$1:$1,0)-1,1000,1)=IF(X$7="","Yes",X$7))*ROW(Data!$C$1:$C$1009),ROW(X109)-ROW(X$7)),1)),"")</f>
        <v>Videorola</v>
      </c>
      <c r="Y109" s="43" t="str">
        <f ca="1">IF(Z109="","",IF(INDEX(Data!$BR:$BR,MATCH(Z109,Data!$A:$A,0),1)=0,"",INDEX(Data!$BR:$BR,MATCH(Z109,Data!$A:$A,0),1)))</f>
        <v/>
      </c>
      <c r="Z109" s="43" t="str" cm="1">
        <f t="array" aca="1" ref="Z109" ca="1">IFERROR(_xlfn.SINGLE(INDEX(Data!$A$1:AA$1009,_xlfn.AGGREGATE(15,6,(OFFSET(Data!$A$1,0,MATCH(Z$6,Data!$1:$1,0)-1,1000,1)=IF(Z$7="","Yes",Z$7))/(OFFSET(Data!$A$1,0,MATCH(Z$6,Data!$1:$1,0)-1,1000,1)=IF(Z$7="","Yes",Z$7))*ROW(Data!$C$1:$C$1009),ROW(Z109)-ROW(Z$7)),1)),"")</f>
        <v/>
      </c>
      <c r="AA109" s="43" t="str">
        <f ca="1">IF(AB109="","",IF(INDEX(Data!$BR:$BR,MATCH(AB109,Data!$A:$A,0),1)=0,"",INDEX(Data!$BR:$BR,MATCH(AB109,Data!$A:$A,0),1)))</f>
        <v/>
      </c>
      <c r="AB109" s="43" t="str" cm="1">
        <f t="array" aca="1" ref="AB109" ca="1">IFERROR(_xlfn.SINGLE(INDEX(Data!$A$1:AC$1009,_xlfn.AGGREGATE(15,6,(OFFSET(Data!$A$1,0,MATCH(AB$6,Data!$1:$1,0)-1,1000,1)=IF(AB$7="","Yes",AB$7))/(OFFSET(Data!$A$1,0,MATCH(AB$6,Data!$1:$1,0)-1,1000,1)=IF(AB$7="","Yes",AB$7))*ROW(Data!$C$1:$C$1009),ROW(AB109)-ROW(AB$7)),1)),"")</f>
        <v/>
      </c>
      <c r="AC109" s="43" t="str">
        <f ca="1">IF(AD109="","",IF(INDEX(Data!$BR:$BR,MATCH(AD109,Data!$A:$A,0),1)=0,"",INDEX(Data!$BR:$BR,MATCH(AD109,Data!$A:$A,0),1)))</f>
        <v/>
      </c>
      <c r="AD109" s="43" t="str" cm="1">
        <f t="array" aca="1" ref="AD109" ca="1">IFERROR(_xlfn.SINGLE(INDEX(Data!$A$1:AE$1009,_xlfn.AGGREGATE(15,6,(OFFSET(Data!$A$1,0,MATCH(AD$6,Data!$1:$1,0)-1,1000,1)=IF(AD$7="","Yes",AD$7))/(OFFSET(Data!$A$1,0,MATCH(AD$6,Data!$1:$1,0)-1,1000,1)=IF(AD$7="","Yes",AD$7))*ROW(Data!$C$1:$C$1009),ROW(AD109)-ROW(AD$7)),1)),"")</f>
        <v>VH1</v>
      </c>
      <c r="AE109" s="43" t="str">
        <f ca="1">IF(AF109="","",IF(INDEX(Data!$BR:$BR,MATCH(AF109,Data!$A:$A,0),1)=0,"",INDEX(Data!$BR:$BR,MATCH(AF109,Data!$A:$A,0),1)))</f>
        <v/>
      </c>
      <c r="AF109" s="43" t="str" cm="1">
        <f t="array" aca="1" ref="AF109" ca="1">IFERROR(_xlfn.SINGLE(INDEX(Data!$A$1:AM$1009,_xlfn.AGGREGATE(15,6,(OFFSET(Data!$A$1,0,MATCH(AF$6,Data!$1:$1,0)-1,1000,1)=IF(AF$7="","Yes",AF$7))/(OFFSET(Data!$A$1,0,MATCH(AF$6,Data!$1:$1,0)-1,1000,1)=IF(AF$7="","Yes",AF$7))*ROW(Data!$C$1:$C$1009),ROW(AF109)-ROW(AF$7)),1)),"")</f>
        <v/>
      </c>
      <c r="AG109" s="43" t="str">
        <f ca="1">IF(AH109="","",IF(INDEX(Data!$BR:$BR,MATCH(AH109,Data!$A:$A,0),1)=0,"",INDEX(Data!$BR:$BR,MATCH(AH109,Data!$A:$A,0),1)))</f>
        <v/>
      </c>
      <c r="AH109" s="43" t="str" cm="1">
        <f t="array" aca="1" ref="AH109" ca="1">IFERROR(_xlfn.SINGLE(INDEX(Data!$A$1:AO$1009,_xlfn.AGGREGATE(15,6,(OFFSET(Data!$A$1,0,MATCH(AH$6,Data!$1:$1,0)-1,1000,1)=IF(AH$7="","Yes",AH$7))/(OFFSET(Data!$A$1,0,MATCH(AH$6,Data!$1:$1,0)-1,1000,1)=IF(AH$7="","Yes",AH$7))*ROW(Data!$C$1:$C$1009),ROW(AH109)-ROW(AH$7)),1)),"")</f>
        <v/>
      </c>
      <c r="AI109" s="43" t="str">
        <f ca="1">IF(AJ109="","",IF(INDEX(Data!$BR:$BR,MATCH(AJ109,Data!$A:$A,0),1)=0,"",INDEX(Data!$BR:$BR,MATCH(AJ109,Data!$A:$A,0),1)))</f>
        <v/>
      </c>
      <c r="AJ109" s="43" t="str" cm="1">
        <f t="array" aca="1" ref="AJ109" ca="1">IFERROR(_xlfn.SINGLE(INDEX(Data!$A$1:AQ$1009,_xlfn.AGGREGATE(15,6,(OFFSET(Data!$A$1,0,MATCH(AJ$6,Data!$1:$1,0)-1,1000,1)=IF(AJ$7="","Yes",AJ$7))/(OFFSET(Data!$A$1,0,MATCH(AJ$6,Data!$1:$1,0)-1,1000,1)=IF(AJ$7="","Yes",AJ$7))*ROW(Data!$C$1:$C$1009),ROW(AJ109)-ROW(AJ$7)),1)),"")</f>
        <v/>
      </c>
      <c r="AK109" s="43" t="str">
        <f ca="1">IF(AL109="","",IF(INDEX(Data!$BR:$BR,MATCH(AL109,Data!$A:$A,0),1)=0,"",INDEX(Data!$BR:$BR,MATCH(AL109,Data!$A:$A,0),1)))</f>
        <v/>
      </c>
      <c r="AL109" s="43" t="str" cm="1">
        <f t="array" aca="1" ref="AL109" ca="1">IFERROR(_xlfn.SINGLE(INDEX(Data!$A$1:AS$1009,_xlfn.AGGREGATE(15,6,(OFFSET(Data!$A$1,0,MATCH(AL$6,Data!$1:$1,0)-1,1000,1)=IF(AL$7="","Yes",AL$7))/(OFFSET(Data!$A$1,0,MATCH(AL$6,Data!$1:$1,0)-1,1000,1)=IF(AL$7="","Yes",AL$7))*ROW(Data!$C$1:$C$1009),ROW(AL109)-ROW(AL$7)),1)),"")</f>
        <v/>
      </c>
      <c r="AM109" s="43" t="str">
        <f ca="1">IF(AN109="","",IF(INDEX(Data!$BR:$BR,MATCH(AN109,Data!$A:$A,0),1)=0,"",INDEX(Data!$BR:$BR,MATCH(AN109,Data!$A:$A,0),1)))</f>
        <v/>
      </c>
      <c r="AN109" s="43" t="str" cm="1">
        <f t="array" aca="1" ref="AN109" ca="1">IFERROR(_xlfn.SINGLE(INDEX(Data!$A$1:AU$1009,_xlfn.AGGREGATE(15,6,(OFFSET(Data!$A$1,0,MATCH(AN$6,Data!$1:$1,0)-1,1000,1)=IF(AN$7="","Yes",AN$7))/(OFFSET(Data!$A$1,0,MATCH(AN$6,Data!$1:$1,0)-1,1000,1)=IF(AN$7="","Yes",AN$7))*ROW(Data!$C$1:$C$1009),ROW(AN109)-ROW(AN$7)),1)),"")</f>
        <v/>
      </c>
    </row>
    <row r="110" spans="1:40" x14ac:dyDescent="0.4">
      <c r="A110" s="43" t="str">
        <f ca="1">IF(B110="","",IF(INDEX(Data!$BR:$BR,MATCH(B110,Data!$A:$A,0),1)=0,"",INDEX(Data!$BR:$BR,MATCH(B110,Data!$A:$A,0),1)))</f>
        <v/>
      </c>
      <c r="B110" s="43" t="str" cm="1">
        <f t="array" aca="1" ref="B110" ca="1">IFERROR(_xlfn.SINGLE(INDEX(Data!A$1:$A$1007,_xlfn.AGGREGATE(15,6,(OFFSET(Data!$A$1,0,MATCH(B$6,Data!$1:$1,0)-1,1000,1)=IF(B$7="","Yes",B$7))/(OFFSET(Data!$A$1,0,MATCH(B$6,Data!$1:$1,0)-1,1000,1)=IF(B$7="","Yes",B$7))*ROW(Data!$C$1:$C$1007),ROW(B110)-ROW(B$7)),1)),"")</f>
        <v/>
      </c>
      <c r="C110" s="43" t="str">
        <f ca="1">IF(D110="","",IF(INDEX(Data!$BR:$BR,MATCH(D110,Data!$A:$A,0),1)=0,"",INDEX(Data!$BR:$BR,MATCH(D110,Data!$A:$A,0),1)))</f>
        <v/>
      </c>
      <c r="D110" s="43" t="str" cm="1">
        <f t="array" aca="1" ref="D110" ca="1">IFERROR(_xlfn.SINGLE(INDEX(Data!$A$1:C$1007,_xlfn.AGGREGATE(15,6,(OFFSET(Data!$A$1,0,MATCH(D$6,Data!$1:$1,0)-1,1000,1)=IF(D$7="","Yes",D$7))/(OFFSET(Data!$A$1,0,MATCH(D$6,Data!$1:$1,0)-1,1000,1)=IF(D$7="","Yes",D$7))*ROW(Data!$C$1:$C$1007),ROW(D110)-ROW(D$7)),1)),"")</f>
        <v/>
      </c>
      <c r="E110" s="43" t="str">
        <f ca="1">IF(F110="","",IF(INDEX(Data!$BR:$BR,MATCH(F110,Data!$A:$A,0),1)=0,"",INDEX(Data!$BR:$BR,MATCH(F110,Data!$A:$A,0),1)))</f>
        <v/>
      </c>
      <c r="F110" s="43" t="str" cm="1">
        <f t="array" aca="1" ref="F110" ca="1">IFERROR(_xlfn.SINGLE(INDEX(Data!$A$1:E$1009,_xlfn.AGGREGATE(15,6,(OFFSET(Data!$A$1,0,MATCH(F$6,Data!$1:$1,0)-1,1000,1)=IF(F$7="","Yes",F$7))/(OFFSET(Data!$A$1,0,MATCH(F$6,Data!$1:$1,0)-1,1000,1)=IF(F$7="","Yes",F$7))*ROW(Data!$C$1:$C$1009),ROW(F110)-ROW(F$7)),1)),"")</f>
        <v/>
      </c>
      <c r="G110" s="43" t="str">
        <f ca="1">IF(H110="","",IF(INDEX(Data!$BR:$BR,MATCH(H110,Data!$A:$A,0),1)=0,"",INDEX(Data!$BR:$BR,MATCH(H110,Data!$A:$A,0),1)))</f>
        <v/>
      </c>
      <c r="H110" s="43" t="str" cm="1">
        <f t="array" aca="1" ref="H110" ca="1">IFERROR(_xlfn.SINGLE(INDEX(Data!$A$1:G$1009,_xlfn.AGGREGATE(15,6,(OFFSET(Data!$A$1,0,MATCH(H$6,Data!$1:$1,0)-1,1000,1)=IF(H$7="","Yes",H$7))/(OFFSET(Data!$A$1,0,MATCH(H$6,Data!$1:$1,0)-1,1000,1)=IF(H$7="","Yes",H$7))*ROW(Data!$C$1:$C$1009),ROW(H110)-ROW(H$7)),1)),"")</f>
        <v/>
      </c>
      <c r="I110" s="43" t="str">
        <f ca="1">IF(J110="","",IF(INDEX(Data!$BR:$BR,MATCH(J110,Data!$A:$A,0),1)=0,"",INDEX(Data!$BR:$BR,MATCH(J110,Data!$A:$A,0),1)))</f>
        <v/>
      </c>
      <c r="J110" s="43" t="str" cm="1">
        <f t="array" aca="1" ref="J110" ca="1">IFERROR(_xlfn.SINGLE(INDEX(Data!$A$1:J$1009,_xlfn.AGGREGATE(15,6,(OFFSET(Data!$A$1,0,MATCH(J$6,Data!$1:$1,0)-1,1000,1)=IF(J$7="","Yes",J$7))/(OFFSET(Data!$A$1,0,MATCH(J$6,Data!$1:$1,0)-1,1000,1)=IF(J$7="","Yes",J$7))*ROW(Data!$C$1:$C$1009),ROW(J110)-ROW(J$7)),1)),"")</f>
        <v/>
      </c>
      <c r="K110" s="43" t="str">
        <f ca="1">IF(L110="","",IF(INDEX(Data!$BR:$BR,MATCH(L110,Data!$A:$A,0),1)=0,"",INDEX(Data!$BR:$BR,MATCH(L110,Data!$A:$A,0),1)))</f>
        <v/>
      </c>
      <c r="L110" s="43" t="str" cm="1">
        <f t="array" aca="1" ref="L110" ca="1">IFERROR(_xlfn.SINGLE(INDEX(Data!$A$1:L$1009,_xlfn.AGGREGATE(15,6,(OFFSET(Data!$A$1,0,MATCH(L$6,Data!$1:$1,0)-1,1000,1)=IF(L$7="","Yes",L$7))/(OFFSET(Data!$A$1,0,MATCH(L$6,Data!$1:$1,0)-1,1000,1)=IF(L$7="","Yes",L$7))*ROW(Data!$C$1:$C$1009),ROW(L110)-ROW(L$7)),1)),"")</f>
        <v/>
      </c>
      <c r="M110" s="43" t="str">
        <f ca="1">IF(N110="","",IF(INDEX(Data!$BR:$BR,MATCH(N110,Data!$A:$A,0),1)=0,"",INDEX(Data!$BR:$BR,MATCH(N110,Data!$A:$A,0),1)))</f>
        <v/>
      </c>
      <c r="N110" s="43" t="str" cm="1">
        <f t="array" aca="1" ref="N110" ca="1">IFERROR(_xlfn.SINGLE(INDEX(Data!$A$1:N$1009,_xlfn.AGGREGATE(15,6,(OFFSET(Data!$A$1,0,MATCH(N$6,Data!$1:$1,0)-1,1000,1)=IF(N$7="","Yes",N$7))/(OFFSET(Data!$A$1,0,MATCH(N$6,Data!$1:$1,0)-1,1000,1)=IF(N$7="","Yes",N$7))*ROW(Data!$C$1:$C$1009),ROW(N110)-ROW(N$7)),1)),"")</f>
        <v/>
      </c>
      <c r="O110" s="43" t="str">
        <f ca="1">IF(P110="","",IF(INDEX(Data!$BR:$BR,MATCH(P110,Data!$A:$A,0),1)=0,"",INDEX(Data!$BR:$BR,MATCH(P110,Data!$A:$A,0),1)))</f>
        <v/>
      </c>
      <c r="P110" s="43" t="str" cm="1">
        <f t="array" aca="1" ref="P110" ca="1">IFERROR(_xlfn.SINGLE(INDEX(Data!$A$1:Q$1009,_xlfn.AGGREGATE(15,6,(OFFSET(Data!$A$1,0,MATCH(P$6,Data!$1:$1,0)-1,1000,1)=IF(P$7="","Yes",P$7))/(OFFSET(Data!$A$1,0,MATCH(P$6,Data!$1:$1,0)-1,1000,1)=IF(P$7="","Yes",P$7))*ROW(Data!$C$1:$C$1009),ROW(P110)-ROW(P$7)),1)),"")</f>
        <v>We TV</v>
      </c>
      <c r="Q110" s="43" t="str">
        <f ca="1">IF(R110="","",IF(INDEX(Data!$BR:$BR,MATCH(R110,Data!$A:$A,0),1)=0,"",INDEX(Data!$BR:$BR,MATCH(R110,Data!$A:$A,0),1)))</f>
        <v/>
      </c>
      <c r="R110" s="43" t="str" cm="1">
        <f t="array" aca="1" ref="R110" ca="1">IFERROR(_xlfn.SINGLE(INDEX(Data!$A$1:R$1009,_xlfn.AGGREGATE(15,6,(OFFSET(Data!$A$1,0,MATCH(R$6,Data!$1:$1,0)-1,1000,1)=IF(R$7="","Yes",R$7))/(OFFSET(Data!$A$1,0,MATCH(R$6,Data!$1:$1,0)-1,1000,1)=IF(R$7="","Yes",R$7))*ROW(Data!$C$1:$C$1009),ROW(R110)-ROW(R$7)),1)),"")</f>
        <v>Revolt</v>
      </c>
      <c r="S110" s="43" t="str">
        <f ca="1">IF(T110="","",IF(INDEX(Data!$BR:$BR,MATCH(T110,Data!$A:$A,0),1)=0,"",INDEX(Data!$BR:$BR,MATCH(T110,Data!$A:$A,0),1)))</f>
        <v/>
      </c>
      <c r="T110" s="43" t="str" cm="1">
        <f t="array" aca="1" ref="T110" ca="1">IFERROR(_xlfn.SINGLE(INDEX(Data!$A$1:S$1009,_xlfn.AGGREGATE(15,6,(OFFSET(Data!$A$1,0,MATCH(T$6,Data!$1:$1,0)-1,1000,1)=IF(T$7="","Yes",T$7))/(OFFSET(Data!$A$1,0,MATCH(T$6,Data!$1:$1,0)-1,1000,1)=IF(T$7="","Yes",T$7))*ROW(Data!$C$1:$C$1009),ROW(T110)-ROW(T$7)),1)),"")</f>
        <v>Reelz</v>
      </c>
      <c r="U110" s="43" t="str">
        <f ca="1">IF(V110="","",IF(INDEX(Data!$BR:$BR,MATCH(V110,Data!$A:$A,0),1)=0,"",INDEX(Data!$BR:$BR,MATCH(V110,Data!$A:$A,0),1)))</f>
        <v/>
      </c>
      <c r="V110" s="43" t="str" cm="1">
        <f t="array" aca="1" ref="V110" ca="1">IFERROR(_xlfn.SINGLE(INDEX(Data!$A$1:T$1009,_xlfn.AGGREGATE(15,6,(OFFSET(Data!$A$1,0,MATCH(V$6,Data!$1:$1,0)-1,1000,1)=IF(V$7="","Yes",V$7))/(OFFSET(Data!$A$1,0,MATCH(V$6,Data!$1:$1,0)-1,1000,1)=IF(V$7="","Yes",V$7))*ROW(Data!$C$1:$C$1009),ROW(V110)-ROW(V$7)),1)),"")</f>
        <v>Olympic Channel</v>
      </c>
      <c r="W110" s="43" t="str">
        <f ca="1">IF(X110="","",IF(INDEX(Data!$BR:$BR,MATCH(X110,Data!$A:$A,0),1)=0,"",INDEX(Data!$BR:$BR,MATCH(X110,Data!$A:$A,0),1)))</f>
        <v/>
      </c>
      <c r="X110" s="43" t="str" cm="1">
        <f t="array" aca="1" ref="X110" ca="1">IFERROR(_xlfn.SINGLE(INDEX(Data!$A$1:Y$1009,_xlfn.AGGREGATE(15,6,(OFFSET(Data!$A$1,0,MATCH(X$6,Data!$1:$1,0)-1,1000,1)=IF(X$7="","Yes",X$7))/(OFFSET(Data!$A$1,0,MATCH(X$6,Data!$1:$1,0)-1,1000,1)=IF(X$7="","Yes",X$7))*ROW(Data!$C$1:$C$1009),ROW(X110)-ROW(X$7)),1)),"")</f>
        <v>Viendomovies</v>
      </c>
      <c r="Y110" s="43" t="str">
        <f ca="1">IF(Z110="","",IF(INDEX(Data!$BR:$BR,MATCH(Z110,Data!$A:$A,0),1)=0,"",INDEX(Data!$BR:$BR,MATCH(Z110,Data!$A:$A,0),1)))</f>
        <v/>
      </c>
      <c r="Z110" s="43" t="str" cm="1">
        <f t="array" aca="1" ref="Z110" ca="1">IFERROR(_xlfn.SINGLE(INDEX(Data!$A$1:AA$1009,_xlfn.AGGREGATE(15,6,(OFFSET(Data!$A$1,0,MATCH(Z$6,Data!$1:$1,0)-1,1000,1)=IF(Z$7="","Yes",Z$7))/(OFFSET(Data!$A$1,0,MATCH(Z$6,Data!$1:$1,0)-1,1000,1)=IF(Z$7="","Yes",Z$7))*ROW(Data!$C$1:$C$1009),ROW(Z110)-ROW(Z$7)),1)),"")</f>
        <v/>
      </c>
      <c r="AA110" s="43" t="str">
        <f ca="1">IF(AB110="","",IF(INDEX(Data!$BR:$BR,MATCH(AB110,Data!$A:$A,0),1)=0,"",INDEX(Data!$BR:$BR,MATCH(AB110,Data!$A:$A,0),1)))</f>
        <v/>
      </c>
      <c r="AB110" s="43" t="str" cm="1">
        <f t="array" aca="1" ref="AB110" ca="1">IFERROR(_xlfn.SINGLE(INDEX(Data!$A$1:AC$1009,_xlfn.AGGREGATE(15,6,(OFFSET(Data!$A$1,0,MATCH(AB$6,Data!$1:$1,0)-1,1000,1)=IF(AB$7="","Yes",AB$7))/(OFFSET(Data!$A$1,0,MATCH(AB$6,Data!$1:$1,0)-1,1000,1)=IF(AB$7="","Yes",AB$7))*ROW(Data!$C$1:$C$1009),ROW(AB110)-ROW(AB$7)),1)),"")</f>
        <v/>
      </c>
      <c r="AC110" s="43" t="str">
        <f ca="1">IF(AD110="","",IF(INDEX(Data!$BR:$BR,MATCH(AD110,Data!$A:$A,0),1)=0,"",INDEX(Data!$BR:$BR,MATCH(AD110,Data!$A:$A,0),1)))</f>
        <v/>
      </c>
      <c r="AD110" s="43" t="str" cm="1">
        <f t="array" aca="1" ref="AD110" ca="1">IFERROR(_xlfn.SINGLE(INDEX(Data!$A$1:AE$1009,_xlfn.AGGREGATE(15,6,(OFFSET(Data!$A$1,0,MATCH(AD$6,Data!$1:$1,0)-1,1000,1)=IF(AD$7="","Yes",AD$7))/(OFFSET(Data!$A$1,0,MATCH(AD$6,Data!$1:$1,0)-1,1000,1)=IF(AD$7="","Yes",AD$7))*ROW(Data!$C$1:$C$1009),ROW(AD110)-ROW(AD$7)),1)),"")</f>
        <v>Viceland</v>
      </c>
      <c r="AE110" s="43" t="str">
        <f ca="1">IF(AF110="","",IF(INDEX(Data!$BR:$BR,MATCH(AF110,Data!$A:$A,0),1)=0,"",INDEX(Data!$BR:$BR,MATCH(AF110,Data!$A:$A,0),1)))</f>
        <v/>
      </c>
      <c r="AF110" s="43" t="str" cm="1">
        <f t="array" aca="1" ref="AF110" ca="1">IFERROR(_xlfn.SINGLE(INDEX(Data!$A$1:AM$1009,_xlfn.AGGREGATE(15,6,(OFFSET(Data!$A$1,0,MATCH(AF$6,Data!$1:$1,0)-1,1000,1)=IF(AF$7="","Yes",AF$7))/(OFFSET(Data!$A$1,0,MATCH(AF$6,Data!$1:$1,0)-1,1000,1)=IF(AF$7="","Yes",AF$7))*ROW(Data!$C$1:$C$1009),ROW(AF110)-ROW(AF$7)),1)),"")</f>
        <v/>
      </c>
      <c r="AG110" s="43" t="str">
        <f ca="1">IF(AH110="","",IF(INDEX(Data!$BR:$BR,MATCH(AH110,Data!$A:$A,0),1)=0,"",INDEX(Data!$BR:$BR,MATCH(AH110,Data!$A:$A,0),1)))</f>
        <v/>
      </c>
      <c r="AH110" s="43" t="str" cm="1">
        <f t="array" aca="1" ref="AH110" ca="1">IFERROR(_xlfn.SINGLE(INDEX(Data!$A$1:AO$1009,_xlfn.AGGREGATE(15,6,(OFFSET(Data!$A$1,0,MATCH(AH$6,Data!$1:$1,0)-1,1000,1)=IF(AH$7="","Yes",AH$7))/(OFFSET(Data!$A$1,0,MATCH(AH$6,Data!$1:$1,0)-1,1000,1)=IF(AH$7="","Yes",AH$7))*ROW(Data!$C$1:$C$1009),ROW(AH110)-ROW(AH$7)),1)),"")</f>
        <v/>
      </c>
      <c r="AI110" s="43" t="str">
        <f ca="1">IF(AJ110="","",IF(INDEX(Data!$BR:$BR,MATCH(AJ110,Data!$A:$A,0),1)=0,"",INDEX(Data!$BR:$BR,MATCH(AJ110,Data!$A:$A,0),1)))</f>
        <v/>
      </c>
      <c r="AJ110" s="43" t="str" cm="1">
        <f t="array" aca="1" ref="AJ110" ca="1">IFERROR(_xlfn.SINGLE(INDEX(Data!$A$1:AQ$1009,_xlfn.AGGREGATE(15,6,(OFFSET(Data!$A$1,0,MATCH(AJ$6,Data!$1:$1,0)-1,1000,1)=IF(AJ$7="","Yes",AJ$7))/(OFFSET(Data!$A$1,0,MATCH(AJ$6,Data!$1:$1,0)-1,1000,1)=IF(AJ$7="","Yes",AJ$7))*ROW(Data!$C$1:$C$1009),ROW(AJ110)-ROW(AJ$7)),1)),"")</f>
        <v/>
      </c>
      <c r="AK110" s="43" t="str">
        <f ca="1">IF(AL110="","",IF(INDEX(Data!$BR:$BR,MATCH(AL110,Data!$A:$A,0),1)=0,"",INDEX(Data!$BR:$BR,MATCH(AL110,Data!$A:$A,0),1)))</f>
        <v/>
      </c>
      <c r="AL110" s="43" t="str" cm="1">
        <f t="array" aca="1" ref="AL110" ca="1">IFERROR(_xlfn.SINGLE(INDEX(Data!$A$1:AS$1009,_xlfn.AGGREGATE(15,6,(OFFSET(Data!$A$1,0,MATCH(AL$6,Data!$1:$1,0)-1,1000,1)=IF(AL$7="","Yes",AL$7))/(OFFSET(Data!$A$1,0,MATCH(AL$6,Data!$1:$1,0)-1,1000,1)=IF(AL$7="","Yes",AL$7))*ROW(Data!$C$1:$C$1009),ROW(AL110)-ROW(AL$7)),1)),"")</f>
        <v/>
      </c>
      <c r="AM110" s="43" t="str">
        <f ca="1">IF(AN110="","",IF(INDEX(Data!$BR:$BR,MATCH(AN110,Data!$A:$A,0),1)=0,"",INDEX(Data!$BR:$BR,MATCH(AN110,Data!$A:$A,0),1)))</f>
        <v/>
      </c>
      <c r="AN110" s="43" t="str" cm="1">
        <f t="array" aca="1" ref="AN110" ca="1">IFERROR(_xlfn.SINGLE(INDEX(Data!$A$1:AU$1009,_xlfn.AGGREGATE(15,6,(OFFSET(Data!$A$1,0,MATCH(AN$6,Data!$1:$1,0)-1,1000,1)=IF(AN$7="","Yes",AN$7))/(OFFSET(Data!$A$1,0,MATCH(AN$6,Data!$1:$1,0)-1,1000,1)=IF(AN$7="","Yes",AN$7))*ROW(Data!$C$1:$C$1009),ROW(AN110)-ROW(AN$7)),1)),"")</f>
        <v/>
      </c>
    </row>
    <row r="111" spans="1:40" ht="24" x14ac:dyDescent="0.4">
      <c r="A111" s="43" t="str">
        <f ca="1">IF(B111="","",IF(INDEX(Data!$BR:$BR,MATCH(B111,Data!$A:$A,0),1)=0,"",INDEX(Data!$BR:$BR,MATCH(B111,Data!$A:$A,0),1)))</f>
        <v/>
      </c>
      <c r="B111" s="43" t="str" cm="1">
        <f t="array" aca="1" ref="B111" ca="1">IFERROR(_xlfn.SINGLE(INDEX(Data!A$1:$A$1007,_xlfn.AGGREGATE(15,6,(OFFSET(Data!$A$1,0,MATCH(B$6,Data!$1:$1,0)-1,1000,1)=IF(B$7="","Yes",B$7))/(OFFSET(Data!$A$1,0,MATCH(B$6,Data!$1:$1,0)-1,1000,1)=IF(B$7="","Yes",B$7))*ROW(Data!$C$1:$C$1007),ROW(B111)-ROW(B$7)),1)),"")</f>
        <v/>
      </c>
      <c r="C111" s="43" t="str">
        <f ca="1">IF(D111="","",IF(INDEX(Data!$BR:$BR,MATCH(D111,Data!$A:$A,0),1)=0,"",INDEX(Data!$BR:$BR,MATCH(D111,Data!$A:$A,0),1)))</f>
        <v/>
      </c>
      <c r="D111" s="43" t="str" cm="1">
        <f t="array" aca="1" ref="D111" ca="1">IFERROR(_xlfn.SINGLE(INDEX(Data!$A$1:C$1007,_xlfn.AGGREGATE(15,6,(OFFSET(Data!$A$1,0,MATCH(D$6,Data!$1:$1,0)-1,1000,1)=IF(D$7="","Yes",D$7))/(OFFSET(Data!$A$1,0,MATCH(D$6,Data!$1:$1,0)-1,1000,1)=IF(D$7="","Yes",D$7))*ROW(Data!$C$1:$C$1007),ROW(D111)-ROW(D$7)),1)),"")</f>
        <v/>
      </c>
      <c r="E111" s="43" t="str">
        <f ca="1">IF(F111="","",IF(INDEX(Data!$BR:$BR,MATCH(F111,Data!$A:$A,0),1)=0,"",INDEX(Data!$BR:$BR,MATCH(F111,Data!$A:$A,0),1)))</f>
        <v/>
      </c>
      <c r="F111" s="43" t="str" cm="1">
        <f t="array" aca="1" ref="F111" ca="1">IFERROR(_xlfn.SINGLE(INDEX(Data!$A$1:E$1009,_xlfn.AGGREGATE(15,6,(OFFSET(Data!$A$1,0,MATCH(F$6,Data!$1:$1,0)-1,1000,1)=IF(F$7="","Yes",F$7))/(OFFSET(Data!$A$1,0,MATCH(F$6,Data!$1:$1,0)-1,1000,1)=IF(F$7="","Yes",F$7))*ROW(Data!$C$1:$C$1009),ROW(F111)-ROW(F$7)),1)),"")</f>
        <v/>
      </c>
      <c r="G111" s="43" t="str">
        <f ca="1">IF(H111="","",IF(INDEX(Data!$BR:$BR,MATCH(H111,Data!$A:$A,0),1)=0,"",INDEX(Data!$BR:$BR,MATCH(H111,Data!$A:$A,0),1)))</f>
        <v/>
      </c>
      <c r="H111" s="43" t="str" cm="1">
        <f t="array" aca="1" ref="H111" ca="1">IFERROR(_xlfn.SINGLE(INDEX(Data!$A$1:G$1009,_xlfn.AGGREGATE(15,6,(OFFSET(Data!$A$1,0,MATCH(H$6,Data!$1:$1,0)-1,1000,1)=IF(H$7="","Yes",H$7))/(OFFSET(Data!$A$1,0,MATCH(H$6,Data!$1:$1,0)-1,1000,1)=IF(H$7="","Yes",H$7))*ROW(Data!$C$1:$C$1009),ROW(H111)-ROW(H$7)),1)),"")</f>
        <v/>
      </c>
      <c r="I111" s="43" t="str">
        <f ca="1">IF(J111="","",IF(INDEX(Data!$BR:$BR,MATCH(J111,Data!$A:$A,0),1)=0,"",INDEX(Data!$BR:$BR,MATCH(J111,Data!$A:$A,0),1)))</f>
        <v/>
      </c>
      <c r="J111" s="43" t="str" cm="1">
        <f t="array" aca="1" ref="J111" ca="1">IFERROR(_xlfn.SINGLE(INDEX(Data!$A$1:J$1009,_xlfn.AGGREGATE(15,6,(OFFSET(Data!$A$1,0,MATCH(J$6,Data!$1:$1,0)-1,1000,1)=IF(J$7="","Yes",J$7))/(OFFSET(Data!$A$1,0,MATCH(J$6,Data!$1:$1,0)-1,1000,1)=IF(J$7="","Yes",J$7))*ROW(Data!$C$1:$C$1009),ROW(J111)-ROW(J$7)),1)),"")</f>
        <v/>
      </c>
      <c r="K111" s="43" t="str">
        <f ca="1">IF(L111="","",IF(INDEX(Data!$BR:$BR,MATCH(L111,Data!$A:$A,0),1)=0,"",INDEX(Data!$BR:$BR,MATCH(L111,Data!$A:$A,0),1)))</f>
        <v/>
      </c>
      <c r="L111" s="43" t="str" cm="1">
        <f t="array" aca="1" ref="L111" ca="1">IFERROR(_xlfn.SINGLE(INDEX(Data!$A$1:L$1009,_xlfn.AGGREGATE(15,6,(OFFSET(Data!$A$1,0,MATCH(L$6,Data!$1:$1,0)-1,1000,1)=IF(L$7="","Yes",L$7))/(OFFSET(Data!$A$1,0,MATCH(L$6,Data!$1:$1,0)-1,1000,1)=IF(L$7="","Yes",L$7))*ROW(Data!$C$1:$C$1009),ROW(L111)-ROW(L$7)),1)),"")</f>
        <v/>
      </c>
      <c r="M111" s="43" t="str">
        <f ca="1">IF(N111="","",IF(INDEX(Data!$BR:$BR,MATCH(N111,Data!$A:$A,0),1)=0,"",INDEX(Data!$BR:$BR,MATCH(N111,Data!$A:$A,0),1)))</f>
        <v/>
      </c>
      <c r="N111" s="43" t="str" cm="1">
        <f t="array" aca="1" ref="N111" ca="1">IFERROR(_xlfn.SINGLE(INDEX(Data!$A$1:N$1009,_xlfn.AGGREGATE(15,6,(OFFSET(Data!$A$1,0,MATCH(N$6,Data!$1:$1,0)-1,1000,1)=IF(N$7="","Yes",N$7))/(OFFSET(Data!$A$1,0,MATCH(N$6,Data!$1:$1,0)-1,1000,1)=IF(N$7="","Yes",N$7))*ROW(Data!$C$1:$C$1009),ROW(N111)-ROW(N$7)),1)),"")</f>
        <v/>
      </c>
      <c r="O111" s="43" t="str">
        <f ca="1">IF(P111="","",IF(INDEX(Data!$BR:$BR,MATCH(P111,Data!$A:$A,0),1)=0,"",INDEX(Data!$BR:$BR,MATCH(P111,Data!$A:$A,0),1)))</f>
        <v/>
      </c>
      <c r="P111" s="43" t="str" cm="1">
        <f t="array" aca="1" ref="P111" ca="1">IFERROR(_xlfn.SINGLE(INDEX(Data!$A$1:Q$1009,_xlfn.AGGREGATE(15,6,(OFFSET(Data!$A$1,0,MATCH(P$6,Data!$1:$1,0)-1,1000,1)=IF(P$7="","Yes",P$7))/(OFFSET(Data!$A$1,0,MATCH(P$6,Data!$1:$1,0)-1,1000,1)=IF(P$7="","Yes",P$7))*ROW(Data!$C$1:$C$1009),ROW(P111)-ROW(P$7)),1)),"")</f>
        <v>Weather Channel</v>
      </c>
      <c r="Q111" s="43" t="str">
        <f ca="1">IF(R111="","",IF(INDEX(Data!$BR:$BR,MATCH(R111,Data!$A:$A,0),1)=0,"",INDEX(Data!$BR:$BR,MATCH(R111,Data!$A:$A,0),1)))</f>
        <v/>
      </c>
      <c r="R111" s="43" t="str" cm="1">
        <f t="array" aca="1" ref="R111" ca="1">IFERROR(_xlfn.SINGLE(INDEX(Data!$A$1:R$1009,_xlfn.AGGREGATE(15,6,(OFFSET(Data!$A$1,0,MATCH(R$6,Data!$1:$1,0)-1,1000,1)=IF(R$7="","Yes",R$7))/(OFFSET(Data!$A$1,0,MATCH(R$6,Data!$1:$1,0)-1,1000,1)=IF(R$7="","Yes",R$7))*ROW(Data!$C$1:$C$1009),ROW(R111)-ROW(R$7)),1)),"")</f>
        <v>RFD-TV</v>
      </c>
      <c r="S111" s="43" t="str">
        <f ca="1">IF(T111="","",IF(INDEX(Data!$BR:$BR,MATCH(T111,Data!$A:$A,0),1)=0,"",INDEX(Data!$BR:$BR,MATCH(T111,Data!$A:$A,0),1)))</f>
        <v/>
      </c>
      <c r="T111" s="43" t="str" cm="1">
        <f t="array" aca="1" ref="T111" ca="1">IFERROR(_xlfn.SINGLE(INDEX(Data!$A$1:S$1009,_xlfn.AGGREGATE(15,6,(OFFSET(Data!$A$1,0,MATCH(T$6,Data!$1:$1,0)-1,1000,1)=IF(T$7="","Yes",T$7))/(OFFSET(Data!$A$1,0,MATCH(T$6,Data!$1:$1,0)-1,1000,1)=IF(T$7="","Yes",T$7))*ROW(Data!$C$1:$C$1009),ROW(T111)-ROW(T$7)),1)),"")</f>
        <v>Revolt</v>
      </c>
      <c r="U111" s="43" t="str">
        <f ca="1">IF(V111="","",IF(INDEX(Data!$BR:$BR,MATCH(V111,Data!$A:$A,0),1)=0,"",INDEX(Data!$BR:$BR,MATCH(V111,Data!$A:$A,0),1)))</f>
        <v/>
      </c>
      <c r="V111" s="43" t="str" cm="1">
        <f t="array" aca="1" ref="V111" ca="1">IFERROR(_xlfn.SINGLE(INDEX(Data!$A$1:T$1009,_xlfn.AGGREGATE(15,6,(OFFSET(Data!$A$1,0,MATCH(V$6,Data!$1:$1,0)-1,1000,1)=IF(V$7="","Yes",V$7))/(OFFSET(Data!$A$1,0,MATCH(V$6,Data!$1:$1,0)-1,1000,1)=IF(V$7="","Yes",V$7))*ROW(Data!$C$1:$C$1009),ROW(V111)-ROW(V$7)),1)),"")</f>
        <v>One American News</v>
      </c>
      <c r="W111" s="43" t="str">
        <f ca="1">IF(X111="","",IF(INDEX(Data!$BR:$BR,MATCH(X111,Data!$A:$A,0),1)=0,"",INDEX(Data!$BR:$BR,MATCH(X111,Data!$A:$A,0),1)))</f>
        <v/>
      </c>
      <c r="X111" s="43" t="str" cm="1">
        <f t="array" aca="1" ref="X111" ca="1">IFERROR(_xlfn.SINGLE(INDEX(Data!$A$1:Y$1009,_xlfn.AGGREGATE(15,6,(OFFSET(Data!$A$1,0,MATCH(X$6,Data!$1:$1,0)-1,1000,1)=IF(X$7="","Yes",X$7))/(OFFSET(Data!$A$1,0,MATCH(X$6,Data!$1:$1,0)-1,1000,1)=IF(X$7="","Yes",X$7))*ROW(Data!$C$1:$C$1009),ROW(X111)-ROW(X$7)),1)),"")</f>
        <v>VME</v>
      </c>
      <c r="Y111" s="43" t="str">
        <f ca="1">IF(Z111="","",IF(INDEX(Data!$BR:$BR,MATCH(Z111,Data!$A:$A,0),1)=0,"",INDEX(Data!$BR:$BR,MATCH(Z111,Data!$A:$A,0),1)))</f>
        <v/>
      </c>
      <c r="Z111" s="43" t="str" cm="1">
        <f t="array" aca="1" ref="Z111" ca="1">IFERROR(_xlfn.SINGLE(INDEX(Data!$A$1:AA$1009,_xlfn.AGGREGATE(15,6,(OFFSET(Data!$A$1,0,MATCH(Z$6,Data!$1:$1,0)-1,1000,1)=IF(Z$7="","Yes",Z$7))/(OFFSET(Data!$A$1,0,MATCH(Z$6,Data!$1:$1,0)-1,1000,1)=IF(Z$7="","Yes",Z$7))*ROW(Data!$C$1:$C$1009),ROW(Z111)-ROW(Z$7)),1)),"")</f>
        <v/>
      </c>
      <c r="AA111" s="43" t="str">
        <f ca="1">IF(AB111="","",IF(INDEX(Data!$BR:$BR,MATCH(AB111,Data!$A:$A,0),1)=0,"",INDEX(Data!$BR:$BR,MATCH(AB111,Data!$A:$A,0),1)))</f>
        <v/>
      </c>
      <c r="AB111" s="43" t="str" cm="1">
        <f t="array" aca="1" ref="AB111" ca="1">IFERROR(_xlfn.SINGLE(INDEX(Data!$A$1:AC$1009,_xlfn.AGGREGATE(15,6,(OFFSET(Data!$A$1,0,MATCH(AB$6,Data!$1:$1,0)-1,1000,1)=IF(AB$7="","Yes",AB$7))/(OFFSET(Data!$A$1,0,MATCH(AB$6,Data!$1:$1,0)-1,1000,1)=IF(AB$7="","Yes",AB$7))*ROW(Data!$C$1:$C$1009),ROW(AB111)-ROW(AB$7)),1)),"")</f>
        <v/>
      </c>
      <c r="AC111" s="43" t="str">
        <f ca="1">IF(AD111="","",IF(INDEX(Data!$BR:$BR,MATCH(AD111,Data!$A:$A,0),1)=0,"",INDEX(Data!$BR:$BR,MATCH(AD111,Data!$A:$A,0),1)))</f>
        <v/>
      </c>
      <c r="AD111" s="43" t="str" cm="1">
        <f t="array" aca="1" ref="AD111" ca="1">IFERROR(_xlfn.SINGLE(INDEX(Data!$A$1:AE$1009,_xlfn.AGGREGATE(15,6,(OFFSET(Data!$A$1,0,MATCH(AD$6,Data!$1:$1,0)-1,1000,1)=IF(AD$7="","Yes",AD$7))/(OFFSET(Data!$A$1,0,MATCH(AD$6,Data!$1:$1,0)-1,1000,1)=IF(AD$7="","Yes",AD$7))*ROW(Data!$C$1:$C$1009),ROW(AD111)-ROW(AD$7)),1)),"")</f>
        <v>We TV</v>
      </c>
      <c r="AE111" s="43" t="str">
        <f ca="1">IF(AF111="","",IF(INDEX(Data!$BR:$BR,MATCH(AF111,Data!$A:$A,0),1)=0,"",INDEX(Data!$BR:$BR,MATCH(AF111,Data!$A:$A,0),1)))</f>
        <v/>
      </c>
      <c r="AF111" s="43" t="str" cm="1">
        <f t="array" aca="1" ref="AF111" ca="1">IFERROR(_xlfn.SINGLE(INDEX(Data!$A$1:AM$1009,_xlfn.AGGREGATE(15,6,(OFFSET(Data!$A$1,0,MATCH(AF$6,Data!$1:$1,0)-1,1000,1)=IF(AF$7="","Yes",AF$7))/(OFFSET(Data!$A$1,0,MATCH(AF$6,Data!$1:$1,0)-1,1000,1)=IF(AF$7="","Yes",AF$7))*ROW(Data!$C$1:$C$1009),ROW(AF111)-ROW(AF$7)),1)),"")</f>
        <v/>
      </c>
      <c r="AG111" s="43" t="str">
        <f ca="1">IF(AH111="","",IF(INDEX(Data!$BR:$BR,MATCH(AH111,Data!$A:$A,0),1)=0,"",INDEX(Data!$BR:$BR,MATCH(AH111,Data!$A:$A,0),1)))</f>
        <v/>
      </c>
      <c r="AH111" s="43" t="str" cm="1">
        <f t="array" aca="1" ref="AH111" ca="1">IFERROR(_xlfn.SINGLE(INDEX(Data!$A$1:AO$1009,_xlfn.AGGREGATE(15,6,(OFFSET(Data!$A$1,0,MATCH(AH$6,Data!$1:$1,0)-1,1000,1)=IF(AH$7="","Yes",AH$7))/(OFFSET(Data!$A$1,0,MATCH(AH$6,Data!$1:$1,0)-1,1000,1)=IF(AH$7="","Yes",AH$7))*ROW(Data!$C$1:$C$1009),ROW(AH111)-ROW(AH$7)),1)),"")</f>
        <v/>
      </c>
      <c r="AI111" s="43" t="str">
        <f ca="1">IF(AJ111="","",IF(INDEX(Data!$BR:$BR,MATCH(AJ111,Data!$A:$A,0),1)=0,"",INDEX(Data!$BR:$BR,MATCH(AJ111,Data!$A:$A,0),1)))</f>
        <v/>
      </c>
      <c r="AJ111" s="43" t="str" cm="1">
        <f t="array" aca="1" ref="AJ111" ca="1">IFERROR(_xlfn.SINGLE(INDEX(Data!$A$1:AQ$1009,_xlfn.AGGREGATE(15,6,(OFFSET(Data!$A$1,0,MATCH(AJ$6,Data!$1:$1,0)-1,1000,1)=IF(AJ$7="","Yes",AJ$7))/(OFFSET(Data!$A$1,0,MATCH(AJ$6,Data!$1:$1,0)-1,1000,1)=IF(AJ$7="","Yes",AJ$7))*ROW(Data!$C$1:$C$1009),ROW(AJ111)-ROW(AJ$7)),1)),"")</f>
        <v/>
      </c>
      <c r="AK111" s="43" t="str">
        <f ca="1">IF(AL111="","",IF(INDEX(Data!$BR:$BR,MATCH(AL111,Data!$A:$A,0),1)=0,"",INDEX(Data!$BR:$BR,MATCH(AL111,Data!$A:$A,0),1)))</f>
        <v/>
      </c>
      <c r="AL111" s="43" t="str" cm="1">
        <f t="array" aca="1" ref="AL111" ca="1">IFERROR(_xlfn.SINGLE(INDEX(Data!$A$1:AS$1009,_xlfn.AGGREGATE(15,6,(OFFSET(Data!$A$1,0,MATCH(AL$6,Data!$1:$1,0)-1,1000,1)=IF(AL$7="","Yes",AL$7))/(OFFSET(Data!$A$1,0,MATCH(AL$6,Data!$1:$1,0)-1,1000,1)=IF(AL$7="","Yes",AL$7))*ROW(Data!$C$1:$C$1009),ROW(AL111)-ROW(AL$7)),1)),"")</f>
        <v/>
      </c>
      <c r="AM111" s="43" t="str">
        <f ca="1">IF(AN111="","",IF(INDEX(Data!$BR:$BR,MATCH(AN111,Data!$A:$A,0),1)=0,"",INDEX(Data!$BR:$BR,MATCH(AN111,Data!$A:$A,0),1)))</f>
        <v/>
      </c>
      <c r="AN111" s="43" t="str" cm="1">
        <f t="array" aca="1" ref="AN111" ca="1">IFERROR(_xlfn.SINGLE(INDEX(Data!$A$1:AU$1009,_xlfn.AGGREGATE(15,6,(OFFSET(Data!$A$1,0,MATCH(AN$6,Data!$1:$1,0)-1,1000,1)=IF(AN$7="","Yes",AN$7))/(OFFSET(Data!$A$1,0,MATCH(AN$6,Data!$1:$1,0)-1,1000,1)=IF(AN$7="","Yes",AN$7))*ROW(Data!$C$1:$C$1009),ROW(AN111)-ROW(AN$7)),1)),"")</f>
        <v/>
      </c>
    </row>
    <row r="112" spans="1:40" x14ac:dyDescent="0.4">
      <c r="A112" s="43" t="str">
        <f ca="1">IF(B112="","",IF(INDEX(Data!$BR:$BR,MATCH(B112,Data!$A:$A,0),1)=0,"",INDEX(Data!$BR:$BR,MATCH(B112,Data!$A:$A,0),1)))</f>
        <v/>
      </c>
      <c r="B112" s="43" t="str" cm="1">
        <f t="array" aca="1" ref="B112" ca="1">IFERROR(_xlfn.SINGLE(INDEX(Data!A$1:$A$1007,_xlfn.AGGREGATE(15,6,(OFFSET(Data!$A$1,0,MATCH(B$6,Data!$1:$1,0)-1,1000,1)=IF(B$7="","Yes",B$7))/(OFFSET(Data!$A$1,0,MATCH(B$6,Data!$1:$1,0)-1,1000,1)=IF(B$7="","Yes",B$7))*ROW(Data!$C$1:$C$1007),ROW(B112)-ROW(B$7)),1)),"")</f>
        <v/>
      </c>
      <c r="C112" s="43" t="str">
        <f ca="1">IF(D112="","",IF(INDEX(Data!$BR:$BR,MATCH(D112,Data!$A:$A,0),1)=0,"",INDEX(Data!$BR:$BR,MATCH(D112,Data!$A:$A,0),1)))</f>
        <v/>
      </c>
      <c r="D112" s="43" t="str" cm="1">
        <f t="array" aca="1" ref="D112" ca="1">IFERROR(_xlfn.SINGLE(INDEX(Data!$A$1:C$1007,_xlfn.AGGREGATE(15,6,(OFFSET(Data!$A$1,0,MATCH(D$6,Data!$1:$1,0)-1,1000,1)=IF(D$7="","Yes",D$7))/(OFFSET(Data!$A$1,0,MATCH(D$6,Data!$1:$1,0)-1,1000,1)=IF(D$7="","Yes",D$7))*ROW(Data!$C$1:$C$1007),ROW(D112)-ROW(D$7)),1)),"")</f>
        <v/>
      </c>
      <c r="E112" s="43" t="str">
        <f ca="1">IF(F112="","",IF(INDEX(Data!$BR:$BR,MATCH(F112,Data!$A:$A,0),1)=0,"",INDEX(Data!$BR:$BR,MATCH(F112,Data!$A:$A,0),1)))</f>
        <v/>
      </c>
      <c r="F112" s="43" t="str" cm="1">
        <f t="array" aca="1" ref="F112" ca="1">IFERROR(_xlfn.SINGLE(INDEX(Data!$A$1:E$1009,_xlfn.AGGREGATE(15,6,(OFFSET(Data!$A$1,0,MATCH(F$6,Data!$1:$1,0)-1,1000,1)=IF(F$7="","Yes",F$7))/(OFFSET(Data!$A$1,0,MATCH(F$6,Data!$1:$1,0)-1,1000,1)=IF(F$7="","Yes",F$7))*ROW(Data!$C$1:$C$1009),ROW(F112)-ROW(F$7)),1)),"")</f>
        <v/>
      </c>
      <c r="G112" s="43" t="str">
        <f ca="1">IF(H112="","",IF(INDEX(Data!$BR:$BR,MATCH(H112,Data!$A:$A,0),1)=0,"",INDEX(Data!$BR:$BR,MATCH(H112,Data!$A:$A,0),1)))</f>
        <v/>
      </c>
      <c r="H112" s="43" t="str" cm="1">
        <f t="array" aca="1" ref="H112" ca="1">IFERROR(_xlfn.SINGLE(INDEX(Data!$A$1:G$1009,_xlfn.AGGREGATE(15,6,(OFFSET(Data!$A$1,0,MATCH(H$6,Data!$1:$1,0)-1,1000,1)=IF(H$7="","Yes",H$7))/(OFFSET(Data!$A$1,0,MATCH(H$6,Data!$1:$1,0)-1,1000,1)=IF(H$7="","Yes",H$7))*ROW(Data!$C$1:$C$1009),ROW(H112)-ROW(H$7)),1)),"")</f>
        <v/>
      </c>
      <c r="I112" s="43" t="str">
        <f ca="1">IF(J112="","",IF(INDEX(Data!$BR:$BR,MATCH(J112,Data!$A:$A,0),1)=0,"",INDEX(Data!$BR:$BR,MATCH(J112,Data!$A:$A,0),1)))</f>
        <v/>
      </c>
      <c r="J112" s="43" t="str" cm="1">
        <f t="array" aca="1" ref="J112" ca="1">IFERROR(_xlfn.SINGLE(INDEX(Data!$A$1:J$1009,_xlfn.AGGREGATE(15,6,(OFFSET(Data!$A$1,0,MATCH(J$6,Data!$1:$1,0)-1,1000,1)=IF(J$7="","Yes",J$7))/(OFFSET(Data!$A$1,0,MATCH(J$6,Data!$1:$1,0)-1,1000,1)=IF(J$7="","Yes",J$7))*ROW(Data!$C$1:$C$1009),ROW(J112)-ROW(J$7)),1)),"")</f>
        <v/>
      </c>
      <c r="K112" s="43" t="str">
        <f ca="1">IF(L112="","",IF(INDEX(Data!$BR:$BR,MATCH(L112,Data!$A:$A,0),1)=0,"",INDEX(Data!$BR:$BR,MATCH(L112,Data!$A:$A,0),1)))</f>
        <v/>
      </c>
      <c r="L112" s="43" t="str" cm="1">
        <f t="array" aca="1" ref="L112" ca="1">IFERROR(_xlfn.SINGLE(INDEX(Data!$A$1:L$1009,_xlfn.AGGREGATE(15,6,(OFFSET(Data!$A$1,0,MATCH(L$6,Data!$1:$1,0)-1,1000,1)=IF(L$7="","Yes",L$7))/(OFFSET(Data!$A$1,0,MATCH(L$6,Data!$1:$1,0)-1,1000,1)=IF(L$7="","Yes",L$7))*ROW(Data!$C$1:$C$1009),ROW(L112)-ROW(L$7)),1)),"")</f>
        <v/>
      </c>
      <c r="M112" s="43" t="str">
        <f ca="1">IF(N112="","",IF(INDEX(Data!$BR:$BR,MATCH(N112,Data!$A:$A,0),1)=0,"",INDEX(Data!$BR:$BR,MATCH(N112,Data!$A:$A,0),1)))</f>
        <v/>
      </c>
      <c r="N112" s="43" t="str" cm="1">
        <f t="array" aca="1" ref="N112" ca="1">IFERROR(_xlfn.SINGLE(INDEX(Data!$A$1:N$1009,_xlfn.AGGREGATE(15,6,(OFFSET(Data!$A$1,0,MATCH(N$6,Data!$1:$1,0)-1,1000,1)=IF(N$7="","Yes",N$7))/(OFFSET(Data!$A$1,0,MATCH(N$6,Data!$1:$1,0)-1,1000,1)=IF(N$7="","Yes",N$7))*ROW(Data!$C$1:$C$1009),ROW(N112)-ROW(N$7)),1)),"")</f>
        <v/>
      </c>
      <c r="O112" s="43" t="str">
        <f ca="1">IF(P112="","",IF(INDEX(Data!$BR:$BR,MATCH(P112,Data!$A:$A,0),1)=0,"",INDEX(Data!$BR:$BR,MATCH(P112,Data!$A:$A,0),1)))</f>
        <v/>
      </c>
      <c r="P112" s="43" t="str" cm="1">
        <f t="array" aca="1" ref="P112" ca="1">IFERROR(_xlfn.SINGLE(INDEX(Data!$A$1:Q$1009,_xlfn.AGGREGATE(15,6,(OFFSET(Data!$A$1,0,MATCH(P$6,Data!$1:$1,0)-1,1000,1)=IF(P$7="","Yes",P$7))/(OFFSET(Data!$A$1,0,MATCH(P$6,Data!$1:$1,0)-1,1000,1)=IF(P$7="","Yes",P$7))*ROW(Data!$C$1:$C$1009),ROW(P112)-ROW(P$7)),1)),"")</f>
        <v>Yes Network</v>
      </c>
      <c r="Q112" s="43" t="str">
        <f ca="1">IF(R112="","",IF(INDEX(Data!$BR:$BR,MATCH(R112,Data!$A:$A,0),1)=0,"",INDEX(Data!$BR:$BR,MATCH(R112,Data!$A:$A,0),1)))</f>
        <v/>
      </c>
      <c r="R112" s="43" t="str" cm="1">
        <f t="array" aca="1" ref="R112" ca="1">IFERROR(_xlfn.SINGLE(INDEX(Data!$A$1:R$1009,_xlfn.AGGREGATE(15,6,(OFFSET(Data!$A$1,0,MATCH(R$6,Data!$1:$1,0)-1,1000,1)=IF(R$7="","Yes",R$7))/(OFFSET(Data!$A$1,0,MATCH(R$6,Data!$1:$1,0)-1,1000,1)=IF(R$7="","Yes",R$7))*ROW(Data!$C$1:$C$1009),ROW(R112)-ROW(R$7)),1)),"")</f>
        <v>Science</v>
      </c>
      <c r="S112" s="43" t="str">
        <f ca="1">IF(T112="","",IF(INDEX(Data!$BR:$BR,MATCH(T112,Data!$A:$A,0),1)=0,"",INDEX(Data!$BR:$BR,MATCH(T112,Data!$A:$A,0),1)))</f>
        <v/>
      </c>
      <c r="T112" s="43" t="str" cm="1">
        <f t="array" aca="1" ref="T112" ca="1">IFERROR(_xlfn.SINGLE(INDEX(Data!$A$1:S$1009,_xlfn.AGGREGATE(15,6,(OFFSET(Data!$A$1,0,MATCH(T$6,Data!$1:$1,0)-1,1000,1)=IF(T$7="","Yes",T$7))/(OFFSET(Data!$A$1,0,MATCH(T$6,Data!$1:$1,0)-1,1000,1)=IF(T$7="","Yes",T$7))*ROW(Data!$C$1:$C$1009),ROW(T112)-ROW(T$7)),1)),"")</f>
        <v>RFD-TV</v>
      </c>
      <c r="U112" s="43" t="str">
        <f ca="1">IF(V112="","",IF(INDEX(Data!$BR:$BR,MATCH(V112,Data!$A:$A,0),1)=0,"",INDEX(Data!$BR:$BR,MATCH(V112,Data!$A:$A,0),1)))</f>
        <v/>
      </c>
      <c r="V112" s="43" t="str" cm="1">
        <f t="array" aca="1" ref="V112" ca="1">IFERROR(_xlfn.SINGLE(INDEX(Data!$A$1:T$1009,_xlfn.AGGREGATE(15,6,(OFFSET(Data!$A$1,0,MATCH(V$6,Data!$1:$1,0)-1,1000,1)=IF(V$7="","Yes",V$7))/(OFFSET(Data!$A$1,0,MATCH(V$6,Data!$1:$1,0)-1,1000,1)=IF(V$7="","Yes",V$7))*ROW(Data!$C$1:$C$1009),ROW(V112)-ROW(V$7)),1)),"")</f>
        <v>Ovation</v>
      </c>
      <c r="W112" s="43" t="str">
        <f ca="1">IF(X112="","",IF(INDEX(Data!$BR:$BR,MATCH(X112,Data!$A:$A,0),1)=0,"",INDEX(Data!$BR:$BR,MATCH(X112,Data!$A:$A,0),1)))</f>
        <v/>
      </c>
      <c r="X112" s="43" t="str" cm="1">
        <f t="array" aca="1" ref="X112" ca="1">IFERROR(_xlfn.SINGLE(INDEX(Data!$A$1:Y$1009,_xlfn.AGGREGATE(15,6,(OFFSET(Data!$A$1,0,MATCH(X$6,Data!$1:$1,0)-1,1000,1)=IF(X$7="","Yes",X$7))/(OFFSET(Data!$A$1,0,MATCH(X$6,Data!$1:$1,0)-1,1000,1)=IF(X$7="","Yes",X$7))*ROW(Data!$C$1:$C$1009),ROW(X112)-ROW(X$7)),1)),"")</f>
        <v>WAPA America</v>
      </c>
      <c r="Y112" s="43" t="str">
        <f ca="1">IF(Z112="","",IF(INDEX(Data!$BR:$BR,MATCH(Z112,Data!$A:$A,0),1)=0,"",INDEX(Data!$BR:$BR,MATCH(Z112,Data!$A:$A,0),1)))</f>
        <v/>
      </c>
      <c r="Z112" s="43" t="str" cm="1">
        <f t="array" aca="1" ref="Z112" ca="1">IFERROR(_xlfn.SINGLE(INDEX(Data!$A$1:AA$1009,_xlfn.AGGREGATE(15,6,(OFFSET(Data!$A$1,0,MATCH(Z$6,Data!$1:$1,0)-1,1000,1)=IF(Z$7="","Yes",Z$7))/(OFFSET(Data!$A$1,0,MATCH(Z$6,Data!$1:$1,0)-1,1000,1)=IF(Z$7="","Yes",Z$7))*ROW(Data!$C$1:$C$1009),ROW(Z112)-ROW(Z$7)),1)),"")</f>
        <v/>
      </c>
      <c r="AA112" s="43" t="str">
        <f ca="1">IF(AB112="","",IF(INDEX(Data!$BR:$BR,MATCH(AB112,Data!$A:$A,0),1)=0,"",INDEX(Data!$BR:$BR,MATCH(AB112,Data!$A:$A,0),1)))</f>
        <v/>
      </c>
      <c r="AB112" s="43" t="str" cm="1">
        <f t="array" aca="1" ref="AB112" ca="1">IFERROR(_xlfn.SINGLE(INDEX(Data!$A$1:AC$1009,_xlfn.AGGREGATE(15,6,(OFFSET(Data!$A$1,0,MATCH(AB$6,Data!$1:$1,0)-1,1000,1)=IF(AB$7="","Yes",AB$7))/(OFFSET(Data!$A$1,0,MATCH(AB$6,Data!$1:$1,0)-1,1000,1)=IF(AB$7="","Yes",AB$7))*ROW(Data!$C$1:$C$1009),ROW(AB112)-ROW(AB$7)),1)),"")</f>
        <v/>
      </c>
      <c r="AC112" s="43" t="str">
        <f ca="1">IF(AD112="","",IF(INDEX(Data!$BR:$BR,MATCH(AD112,Data!$A:$A,0),1)=0,"",INDEX(Data!$BR:$BR,MATCH(AD112,Data!$A:$A,0),1)))</f>
        <v/>
      </c>
      <c r="AD112" s="43" t="str" cm="1">
        <f t="array" aca="1" ref="AD112" ca="1">IFERROR(_xlfn.SINGLE(INDEX(Data!$A$1:AE$1009,_xlfn.AGGREGATE(15,6,(OFFSET(Data!$A$1,0,MATCH(AD$6,Data!$1:$1,0)-1,1000,1)=IF(AD$7="","Yes",AD$7))/(OFFSET(Data!$A$1,0,MATCH(AD$6,Data!$1:$1,0)-1,1000,1)=IF(AD$7="","Yes",AD$7))*ROW(Data!$C$1:$C$1009),ROW(AD112)-ROW(AD$7)),1)),"")</f>
        <v>Weather Channel</v>
      </c>
      <c r="AE112" s="43" t="str">
        <f ca="1">IF(AF112="","",IF(INDEX(Data!$BR:$BR,MATCH(AF112,Data!$A:$A,0),1)=0,"",INDEX(Data!$BR:$BR,MATCH(AF112,Data!$A:$A,0),1)))</f>
        <v/>
      </c>
      <c r="AF112" s="43" t="str" cm="1">
        <f t="array" aca="1" ref="AF112" ca="1">IFERROR(_xlfn.SINGLE(INDEX(Data!$A$1:AM$1009,_xlfn.AGGREGATE(15,6,(OFFSET(Data!$A$1,0,MATCH(AF$6,Data!$1:$1,0)-1,1000,1)=IF(AF$7="","Yes",AF$7))/(OFFSET(Data!$A$1,0,MATCH(AF$6,Data!$1:$1,0)-1,1000,1)=IF(AF$7="","Yes",AF$7))*ROW(Data!$C$1:$C$1009),ROW(AF112)-ROW(AF$7)),1)),"")</f>
        <v/>
      </c>
      <c r="AG112" s="43" t="str">
        <f ca="1">IF(AH112="","",IF(INDEX(Data!$BR:$BR,MATCH(AH112,Data!$A:$A,0),1)=0,"",INDEX(Data!$BR:$BR,MATCH(AH112,Data!$A:$A,0),1)))</f>
        <v/>
      </c>
      <c r="AH112" s="43" t="str" cm="1">
        <f t="array" aca="1" ref="AH112" ca="1">IFERROR(_xlfn.SINGLE(INDEX(Data!$A$1:AO$1009,_xlfn.AGGREGATE(15,6,(OFFSET(Data!$A$1,0,MATCH(AH$6,Data!$1:$1,0)-1,1000,1)=IF(AH$7="","Yes",AH$7))/(OFFSET(Data!$A$1,0,MATCH(AH$6,Data!$1:$1,0)-1,1000,1)=IF(AH$7="","Yes",AH$7))*ROW(Data!$C$1:$C$1009),ROW(AH112)-ROW(AH$7)),1)),"")</f>
        <v/>
      </c>
      <c r="AI112" s="43" t="str">
        <f ca="1">IF(AJ112="","",IF(INDEX(Data!$BR:$BR,MATCH(AJ112,Data!$A:$A,0),1)=0,"",INDEX(Data!$BR:$BR,MATCH(AJ112,Data!$A:$A,0),1)))</f>
        <v/>
      </c>
      <c r="AJ112" s="43" t="str" cm="1">
        <f t="array" aca="1" ref="AJ112" ca="1">IFERROR(_xlfn.SINGLE(INDEX(Data!$A$1:AQ$1009,_xlfn.AGGREGATE(15,6,(OFFSET(Data!$A$1,0,MATCH(AJ$6,Data!$1:$1,0)-1,1000,1)=IF(AJ$7="","Yes",AJ$7))/(OFFSET(Data!$A$1,0,MATCH(AJ$6,Data!$1:$1,0)-1,1000,1)=IF(AJ$7="","Yes",AJ$7))*ROW(Data!$C$1:$C$1009),ROW(AJ112)-ROW(AJ$7)),1)),"")</f>
        <v/>
      </c>
      <c r="AK112" s="43" t="str">
        <f ca="1">IF(AL112="","",IF(INDEX(Data!$BR:$BR,MATCH(AL112,Data!$A:$A,0),1)=0,"",INDEX(Data!$BR:$BR,MATCH(AL112,Data!$A:$A,0),1)))</f>
        <v/>
      </c>
      <c r="AL112" s="43" t="str" cm="1">
        <f t="array" aca="1" ref="AL112" ca="1">IFERROR(_xlfn.SINGLE(INDEX(Data!$A$1:AS$1009,_xlfn.AGGREGATE(15,6,(OFFSET(Data!$A$1,0,MATCH(AL$6,Data!$1:$1,0)-1,1000,1)=IF(AL$7="","Yes",AL$7))/(OFFSET(Data!$A$1,0,MATCH(AL$6,Data!$1:$1,0)-1,1000,1)=IF(AL$7="","Yes",AL$7))*ROW(Data!$C$1:$C$1009),ROW(AL112)-ROW(AL$7)),1)),"")</f>
        <v/>
      </c>
      <c r="AM112" s="43" t="str">
        <f ca="1">IF(AN112="","",IF(INDEX(Data!$BR:$BR,MATCH(AN112,Data!$A:$A,0),1)=0,"",INDEX(Data!$BR:$BR,MATCH(AN112,Data!$A:$A,0),1)))</f>
        <v/>
      </c>
      <c r="AN112" s="43" t="str" cm="1">
        <f t="array" aca="1" ref="AN112" ca="1">IFERROR(_xlfn.SINGLE(INDEX(Data!$A$1:AU$1009,_xlfn.AGGREGATE(15,6,(OFFSET(Data!$A$1,0,MATCH(AN$6,Data!$1:$1,0)-1,1000,1)=IF(AN$7="","Yes",AN$7))/(OFFSET(Data!$A$1,0,MATCH(AN$6,Data!$1:$1,0)-1,1000,1)=IF(AN$7="","Yes",AN$7))*ROW(Data!$C$1:$C$1009),ROW(AN112)-ROW(AN$7)),1)),"")</f>
        <v/>
      </c>
    </row>
    <row r="113" spans="1:40" x14ac:dyDescent="0.4">
      <c r="A113" s="43" t="str">
        <f ca="1">IF(B113="","",IF(INDEX(Data!$BR:$BR,MATCH(B113,Data!$A:$A,0),1)=0,"",INDEX(Data!$BR:$BR,MATCH(B113,Data!$A:$A,0),1)))</f>
        <v/>
      </c>
      <c r="B113" s="43" t="str" cm="1">
        <f t="array" aca="1" ref="B113" ca="1">IFERROR(_xlfn.SINGLE(INDEX(Data!A$1:$A$1007,_xlfn.AGGREGATE(15,6,(OFFSET(Data!$A$1,0,MATCH(B$6,Data!$1:$1,0)-1,1000,1)=IF(B$7="","Yes",B$7))/(OFFSET(Data!$A$1,0,MATCH(B$6,Data!$1:$1,0)-1,1000,1)=IF(B$7="","Yes",B$7))*ROW(Data!$C$1:$C$1007),ROW(B113)-ROW(B$7)),1)),"")</f>
        <v/>
      </c>
      <c r="C113" s="43" t="str">
        <f ca="1">IF(D113="","",IF(INDEX(Data!$BR:$BR,MATCH(D113,Data!$A:$A,0),1)=0,"",INDEX(Data!$BR:$BR,MATCH(D113,Data!$A:$A,0),1)))</f>
        <v/>
      </c>
      <c r="D113" s="43" t="str" cm="1">
        <f t="array" aca="1" ref="D113" ca="1">IFERROR(_xlfn.SINGLE(INDEX(Data!$A$1:C$1007,_xlfn.AGGREGATE(15,6,(OFFSET(Data!$A$1,0,MATCH(D$6,Data!$1:$1,0)-1,1000,1)=IF(D$7="","Yes",D$7))/(OFFSET(Data!$A$1,0,MATCH(D$6,Data!$1:$1,0)-1,1000,1)=IF(D$7="","Yes",D$7))*ROW(Data!$C$1:$C$1007),ROW(D113)-ROW(D$7)),1)),"")</f>
        <v/>
      </c>
      <c r="E113" s="43" t="str">
        <f ca="1">IF(F113="","",IF(INDEX(Data!$BR:$BR,MATCH(F113,Data!$A:$A,0),1)=0,"",INDEX(Data!$BR:$BR,MATCH(F113,Data!$A:$A,0),1)))</f>
        <v/>
      </c>
      <c r="F113" s="43" t="str" cm="1">
        <f t="array" aca="1" ref="F113" ca="1">IFERROR(_xlfn.SINGLE(INDEX(Data!$A$1:E$1009,_xlfn.AGGREGATE(15,6,(OFFSET(Data!$A$1,0,MATCH(F$6,Data!$1:$1,0)-1,1000,1)=IF(F$7="","Yes",F$7))/(OFFSET(Data!$A$1,0,MATCH(F$6,Data!$1:$1,0)-1,1000,1)=IF(F$7="","Yes",F$7))*ROW(Data!$C$1:$C$1009),ROW(F113)-ROW(F$7)),1)),"")</f>
        <v/>
      </c>
      <c r="G113" s="43" t="str">
        <f ca="1">IF(H113="","",IF(INDEX(Data!$BR:$BR,MATCH(H113,Data!$A:$A,0),1)=0,"",INDEX(Data!$BR:$BR,MATCH(H113,Data!$A:$A,0),1)))</f>
        <v/>
      </c>
      <c r="H113" s="43" t="str" cm="1">
        <f t="array" aca="1" ref="H113" ca="1">IFERROR(_xlfn.SINGLE(INDEX(Data!$A$1:G$1009,_xlfn.AGGREGATE(15,6,(OFFSET(Data!$A$1,0,MATCH(H$6,Data!$1:$1,0)-1,1000,1)=IF(H$7="","Yes",H$7))/(OFFSET(Data!$A$1,0,MATCH(H$6,Data!$1:$1,0)-1,1000,1)=IF(H$7="","Yes",H$7))*ROW(Data!$C$1:$C$1009),ROW(H113)-ROW(H$7)),1)),"")</f>
        <v/>
      </c>
      <c r="I113" s="43" t="str">
        <f ca="1">IF(J113="","",IF(INDEX(Data!$BR:$BR,MATCH(J113,Data!$A:$A,0),1)=0,"",INDEX(Data!$BR:$BR,MATCH(J113,Data!$A:$A,0),1)))</f>
        <v/>
      </c>
      <c r="J113" s="43" t="str" cm="1">
        <f t="array" aca="1" ref="J113" ca="1">IFERROR(_xlfn.SINGLE(INDEX(Data!$A$1:J$1009,_xlfn.AGGREGATE(15,6,(OFFSET(Data!$A$1,0,MATCH(J$6,Data!$1:$1,0)-1,1000,1)=IF(J$7="","Yes",J$7))/(OFFSET(Data!$A$1,0,MATCH(J$6,Data!$1:$1,0)-1,1000,1)=IF(J$7="","Yes",J$7))*ROW(Data!$C$1:$C$1009),ROW(J113)-ROW(J$7)),1)),"")</f>
        <v/>
      </c>
      <c r="K113" s="43" t="str">
        <f ca="1">IF(L113="","",IF(INDEX(Data!$BR:$BR,MATCH(L113,Data!$A:$A,0),1)=0,"",INDEX(Data!$BR:$BR,MATCH(L113,Data!$A:$A,0),1)))</f>
        <v/>
      </c>
      <c r="L113" s="43" t="str" cm="1">
        <f t="array" aca="1" ref="L113" ca="1">IFERROR(_xlfn.SINGLE(INDEX(Data!$A$1:L$1009,_xlfn.AGGREGATE(15,6,(OFFSET(Data!$A$1,0,MATCH(L$6,Data!$1:$1,0)-1,1000,1)=IF(L$7="","Yes",L$7))/(OFFSET(Data!$A$1,0,MATCH(L$6,Data!$1:$1,0)-1,1000,1)=IF(L$7="","Yes",L$7))*ROW(Data!$C$1:$C$1009),ROW(L113)-ROW(L$7)),1)),"")</f>
        <v/>
      </c>
      <c r="M113" s="43" t="str">
        <f ca="1">IF(N113="","",IF(INDEX(Data!$BR:$BR,MATCH(N113,Data!$A:$A,0),1)=0,"",INDEX(Data!$BR:$BR,MATCH(N113,Data!$A:$A,0),1)))</f>
        <v/>
      </c>
      <c r="N113" s="43" t="str" cm="1">
        <f t="array" aca="1" ref="N113" ca="1">IFERROR(_xlfn.SINGLE(INDEX(Data!$A$1:N$1009,_xlfn.AGGREGATE(15,6,(OFFSET(Data!$A$1,0,MATCH(N$6,Data!$1:$1,0)-1,1000,1)=IF(N$7="","Yes",N$7))/(OFFSET(Data!$A$1,0,MATCH(N$6,Data!$1:$1,0)-1,1000,1)=IF(N$7="","Yes",N$7))*ROW(Data!$C$1:$C$1009),ROW(N113)-ROW(N$7)),1)),"")</f>
        <v/>
      </c>
      <c r="O113" s="43" t="str">
        <f ca="1">IF(P113="","",IF(INDEX(Data!$BR:$BR,MATCH(P113,Data!$A:$A,0),1)=0,"",INDEX(Data!$BR:$BR,MATCH(P113,Data!$A:$A,0),1)))</f>
        <v/>
      </c>
      <c r="P113" s="43" t="str" cm="1">
        <f t="array" aca="1" ref="P113" ca="1">IFERROR(_xlfn.SINGLE(INDEX(Data!$A$1:Q$1009,_xlfn.AGGREGATE(15,6,(OFFSET(Data!$A$1,0,MATCH(P$6,Data!$1:$1,0)-1,1000,1)=IF(P$7="","Yes",P$7))/(OFFSET(Data!$A$1,0,MATCH(P$6,Data!$1:$1,0)-1,1000,1)=IF(P$7="","Yes",P$7))*ROW(Data!$C$1:$C$1009),ROW(P113)-ROW(P$7)),1)),"")</f>
        <v/>
      </c>
      <c r="Q113" s="43" t="str">
        <f ca="1">IF(R113="","",IF(INDEX(Data!$BR:$BR,MATCH(R113,Data!$A:$A,0),1)=0,"",INDEX(Data!$BR:$BR,MATCH(R113,Data!$A:$A,0),1)))</f>
        <v/>
      </c>
      <c r="R113" s="43" t="str" cm="1">
        <f t="array" aca="1" ref="R113" ca="1">IFERROR(_xlfn.SINGLE(INDEX(Data!$A$1:R$1009,_xlfn.AGGREGATE(15,6,(OFFSET(Data!$A$1,0,MATCH(R$6,Data!$1:$1,0)-1,1000,1)=IF(R$7="","Yes",R$7))/(OFFSET(Data!$A$1,0,MATCH(R$6,Data!$1:$1,0)-1,1000,1)=IF(R$7="","Yes",R$7))*ROW(Data!$C$1:$C$1009),ROW(R113)-ROW(R$7)),1)),"")</f>
        <v>SEC Network</v>
      </c>
      <c r="S113" s="43" t="str">
        <f ca="1">IF(T113="","",IF(INDEX(Data!$BR:$BR,MATCH(T113,Data!$A:$A,0),1)=0,"",INDEX(Data!$BR:$BR,MATCH(T113,Data!$A:$A,0),1)))</f>
        <v/>
      </c>
      <c r="T113" s="43" t="str" cm="1">
        <f t="array" aca="1" ref="T113" ca="1">IFERROR(_xlfn.SINGLE(INDEX(Data!$A$1:S$1009,_xlfn.AGGREGATE(15,6,(OFFSET(Data!$A$1,0,MATCH(T$6,Data!$1:$1,0)-1,1000,1)=IF(T$7="","Yes",T$7))/(OFFSET(Data!$A$1,0,MATCH(T$6,Data!$1:$1,0)-1,1000,1)=IF(T$7="","Yes",T$7))*ROW(Data!$C$1:$C$1009),ROW(T113)-ROW(T$7)),1)),"")</f>
        <v>Science</v>
      </c>
      <c r="U113" s="43" t="str">
        <f ca="1">IF(V113="","",IF(INDEX(Data!$BR:$BR,MATCH(V113,Data!$A:$A,0),1)=0,"",INDEX(Data!$BR:$BR,MATCH(V113,Data!$A:$A,0),1)))</f>
        <v/>
      </c>
      <c r="V113" s="43" t="str" cm="1">
        <f t="array" aca="1" ref="V113" ca="1">IFERROR(_xlfn.SINGLE(INDEX(Data!$A$1:T$1009,_xlfn.AGGREGATE(15,6,(OFFSET(Data!$A$1,0,MATCH(V$6,Data!$1:$1,0)-1,1000,1)=IF(V$7="","Yes",V$7))/(OFFSET(Data!$A$1,0,MATCH(V$6,Data!$1:$1,0)-1,1000,1)=IF(V$7="","Yes",V$7))*ROW(Data!$C$1:$C$1009),ROW(V113)-ROW(V$7)),1)),"")</f>
        <v>Own</v>
      </c>
      <c r="W113" s="43" t="str">
        <f ca="1">IF(X113="","",IF(INDEX(Data!$BR:$BR,MATCH(X113,Data!$A:$A,0),1)=0,"",INDEX(Data!$BR:$BR,MATCH(X113,Data!$A:$A,0),1)))</f>
        <v/>
      </c>
      <c r="X113" s="43" t="str" cm="1">
        <f t="array" aca="1" ref="X113" ca="1">IFERROR(_xlfn.SINGLE(INDEX(Data!$A$1:Y$1009,_xlfn.AGGREGATE(15,6,(OFFSET(Data!$A$1,0,MATCH(X$6,Data!$1:$1,0)-1,1000,1)=IF(X$7="","Yes",X$7))/(OFFSET(Data!$A$1,0,MATCH(X$6,Data!$1:$1,0)-1,1000,1)=IF(X$7="","Yes",X$7))*ROW(Data!$C$1:$C$1009),ROW(X113)-ROW(X$7)),1)),"")</f>
        <v>Weather Channel</v>
      </c>
      <c r="Y113" s="43" t="str">
        <f ca="1">IF(Z113="","",IF(INDEX(Data!$BR:$BR,MATCH(Z113,Data!$A:$A,0),1)=0,"",INDEX(Data!$BR:$BR,MATCH(Z113,Data!$A:$A,0),1)))</f>
        <v/>
      </c>
      <c r="Z113" s="43" t="str" cm="1">
        <f t="array" aca="1" ref="Z113" ca="1">IFERROR(_xlfn.SINGLE(INDEX(Data!$A$1:AA$1009,_xlfn.AGGREGATE(15,6,(OFFSET(Data!$A$1,0,MATCH(Z$6,Data!$1:$1,0)-1,1000,1)=IF(Z$7="","Yes",Z$7))/(OFFSET(Data!$A$1,0,MATCH(Z$6,Data!$1:$1,0)-1,1000,1)=IF(Z$7="","Yes",Z$7))*ROW(Data!$C$1:$C$1009),ROW(Z113)-ROW(Z$7)),1)),"")</f>
        <v/>
      </c>
      <c r="AA113" s="43" t="str">
        <f ca="1">IF(AB113="","",IF(INDEX(Data!$BR:$BR,MATCH(AB113,Data!$A:$A,0),1)=0,"",INDEX(Data!$BR:$BR,MATCH(AB113,Data!$A:$A,0),1)))</f>
        <v/>
      </c>
      <c r="AB113" s="43" t="str" cm="1">
        <f t="array" aca="1" ref="AB113" ca="1">IFERROR(_xlfn.SINGLE(INDEX(Data!$A$1:AC$1009,_xlfn.AGGREGATE(15,6,(OFFSET(Data!$A$1,0,MATCH(AB$6,Data!$1:$1,0)-1,1000,1)=IF(AB$7="","Yes",AB$7))/(OFFSET(Data!$A$1,0,MATCH(AB$6,Data!$1:$1,0)-1,1000,1)=IF(AB$7="","Yes",AB$7))*ROW(Data!$C$1:$C$1009),ROW(AB113)-ROW(AB$7)),1)),"")</f>
        <v/>
      </c>
      <c r="AC113" s="43" t="str">
        <f ca="1">IF(AD113="","",IF(INDEX(Data!$BR:$BR,MATCH(AD113,Data!$A:$A,0),1)=0,"",INDEX(Data!$BR:$BR,MATCH(AD113,Data!$A:$A,0),1)))</f>
        <v/>
      </c>
      <c r="AD113" s="43" t="str" cm="1">
        <f t="array" aca="1" ref="AD113" ca="1">IFERROR(_xlfn.SINGLE(INDEX(Data!$A$1:AE$1009,_xlfn.AGGREGATE(15,6,(OFFSET(Data!$A$1,0,MATCH(AD$6,Data!$1:$1,0)-1,1000,1)=IF(AD$7="","Yes",AD$7))/(OFFSET(Data!$A$1,0,MATCH(AD$6,Data!$1:$1,0)-1,1000,1)=IF(AD$7="","Yes",AD$7))*ROW(Data!$C$1:$C$1009),ROW(AD113)-ROW(AD$7)),1)),"")</f>
        <v/>
      </c>
      <c r="AE113" s="43" t="str">
        <f ca="1">IF(AF113="","",IF(INDEX(Data!$BR:$BR,MATCH(AF113,Data!$A:$A,0),1)=0,"",INDEX(Data!$BR:$BR,MATCH(AF113,Data!$A:$A,0),1)))</f>
        <v/>
      </c>
      <c r="AF113" s="43" t="str" cm="1">
        <f t="array" aca="1" ref="AF113" ca="1">IFERROR(_xlfn.SINGLE(INDEX(Data!$A$1:AM$1009,_xlfn.AGGREGATE(15,6,(OFFSET(Data!$A$1,0,MATCH(AF$6,Data!$1:$1,0)-1,1000,1)=IF(AF$7="","Yes",AF$7))/(OFFSET(Data!$A$1,0,MATCH(AF$6,Data!$1:$1,0)-1,1000,1)=IF(AF$7="","Yes",AF$7))*ROW(Data!$C$1:$C$1009),ROW(AF113)-ROW(AF$7)),1)),"")</f>
        <v/>
      </c>
      <c r="AG113" s="43" t="str">
        <f ca="1">IF(AH113="","",IF(INDEX(Data!$BR:$BR,MATCH(AH113,Data!$A:$A,0),1)=0,"",INDEX(Data!$BR:$BR,MATCH(AH113,Data!$A:$A,0),1)))</f>
        <v/>
      </c>
      <c r="AH113" s="43" t="str" cm="1">
        <f t="array" aca="1" ref="AH113" ca="1">IFERROR(_xlfn.SINGLE(INDEX(Data!$A$1:AO$1009,_xlfn.AGGREGATE(15,6,(OFFSET(Data!$A$1,0,MATCH(AH$6,Data!$1:$1,0)-1,1000,1)=IF(AH$7="","Yes",AH$7))/(OFFSET(Data!$A$1,0,MATCH(AH$6,Data!$1:$1,0)-1,1000,1)=IF(AH$7="","Yes",AH$7))*ROW(Data!$C$1:$C$1009),ROW(AH113)-ROW(AH$7)),1)),"")</f>
        <v/>
      </c>
      <c r="AI113" s="43" t="str">
        <f ca="1">IF(AJ113="","",IF(INDEX(Data!$BR:$BR,MATCH(AJ113,Data!$A:$A,0),1)=0,"",INDEX(Data!$BR:$BR,MATCH(AJ113,Data!$A:$A,0),1)))</f>
        <v/>
      </c>
      <c r="AJ113" s="43" t="str" cm="1">
        <f t="array" aca="1" ref="AJ113" ca="1">IFERROR(_xlfn.SINGLE(INDEX(Data!$A$1:AQ$1009,_xlfn.AGGREGATE(15,6,(OFFSET(Data!$A$1,0,MATCH(AJ$6,Data!$1:$1,0)-1,1000,1)=IF(AJ$7="","Yes",AJ$7))/(OFFSET(Data!$A$1,0,MATCH(AJ$6,Data!$1:$1,0)-1,1000,1)=IF(AJ$7="","Yes",AJ$7))*ROW(Data!$C$1:$C$1009),ROW(AJ113)-ROW(AJ$7)),1)),"")</f>
        <v/>
      </c>
      <c r="AK113" s="43" t="str">
        <f ca="1">IF(AL113="","",IF(INDEX(Data!$BR:$BR,MATCH(AL113,Data!$A:$A,0),1)=0,"",INDEX(Data!$BR:$BR,MATCH(AL113,Data!$A:$A,0),1)))</f>
        <v/>
      </c>
      <c r="AL113" s="43" t="str" cm="1">
        <f t="array" aca="1" ref="AL113" ca="1">IFERROR(_xlfn.SINGLE(INDEX(Data!$A$1:AS$1009,_xlfn.AGGREGATE(15,6,(OFFSET(Data!$A$1,0,MATCH(AL$6,Data!$1:$1,0)-1,1000,1)=IF(AL$7="","Yes",AL$7))/(OFFSET(Data!$A$1,0,MATCH(AL$6,Data!$1:$1,0)-1,1000,1)=IF(AL$7="","Yes",AL$7))*ROW(Data!$C$1:$C$1009),ROW(AL113)-ROW(AL$7)),1)),"")</f>
        <v/>
      </c>
      <c r="AM113" s="43" t="str">
        <f ca="1">IF(AN113="","",IF(INDEX(Data!$BR:$BR,MATCH(AN113,Data!$A:$A,0),1)=0,"",INDEX(Data!$BR:$BR,MATCH(AN113,Data!$A:$A,0),1)))</f>
        <v/>
      </c>
      <c r="AN113" s="43" t="str" cm="1">
        <f t="array" aca="1" ref="AN113" ca="1">IFERROR(_xlfn.SINGLE(INDEX(Data!$A$1:AU$1009,_xlfn.AGGREGATE(15,6,(OFFSET(Data!$A$1,0,MATCH(AN$6,Data!$1:$1,0)-1,1000,1)=IF(AN$7="","Yes",AN$7))/(OFFSET(Data!$A$1,0,MATCH(AN$6,Data!$1:$1,0)-1,1000,1)=IF(AN$7="","Yes",AN$7))*ROW(Data!$C$1:$C$1009),ROW(AN113)-ROW(AN$7)),1)),"")</f>
        <v/>
      </c>
    </row>
    <row r="114" spans="1:40" x14ac:dyDescent="0.4">
      <c r="A114" s="43" t="str">
        <f ca="1">IF(B114="","",IF(INDEX(Data!$BR:$BR,MATCH(B114,Data!$A:$A,0),1)=0,"",INDEX(Data!$BR:$BR,MATCH(B114,Data!$A:$A,0),1)))</f>
        <v/>
      </c>
      <c r="B114" s="43" t="str" cm="1">
        <f t="array" aca="1" ref="B114" ca="1">IFERROR(_xlfn.SINGLE(INDEX(Data!A$1:$A$1007,_xlfn.AGGREGATE(15,6,(OFFSET(Data!$A$1,0,MATCH(B$6,Data!$1:$1,0)-1,1000,1)=IF(B$7="","Yes",B$7))/(OFFSET(Data!$A$1,0,MATCH(B$6,Data!$1:$1,0)-1,1000,1)=IF(B$7="","Yes",B$7))*ROW(Data!$C$1:$C$1007),ROW(B114)-ROW(B$7)),1)),"")</f>
        <v/>
      </c>
      <c r="C114" s="43" t="str">
        <f ca="1">IF(D114="","",IF(INDEX(Data!$BR:$BR,MATCH(D114,Data!$A:$A,0),1)=0,"",INDEX(Data!$BR:$BR,MATCH(D114,Data!$A:$A,0),1)))</f>
        <v/>
      </c>
      <c r="D114" s="43" t="str" cm="1">
        <f t="array" aca="1" ref="D114" ca="1">IFERROR(_xlfn.SINGLE(INDEX(Data!$A$1:C$1007,_xlfn.AGGREGATE(15,6,(OFFSET(Data!$A$1,0,MATCH(D$6,Data!$1:$1,0)-1,1000,1)=IF(D$7="","Yes",D$7))/(OFFSET(Data!$A$1,0,MATCH(D$6,Data!$1:$1,0)-1,1000,1)=IF(D$7="","Yes",D$7))*ROW(Data!$C$1:$C$1007),ROW(D114)-ROW(D$7)),1)),"")</f>
        <v/>
      </c>
      <c r="E114" s="43" t="str">
        <f ca="1">IF(F114="","",IF(INDEX(Data!$BR:$BR,MATCH(F114,Data!$A:$A,0),1)=0,"",INDEX(Data!$BR:$BR,MATCH(F114,Data!$A:$A,0),1)))</f>
        <v/>
      </c>
      <c r="F114" s="43" t="str" cm="1">
        <f t="array" aca="1" ref="F114" ca="1">IFERROR(_xlfn.SINGLE(INDEX(Data!$A$1:E$1009,_xlfn.AGGREGATE(15,6,(OFFSET(Data!$A$1,0,MATCH(F$6,Data!$1:$1,0)-1,1000,1)=IF(F$7="","Yes",F$7))/(OFFSET(Data!$A$1,0,MATCH(F$6,Data!$1:$1,0)-1,1000,1)=IF(F$7="","Yes",F$7))*ROW(Data!$C$1:$C$1009),ROW(F114)-ROW(F$7)),1)),"")</f>
        <v/>
      </c>
      <c r="G114" s="43" t="str">
        <f ca="1">IF(H114="","",IF(INDEX(Data!$BR:$BR,MATCH(H114,Data!$A:$A,0),1)=0,"",INDEX(Data!$BR:$BR,MATCH(H114,Data!$A:$A,0),1)))</f>
        <v/>
      </c>
      <c r="H114" s="43" t="str" cm="1">
        <f t="array" aca="1" ref="H114" ca="1">IFERROR(_xlfn.SINGLE(INDEX(Data!$A$1:G$1009,_xlfn.AGGREGATE(15,6,(OFFSET(Data!$A$1,0,MATCH(H$6,Data!$1:$1,0)-1,1000,1)=IF(H$7="","Yes",H$7))/(OFFSET(Data!$A$1,0,MATCH(H$6,Data!$1:$1,0)-1,1000,1)=IF(H$7="","Yes",H$7))*ROW(Data!$C$1:$C$1009),ROW(H114)-ROW(H$7)),1)),"")</f>
        <v/>
      </c>
      <c r="I114" s="43" t="str">
        <f ca="1">IF(J114="","",IF(INDEX(Data!$BR:$BR,MATCH(J114,Data!$A:$A,0),1)=0,"",INDEX(Data!$BR:$BR,MATCH(J114,Data!$A:$A,0),1)))</f>
        <v/>
      </c>
      <c r="J114" s="43" t="str" cm="1">
        <f t="array" aca="1" ref="J114" ca="1">IFERROR(_xlfn.SINGLE(INDEX(Data!$A$1:J$1009,_xlfn.AGGREGATE(15,6,(OFFSET(Data!$A$1,0,MATCH(J$6,Data!$1:$1,0)-1,1000,1)=IF(J$7="","Yes",J$7))/(OFFSET(Data!$A$1,0,MATCH(J$6,Data!$1:$1,0)-1,1000,1)=IF(J$7="","Yes",J$7))*ROW(Data!$C$1:$C$1009),ROW(J114)-ROW(J$7)),1)),"")</f>
        <v/>
      </c>
      <c r="K114" s="43" t="str">
        <f ca="1">IF(L114="","",IF(INDEX(Data!$BR:$BR,MATCH(L114,Data!$A:$A,0),1)=0,"",INDEX(Data!$BR:$BR,MATCH(L114,Data!$A:$A,0),1)))</f>
        <v/>
      </c>
      <c r="L114" s="43" t="str" cm="1">
        <f t="array" aca="1" ref="L114" ca="1">IFERROR(_xlfn.SINGLE(INDEX(Data!$A$1:L$1009,_xlfn.AGGREGATE(15,6,(OFFSET(Data!$A$1,0,MATCH(L$6,Data!$1:$1,0)-1,1000,1)=IF(L$7="","Yes",L$7))/(OFFSET(Data!$A$1,0,MATCH(L$6,Data!$1:$1,0)-1,1000,1)=IF(L$7="","Yes",L$7))*ROW(Data!$C$1:$C$1009),ROW(L114)-ROW(L$7)),1)),"")</f>
        <v/>
      </c>
      <c r="M114" s="43" t="str">
        <f ca="1">IF(N114="","",IF(INDEX(Data!$BR:$BR,MATCH(N114,Data!$A:$A,0),1)=0,"",INDEX(Data!$BR:$BR,MATCH(N114,Data!$A:$A,0),1)))</f>
        <v/>
      </c>
      <c r="N114" s="43" t="str" cm="1">
        <f t="array" aca="1" ref="N114" ca="1">IFERROR(_xlfn.SINGLE(INDEX(Data!$A$1:N$1009,_xlfn.AGGREGATE(15,6,(OFFSET(Data!$A$1,0,MATCH(N$6,Data!$1:$1,0)-1,1000,1)=IF(N$7="","Yes",N$7))/(OFFSET(Data!$A$1,0,MATCH(N$6,Data!$1:$1,0)-1,1000,1)=IF(N$7="","Yes",N$7))*ROW(Data!$C$1:$C$1009),ROW(N114)-ROW(N$7)),1)),"")</f>
        <v/>
      </c>
      <c r="O114" s="43" t="str">
        <f ca="1">IF(P114="","",IF(INDEX(Data!$BR:$BR,MATCH(P114,Data!$A:$A,0),1)=0,"",INDEX(Data!$BR:$BR,MATCH(P114,Data!$A:$A,0),1)))</f>
        <v/>
      </c>
      <c r="P114" s="43" t="str" cm="1">
        <f t="array" aca="1" ref="P114" ca="1">IFERROR(_xlfn.SINGLE(INDEX(Data!$A$1:Q$1009,_xlfn.AGGREGATE(15,6,(OFFSET(Data!$A$1,0,MATCH(P$6,Data!$1:$1,0)-1,1000,1)=IF(P$7="","Yes",P$7))/(OFFSET(Data!$A$1,0,MATCH(P$6,Data!$1:$1,0)-1,1000,1)=IF(P$7="","Yes",P$7))*ROW(Data!$C$1:$C$1009),ROW(P114)-ROW(P$7)),1)),"")</f>
        <v/>
      </c>
      <c r="Q114" s="43" t="str">
        <f ca="1">IF(R114="","",IF(INDEX(Data!$BR:$BR,MATCH(R114,Data!$A:$A,0),1)=0,"",INDEX(Data!$BR:$BR,MATCH(R114,Data!$A:$A,0),1)))</f>
        <v/>
      </c>
      <c r="R114" s="43" t="str" cm="1">
        <f t="array" aca="1" ref="R114" ca="1">IFERROR(_xlfn.SINGLE(INDEX(Data!$A$1:R$1009,_xlfn.AGGREGATE(15,6,(OFFSET(Data!$A$1,0,MATCH(R$6,Data!$1:$1,0)-1,1000,1)=IF(R$7="","Yes",R$7))/(OFFSET(Data!$A$1,0,MATCH(R$6,Data!$1:$1,0)-1,1000,1)=IF(R$7="","Yes",R$7))*ROW(Data!$C$1:$C$1009),ROW(R114)-ROW(R$7)),1)),"")</f>
        <v>Smithsonian</v>
      </c>
      <c r="S114" s="43" t="str">
        <f ca="1">IF(T114="","",IF(INDEX(Data!$BR:$BR,MATCH(T114,Data!$A:$A,0),1)=0,"",INDEX(Data!$BR:$BR,MATCH(T114,Data!$A:$A,0),1)))</f>
        <v/>
      </c>
      <c r="T114" s="43" t="str" cm="1">
        <f t="array" aca="1" ref="T114" ca="1">IFERROR(_xlfn.SINGLE(INDEX(Data!$A$1:S$1009,_xlfn.AGGREGATE(15,6,(OFFSET(Data!$A$1,0,MATCH(T$6,Data!$1:$1,0)-1,1000,1)=IF(T$7="","Yes",T$7))/(OFFSET(Data!$A$1,0,MATCH(T$6,Data!$1:$1,0)-1,1000,1)=IF(T$7="","Yes",T$7))*ROW(Data!$C$1:$C$1009),ROW(T114)-ROW(T$7)),1)),"")</f>
        <v>SEC Network</v>
      </c>
      <c r="U114" s="43" t="str">
        <f ca="1">IF(V114="","",IF(INDEX(Data!$BR:$BR,MATCH(V114,Data!$A:$A,0),1)=0,"",INDEX(Data!$BR:$BR,MATCH(V114,Data!$A:$A,0),1)))</f>
        <v/>
      </c>
      <c r="V114" s="43" t="str" cm="1">
        <f t="array" aca="1" ref="V114" ca="1">IFERROR(_xlfn.SINGLE(INDEX(Data!$A$1:T$1009,_xlfn.AGGREGATE(15,6,(OFFSET(Data!$A$1,0,MATCH(V$6,Data!$1:$1,0)-1,1000,1)=IF(V$7="","Yes",V$7))/(OFFSET(Data!$A$1,0,MATCH(V$6,Data!$1:$1,0)-1,1000,1)=IF(V$7="","Yes",V$7))*ROW(Data!$C$1:$C$1009),ROW(V114)-ROW(V$7)),1)),"")</f>
        <v>Oxygen</v>
      </c>
      <c r="W114" s="43" t="str">
        <f ca="1">IF(X114="","",IF(INDEX(Data!$BR:$BR,MATCH(X114,Data!$A:$A,0),1)=0,"",INDEX(Data!$BR:$BR,MATCH(X114,Data!$A:$A,0),1)))</f>
        <v/>
      </c>
      <c r="X114" s="43" t="str" cm="1">
        <f t="array" aca="1" ref="X114" ca="1">IFERROR(_xlfn.SINGLE(INDEX(Data!$A$1:Y$1009,_xlfn.AGGREGATE(15,6,(OFFSET(Data!$A$1,0,MATCH(X$6,Data!$1:$1,0)-1,1000,1)=IF(X$7="","Yes",X$7))/(OFFSET(Data!$A$1,0,MATCH(X$6,Data!$1:$1,0)-1,1000,1)=IF(X$7="","Yes",X$7))*ROW(Data!$C$1:$C$1009),ROW(X114)-ROW(X$7)),1)),"")</f>
        <v>Zoomoo</v>
      </c>
      <c r="Y114" s="43" t="str">
        <f ca="1">IF(Z114="","",IF(INDEX(Data!$BR:$BR,MATCH(Z114,Data!$A:$A,0),1)=0,"",INDEX(Data!$BR:$BR,MATCH(Z114,Data!$A:$A,0),1)))</f>
        <v/>
      </c>
      <c r="Z114" s="43" t="str" cm="1">
        <f t="array" aca="1" ref="Z114" ca="1">IFERROR(_xlfn.SINGLE(INDEX(Data!$A$1:AA$1009,_xlfn.AGGREGATE(15,6,(OFFSET(Data!$A$1,0,MATCH(Z$6,Data!$1:$1,0)-1,1000,1)=IF(Z$7="","Yes",Z$7))/(OFFSET(Data!$A$1,0,MATCH(Z$6,Data!$1:$1,0)-1,1000,1)=IF(Z$7="","Yes",Z$7))*ROW(Data!$C$1:$C$1009),ROW(Z114)-ROW(Z$7)),1)),"")</f>
        <v/>
      </c>
      <c r="AA114" s="43" t="str">
        <f ca="1">IF(AB114="","",IF(INDEX(Data!$BR:$BR,MATCH(AB114,Data!$A:$A,0),1)=0,"",INDEX(Data!$BR:$BR,MATCH(AB114,Data!$A:$A,0),1)))</f>
        <v/>
      </c>
      <c r="AB114" s="43" t="str" cm="1">
        <f t="array" aca="1" ref="AB114" ca="1">IFERROR(_xlfn.SINGLE(INDEX(Data!$A$1:AC$1009,_xlfn.AGGREGATE(15,6,(OFFSET(Data!$A$1,0,MATCH(AB$6,Data!$1:$1,0)-1,1000,1)=IF(AB$7="","Yes",AB$7))/(OFFSET(Data!$A$1,0,MATCH(AB$6,Data!$1:$1,0)-1,1000,1)=IF(AB$7="","Yes",AB$7))*ROW(Data!$C$1:$C$1009),ROW(AB114)-ROW(AB$7)),1)),"")</f>
        <v/>
      </c>
      <c r="AC114" s="43" t="str">
        <f ca="1">IF(AD114="","",IF(INDEX(Data!$BR:$BR,MATCH(AD114,Data!$A:$A,0),1)=0,"",INDEX(Data!$BR:$BR,MATCH(AD114,Data!$A:$A,0),1)))</f>
        <v/>
      </c>
      <c r="AD114" s="43" t="str" cm="1">
        <f t="array" aca="1" ref="AD114" ca="1">IFERROR(_xlfn.SINGLE(INDEX(Data!$A$1:AE$1009,_xlfn.AGGREGATE(15,6,(OFFSET(Data!$A$1,0,MATCH(AD$6,Data!$1:$1,0)-1,1000,1)=IF(AD$7="","Yes",AD$7))/(OFFSET(Data!$A$1,0,MATCH(AD$6,Data!$1:$1,0)-1,1000,1)=IF(AD$7="","Yes",AD$7))*ROW(Data!$C$1:$C$1009),ROW(AD114)-ROW(AD$7)),1)),"")</f>
        <v/>
      </c>
      <c r="AE114" s="43" t="str">
        <f ca="1">IF(AF114="","",IF(INDEX(Data!$BR:$BR,MATCH(AF114,Data!$A:$A,0),1)=0,"",INDEX(Data!$BR:$BR,MATCH(AF114,Data!$A:$A,0),1)))</f>
        <v/>
      </c>
      <c r="AF114" s="43" t="str" cm="1">
        <f t="array" aca="1" ref="AF114" ca="1">IFERROR(_xlfn.SINGLE(INDEX(Data!$A$1:AM$1009,_xlfn.AGGREGATE(15,6,(OFFSET(Data!$A$1,0,MATCH(AF$6,Data!$1:$1,0)-1,1000,1)=IF(AF$7="","Yes",AF$7))/(OFFSET(Data!$A$1,0,MATCH(AF$6,Data!$1:$1,0)-1,1000,1)=IF(AF$7="","Yes",AF$7))*ROW(Data!$C$1:$C$1009),ROW(AF114)-ROW(AF$7)),1)),"")</f>
        <v/>
      </c>
      <c r="AG114" s="43" t="str">
        <f ca="1">IF(AH114="","",IF(INDEX(Data!$BR:$BR,MATCH(AH114,Data!$A:$A,0),1)=0,"",INDEX(Data!$BR:$BR,MATCH(AH114,Data!$A:$A,0),1)))</f>
        <v/>
      </c>
      <c r="AH114" s="43" t="str" cm="1">
        <f t="array" aca="1" ref="AH114" ca="1">IFERROR(_xlfn.SINGLE(INDEX(Data!$A$1:AO$1009,_xlfn.AGGREGATE(15,6,(OFFSET(Data!$A$1,0,MATCH(AH$6,Data!$1:$1,0)-1,1000,1)=IF(AH$7="","Yes",AH$7))/(OFFSET(Data!$A$1,0,MATCH(AH$6,Data!$1:$1,0)-1,1000,1)=IF(AH$7="","Yes",AH$7))*ROW(Data!$C$1:$C$1009),ROW(AH114)-ROW(AH$7)),1)),"")</f>
        <v/>
      </c>
      <c r="AI114" s="43" t="str">
        <f ca="1">IF(AJ114="","",IF(INDEX(Data!$BR:$BR,MATCH(AJ114,Data!$A:$A,0),1)=0,"",INDEX(Data!$BR:$BR,MATCH(AJ114,Data!$A:$A,0),1)))</f>
        <v/>
      </c>
      <c r="AJ114" s="43" t="str" cm="1">
        <f t="array" aca="1" ref="AJ114" ca="1">IFERROR(_xlfn.SINGLE(INDEX(Data!$A$1:AQ$1009,_xlfn.AGGREGATE(15,6,(OFFSET(Data!$A$1,0,MATCH(AJ$6,Data!$1:$1,0)-1,1000,1)=IF(AJ$7="","Yes",AJ$7))/(OFFSET(Data!$A$1,0,MATCH(AJ$6,Data!$1:$1,0)-1,1000,1)=IF(AJ$7="","Yes",AJ$7))*ROW(Data!$C$1:$C$1009),ROW(AJ114)-ROW(AJ$7)),1)),"")</f>
        <v/>
      </c>
      <c r="AK114" s="43" t="str">
        <f ca="1">IF(AL114="","",IF(INDEX(Data!$BR:$BR,MATCH(AL114,Data!$A:$A,0),1)=0,"",INDEX(Data!$BR:$BR,MATCH(AL114,Data!$A:$A,0),1)))</f>
        <v/>
      </c>
      <c r="AL114" s="43" t="str" cm="1">
        <f t="array" aca="1" ref="AL114" ca="1">IFERROR(_xlfn.SINGLE(INDEX(Data!$A$1:AS$1009,_xlfn.AGGREGATE(15,6,(OFFSET(Data!$A$1,0,MATCH(AL$6,Data!$1:$1,0)-1,1000,1)=IF(AL$7="","Yes",AL$7))/(OFFSET(Data!$A$1,0,MATCH(AL$6,Data!$1:$1,0)-1,1000,1)=IF(AL$7="","Yes",AL$7))*ROW(Data!$C$1:$C$1009),ROW(AL114)-ROW(AL$7)),1)),"")</f>
        <v/>
      </c>
      <c r="AM114" s="43" t="str">
        <f ca="1">IF(AN114="","",IF(INDEX(Data!$BR:$BR,MATCH(AN114,Data!$A:$A,0),1)=0,"",INDEX(Data!$BR:$BR,MATCH(AN114,Data!$A:$A,0),1)))</f>
        <v/>
      </c>
      <c r="AN114" s="43" t="str" cm="1">
        <f t="array" aca="1" ref="AN114" ca="1">IFERROR(_xlfn.SINGLE(INDEX(Data!$A$1:AU$1009,_xlfn.AGGREGATE(15,6,(OFFSET(Data!$A$1,0,MATCH(AN$6,Data!$1:$1,0)-1,1000,1)=IF(AN$7="","Yes",AN$7))/(OFFSET(Data!$A$1,0,MATCH(AN$6,Data!$1:$1,0)-1,1000,1)=IF(AN$7="","Yes",AN$7))*ROW(Data!$C$1:$C$1009),ROW(AN114)-ROW(AN$7)),1)),"")</f>
        <v/>
      </c>
    </row>
    <row r="115" spans="1:40" ht="24" x14ac:dyDescent="0.4">
      <c r="A115" s="43" t="str">
        <f ca="1">IF(B115="","",IF(INDEX(Data!$BR:$BR,MATCH(B115,Data!$A:$A,0),1)=0,"",INDEX(Data!$BR:$BR,MATCH(B115,Data!$A:$A,0),1)))</f>
        <v/>
      </c>
      <c r="B115" s="43" t="str" cm="1">
        <f t="array" aca="1" ref="B115" ca="1">IFERROR(_xlfn.SINGLE(INDEX(Data!A$1:$A$1007,_xlfn.AGGREGATE(15,6,(OFFSET(Data!$A$1,0,MATCH(B$6,Data!$1:$1,0)-1,1000,1)=IF(B$7="","Yes",B$7))/(OFFSET(Data!$A$1,0,MATCH(B$6,Data!$1:$1,0)-1,1000,1)=IF(B$7="","Yes",B$7))*ROW(Data!$C$1:$C$1007),ROW(B115)-ROW(B$7)),1)),"")</f>
        <v/>
      </c>
      <c r="C115" s="43" t="str">
        <f ca="1">IF(D115="","",IF(INDEX(Data!$BR:$BR,MATCH(D115,Data!$A:$A,0),1)=0,"",INDEX(Data!$BR:$BR,MATCH(D115,Data!$A:$A,0),1)))</f>
        <v/>
      </c>
      <c r="D115" s="43" t="str" cm="1">
        <f t="array" aca="1" ref="D115" ca="1">IFERROR(_xlfn.SINGLE(INDEX(Data!$A$1:C$1007,_xlfn.AGGREGATE(15,6,(OFFSET(Data!$A$1,0,MATCH(D$6,Data!$1:$1,0)-1,1000,1)=IF(D$7="","Yes",D$7))/(OFFSET(Data!$A$1,0,MATCH(D$6,Data!$1:$1,0)-1,1000,1)=IF(D$7="","Yes",D$7))*ROW(Data!$C$1:$C$1007),ROW(D115)-ROW(D$7)),1)),"")</f>
        <v/>
      </c>
      <c r="E115" s="43" t="str">
        <f ca="1">IF(F115="","",IF(INDEX(Data!$BR:$BR,MATCH(F115,Data!$A:$A,0),1)=0,"",INDEX(Data!$BR:$BR,MATCH(F115,Data!$A:$A,0),1)))</f>
        <v/>
      </c>
      <c r="F115" s="43" t="str" cm="1">
        <f t="array" aca="1" ref="F115" ca="1">IFERROR(_xlfn.SINGLE(INDEX(Data!$A$1:E$1009,_xlfn.AGGREGATE(15,6,(OFFSET(Data!$A$1,0,MATCH(F$6,Data!$1:$1,0)-1,1000,1)=IF(F$7="","Yes",F$7))/(OFFSET(Data!$A$1,0,MATCH(F$6,Data!$1:$1,0)-1,1000,1)=IF(F$7="","Yes",F$7))*ROW(Data!$C$1:$C$1009),ROW(F115)-ROW(F$7)),1)),"")</f>
        <v/>
      </c>
      <c r="G115" s="43" t="str">
        <f ca="1">IF(H115="","",IF(INDEX(Data!$BR:$BR,MATCH(H115,Data!$A:$A,0),1)=0,"",INDEX(Data!$BR:$BR,MATCH(H115,Data!$A:$A,0),1)))</f>
        <v/>
      </c>
      <c r="H115" s="43" t="str" cm="1">
        <f t="array" aca="1" ref="H115" ca="1">IFERROR(_xlfn.SINGLE(INDEX(Data!$A$1:G$1009,_xlfn.AGGREGATE(15,6,(OFFSET(Data!$A$1,0,MATCH(H$6,Data!$1:$1,0)-1,1000,1)=IF(H$7="","Yes",H$7))/(OFFSET(Data!$A$1,0,MATCH(H$6,Data!$1:$1,0)-1,1000,1)=IF(H$7="","Yes",H$7))*ROW(Data!$C$1:$C$1009),ROW(H115)-ROW(H$7)),1)),"")</f>
        <v/>
      </c>
      <c r="I115" s="43" t="str">
        <f ca="1">IF(J115="","",IF(INDEX(Data!$BR:$BR,MATCH(J115,Data!$A:$A,0),1)=0,"",INDEX(Data!$BR:$BR,MATCH(J115,Data!$A:$A,0),1)))</f>
        <v/>
      </c>
      <c r="J115" s="43" t="str" cm="1">
        <f t="array" aca="1" ref="J115" ca="1">IFERROR(_xlfn.SINGLE(INDEX(Data!$A$1:J$1009,_xlfn.AGGREGATE(15,6,(OFFSET(Data!$A$1,0,MATCH(J$6,Data!$1:$1,0)-1,1000,1)=IF(J$7="","Yes",J$7))/(OFFSET(Data!$A$1,0,MATCH(J$6,Data!$1:$1,0)-1,1000,1)=IF(J$7="","Yes",J$7))*ROW(Data!$C$1:$C$1009),ROW(J115)-ROW(J$7)),1)),"")</f>
        <v/>
      </c>
      <c r="K115" s="43" t="str">
        <f ca="1">IF(L115="","",IF(INDEX(Data!$BR:$BR,MATCH(L115,Data!$A:$A,0),1)=0,"",INDEX(Data!$BR:$BR,MATCH(L115,Data!$A:$A,0),1)))</f>
        <v/>
      </c>
      <c r="L115" s="43" t="str" cm="1">
        <f t="array" aca="1" ref="L115" ca="1">IFERROR(_xlfn.SINGLE(INDEX(Data!$A$1:L$1009,_xlfn.AGGREGATE(15,6,(OFFSET(Data!$A$1,0,MATCH(L$6,Data!$1:$1,0)-1,1000,1)=IF(L$7="","Yes",L$7))/(OFFSET(Data!$A$1,0,MATCH(L$6,Data!$1:$1,0)-1,1000,1)=IF(L$7="","Yes",L$7))*ROW(Data!$C$1:$C$1009),ROW(L115)-ROW(L$7)),1)),"")</f>
        <v/>
      </c>
      <c r="M115" s="43" t="str">
        <f ca="1">IF(N115="","",IF(INDEX(Data!$BR:$BR,MATCH(N115,Data!$A:$A,0),1)=0,"",INDEX(Data!$BR:$BR,MATCH(N115,Data!$A:$A,0),1)))</f>
        <v/>
      </c>
      <c r="N115" s="43" t="str" cm="1">
        <f t="array" aca="1" ref="N115" ca="1">IFERROR(_xlfn.SINGLE(INDEX(Data!$A$1:N$1009,_xlfn.AGGREGATE(15,6,(OFFSET(Data!$A$1,0,MATCH(N$6,Data!$1:$1,0)-1,1000,1)=IF(N$7="","Yes",N$7))/(OFFSET(Data!$A$1,0,MATCH(N$6,Data!$1:$1,0)-1,1000,1)=IF(N$7="","Yes",N$7))*ROW(Data!$C$1:$C$1009),ROW(N115)-ROW(N$7)),1)),"")</f>
        <v/>
      </c>
      <c r="O115" s="43" t="str">
        <f ca="1">IF(P115="","",IF(INDEX(Data!$BR:$BR,MATCH(P115,Data!$A:$A,0),1)=0,"",INDEX(Data!$BR:$BR,MATCH(P115,Data!$A:$A,0),1)))</f>
        <v/>
      </c>
      <c r="P115" s="43" t="str" cm="1">
        <f t="array" aca="1" ref="P115" ca="1">IFERROR(_xlfn.SINGLE(INDEX(Data!$A$1:Q$1009,_xlfn.AGGREGATE(15,6,(OFFSET(Data!$A$1,0,MATCH(P$6,Data!$1:$1,0)-1,1000,1)=IF(P$7="","Yes",P$7))/(OFFSET(Data!$A$1,0,MATCH(P$6,Data!$1:$1,0)-1,1000,1)=IF(P$7="","Yes",P$7))*ROW(Data!$C$1:$C$1009),ROW(P115)-ROW(P$7)),1)),"")</f>
        <v/>
      </c>
      <c r="Q115" s="43" t="str">
        <f ca="1">IF(R115="","",IF(INDEX(Data!$BR:$BR,MATCH(R115,Data!$A:$A,0),1)=0,"",INDEX(Data!$BR:$BR,MATCH(R115,Data!$A:$A,0),1)))</f>
        <v/>
      </c>
      <c r="R115" s="43" t="str" cm="1">
        <f t="array" aca="1" ref="R115" ca="1">IFERROR(_xlfn.SINGLE(INDEX(Data!$A$1:R$1009,_xlfn.AGGREGATE(15,6,(OFFSET(Data!$A$1,0,MATCH(R$6,Data!$1:$1,0)-1,1000,1)=IF(R$7="","Yes",R$7))/(OFFSET(Data!$A$1,0,MATCH(R$6,Data!$1:$1,0)-1,1000,1)=IF(R$7="","Yes",R$7))*ROW(Data!$C$1:$C$1009),ROW(R115)-ROW(R$7)),1)),"")</f>
        <v>SNY</v>
      </c>
      <c r="S115" s="43" t="str">
        <f ca="1">IF(T115="","",IF(INDEX(Data!$BR:$BR,MATCH(T115,Data!$A:$A,0),1)=0,"",INDEX(Data!$BR:$BR,MATCH(T115,Data!$A:$A,0),1)))</f>
        <v/>
      </c>
      <c r="T115" s="43" t="str" cm="1">
        <f t="array" aca="1" ref="T115" ca="1">IFERROR(_xlfn.SINGLE(INDEX(Data!$A$1:S$1009,_xlfn.AGGREGATE(15,6,(OFFSET(Data!$A$1,0,MATCH(T$6,Data!$1:$1,0)-1,1000,1)=IF(T$7="","Yes",T$7))/(OFFSET(Data!$A$1,0,MATCH(T$6,Data!$1:$1,0)-1,1000,1)=IF(T$7="","Yes",T$7))*ROW(Data!$C$1:$C$1009),ROW(T115)-ROW(T$7)),1)),"")</f>
        <v>Smithsonian</v>
      </c>
      <c r="U115" s="43" t="str">
        <f ca="1">IF(V115="","",IF(INDEX(Data!$BR:$BR,MATCH(V115,Data!$A:$A,0),1)=0,"",INDEX(Data!$BR:$BR,MATCH(V115,Data!$A:$A,0),1)))</f>
        <v/>
      </c>
      <c r="V115" s="43" t="str" cm="1">
        <f t="array" aca="1" ref="V115" ca="1">IFERROR(_xlfn.SINGLE(INDEX(Data!$A$1:T$1009,_xlfn.AGGREGATE(15,6,(OFFSET(Data!$A$1,0,MATCH(V$6,Data!$1:$1,0)-1,1000,1)=IF(V$7="","Yes",V$7))/(OFFSET(Data!$A$1,0,MATCH(V$6,Data!$1:$1,0)-1,1000,1)=IF(V$7="","Yes",V$7))*ROW(Data!$C$1:$C$1009),ROW(V115)-ROW(V$7)),1)),"")</f>
        <v>Paramount Network</v>
      </c>
      <c r="W115" s="43" t="str">
        <f ca="1">IF(X115="","",IF(INDEX(Data!$BR:$BR,MATCH(X115,Data!$A:$A,0),1)=0,"",INDEX(Data!$BR:$BR,MATCH(X115,Data!$A:$A,0),1)))</f>
        <v/>
      </c>
      <c r="X115" s="43" t="str" cm="1">
        <f t="array" aca="1" ref="X115" ca="1">IFERROR(_xlfn.SINGLE(INDEX(Data!$A$1:Y$1009,_xlfn.AGGREGATE(15,6,(OFFSET(Data!$A$1,0,MATCH(X$6,Data!$1:$1,0)-1,1000,1)=IF(X$7="","Yes",X$7))/(OFFSET(Data!$A$1,0,MATCH(X$6,Data!$1:$1,0)-1,1000,1)=IF(X$7="","Yes",X$7))*ROW(Data!$C$1:$C$1009),ROW(X115)-ROW(X$7)),1)),"")</f>
        <v/>
      </c>
      <c r="Y115" s="43" t="str">
        <f ca="1">IF(Z115="","",IF(INDEX(Data!$BR:$BR,MATCH(Z115,Data!$A:$A,0),1)=0,"",INDEX(Data!$BR:$BR,MATCH(Z115,Data!$A:$A,0),1)))</f>
        <v/>
      </c>
      <c r="Z115" s="43" t="str" cm="1">
        <f t="array" aca="1" ref="Z115" ca="1">IFERROR(_xlfn.SINGLE(INDEX(Data!$A$1:AA$1009,_xlfn.AGGREGATE(15,6,(OFFSET(Data!$A$1,0,MATCH(Z$6,Data!$1:$1,0)-1,1000,1)=IF(Z$7="","Yes",Z$7))/(OFFSET(Data!$A$1,0,MATCH(Z$6,Data!$1:$1,0)-1,1000,1)=IF(Z$7="","Yes",Z$7))*ROW(Data!$C$1:$C$1009),ROW(Z115)-ROW(Z$7)),1)),"")</f>
        <v/>
      </c>
      <c r="AA115" s="43" t="str">
        <f ca="1">IF(AB115="","",IF(INDEX(Data!$BR:$BR,MATCH(AB115,Data!$A:$A,0),1)=0,"",INDEX(Data!$BR:$BR,MATCH(AB115,Data!$A:$A,0),1)))</f>
        <v/>
      </c>
      <c r="AB115" s="43" t="str" cm="1">
        <f t="array" aca="1" ref="AB115" ca="1">IFERROR(_xlfn.SINGLE(INDEX(Data!$A$1:AC$1009,_xlfn.AGGREGATE(15,6,(OFFSET(Data!$A$1,0,MATCH(AB$6,Data!$1:$1,0)-1,1000,1)=IF(AB$7="","Yes",AB$7))/(OFFSET(Data!$A$1,0,MATCH(AB$6,Data!$1:$1,0)-1,1000,1)=IF(AB$7="","Yes",AB$7))*ROW(Data!$C$1:$C$1009),ROW(AB115)-ROW(AB$7)),1)),"")</f>
        <v/>
      </c>
      <c r="AC115" s="43" t="str">
        <f ca="1">IF(AD115="","",IF(INDEX(Data!$BR:$BR,MATCH(AD115,Data!$A:$A,0),1)=0,"",INDEX(Data!$BR:$BR,MATCH(AD115,Data!$A:$A,0),1)))</f>
        <v/>
      </c>
      <c r="AD115" s="43" t="str" cm="1">
        <f t="array" aca="1" ref="AD115" ca="1">IFERROR(_xlfn.SINGLE(INDEX(Data!$A$1:AE$1009,_xlfn.AGGREGATE(15,6,(OFFSET(Data!$A$1,0,MATCH(AD$6,Data!$1:$1,0)-1,1000,1)=IF(AD$7="","Yes",AD$7))/(OFFSET(Data!$A$1,0,MATCH(AD$6,Data!$1:$1,0)-1,1000,1)=IF(AD$7="","Yes",AD$7))*ROW(Data!$C$1:$C$1009),ROW(AD115)-ROW(AD$7)),1)),"")</f>
        <v/>
      </c>
      <c r="AE115" s="43" t="str">
        <f ca="1">IF(AF115="","",IF(INDEX(Data!$BR:$BR,MATCH(AF115,Data!$A:$A,0),1)=0,"",INDEX(Data!$BR:$BR,MATCH(AF115,Data!$A:$A,0),1)))</f>
        <v/>
      </c>
      <c r="AF115" s="43" t="str" cm="1">
        <f t="array" aca="1" ref="AF115" ca="1">IFERROR(_xlfn.SINGLE(INDEX(Data!$A$1:AM$1009,_xlfn.AGGREGATE(15,6,(OFFSET(Data!$A$1,0,MATCH(AF$6,Data!$1:$1,0)-1,1000,1)=IF(AF$7="","Yes",AF$7))/(OFFSET(Data!$A$1,0,MATCH(AF$6,Data!$1:$1,0)-1,1000,1)=IF(AF$7="","Yes",AF$7))*ROW(Data!$C$1:$C$1009),ROW(AF115)-ROW(AF$7)),1)),"")</f>
        <v/>
      </c>
      <c r="AG115" s="43" t="str">
        <f ca="1">IF(AH115="","",IF(INDEX(Data!$BR:$BR,MATCH(AH115,Data!$A:$A,0),1)=0,"",INDEX(Data!$BR:$BR,MATCH(AH115,Data!$A:$A,0),1)))</f>
        <v/>
      </c>
      <c r="AH115" s="43" t="str" cm="1">
        <f t="array" aca="1" ref="AH115" ca="1">IFERROR(_xlfn.SINGLE(INDEX(Data!$A$1:AO$1009,_xlfn.AGGREGATE(15,6,(OFFSET(Data!$A$1,0,MATCH(AH$6,Data!$1:$1,0)-1,1000,1)=IF(AH$7="","Yes",AH$7))/(OFFSET(Data!$A$1,0,MATCH(AH$6,Data!$1:$1,0)-1,1000,1)=IF(AH$7="","Yes",AH$7))*ROW(Data!$C$1:$C$1009),ROW(AH115)-ROW(AH$7)),1)),"")</f>
        <v/>
      </c>
      <c r="AI115" s="43" t="str">
        <f ca="1">IF(AJ115="","",IF(INDEX(Data!$BR:$BR,MATCH(AJ115,Data!$A:$A,0),1)=0,"",INDEX(Data!$BR:$BR,MATCH(AJ115,Data!$A:$A,0),1)))</f>
        <v/>
      </c>
      <c r="AJ115" s="43" t="str" cm="1">
        <f t="array" aca="1" ref="AJ115" ca="1">IFERROR(_xlfn.SINGLE(INDEX(Data!$A$1:AQ$1009,_xlfn.AGGREGATE(15,6,(OFFSET(Data!$A$1,0,MATCH(AJ$6,Data!$1:$1,0)-1,1000,1)=IF(AJ$7="","Yes",AJ$7))/(OFFSET(Data!$A$1,0,MATCH(AJ$6,Data!$1:$1,0)-1,1000,1)=IF(AJ$7="","Yes",AJ$7))*ROW(Data!$C$1:$C$1009),ROW(AJ115)-ROW(AJ$7)),1)),"")</f>
        <v/>
      </c>
      <c r="AK115" s="43" t="str">
        <f ca="1">IF(AL115="","",IF(INDEX(Data!$BR:$BR,MATCH(AL115,Data!$A:$A,0),1)=0,"",INDEX(Data!$BR:$BR,MATCH(AL115,Data!$A:$A,0),1)))</f>
        <v/>
      </c>
      <c r="AL115" s="43" t="str" cm="1">
        <f t="array" aca="1" ref="AL115" ca="1">IFERROR(_xlfn.SINGLE(INDEX(Data!$A$1:AS$1009,_xlfn.AGGREGATE(15,6,(OFFSET(Data!$A$1,0,MATCH(AL$6,Data!$1:$1,0)-1,1000,1)=IF(AL$7="","Yes",AL$7))/(OFFSET(Data!$A$1,0,MATCH(AL$6,Data!$1:$1,0)-1,1000,1)=IF(AL$7="","Yes",AL$7))*ROW(Data!$C$1:$C$1009),ROW(AL115)-ROW(AL$7)),1)),"")</f>
        <v/>
      </c>
      <c r="AM115" s="43" t="str">
        <f ca="1">IF(AN115="","",IF(INDEX(Data!$BR:$BR,MATCH(AN115,Data!$A:$A,0),1)=0,"",INDEX(Data!$BR:$BR,MATCH(AN115,Data!$A:$A,0),1)))</f>
        <v/>
      </c>
      <c r="AN115" s="43" t="str" cm="1">
        <f t="array" aca="1" ref="AN115" ca="1">IFERROR(_xlfn.SINGLE(INDEX(Data!$A$1:AU$1009,_xlfn.AGGREGATE(15,6,(OFFSET(Data!$A$1,0,MATCH(AN$6,Data!$1:$1,0)-1,1000,1)=IF(AN$7="","Yes",AN$7))/(OFFSET(Data!$A$1,0,MATCH(AN$6,Data!$1:$1,0)-1,1000,1)=IF(AN$7="","Yes",AN$7))*ROW(Data!$C$1:$C$1009),ROW(AN115)-ROW(AN$7)),1)),"")</f>
        <v/>
      </c>
    </row>
    <row r="116" spans="1:40" ht="24" x14ac:dyDescent="0.4">
      <c r="A116" s="43" t="str">
        <f ca="1">IF(B116="","",IF(INDEX(Data!$BR:$BR,MATCH(B116,Data!$A:$A,0),1)=0,"",INDEX(Data!$BR:$BR,MATCH(B116,Data!$A:$A,0),1)))</f>
        <v/>
      </c>
      <c r="B116" s="43" t="str" cm="1">
        <f t="array" aca="1" ref="B116" ca="1">IFERROR(_xlfn.SINGLE(INDEX(Data!A$1:$A$1007,_xlfn.AGGREGATE(15,6,(OFFSET(Data!$A$1,0,MATCH(B$6,Data!$1:$1,0)-1,1000,1)=IF(B$7="","Yes",B$7))/(OFFSET(Data!$A$1,0,MATCH(B$6,Data!$1:$1,0)-1,1000,1)=IF(B$7="","Yes",B$7))*ROW(Data!$C$1:$C$1007),ROW(B116)-ROW(B$7)),1)),"")</f>
        <v/>
      </c>
      <c r="C116" s="43" t="str">
        <f ca="1">IF(D116="","",IF(INDEX(Data!$BR:$BR,MATCH(D116,Data!$A:$A,0),1)=0,"",INDEX(Data!$BR:$BR,MATCH(D116,Data!$A:$A,0),1)))</f>
        <v/>
      </c>
      <c r="D116" s="43" t="str" cm="1">
        <f t="array" aca="1" ref="D116" ca="1">IFERROR(_xlfn.SINGLE(INDEX(Data!$A$1:C$1007,_xlfn.AGGREGATE(15,6,(OFFSET(Data!$A$1,0,MATCH(D$6,Data!$1:$1,0)-1,1000,1)=IF(D$7="","Yes",D$7))/(OFFSET(Data!$A$1,0,MATCH(D$6,Data!$1:$1,0)-1,1000,1)=IF(D$7="","Yes",D$7))*ROW(Data!$C$1:$C$1007),ROW(D116)-ROW(D$7)),1)),"")</f>
        <v/>
      </c>
      <c r="E116" s="43" t="str">
        <f ca="1">IF(F116="","",IF(INDEX(Data!$BR:$BR,MATCH(F116,Data!$A:$A,0),1)=0,"",INDEX(Data!$BR:$BR,MATCH(F116,Data!$A:$A,0),1)))</f>
        <v/>
      </c>
      <c r="F116" s="43" t="str" cm="1">
        <f t="array" aca="1" ref="F116" ca="1">IFERROR(_xlfn.SINGLE(INDEX(Data!$A$1:E$1009,_xlfn.AGGREGATE(15,6,(OFFSET(Data!$A$1,0,MATCH(F$6,Data!$1:$1,0)-1,1000,1)=IF(F$7="","Yes",F$7))/(OFFSET(Data!$A$1,0,MATCH(F$6,Data!$1:$1,0)-1,1000,1)=IF(F$7="","Yes",F$7))*ROW(Data!$C$1:$C$1009),ROW(F116)-ROW(F$7)),1)),"")</f>
        <v/>
      </c>
      <c r="G116" s="43" t="str">
        <f ca="1">IF(H116="","",IF(INDEX(Data!$BR:$BR,MATCH(H116,Data!$A:$A,0),1)=0,"",INDEX(Data!$BR:$BR,MATCH(H116,Data!$A:$A,0),1)))</f>
        <v/>
      </c>
      <c r="H116" s="43" t="str" cm="1">
        <f t="array" aca="1" ref="H116" ca="1">IFERROR(_xlfn.SINGLE(INDEX(Data!$A$1:G$1009,_xlfn.AGGREGATE(15,6,(OFFSET(Data!$A$1,0,MATCH(H$6,Data!$1:$1,0)-1,1000,1)=IF(H$7="","Yes",H$7))/(OFFSET(Data!$A$1,0,MATCH(H$6,Data!$1:$1,0)-1,1000,1)=IF(H$7="","Yes",H$7))*ROW(Data!$C$1:$C$1009),ROW(H116)-ROW(H$7)),1)),"")</f>
        <v/>
      </c>
      <c r="I116" s="43" t="str">
        <f ca="1">IF(J116="","",IF(INDEX(Data!$BR:$BR,MATCH(J116,Data!$A:$A,0),1)=0,"",INDEX(Data!$BR:$BR,MATCH(J116,Data!$A:$A,0),1)))</f>
        <v/>
      </c>
      <c r="J116" s="43" t="str" cm="1">
        <f t="array" aca="1" ref="J116" ca="1">IFERROR(_xlfn.SINGLE(INDEX(Data!$A$1:J$1009,_xlfn.AGGREGATE(15,6,(OFFSET(Data!$A$1,0,MATCH(J$6,Data!$1:$1,0)-1,1000,1)=IF(J$7="","Yes",J$7))/(OFFSET(Data!$A$1,0,MATCH(J$6,Data!$1:$1,0)-1,1000,1)=IF(J$7="","Yes",J$7))*ROW(Data!$C$1:$C$1009),ROW(J116)-ROW(J$7)),1)),"")</f>
        <v/>
      </c>
      <c r="K116" s="43" t="str">
        <f ca="1">IF(L116="","",IF(INDEX(Data!$BR:$BR,MATCH(L116,Data!$A:$A,0),1)=0,"",INDEX(Data!$BR:$BR,MATCH(L116,Data!$A:$A,0),1)))</f>
        <v/>
      </c>
      <c r="L116" s="43" t="str" cm="1">
        <f t="array" aca="1" ref="L116" ca="1">IFERROR(_xlfn.SINGLE(INDEX(Data!$A$1:L$1009,_xlfn.AGGREGATE(15,6,(OFFSET(Data!$A$1,0,MATCH(L$6,Data!$1:$1,0)-1,1000,1)=IF(L$7="","Yes",L$7))/(OFFSET(Data!$A$1,0,MATCH(L$6,Data!$1:$1,0)-1,1000,1)=IF(L$7="","Yes",L$7))*ROW(Data!$C$1:$C$1009),ROW(L116)-ROW(L$7)),1)),"")</f>
        <v/>
      </c>
      <c r="M116" s="43" t="str">
        <f ca="1">IF(N116="","",IF(INDEX(Data!$BR:$BR,MATCH(N116,Data!$A:$A,0),1)=0,"",INDEX(Data!$BR:$BR,MATCH(N116,Data!$A:$A,0),1)))</f>
        <v/>
      </c>
      <c r="N116" s="43" t="str" cm="1">
        <f t="array" aca="1" ref="N116" ca="1">IFERROR(_xlfn.SINGLE(INDEX(Data!$A$1:N$1009,_xlfn.AGGREGATE(15,6,(OFFSET(Data!$A$1,0,MATCH(N$6,Data!$1:$1,0)-1,1000,1)=IF(N$7="","Yes",N$7))/(OFFSET(Data!$A$1,0,MATCH(N$6,Data!$1:$1,0)-1,1000,1)=IF(N$7="","Yes",N$7))*ROW(Data!$C$1:$C$1009),ROW(N116)-ROW(N$7)),1)),"")</f>
        <v/>
      </c>
      <c r="O116" s="43" t="str">
        <f ca="1">IF(P116="","",IF(INDEX(Data!$BR:$BR,MATCH(P116,Data!$A:$A,0),1)=0,"",INDEX(Data!$BR:$BR,MATCH(P116,Data!$A:$A,0),1)))</f>
        <v/>
      </c>
      <c r="P116" s="43" t="str" cm="1">
        <f t="array" aca="1" ref="P116" ca="1">IFERROR(_xlfn.SINGLE(INDEX(Data!$A$1:Q$1009,_xlfn.AGGREGATE(15,6,(OFFSET(Data!$A$1,0,MATCH(P$6,Data!$1:$1,0)-1,1000,1)=IF(P$7="","Yes",P$7))/(OFFSET(Data!$A$1,0,MATCH(P$6,Data!$1:$1,0)-1,1000,1)=IF(P$7="","Yes",P$7))*ROW(Data!$C$1:$C$1009),ROW(P116)-ROW(P$7)),1)),"")</f>
        <v/>
      </c>
      <c r="Q116" s="43" t="str">
        <f ca="1">IF(R116="","",IF(INDEX(Data!$BR:$BR,MATCH(R116,Data!$A:$A,0),1)=0,"",INDEX(Data!$BR:$BR,MATCH(R116,Data!$A:$A,0),1)))</f>
        <v/>
      </c>
      <c r="R116" s="43" t="str" cm="1">
        <f t="array" aca="1" ref="R116" ca="1">IFERROR(_xlfn.SINGLE(INDEX(Data!$A$1:R$1009,_xlfn.AGGREGATE(15,6,(OFFSET(Data!$A$1,0,MATCH(R$6,Data!$1:$1,0)-1,1000,1)=IF(R$7="","Yes",R$7))/(OFFSET(Data!$A$1,0,MATCH(R$6,Data!$1:$1,0)-1,1000,1)=IF(R$7="","Yes",R$7))*ROW(Data!$C$1:$C$1009),ROW(R116)-ROW(R$7)),1)),"")</f>
        <v>Spectrum Sportsnet</v>
      </c>
      <c r="S116" s="43" t="str">
        <f ca="1">IF(T116="","",IF(INDEX(Data!$BR:$BR,MATCH(T116,Data!$A:$A,0),1)=0,"",INDEX(Data!$BR:$BR,MATCH(T116,Data!$A:$A,0),1)))</f>
        <v/>
      </c>
      <c r="T116" s="43" t="str" cm="1">
        <f t="array" aca="1" ref="T116" ca="1">IFERROR(_xlfn.SINGLE(INDEX(Data!$A$1:S$1009,_xlfn.AGGREGATE(15,6,(OFFSET(Data!$A$1,0,MATCH(T$6,Data!$1:$1,0)-1,1000,1)=IF(T$7="","Yes",T$7))/(OFFSET(Data!$A$1,0,MATCH(T$6,Data!$1:$1,0)-1,1000,1)=IF(T$7="","Yes",T$7))*ROW(Data!$C$1:$C$1009),ROW(T116)-ROW(T$7)),1)),"")</f>
        <v>SNY</v>
      </c>
      <c r="U116" s="43" t="str">
        <f ca="1">IF(V116="","",IF(INDEX(Data!$BR:$BR,MATCH(V116,Data!$A:$A,0),1)=0,"",INDEX(Data!$BR:$BR,MATCH(V116,Data!$A:$A,0),1)))</f>
        <v/>
      </c>
      <c r="V116" s="43" t="str" cm="1">
        <f t="array" aca="1" ref="V116" ca="1">IFERROR(_xlfn.SINGLE(INDEX(Data!$A$1:T$1009,_xlfn.AGGREGATE(15,6,(OFFSET(Data!$A$1,0,MATCH(V$6,Data!$1:$1,0)-1,1000,1)=IF(V$7="","Yes",V$7))/(OFFSET(Data!$A$1,0,MATCH(V$6,Data!$1:$1,0)-1,1000,1)=IF(V$7="","Yes",V$7))*ROW(Data!$C$1:$C$1009),ROW(V116)-ROW(V$7)),1)),"")</f>
        <v>POP</v>
      </c>
      <c r="W116" s="43" t="str">
        <f ca="1">IF(X116="","",IF(INDEX(Data!$BR:$BR,MATCH(X116,Data!$A:$A,0),1)=0,"",INDEX(Data!$BR:$BR,MATCH(X116,Data!$A:$A,0),1)))</f>
        <v/>
      </c>
      <c r="X116" s="43" t="str" cm="1">
        <f t="array" aca="1" ref="X116" ca="1">IFERROR(_xlfn.SINGLE(INDEX(Data!$A$1:Y$1009,_xlfn.AGGREGATE(15,6,(OFFSET(Data!$A$1,0,MATCH(X$6,Data!$1:$1,0)-1,1000,1)=IF(X$7="","Yes",X$7))/(OFFSET(Data!$A$1,0,MATCH(X$6,Data!$1:$1,0)-1,1000,1)=IF(X$7="","Yes",X$7))*ROW(Data!$C$1:$C$1009),ROW(X116)-ROW(X$7)),1)),"")</f>
        <v/>
      </c>
      <c r="Y116" s="43" t="str">
        <f ca="1">IF(Z116="","",IF(INDEX(Data!$BR:$BR,MATCH(Z116,Data!$A:$A,0),1)=0,"",INDEX(Data!$BR:$BR,MATCH(Z116,Data!$A:$A,0),1)))</f>
        <v/>
      </c>
      <c r="Z116" s="43" t="str" cm="1">
        <f t="array" aca="1" ref="Z116" ca="1">IFERROR(_xlfn.SINGLE(INDEX(Data!$A$1:AA$1009,_xlfn.AGGREGATE(15,6,(OFFSET(Data!$A$1,0,MATCH(Z$6,Data!$1:$1,0)-1,1000,1)=IF(Z$7="","Yes",Z$7))/(OFFSET(Data!$A$1,0,MATCH(Z$6,Data!$1:$1,0)-1,1000,1)=IF(Z$7="","Yes",Z$7))*ROW(Data!$C$1:$C$1009),ROW(Z116)-ROW(Z$7)),1)),"")</f>
        <v/>
      </c>
      <c r="AA116" s="43" t="str">
        <f ca="1">IF(AB116="","",IF(INDEX(Data!$BR:$BR,MATCH(AB116,Data!$A:$A,0),1)=0,"",INDEX(Data!$BR:$BR,MATCH(AB116,Data!$A:$A,0),1)))</f>
        <v/>
      </c>
      <c r="AB116" s="43" t="str" cm="1">
        <f t="array" aca="1" ref="AB116" ca="1">IFERROR(_xlfn.SINGLE(INDEX(Data!$A$1:AC$1009,_xlfn.AGGREGATE(15,6,(OFFSET(Data!$A$1,0,MATCH(AB$6,Data!$1:$1,0)-1,1000,1)=IF(AB$7="","Yes",AB$7))/(OFFSET(Data!$A$1,0,MATCH(AB$6,Data!$1:$1,0)-1,1000,1)=IF(AB$7="","Yes",AB$7))*ROW(Data!$C$1:$C$1009),ROW(AB116)-ROW(AB$7)),1)),"")</f>
        <v/>
      </c>
      <c r="AC116" s="43" t="str">
        <f ca="1">IF(AD116="","",IF(INDEX(Data!$BR:$BR,MATCH(AD116,Data!$A:$A,0),1)=0,"",INDEX(Data!$BR:$BR,MATCH(AD116,Data!$A:$A,0),1)))</f>
        <v/>
      </c>
      <c r="AD116" s="43" t="str" cm="1">
        <f t="array" aca="1" ref="AD116" ca="1">IFERROR(_xlfn.SINGLE(INDEX(Data!$A$1:AE$1009,_xlfn.AGGREGATE(15,6,(OFFSET(Data!$A$1,0,MATCH(AD$6,Data!$1:$1,0)-1,1000,1)=IF(AD$7="","Yes",AD$7))/(OFFSET(Data!$A$1,0,MATCH(AD$6,Data!$1:$1,0)-1,1000,1)=IF(AD$7="","Yes",AD$7))*ROW(Data!$C$1:$C$1009),ROW(AD116)-ROW(AD$7)),1)),"")</f>
        <v/>
      </c>
      <c r="AE116" s="43" t="str">
        <f ca="1">IF(AF116="","",IF(INDEX(Data!$BR:$BR,MATCH(AF116,Data!$A:$A,0),1)=0,"",INDEX(Data!$BR:$BR,MATCH(AF116,Data!$A:$A,0),1)))</f>
        <v/>
      </c>
      <c r="AF116" s="43" t="str" cm="1">
        <f t="array" aca="1" ref="AF116" ca="1">IFERROR(_xlfn.SINGLE(INDEX(Data!$A$1:AM$1009,_xlfn.AGGREGATE(15,6,(OFFSET(Data!$A$1,0,MATCH(AF$6,Data!$1:$1,0)-1,1000,1)=IF(AF$7="","Yes",AF$7))/(OFFSET(Data!$A$1,0,MATCH(AF$6,Data!$1:$1,0)-1,1000,1)=IF(AF$7="","Yes",AF$7))*ROW(Data!$C$1:$C$1009),ROW(AF116)-ROW(AF$7)),1)),"")</f>
        <v/>
      </c>
      <c r="AG116" s="43" t="str">
        <f ca="1">IF(AH116="","",IF(INDEX(Data!$BR:$BR,MATCH(AH116,Data!$A:$A,0),1)=0,"",INDEX(Data!$BR:$BR,MATCH(AH116,Data!$A:$A,0),1)))</f>
        <v/>
      </c>
      <c r="AH116" s="43" t="str" cm="1">
        <f t="array" aca="1" ref="AH116" ca="1">IFERROR(_xlfn.SINGLE(INDEX(Data!$A$1:AO$1009,_xlfn.AGGREGATE(15,6,(OFFSET(Data!$A$1,0,MATCH(AH$6,Data!$1:$1,0)-1,1000,1)=IF(AH$7="","Yes",AH$7))/(OFFSET(Data!$A$1,0,MATCH(AH$6,Data!$1:$1,0)-1,1000,1)=IF(AH$7="","Yes",AH$7))*ROW(Data!$C$1:$C$1009),ROW(AH116)-ROW(AH$7)),1)),"")</f>
        <v/>
      </c>
      <c r="AI116" s="43" t="str">
        <f ca="1">IF(AJ116="","",IF(INDEX(Data!$BR:$BR,MATCH(AJ116,Data!$A:$A,0),1)=0,"",INDEX(Data!$BR:$BR,MATCH(AJ116,Data!$A:$A,0),1)))</f>
        <v/>
      </c>
      <c r="AJ116" s="43" t="str" cm="1">
        <f t="array" aca="1" ref="AJ116" ca="1">IFERROR(_xlfn.SINGLE(INDEX(Data!$A$1:AQ$1009,_xlfn.AGGREGATE(15,6,(OFFSET(Data!$A$1,0,MATCH(AJ$6,Data!$1:$1,0)-1,1000,1)=IF(AJ$7="","Yes",AJ$7))/(OFFSET(Data!$A$1,0,MATCH(AJ$6,Data!$1:$1,0)-1,1000,1)=IF(AJ$7="","Yes",AJ$7))*ROW(Data!$C$1:$C$1009),ROW(AJ116)-ROW(AJ$7)),1)),"")</f>
        <v/>
      </c>
      <c r="AK116" s="43" t="str">
        <f ca="1">IF(AL116="","",IF(INDEX(Data!$BR:$BR,MATCH(AL116,Data!$A:$A,0),1)=0,"",INDEX(Data!$BR:$BR,MATCH(AL116,Data!$A:$A,0),1)))</f>
        <v/>
      </c>
      <c r="AL116" s="43" t="str" cm="1">
        <f t="array" aca="1" ref="AL116" ca="1">IFERROR(_xlfn.SINGLE(INDEX(Data!$A$1:AS$1009,_xlfn.AGGREGATE(15,6,(OFFSET(Data!$A$1,0,MATCH(AL$6,Data!$1:$1,0)-1,1000,1)=IF(AL$7="","Yes",AL$7))/(OFFSET(Data!$A$1,0,MATCH(AL$6,Data!$1:$1,0)-1,1000,1)=IF(AL$7="","Yes",AL$7))*ROW(Data!$C$1:$C$1009),ROW(AL116)-ROW(AL$7)),1)),"")</f>
        <v/>
      </c>
      <c r="AM116" s="43" t="str">
        <f ca="1">IF(AN116="","",IF(INDEX(Data!$BR:$BR,MATCH(AN116,Data!$A:$A,0),1)=0,"",INDEX(Data!$BR:$BR,MATCH(AN116,Data!$A:$A,0),1)))</f>
        <v/>
      </c>
      <c r="AN116" s="43" t="str" cm="1">
        <f t="array" aca="1" ref="AN116" ca="1">IFERROR(_xlfn.SINGLE(INDEX(Data!$A$1:AU$1009,_xlfn.AGGREGATE(15,6,(OFFSET(Data!$A$1,0,MATCH(AN$6,Data!$1:$1,0)-1,1000,1)=IF(AN$7="","Yes",AN$7))/(OFFSET(Data!$A$1,0,MATCH(AN$6,Data!$1:$1,0)-1,1000,1)=IF(AN$7="","Yes",AN$7))*ROW(Data!$C$1:$C$1009),ROW(AN116)-ROW(AN$7)),1)),"")</f>
        <v/>
      </c>
    </row>
    <row r="117" spans="1:40" ht="24" x14ac:dyDescent="0.4">
      <c r="A117" s="43" t="str">
        <f ca="1">IF(B117="","",IF(INDEX(Data!$BR:$BR,MATCH(B117,Data!$A:$A,0),1)=0,"",INDEX(Data!$BR:$BR,MATCH(B117,Data!$A:$A,0),1)))</f>
        <v/>
      </c>
      <c r="B117" s="43" t="str" cm="1">
        <f t="array" aca="1" ref="B117" ca="1">IFERROR(_xlfn.SINGLE(INDEX(Data!A$1:$A$1007,_xlfn.AGGREGATE(15,6,(OFFSET(Data!$A$1,0,MATCH(B$6,Data!$1:$1,0)-1,1000,1)=IF(B$7="","Yes",B$7))/(OFFSET(Data!$A$1,0,MATCH(B$6,Data!$1:$1,0)-1,1000,1)=IF(B$7="","Yes",B$7))*ROW(Data!$C$1:$C$1007),ROW(B117)-ROW(B$7)),1)),"")</f>
        <v/>
      </c>
      <c r="C117" s="43" t="str">
        <f ca="1">IF(D117="","",IF(INDEX(Data!$BR:$BR,MATCH(D117,Data!$A:$A,0),1)=0,"",INDEX(Data!$BR:$BR,MATCH(D117,Data!$A:$A,0),1)))</f>
        <v/>
      </c>
      <c r="D117" s="43" t="str" cm="1">
        <f t="array" aca="1" ref="D117" ca="1">IFERROR(_xlfn.SINGLE(INDEX(Data!$A$1:C$1007,_xlfn.AGGREGATE(15,6,(OFFSET(Data!$A$1,0,MATCH(D$6,Data!$1:$1,0)-1,1000,1)=IF(D$7="","Yes",D$7))/(OFFSET(Data!$A$1,0,MATCH(D$6,Data!$1:$1,0)-1,1000,1)=IF(D$7="","Yes",D$7))*ROW(Data!$C$1:$C$1007),ROW(D117)-ROW(D$7)),1)),"")</f>
        <v/>
      </c>
      <c r="E117" s="43" t="str">
        <f ca="1">IF(F117="","",IF(INDEX(Data!$BR:$BR,MATCH(F117,Data!$A:$A,0),1)=0,"",INDEX(Data!$BR:$BR,MATCH(F117,Data!$A:$A,0),1)))</f>
        <v/>
      </c>
      <c r="F117" s="43" t="str" cm="1">
        <f t="array" aca="1" ref="F117" ca="1">IFERROR(_xlfn.SINGLE(INDEX(Data!$A$1:E$1009,_xlfn.AGGREGATE(15,6,(OFFSET(Data!$A$1,0,MATCH(F$6,Data!$1:$1,0)-1,1000,1)=IF(F$7="","Yes",F$7))/(OFFSET(Data!$A$1,0,MATCH(F$6,Data!$1:$1,0)-1,1000,1)=IF(F$7="","Yes",F$7))*ROW(Data!$C$1:$C$1009),ROW(F117)-ROW(F$7)),1)),"")</f>
        <v/>
      </c>
      <c r="G117" s="43" t="str">
        <f ca="1">IF(H117="","",IF(INDEX(Data!$BR:$BR,MATCH(H117,Data!$A:$A,0),1)=0,"",INDEX(Data!$BR:$BR,MATCH(H117,Data!$A:$A,0),1)))</f>
        <v/>
      </c>
      <c r="H117" s="43" t="str" cm="1">
        <f t="array" aca="1" ref="H117" ca="1">IFERROR(_xlfn.SINGLE(INDEX(Data!$A$1:G$1009,_xlfn.AGGREGATE(15,6,(OFFSET(Data!$A$1,0,MATCH(H$6,Data!$1:$1,0)-1,1000,1)=IF(H$7="","Yes",H$7))/(OFFSET(Data!$A$1,0,MATCH(H$6,Data!$1:$1,0)-1,1000,1)=IF(H$7="","Yes",H$7))*ROW(Data!$C$1:$C$1009),ROW(H117)-ROW(H$7)),1)),"")</f>
        <v/>
      </c>
      <c r="I117" s="43" t="str">
        <f ca="1">IF(J117="","",IF(INDEX(Data!$BR:$BR,MATCH(J117,Data!$A:$A,0),1)=0,"",INDEX(Data!$BR:$BR,MATCH(J117,Data!$A:$A,0),1)))</f>
        <v/>
      </c>
      <c r="J117" s="43" t="str" cm="1">
        <f t="array" aca="1" ref="J117" ca="1">IFERROR(_xlfn.SINGLE(INDEX(Data!$A$1:J$1009,_xlfn.AGGREGATE(15,6,(OFFSET(Data!$A$1,0,MATCH(J$6,Data!$1:$1,0)-1,1000,1)=IF(J$7="","Yes",J$7))/(OFFSET(Data!$A$1,0,MATCH(J$6,Data!$1:$1,0)-1,1000,1)=IF(J$7="","Yes",J$7))*ROW(Data!$C$1:$C$1009),ROW(J117)-ROW(J$7)),1)),"")</f>
        <v/>
      </c>
      <c r="K117" s="43" t="str">
        <f ca="1">IF(L117="","",IF(INDEX(Data!$BR:$BR,MATCH(L117,Data!$A:$A,0),1)=0,"",INDEX(Data!$BR:$BR,MATCH(L117,Data!$A:$A,0),1)))</f>
        <v/>
      </c>
      <c r="L117" s="43" t="str" cm="1">
        <f t="array" aca="1" ref="L117" ca="1">IFERROR(_xlfn.SINGLE(INDEX(Data!$A$1:L$1009,_xlfn.AGGREGATE(15,6,(OFFSET(Data!$A$1,0,MATCH(L$6,Data!$1:$1,0)-1,1000,1)=IF(L$7="","Yes",L$7))/(OFFSET(Data!$A$1,0,MATCH(L$6,Data!$1:$1,0)-1,1000,1)=IF(L$7="","Yes",L$7))*ROW(Data!$C$1:$C$1009),ROW(L117)-ROW(L$7)),1)),"")</f>
        <v/>
      </c>
      <c r="M117" s="43" t="str">
        <f ca="1">IF(N117="","",IF(INDEX(Data!$BR:$BR,MATCH(N117,Data!$A:$A,0),1)=0,"",INDEX(Data!$BR:$BR,MATCH(N117,Data!$A:$A,0),1)))</f>
        <v/>
      </c>
      <c r="N117" s="43" t="str" cm="1">
        <f t="array" aca="1" ref="N117" ca="1">IFERROR(_xlfn.SINGLE(INDEX(Data!$A$1:N$1009,_xlfn.AGGREGATE(15,6,(OFFSET(Data!$A$1,0,MATCH(N$6,Data!$1:$1,0)-1,1000,1)=IF(N$7="","Yes",N$7))/(OFFSET(Data!$A$1,0,MATCH(N$6,Data!$1:$1,0)-1,1000,1)=IF(N$7="","Yes",N$7))*ROW(Data!$C$1:$C$1009),ROW(N117)-ROW(N$7)),1)),"")</f>
        <v/>
      </c>
      <c r="O117" s="43" t="str">
        <f ca="1">IF(P117="","",IF(INDEX(Data!$BR:$BR,MATCH(P117,Data!$A:$A,0),1)=0,"",INDEX(Data!$BR:$BR,MATCH(P117,Data!$A:$A,0),1)))</f>
        <v/>
      </c>
      <c r="P117" s="43" t="str" cm="1">
        <f t="array" aca="1" ref="P117" ca="1">IFERROR(_xlfn.SINGLE(INDEX(Data!$A$1:Q$1009,_xlfn.AGGREGATE(15,6,(OFFSET(Data!$A$1,0,MATCH(P$6,Data!$1:$1,0)-1,1000,1)=IF(P$7="","Yes",P$7))/(OFFSET(Data!$A$1,0,MATCH(P$6,Data!$1:$1,0)-1,1000,1)=IF(P$7="","Yes",P$7))*ROW(Data!$C$1:$C$1009),ROW(P117)-ROW(P$7)),1)),"")</f>
        <v/>
      </c>
      <c r="Q117" s="43" t="str">
        <f ca="1">IF(R117="","",IF(INDEX(Data!$BR:$BR,MATCH(R117,Data!$A:$A,0),1)=0,"",INDEX(Data!$BR:$BR,MATCH(R117,Data!$A:$A,0),1)))</f>
        <v/>
      </c>
      <c r="R117" s="43" t="str" cm="1">
        <f t="array" aca="1" ref="R117" ca="1">IFERROR(_xlfn.SINGLE(INDEX(Data!$A$1:R$1009,_xlfn.AGGREGATE(15,6,(OFFSET(Data!$A$1,0,MATCH(R$6,Data!$1:$1,0)-1,1000,1)=IF(R$7="","Yes",R$7))/(OFFSET(Data!$A$1,0,MATCH(R$6,Data!$1:$1,0)-1,1000,1)=IF(R$7="","Yes",R$7))*ROW(Data!$C$1:$C$1009),ROW(R117)-ROW(R$7)),1)),"")</f>
        <v>Spectrum Sportsnet LA</v>
      </c>
      <c r="S117" s="43" t="str">
        <f ca="1">IF(T117="","",IF(INDEX(Data!$BR:$BR,MATCH(T117,Data!$A:$A,0),1)=0,"",INDEX(Data!$BR:$BR,MATCH(T117,Data!$A:$A,0),1)))</f>
        <v/>
      </c>
      <c r="T117" s="43" t="str" cm="1">
        <f t="array" aca="1" ref="T117" ca="1">IFERROR(_xlfn.SINGLE(INDEX(Data!$A$1:S$1009,_xlfn.AGGREGATE(15,6,(OFFSET(Data!$A$1,0,MATCH(T$6,Data!$1:$1,0)-1,1000,1)=IF(T$7="","Yes",T$7))/(OFFSET(Data!$A$1,0,MATCH(T$6,Data!$1:$1,0)-1,1000,1)=IF(T$7="","Yes",T$7))*ROW(Data!$C$1:$C$1009),ROW(T117)-ROW(T$7)),1)),"")</f>
        <v>Spectrum Sportsnet</v>
      </c>
      <c r="U117" s="43" t="str">
        <f ca="1">IF(V117="","",IF(INDEX(Data!$BR:$BR,MATCH(V117,Data!$A:$A,0),1)=0,"",INDEX(Data!$BR:$BR,MATCH(V117,Data!$A:$A,0),1)))</f>
        <v/>
      </c>
      <c r="V117" s="43" t="str" cm="1">
        <f t="array" aca="1" ref="V117" ca="1">IFERROR(_xlfn.SINGLE(INDEX(Data!$A$1:T$1009,_xlfn.AGGREGATE(15,6,(OFFSET(Data!$A$1,0,MATCH(V$6,Data!$1:$1,0)-1,1000,1)=IF(V$7="","Yes",V$7))/(OFFSET(Data!$A$1,0,MATCH(V$6,Data!$1:$1,0)-1,1000,1)=IF(V$7="","Yes",V$7))*ROW(Data!$C$1:$C$1009),ROW(V117)-ROW(V$7)),1)),"")</f>
        <v>QVC</v>
      </c>
      <c r="W117" s="43" t="str">
        <f ca="1">IF(X117="","",IF(INDEX(Data!$BR:$BR,MATCH(X117,Data!$A:$A,0),1)=0,"",INDEX(Data!$BR:$BR,MATCH(X117,Data!$A:$A,0),1)))</f>
        <v/>
      </c>
      <c r="X117" s="43" t="str" cm="1">
        <f t="array" aca="1" ref="X117" ca="1">IFERROR(_xlfn.SINGLE(INDEX(Data!$A$1:Y$1009,_xlfn.AGGREGATE(15,6,(OFFSET(Data!$A$1,0,MATCH(X$6,Data!$1:$1,0)-1,1000,1)=IF(X$7="","Yes",X$7))/(OFFSET(Data!$A$1,0,MATCH(X$6,Data!$1:$1,0)-1,1000,1)=IF(X$7="","Yes",X$7))*ROW(Data!$C$1:$C$1009),ROW(X117)-ROW(X$7)),1)),"")</f>
        <v/>
      </c>
      <c r="Y117" s="43" t="str">
        <f ca="1">IF(Z117="","",IF(INDEX(Data!$BR:$BR,MATCH(Z117,Data!$A:$A,0),1)=0,"",INDEX(Data!$BR:$BR,MATCH(Z117,Data!$A:$A,0),1)))</f>
        <v/>
      </c>
      <c r="Z117" s="43" t="str" cm="1">
        <f t="array" aca="1" ref="Z117" ca="1">IFERROR(_xlfn.SINGLE(INDEX(Data!$A$1:AA$1009,_xlfn.AGGREGATE(15,6,(OFFSET(Data!$A$1,0,MATCH(Z$6,Data!$1:$1,0)-1,1000,1)=IF(Z$7="","Yes",Z$7))/(OFFSET(Data!$A$1,0,MATCH(Z$6,Data!$1:$1,0)-1,1000,1)=IF(Z$7="","Yes",Z$7))*ROW(Data!$C$1:$C$1009),ROW(Z117)-ROW(Z$7)),1)),"")</f>
        <v/>
      </c>
      <c r="AA117" s="43" t="str">
        <f ca="1">IF(AB117="","",IF(INDEX(Data!$BR:$BR,MATCH(AB117,Data!$A:$A,0),1)=0,"",INDEX(Data!$BR:$BR,MATCH(AB117,Data!$A:$A,0),1)))</f>
        <v/>
      </c>
      <c r="AB117" s="43" t="str" cm="1">
        <f t="array" aca="1" ref="AB117" ca="1">IFERROR(_xlfn.SINGLE(INDEX(Data!$A$1:AC$1009,_xlfn.AGGREGATE(15,6,(OFFSET(Data!$A$1,0,MATCH(AB$6,Data!$1:$1,0)-1,1000,1)=IF(AB$7="","Yes",AB$7))/(OFFSET(Data!$A$1,0,MATCH(AB$6,Data!$1:$1,0)-1,1000,1)=IF(AB$7="","Yes",AB$7))*ROW(Data!$C$1:$C$1009),ROW(AB117)-ROW(AB$7)),1)),"")</f>
        <v/>
      </c>
      <c r="AC117" s="43" t="str">
        <f ca="1">IF(AD117="","",IF(INDEX(Data!$BR:$BR,MATCH(AD117,Data!$A:$A,0),1)=0,"",INDEX(Data!$BR:$BR,MATCH(AD117,Data!$A:$A,0),1)))</f>
        <v/>
      </c>
      <c r="AD117" s="43" t="str" cm="1">
        <f t="array" aca="1" ref="AD117" ca="1">IFERROR(_xlfn.SINGLE(INDEX(Data!$A$1:AE$1009,_xlfn.AGGREGATE(15,6,(OFFSET(Data!$A$1,0,MATCH(AD$6,Data!$1:$1,0)-1,1000,1)=IF(AD$7="","Yes",AD$7))/(OFFSET(Data!$A$1,0,MATCH(AD$6,Data!$1:$1,0)-1,1000,1)=IF(AD$7="","Yes",AD$7))*ROW(Data!$C$1:$C$1009),ROW(AD117)-ROW(AD$7)),1)),"")</f>
        <v/>
      </c>
      <c r="AE117" s="43" t="str">
        <f ca="1">IF(AF117="","",IF(INDEX(Data!$BR:$BR,MATCH(AF117,Data!$A:$A,0),1)=0,"",INDEX(Data!$BR:$BR,MATCH(AF117,Data!$A:$A,0),1)))</f>
        <v/>
      </c>
      <c r="AF117" s="43" t="str" cm="1">
        <f t="array" aca="1" ref="AF117" ca="1">IFERROR(_xlfn.SINGLE(INDEX(Data!$A$1:AM$1009,_xlfn.AGGREGATE(15,6,(OFFSET(Data!$A$1,0,MATCH(AF$6,Data!$1:$1,0)-1,1000,1)=IF(AF$7="","Yes",AF$7))/(OFFSET(Data!$A$1,0,MATCH(AF$6,Data!$1:$1,0)-1,1000,1)=IF(AF$7="","Yes",AF$7))*ROW(Data!$C$1:$C$1009),ROW(AF117)-ROW(AF$7)),1)),"")</f>
        <v/>
      </c>
      <c r="AG117" s="43" t="str">
        <f ca="1">IF(AH117="","",IF(INDEX(Data!$BR:$BR,MATCH(AH117,Data!$A:$A,0),1)=0,"",INDEX(Data!$BR:$BR,MATCH(AH117,Data!$A:$A,0),1)))</f>
        <v/>
      </c>
      <c r="AH117" s="43" t="str" cm="1">
        <f t="array" aca="1" ref="AH117" ca="1">IFERROR(_xlfn.SINGLE(INDEX(Data!$A$1:AO$1009,_xlfn.AGGREGATE(15,6,(OFFSET(Data!$A$1,0,MATCH(AH$6,Data!$1:$1,0)-1,1000,1)=IF(AH$7="","Yes",AH$7))/(OFFSET(Data!$A$1,0,MATCH(AH$6,Data!$1:$1,0)-1,1000,1)=IF(AH$7="","Yes",AH$7))*ROW(Data!$C$1:$C$1009),ROW(AH117)-ROW(AH$7)),1)),"")</f>
        <v/>
      </c>
      <c r="AI117" s="43" t="str">
        <f ca="1">IF(AJ117="","",IF(INDEX(Data!$BR:$BR,MATCH(AJ117,Data!$A:$A,0),1)=0,"",INDEX(Data!$BR:$BR,MATCH(AJ117,Data!$A:$A,0),1)))</f>
        <v/>
      </c>
      <c r="AJ117" s="43" t="str" cm="1">
        <f t="array" aca="1" ref="AJ117" ca="1">IFERROR(_xlfn.SINGLE(INDEX(Data!$A$1:AQ$1009,_xlfn.AGGREGATE(15,6,(OFFSET(Data!$A$1,0,MATCH(AJ$6,Data!$1:$1,0)-1,1000,1)=IF(AJ$7="","Yes",AJ$7))/(OFFSET(Data!$A$1,0,MATCH(AJ$6,Data!$1:$1,0)-1,1000,1)=IF(AJ$7="","Yes",AJ$7))*ROW(Data!$C$1:$C$1009),ROW(AJ117)-ROW(AJ$7)),1)),"")</f>
        <v/>
      </c>
      <c r="AK117" s="43" t="str">
        <f ca="1">IF(AL117="","",IF(INDEX(Data!$BR:$BR,MATCH(AL117,Data!$A:$A,0),1)=0,"",INDEX(Data!$BR:$BR,MATCH(AL117,Data!$A:$A,0),1)))</f>
        <v/>
      </c>
      <c r="AL117" s="43" t="str" cm="1">
        <f t="array" aca="1" ref="AL117" ca="1">IFERROR(_xlfn.SINGLE(INDEX(Data!$A$1:AS$1009,_xlfn.AGGREGATE(15,6,(OFFSET(Data!$A$1,0,MATCH(AL$6,Data!$1:$1,0)-1,1000,1)=IF(AL$7="","Yes",AL$7))/(OFFSET(Data!$A$1,0,MATCH(AL$6,Data!$1:$1,0)-1,1000,1)=IF(AL$7="","Yes",AL$7))*ROW(Data!$C$1:$C$1009),ROW(AL117)-ROW(AL$7)),1)),"")</f>
        <v/>
      </c>
      <c r="AM117" s="43" t="str">
        <f ca="1">IF(AN117="","",IF(INDEX(Data!$BR:$BR,MATCH(AN117,Data!$A:$A,0),1)=0,"",INDEX(Data!$BR:$BR,MATCH(AN117,Data!$A:$A,0),1)))</f>
        <v/>
      </c>
      <c r="AN117" s="43" t="str" cm="1">
        <f t="array" aca="1" ref="AN117" ca="1">IFERROR(_xlfn.SINGLE(INDEX(Data!$A$1:AU$1009,_xlfn.AGGREGATE(15,6,(OFFSET(Data!$A$1,0,MATCH(AN$6,Data!$1:$1,0)-1,1000,1)=IF(AN$7="","Yes",AN$7))/(OFFSET(Data!$A$1,0,MATCH(AN$6,Data!$1:$1,0)-1,1000,1)=IF(AN$7="","Yes",AN$7))*ROW(Data!$C$1:$C$1009),ROW(AN117)-ROW(AN$7)),1)),"")</f>
        <v/>
      </c>
    </row>
    <row r="118" spans="1:40" ht="24" x14ac:dyDescent="0.4">
      <c r="A118" s="43" t="str">
        <f ca="1">IF(B118="","",IF(INDEX(Data!$BR:$BR,MATCH(B118,Data!$A:$A,0),1)=0,"",INDEX(Data!$BR:$BR,MATCH(B118,Data!$A:$A,0),1)))</f>
        <v/>
      </c>
      <c r="B118" s="43" t="str" cm="1">
        <f t="array" aca="1" ref="B118" ca="1">IFERROR(_xlfn.SINGLE(INDEX(Data!A$1:$A$1007,_xlfn.AGGREGATE(15,6,(OFFSET(Data!$A$1,0,MATCH(B$6,Data!$1:$1,0)-1,1000,1)=IF(B$7="","Yes",B$7))/(OFFSET(Data!$A$1,0,MATCH(B$6,Data!$1:$1,0)-1,1000,1)=IF(B$7="","Yes",B$7))*ROW(Data!$C$1:$C$1007),ROW(B118)-ROW(B$7)),1)),"")</f>
        <v/>
      </c>
      <c r="C118" s="43" t="str">
        <f ca="1">IF(D118="","",IF(INDEX(Data!$BR:$BR,MATCH(D118,Data!$A:$A,0),1)=0,"",INDEX(Data!$BR:$BR,MATCH(D118,Data!$A:$A,0),1)))</f>
        <v/>
      </c>
      <c r="D118" s="43" t="str" cm="1">
        <f t="array" aca="1" ref="D118" ca="1">IFERROR(_xlfn.SINGLE(INDEX(Data!$A$1:C$1007,_xlfn.AGGREGATE(15,6,(OFFSET(Data!$A$1,0,MATCH(D$6,Data!$1:$1,0)-1,1000,1)=IF(D$7="","Yes",D$7))/(OFFSET(Data!$A$1,0,MATCH(D$6,Data!$1:$1,0)-1,1000,1)=IF(D$7="","Yes",D$7))*ROW(Data!$C$1:$C$1007),ROW(D118)-ROW(D$7)),1)),"")</f>
        <v/>
      </c>
      <c r="E118" s="43" t="str">
        <f ca="1">IF(F118="","",IF(INDEX(Data!$BR:$BR,MATCH(F118,Data!$A:$A,0),1)=0,"",INDEX(Data!$BR:$BR,MATCH(F118,Data!$A:$A,0),1)))</f>
        <v/>
      </c>
      <c r="F118" s="43" t="str" cm="1">
        <f t="array" aca="1" ref="F118" ca="1">IFERROR(_xlfn.SINGLE(INDEX(Data!$A$1:E$1009,_xlfn.AGGREGATE(15,6,(OFFSET(Data!$A$1,0,MATCH(F$6,Data!$1:$1,0)-1,1000,1)=IF(F$7="","Yes",F$7))/(OFFSET(Data!$A$1,0,MATCH(F$6,Data!$1:$1,0)-1,1000,1)=IF(F$7="","Yes",F$7))*ROW(Data!$C$1:$C$1009),ROW(F118)-ROW(F$7)),1)),"")</f>
        <v/>
      </c>
      <c r="G118" s="43" t="str">
        <f ca="1">IF(H118="","",IF(INDEX(Data!$BR:$BR,MATCH(H118,Data!$A:$A,0),1)=0,"",INDEX(Data!$BR:$BR,MATCH(H118,Data!$A:$A,0),1)))</f>
        <v/>
      </c>
      <c r="H118" s="43" t="str" cm="1">
        <f t="array" aca="1" ref="H118" ca="1">IFERROR(_xlfn.SINGLE(INDEX(Data!$A$1:G$1009,_xlfn.AGGREGATE(15,6,(OFFSET(Data!$A$1,0,MATCH(H$6,Data!$1:$1,0)-1,1000,1)=IF(H$7="","Yes",H$7))/(OFFSET(Data!$A$1,0,MATCH(H$6,Data!$1:$1,0)-1,1000,1)=IF(H$7="","Yes",H$7))*ROW(Data!$C$1:$C$1009),ROW(H118)-ROW(H$7)),1)),"")</f>
        <v/>
      </c>
      <c r="I118" s="43" t="str">
        <f ca="1">IF(J118="","",IF(INDEX(Data!$BR:$BR,MATCH(J118,Data!$A:$A,0),1)=0,"",INDEX(Data!$BR:$BR,MATCH(J118,Data!$A:$A,0),1)))</f>
        <v/>
      </c>
      <c r="J118" s="43" t="str" cm="1">
        <f t="array" aca="1" ref="J118" ca="1">IFERROR(_xlfn.SINGLE(INDEX(Data!$A$1:J$1009,_xlfn.AGGREGATE(15,6,(OFFSET(Data!$A$1,0,MATCH(J$6,Data!$1:$1,0)-1,1000,1)=IF(J$7="","Yes",J$7))/(OFFSET(Data!$A$1,0,MATCH(J$6,Data!$1:$1,0)-1,1000,1)=IF(J$7="","Yes",J$7))*ROW(Data!$C$1:$C$1009),ROW(J118)-ROW(J$7)),1)),"")</f>
        <v/>
      </c>
      <c r="K118" s="43" t="str">
        <f ca="1">IF(L118="","",IF(INDEX(Data!$BR:$BR,MATCH(L118,Data!$A:$A,0),1)=0,"",INDEX(Data!$BR:$BR,MATCH(L118,Data!$A:$A,0),1)))</f>
        <v/>
      </c>
      <c r="L118" s="43" t="str" cm="1">
        <f t="array" aca="1" ref="L118" ca="1">IFERROR(_xlfn.SINGLE(INDEX(Data!$A$1:L$1009,_xlfn.AGGREGATE(15,6,(OFFSET(Data!$A$1,0,MATCH(L$6,Data!$1:$1,0)-1,1000,1)=IF(L$7="","Yes",L$7))/(OFFSET(Data!$A$1,0,MATCH(L$6,Data!$1:$1,0)-1,1000,1)=IF(L$7="","Yes",L$7))*ROW(Data!$C$1:$C$1009),ROW(L118)-ROW(L$7)),1)),"")</f>
        <v/>
      </c>
      <c r="M118" s="43" t="str">
        <f ca="1">IF(N118="","",IF(INDEX(Data!$BR:$BR,MATCH(N118,Data!$A:$A,0),1)=0,"",INDEX(Data!$BR:$BR,MATCH(N118,Data!$A:$A,0),1)))</f>
        <v/>
      </c>
      <c r="N118" s="43" t="str" cm="1">
        <f t="array" aca="1" ref="N118" ca="1">IFERROR(_xlfn.SINGLE(INDEX(Data!$A$1:N$1009,_xlfn.AGGREGATE(15,6,(OFFSET(Data!$A$1,0,MATCH(N$6,Data!$1:$1,0)-1,1000,1)=IF(N$7="","Yes",N$7))/(OFFSET(Data!$A$1,0,MATCH(N$6,Data!$1:$1,0)-1,1000,1)=IF(N$7="","Yes",N$7))*ROW(Data!$C$1:$C$1009),ROW(N118)-ROW(N$7)),1)),"")</f>
        <v/>
      </c>
      <c r="O118" s="43" t="str">
        <f ca="1">IF(P118="","",IF(INDEX(Data!$BR:$BR,MATCH(P118,Data!$A:$A,0),1)=0,"",INDEX(Data!$BR:$BR,MATCH(P118,Data!$A:$A,0),1)))</f>
        <v/>
      </c>
      <c r="P118" s="43" t="str" cm="1">
        <f t="array" aca="1" ref="P118" ca="1">IFERROR(_xlfn.SINGLE(INDEX(Data!$A$1:Q$1009,_xlfn.AGGREGATE(15,6,(OFFSET(Data!$A$1,0,MATCH(P$6,Data!$1:$1,0)-1,1000,1)=IF(P$7="","Yes",P$7))/(OFFSET(Data!$A$1,0,MATCH(P$6,Data!$1:$1,0)-1,1000,1)=IF(P$7="","Yes",P$7))*ROW(Data!$C$1:$C$1009),ROW(P118)-ROW(P$7)),1)),"")</f>
        <v/>
      </c>
      <c r="Q118" s="43" t="str">
        <f ca="1">IF(R118="","",IF(INDEX(Data!$BR:$BR,MATCH(R118,Data!$A:$A,0),1)=0,"",INDEX(Data!$BR:$BR,MATCH(R118,Data!$A:$A,0),1)))</f>
        <v/>
      </c>
      <c r="R118" s="43" t="str" cm="1">
        <f t="array" aca="1" ref="R118" ca="1">IFERROR(_xlfn.SINGLE(INDEX(Data!$A$1:R$1009,_xlfn.AGGREGATE(15,6,(OFFSET(Data!$A$1,0,MATCH(R$6,Data!$1:$1,0)-1,1000,1)=IF(R$7="","Yes",R$7))/(OFFSET(Data!$A$1,0,MATCH(R$6,Data!$1:$1,0)-1,1000,1)=IF(R$7="","Yes",R$7))*ROW(Data!$C$1:$C$1009),ROW(R118)-ROW(R$7)),1)),"")</f>
        <v>Sportsman Channel</v>
      </c>
      <c r="S118" s="43" t="str">
        <f ca="1">IF(T118="","",IF(INDEX(Data!$BR:$BR,MATCH(T118,Data!$A:$A,0),1)=0,"",INDEX(Data!$BR:$BR,MATCH(T118,Data!$A:$A,0),1)))</f>
        <v/>
      </c>
      <c r="T118" s="43" t="str" cm="1">
        <f t="array" aca="1" ref="T118" ca="1">IFERROR(_xlfn.SINGLE(INDEX(Data!$A$1:S$1009,_xlfn.AGGREGATE(15,6,(OFFSET(Data!$A$1,0,MATCH(T$6,Data!$1:$1,0)-1,1000,1)=IF(T$7="","Yes",T$7))/(OFFSET(Data!$A$1,0,MATCH(T$6,Data!$1:$1,0)-1,1000,1)=IF(T$7="","Yes",T$7))*ROW(Data!$C$1:$C$1009),ROW(T118)-ROW(T$7)),1)),"")</f>
        <v>Spectrum Sportsnet LA</v>
      </c>
      <c r="U118" s="43" t="str">
        <f ca="1">IF(V118="","",IF(INDEX(Data!$BR:$BR,MATCH(V118,Data!$A:$A,0),1)=0,"",INDEX(Data!$BR:$BR,MATCH(V118,Data!$A:$A,0),1)))</f>
        <v/>
      </c>
      <c r="V118" s="43" t="str" cm="1">
        <f t="array" aca="1" ref="V118" ca="1">IFERROR(_xlfn.SINGLE(INDEX(Data!$A$1:T$1009,_xlfn.AGGREGATE(15,6,(OFFSET(Data!$A$1,0,MATCH(V$6,Data!$1:$1,0)-1,1000,1)=IF(V$7="","Yes",V$7))/(OFFSET(Data!$A$1,0,MATCH(V$6,Data!$1:$1,0)-1,1000,1)=IF(V$7="","Yes",V$7))*ROW(Data!$C$1:$C$1009),ROW(V118)-ROW(V$7)),1)),"")</f>
        <v>QVC 2</v>
      </c>
      <c r="W118" s="43" t="str">
        <f ca="1">IF(X118="","",IF(INDEX(Data!$BR:$BR,MATCH(X118,Data!$A:$A,0),1)=0,"",INDEX(Data!$BR:$BR,MATCH(X118,Data!$A:$A,0),1)))</f>
        <v/>
      </c>
      <c r="X118" s="43" t="str" cm="1">
        <f t="array" aca="1" ref="X118" ca="1">IFERROR(_xlfn.SINGLE(INDEX(Data!$A$1:Y$1009,_xlfn.AGGREGATE(15,6,(OFFSET(Data!$A$1,0,MATCH(X$6,Data!$1:$1,0)-1,1000,1)=IF(X$7="","Yes",X$7))/(OFFSET(Data!$A$1,0,MATCH(X$6,Data!$1:$1,0)-1,1000,1)=IF(X$7="","Yes",X$7))*ROW(Data!$C$1:$C$1009),ROW(X118)-ROW(X$7)),1)),"")</f>
        <v/>
      </c>
      <c r="Y118" s="43" t="str">
        <f ca="1">IF(Z118="","",IF(INDEX(Data!$BR:$BR,MATCH(Z118,Data!$A:$A,0),1)=0,"",INDEX(Data!$BR:$BR,MATCH(Z118,Data!$A:$A,0),1)))</f>
        <v/>
      </c>
      <c r="Z118" s="43" t="str" cm="1">
        <f t="array" aca="1" ref="Z118" ca="1">IFERROR(_xlfn.SINGLE(INDEX(Data!$A$1:AA$1009,_xlfn.AGGREGATE(15,6,(OFFSET(Data!$A$1,0,MATCH(Z$6,Data!$1:$1,0)-1,1000,1)=IF(Z$7="","Yes",Z$7))/(OFFSET(Data!$A$1,0,MATCH(Z$6,Data!$1:$1,0)-1,1000,1)=IF(Z$7="","Yes",Z$7))*ROW(Data!$C$1:$C$1009),ROW(Z118)-ROW(Z$7)),1)),"")</f>
        <v/>
      </c>
      <c r="AA118" s="43" t="str">
        <f ca="1">IF(AB118="","",IF(INDEX(Data!$BR:$BR,MATCH(AB118,Data!$A:$A,0),1)=0,"",INDEX(Data!$BR:$BR,MATCH(AB118,Data!$A:$A,0),1)))</f>
        <v/>
      </c>
      <c r="AB118" s="43" t="str" cm="1">
        <f t="array" aca="1" ref="AB118" ca="1">IFERROR(_xlfn.SINGLE(INDEX(Data!$A$1:AC$1009,_xlfn.AGGREGATE(15,6,(OFFSET(Data!$A$1,0,MATCH(AB$6,Data!$1:$1,0)-1,1000,1)=IF(AB$7="","Yes",AB$7))/(OFFSET(Data!$A$1,0,MATCH(AB$6,Data!$1:$1,0)-1,1000,1)=IF(AB$7="","Yes",AB$7))*ROW(Data!$C$1:$C$1009),ROW(AB118)-ROW(AB$7)),1)),"")</f>
        <v/>
      </c>
      <c r="AC118" s="43" t="str">
        <f ca="1">IF(AD118="","",IF(INDEX(Data!$BR:$BR,MATCH(AD118,Data!$A:$A,0),1)=0,"",INDEX(Data!$BR:$BR,MATCH(AD118,Data!$A:$A,0),1)))</f>
        <v/>
      </c>
      <c r="AD118" s="43" t="str" cm="1">
        <f t="array" aca="1" ref="AD118" ca="1">IFERROR(_xlfn.SINGLE(INDEX(Data!$A$1:AE$1009,_xlfn.AGGREGATE(15,6,(OFFSET(Data!$A$1,0,MATCH(AD$6,Data!$1:$1,0)-1,1000,1)=IF(AD$7="","Yes",AD$7))/(OFFSET(Data!$A$1,0,MATCH(AD$6,Data!$1:$1,0)-1,1000,1)=IF(AD$7="","Yes",AD$7))*ROW(Data!$C$1:$C$1009),ROW(AD118)-ROW(AD$7)),1)),"")</f>
        <v/>
      </c>
      <c r="AE118" s="43" t="str">
        <f ca="1">IF(AF118="","",IF(INDEX(Data!$BR:$BR,MATCH(AF118,Data!$A:$A,0),1)=0,"",INDEX(Data!$BR:$BR,MATCH(AF118,Data!$A:$A,0),1)))</f>
        <v/>
      </c>
      <c r="AF118" s="43" t="str" cm="1">
        <f t="array" aca="1" ref="AF118" ca="1">IFERROR(_xlfn.SINGLE(INDEX(Data!$A$1:AM$1009,_xlfn.AGGREGATE(15,6,(OFFSET(Data!$A$1,0,MATCH(AF$6,Data!$1:$1,0)-1,1000,1)=IF(AF$7="","Yes",AF$7))/(OFFSET(Data!$A$1,0,MATCH(AF$6,Data!$1:$1,0)-1,1000,1)=IF(AF$7="","Yes",AF$7))*ROW(Data!$C$1:$C$1009),ROW(AF118)-ROW(AF$7)),1)),"")</f>
        <v/>
      </c>
      <c r="AG118" s="43" t="str">
        <f ca="1">IF(AH118="","",IF(INDEX(Data!$BR:$BR,MATCH(AH118,Data!$A:$A,0),1)=0,"",INDEX(Data!$BR:$BR,MATCH(AH118,Data!$A:$A,0),1)))</f>
        <v/>
      </c>
      <c r="AH118" s="43" t="str" cm="1">
        <f t="array" aca="1" ref="AH118" ca="1">IFERROR(_xlfn.SINGLE(INDEX(Data!$A$1:AO$1009,_xlfn.AGGREGATE(15,6,(OFFSET(Data!$A$1,0,MATCH(AH$6,Data!$1:$1,0)-1,1000,1)=IF(AH$7="","Yes",AH$7))/(OFFSET(Data!$A$1,0,MATCH(AH$6,Data!$1:$1,0)-1,1000,1)=IF(AH$7="","Yes",AH$7))*ROW(Data!$C$1:$C$1009),ROW(AH118)-ROW(AH$7)),1)),"")</f>
        <v/>
      </c>
      <c r="AI118" s="43" t="str">
        <f ca="1">IF(AJ118="","",IF(INDEX(Data!$BR:$BR,MATCH(AJ118,Data!$A:$A,0),1)=0,"",INDEX(Data!$BR:$BR,MATCH(AJ118,Data!$A:$A,0),1)))</f>
        <v/>
      </c>
      <c r="AJ118" s="43" t="str" cm="1">
        <f t="array" aca="1" ref="AJ118" ca="1">IFERROR(_xlfn.SINGLE(INDEX(Data!$A$1:AQ$1009,_xlfn.AGGREGATE(15,6,(OFFSET(Data!$A$1,0,MATCH(AJ$6,Data!$1:$1,0)-1,1000,1)=IF(AJ$7="","Yes",AJ$7))/(OFFSET(Data!$A$1,0,MATCH(AJ$6,Data!$1:$1,0)-1,1000,1)=IF(AJ$7="","Yes",AJ$7))*ROW(Data!$C$1:$C$1009),ROW(AJ118)-ROW(AJ$7)),1)),"")</f>
        <v/>
      </c>
      <c r="AK118" s="43" t="str">
        <f ca="1">IF(AL118="","",IF(INDEX(Data!$BR:$BR,MATCH(AL118,Data!$A:$A,0),1)=0,"",INDEX(Data!$BR:$BR,MATCH(AL118,Data!$A:$A,0),1)))</f>
        <v/>
      </c>
      <c r="AL118" s="43" t="str" cm="1">
        <f t="array" aca="1" ref="AL118" ca="1">IFERROR(_xlfn.SINGLE(INDEX(Data!$A$1:AS$1009,_xlfn.AGGREGATE(15,6,(OFFSET(Data!$A$1,0,MATCH(AL$6,Data!$1:$1,0)-1,1000,1)=IF(AL$7="","Yes",AL$7))/(OFFSET(Data!$A$1,0,MATCH(AL$6,Data!$1:$1,0)-1,1000,1)=IF(AL$7="","Yes",AL$7))*ROW(Data!$C$1:$C$1009),ROW(AL118)-ROW(AL$7)),1)),"")</f>
        <v/>
      </c>
      <c r="AM118" s="43" t="str">
        <f ca="1">IF(AN118="","",IF(INDEX(Data!$BR:$BR,MATCH(AN118,Data!$A:$A,0),1)=0,"",INDEX(Data!$BR:$BR,MATCH(AN118,Data!$A:$A,0),1)))</f>
        <v/>
      </c>
      <c r="AN118" s="43" t="str" cm="1">
        <f t="array" aca="1" ref="AN118" ca="1">IFERROR(_xlfn.SINGLE(INDEX(Data!$A$1:AU$1009,_xlfn.AGGREGATE(15,6,(OFFSET(Data!$A$1,0,MATCH(AN$6,Data!$1:$1,0)-1,1000,1)=IF(AN$7="","Yes",AN$7))/(OFFSET(Data!$A$1,0,MATCH(AN$6,Data!$1:$1,0)-1,1000,1)=IF(AN$7="","Yes",AN$7))*ROW(Data!$C$1:$C$1009),ROW(AN118)-ROW(AN$7)),1)),"")</f>
        <v/>
      </c>
    </row>
    <row r="119" spans="1:40" x14ac:dyDescent="0.4">
      <c r="A119" s="43" t="str">
        <f ca="1">IF(B119="","",IF(INDEX(Data!$BR:$BR,MATCH(B119,Data!$A:$A,0),1)=0,"",INDEX(Data!$BR:$BR,MATCH(B119,Data!$A:$A,0),1)))</f>
        <v/>
      </c>
      <c r="B119" s="43" t="str" cm="1">
        <f t="array" aca="1" ref="B119" ca="1">IFERROR(_xlfn.SINGLE(INDEX(Data!A$1:$A$1007,_xlfn.AGGREGATE(15,6,(OFFSET(Data!$A$1,0,MATCH(B$6,Data!$1:$1,0)-1,1000,1)=IF(B$7="","Yes",B$7))/(OFFSET(Data!$A$1,0,MATCH(B$6,Data!$1:$1,0)-1,1000,1)=IF(B$7="","Yes",B$7))*ROW(Data!$C$1:$C$1007),ROW(B119)-ROW(B$7)),1)),"")</f>
        <v/>
      </c>
      <c r="C119" s="43" t="str">
        <f ca="1">IF(D119="","",IF(INDEX(Data!$BR:$BR,MATCH(D119,Data!$A:$A,0),1)=0,"",INDEX(Data!$BR:$BR,MATCH(D119,Data!$A:$A,0),1)))</f>
        <v/>
      </c>
      <c r="D119" s="43" t="str" cm="1">
        <f t="array" aca="1" ref="D119" ca="1">IFERROR(_xlfn.SINGLE(INDEX(Data!$A$1:C$1007,_xlfn.AGGREGATE(15,6,(OFFSET(Data!$A$1,0,MATCH(D$6,Data!$1:$1,0)-1,1000,1)=IF(D$7="","Yes",D$7))/(OFFSET(Data!$A$1,0,MATCH(D$6,Data!$1:$1,0)-1,1000,1)=IF(D$7="","Yes",D$7))*ROW(Data!$C$1:$C$1007),ROW(D119)-ROW(D$7)),1)),"")</f>
        <v/>
      </c>
      <c r="E119" s="43" t="str">
        <f ca="1">IF(F119="","",IF(INDEX(Data!$BR:$BR,MATCH(F119,Data!$A:$A,0),1)=0,"",INDEX(Data!$BR:$BR,MATCH(F119,Data!$A:$A,0),1)))</f>
        <v/>
      </c>
      <c r="F119" s="43" t="str" cm="1">
        <f t="array" aca="1" ref="F119" ca="1">IFERROR(_xlfn.SINGLE(INDEX(Data!$A$1:E$1009,_xlfn.AGGREGATE(15,6,(OFFSET(Data!$A$1,0,MATCH(F$6,Data!$1:$1,0)-1,1000,1)=IF(F$7="","Yes",F$7))/(OFFSET(Data!$A$1,0,MATCH(F$6,Data!$1:$1,0)-1,1000,1)=IF(F$7="","Yes",F$7))*ROW(Data!$C$1:$C$1009),ROW(F119)-ROW(F$7)),1)),"")</f>
        <v/>
      </c>
      <c r="G119" s="43" t="str">
        <f ca="1">IF(H119="","",IF(INDEX(Data!$BR:$BR,MATCH(H119,Data!$A:$A,0),1)=0,"",INDEX(Data!$BR:$BR,MATCH(H119,Data!$A:$A,0),1)))</f>
        <v/>
      </c>
      <c r="H119" s="43" t="str" cm="1">
        <f t="array" aca="1" ref="H119" ca="1">IFERROR(_xlfn.SINGLE(INDEX(Data!$A$1:G$1009,_xlfn.AGGREGATE(15,6,(OFFSET(Data!$A$1,0,MATCH(H$6,Data!$1:$1,0)-1,1000,1)=IF(H$7="","Yes",H$7))/(OFFSET(Data!$A$1,0,MATCH(H$6,Data!$1:$1,0)-1,1000,1)=IF(H$7="","Yes",H$7))*ROW(Data!$C$1:$C$1009),ROW(H119)-ROW(H$7)),1)),"")</f>
        <v/>
      </c>
      <c r="I119" s="43" t="str">
        <f ca="1">IF(J119="","",IF(INDEX(Data!$BR:$BR,MATCH(J119,Data!$A:$A,0),1)=0,"",INDEX(Data!$BR:$BR,MATCH(J119,Data!$A:$A,0),1)))</f>
        <v/>
      </c>
      <c r="J119" s="43" t="str" cm="1">
        <f t="array" aca="1" ref="J119" ca="1">IFERROR(_xlfn.SINGLE(INDEX(Data!$A$1:J$1009,_xlfn.AGGREGATE(15,6,(OFFSET(Data!$A$1,0,MATCH(J$6,Data!$1:$1,0)-1,1000,1)=IF(J$7="","Yes",J$7))/(OFFSET(Data!$A$1,0,MATCH(J$6,Data!$1:$1,0)-1,1000,1)=IF(J$7="","Yes",J$7))*ROW(Data!$C$1:$C$1009),ROW(J119)-ROW(J$7)),1)),"")</f>
        <v/>
      </c>
      <c r="K119" s="43" t="str">
        <f ca="1">IF(L119="","",IF(INDEX(Data!$BR:$BR,MATCH(L119,Data!$A:$A,0),1)=0,"",INDEX(Data!$BR:$BR,MATCH(L119,Data!$A:$A,0),1)))</f>
        <v/>
      </c>
      <c r="L119" s="43" t="str" cm="1">
        <f t="array" aca="1" ref="L119" ca="1">IFERROR(_xlfn.SINGLE(INDEX(Data!$A$1:L$1009,_xlfn.AGGREGATE(15,6,(OFFSET(Data!$A$1,0,MATCH(L$6,Data!$1:$1,0)-1,1000,1)=IF(L$7="","Yes",L$7))/(OFFSET(Data!$A$1,0,MATCH(L$6,Data!$1:$1,0)-1,1000,1)=IF(L$7="","Yes",L$7))*ROW(Data!$C$1:$C$1009),ROW(L119)-ROW(L$7)),1)),"")</f>
        <v/>
      </c>
      <c r="M119" s="43" t="str">
        <f ca="1">IF(N119="","",IF(INDEX(Data!$BR:$BR,MATCH(N119,Data!$A:$A,0),1)=0,"",INDEX(Data!$BR:$BR,MATCH(N119,Data!$A:$A,0),1)))</f>
        <v/>
      </c>
      <c r="N119" s="43" t="str" cm="1">
        <f t="array" aca="1" ref="N119" ca="1">IFERROR(_xlfn.SINGLE(INDEX(Data!$A$1:N$1009,_xlfn.AGGREGATE(15,6,(OFFSET(Data!$A$1,0,MATCH(N$6,Data!$1:$1,0)-1,1000,1)=IF(N$7="","Yes",N$7))/(OFFSET(Data!$A$1,0,MATCH(N$6,Data!$1:$1,0)-1,1000,1)=IF(N$7="","Yes",N$7))*ROW(Data!$C$1:$C$1009),ROW(N119)-ROW(N$7)),1)),"")</f>
        <v/>
      </c>
      <c r="O119" s="43" t="str">
        <f ca="1">IF(P119="","",IF(INDEX(Data!$BR:$BR,MATCH(P119,Data!$A:$A,0),1)=0,"",INDEX(Data!$BR:$BR,MATCH(P119,Data!$A:$A,0),1)))</f>
        <v/>
      </c>
      <c r="P119" s="43" t="str" cm="1">
        <f t="array" aca="1" ref="P119" ca="1">IFERROR(_xlfn.SINGLE(INDEX(Data!$A$1:Q$1009,_xlfn.AGGREGATE(15,6,(OFFSET(Data!$A$1,0,MATCH(P$6,Data!$1:$1,0)-1,1000,1)=IF(P$7="","Yes",P$7))/(OFFSET(Data!$A$1,0,MATCH(P$6,Data!$1:$1,0)-1,1000,1)=IF(P$7="","Yes",P$7))*ROW(Data!$C$1:$C$1009),ROW(P119)-ROW(P$7)),1)),"")</f>
        <v/>
      </c>
      <c r="Q119" s="43" t="str">
        <f ca="1">IF(R119="","",IF(INDEX(Data!$BR:$BR,MATCH(R119,Data!$A:$A,0),1)=0,"",INDEX(Data!$BR:$BR,MATCH(R119,Data!$A:$A,0),1)))</f>
        <v/>
      </c>
      <c r="R119" s="43" t="str" cm="1">
        <f t="array" aca="1" ref="R119" ca="1">IFERROR(_xlfn.SINGLE(INDEX(Data!$A$1:R$1009,_xlfn.AGGREGATE(15,6,(OFFSET(Data!$A$1,0,MATCH(R$6,Data!$1:$1,0)-1,1000,1)=IF(R$7="","Yes",R$7))/(OFFSET(Data!$A$1,0,MATCH(R$6,Data!$1:$1,0)-1,1000,1)=IF(R$7="","Yes",R$7))*ROW(Data!$C$1:$C$1009),ROW(R119)-ROW(R$7)),1)),"")</f>
        <v>Sundance TV</v>
      </c>
      <c r="S119" s="43" t="str">
        <f ca="1">IF(T119="","",IF(INDEX(Data!$BR:$BR,MATCH(T119,Data!$A:$A,0),1)=0,"",INDEX(Data!$BR:$BR,MATCH(T119,Data!$A:$A,0),1)))</f>
        <v/>
      </c>
      <c r="T119" s="43" t="str" cm="1">
        <f t="array" aca="1" ref="T119" ca="1">IFERROR(_xlfn.SINGLE(INDEX(Data!$A$1:S$1009,_xlfn.AGGREGATE(15,6,(OFFSET(Data!$A$1,0,MATCH(T$6,Data!$1:$1,0)-1,1000,1)=IF(T$7="","Yes",T$7))/(OFFSET(Data!$A$1,0,MATCH(T$6,Data!$1:$1,0)-1,1000,1)=IF(T$7="","Yes",T$7))*ROW(Data!$C$1:$C$1009),ROW(T119)-ROW(T$7)),1)),"")</f>
        <v>Sportsman Channel</v>
      </c>
      <c r="U119" s="43" t="str">
        <f ca="1">IF(V119="","",IF(INDEX(Data!$BR:$BR,MATCH(V119,Data!$A:$A,0),1)=0,"",INDEX(Data!$BR:$BR,MATCH(V119,Data!$A:$A,0),1)))</f>
        <v/>
      </c>
      <c r="V119" s="43" t="str" cm="1">
        <f t="array" aca="1" ref="V119" ca="1">IFERROR(_xlfn.SINGLE(INDEX(Data!$A$1:T$1009,_xlfn.AGGREGATE(15,6,(OFFSET(Data!$A$1,0,MATCH(V$6,Data!$1:$1,0)-1,1000,1)=IF(V$7="","Yes",V$7))/(OFFSET(Data!$A$1,0,MATCH(V$6,Data!$1:$1,0)-1,1000,1)=IF(V$7="","Yes",V$7))*ROW(Data!$C$1:$C$1009),ROW(V119)-ROW(V$7)),1)),"")</f>
        <v>Reelz</v>
      </c>
      <c r="W119" s="43" t="str">
        <f ca="1">IF(X119="","",IF(INDEX(Data!$BR:$BR,MATCH(X119,Data!$A:$A,0),1)=0,"",INDEX(Data!$BR:$BR,MATCH(X119,Data!$A:$A,0),1)))</f>
        <v/>
      </c>
      <c r="X119" s="43" t="str" cm="1">
        <f t="array" aca="1" ref="X119" ca="1">IFERROR(_xlfn.SINGLE(INDEX(Data!$A$1:Y$1009,_xlfn.AGGREGATE(15,6,(OFFSET(Data!$A$1,0,MATCH(X$6,Data!$1:$1,0)-1,1000,1)=IF(X$7="","Yes",X$7))/(OFFSET(Data!$A$1,0,MATCH(X$6,Data!$1:$1,0)-1,1000,1)=IF(X$7="","Yes",X$7))*ROW(Data!$C$1:$C$1009),ROW(X119)-ROW(X$7)),1)),"")</f>
        <v/>
      </c>
      <c r="Y119" s="43" t="str">
        <f ca="1">IF(Z119="","",IF(INDEX(Data!$BR:$BR,MATCH(Z119,Data!$A:$A,0),1)=0,"",INDEX(Data!$BR:$BR,MATCH(Z119,Data!$A:$A,0),1)))</f>
        <v/>
      </c>
      <c r="Z119" s="43" t="str" cm="1">
        <f t="array" aca="1" ref="Z119" ca="1">IFERROR(_xlfn.SINGLE(INDEX(Data!$A$1:AA$1009,_xlfn.AGGREGATE(15,6,(OFFSET(Data!$A$1,0,MATCH(Z$6,Data!$1:$1,0)-1,1000,1)=IF(Z$7="","Yes",Z$7))/(OFFSET(Data!$A$1,0,MATCH(Z$6,Data!$1:$1,0)-1,1000,1)=IF(Z$7="","Yes",Z$7))*ROW(Data!$C$1:$C$1009),ROW(Z119)-ROW(Z$7)),1)),"")</f>
        <v/>
      </c>
      <c r="AA119" s="43" t="str">
        <f ca="1">IF(AB119="","",IF(INDEX(Data!$BR:$BR,MATCH(AB119,Data!$A:$A,0),1)=0,"",INDEX(Data!$BR:$BR,MATCH(AB119,Data!$A:$A,0),1)))</f>
        <v/>
      </c>
      <c r="AB119" s="43" t="str" cm="1">
        <f t="array" aca="1" ref="AB119" ca="1">IFERROR(_xlfn.SINGLE(INDEX(Data!$A$1:AC$1009,_xlfn.AGGREGATE(15,6,(OFFSET(Data!$A$1,0,MATCH(AB$6,Data!$1:$1,0)-1,1000,1)=IF(AB$7="","Yes",AB$7))/(OFFSET(Data!$A$1,0,MATCH(AB$6,Data!$1:$1,0)-1,1000,1)=IF(AB$7="","Yes",AB$7))*ROW(Data!$C$1:$C$1009),ROW(AB119)-ROW(AB$7)),1)),"")</f>
        <v/>
      </c>
      <c r="AC119" s="43" t="str">
        <f ca="1">IF(AD119="","",IF(INDEX(Data!$BR:$BR,MATCH(AD119,Data!$A:$A,0),1)=0,"",INDEX(Data!$BR:$BR,MATCH(AD119,Data!$A:$A,0),1)))</f>
        <v/>
      </c>
      <c r="AD119" s="43" t="str" cm="1">
        <f t="array" aca="1" ref="AD119" ca="1">IFERROR(_xlfn.SINGLE(INDEX(Data!$A$1:AE$1009,_xlfn.AGGREGATE(15,6,(OFFSET(Data!$A$1,0,MATCH(AD$6,Data!$1:$1,0)-1,1000,1)=IF(AD$7="","Yes",AD$7))/(OFFSET(Data!$A$1,0,MATCH(AD$6,Data!$1:$1,0)-1,1000,1)=IF(AD$7="","Yes",AD$7))*ROW(Data!$C$1:$C$1009),ROW(AD119)-ROW(AD$7)),1)),"")</f>
        <v/>
      </c>
      <c r="AE119" s="43" t="str">
        <f ca="1">IF(AF119="","",IF(INDEX(Data!$BR:$BR,MATCH(AF119,Data!$A:$A,0),1)=0,"",INDEX(Data!$BR:$BR,MATCH(AF119,Data!$A:$A,0),1)))</f>
        <v/>
      </c>
      <c r="AF119" s="43" t="str" cm="1">
        <f t="array" aca="1" ref="AF119" ca="1">IFERROR(_xlfn.SINGLE(INDEX(Data!$A$1:AM$1009,_xlfn.AGGREGATE(15,6,(OFFSET(Data!$A$1,0,MATCH(AF$6,Data!$1:$1,0)-1,1000,1)=IF(AF$7="","Yes",AF$7))/(OFFSET(Data!$A$1,0,MATCH(AF$6,Data!$1:$1,0)-1,1000,1)=IF(AF$7="","Yes",AF$7))*ROW(Data!$C$1:$C$1009),ROW(AF119)-ROW(AF$7)),1)),"")</f>
        <v/>
      </c>
      <c r="AG119" s="43" t="str">
        <f ca="1">IF(AH119="","",IF(INDEX(Data!$BR:$BR,MATCH(AH119,Data!$A:$A,0),1)=0,"",INDEX(Data!$BR:$BR,MATCH(AH119,Data!$A:$A,0),1)))</f>
        <v/>
      </c>
      <c r="AH119" s="43" t="str" cm="1">
        <f t="array" aca="1" ref="AH119" ca="1">IFERROR(_xlfn.SINGLE(INDEX(Data!$A$1:AO$1009,_xlfn.AGGREGATE(15,6,(OFFSET(Data!$A$1,0,MATCH(AH$6,Data!$1:$1,0)-1,1000,1)=IF(AH$7="","Yes",AH$7))/(OFFSET(Data!$A$1,0,MATCH(AH$6,Data!$1:$1,0)-1,1000,1)=IF(AH$7="","Yes",AH$7))*ROW(Data!$C$1:$C$1009),ROW(AH119)-ROW(AH$7)),1)),"")</f>
        <v/>
      </c>
      <c r="AI119" s="43" t="str">
        <f ca="1">IF(AJ119="","",IF(INDEX(Data!$BR:$BR,MATCH(AJ119,Data!$A:$A,0),1)=0,"",INDEX(Data!$BR:$BR,MATCH(AJ119,Data!$A:$A,0),1)))</f>
        <v/>
      </c>
      <c r="AJ119" s="43" t="str" cm="1">
        <f t="array" aca="1" ref="AJ119" ca="1">IFERROR(_xlfn.SINGLE(INDEX(Data!$A$1:AQ$1009,_xlfn.AGGREGATE(15,6,(OFFSET(Data!$A$1,0,MATCH(AJ$6,Data!$1:$1,0)-1,1000,1)=IF(AJ$7="","Yes",AJ$7))/(OFFSET(Data!$A$1,0,MATCH(AJ$6,Data!$1:$1,0)-1,1000,1)=IF(AJ$7="","Yes",AJ$7))*ROW(Data!$C$1:$C$1009),ROW(AJ119)-ROW(AJ$7)),1)),"")</f>
        <v/>
      </c>
      <c r="AK119" s="43" t="str">
        <f ca="1">IF(AL119="","",IF(INDEX(Data!$BR:$BR,MATCH(AL119,Data!$A:$A,0),1)=0,"",INDEX(Data!$BR:$BR,MATCH(AL119,Data!$A:$A,0),1)))</f>
        <v/>
      </c>
      <c r="AL119" s="43" t="str" cm="1">
        <f t="array" aca="1" ref="AL119" ca="1">IFERROR(_xlfn.SINGLE(INDEX(Data!$A$1:AS$1009,_xlfn.AGGREGATE(15,6,(OFFSET(Data!$A$1,0,MATCH(AL$6,Data!$1:$1,0)-1,1000,1)=IF(AL$7="","Yes",AL$7))/(OFFSET(Data!$A$1,0,MATCH(AL$6,Data!$1:$1,0)-1,1000,1)=IF(AL$7="","Yes",AL$7))*ROW(Data!$C$1:$C$1009),ROW(AL119)-ROW(AL$7)),1)),"")</f>
        <v/>
      </c>
      <c r="AM119" s="43" t="str">
        <f ca="1">IF(AN119="","",IF(INDEX(Data!$BR:$BR,MATCH(AN119,Data!$A:$A,0),1)=0,"",INDEX(Data!$BR:$BR,MATCH(AN119,Data!$A:$A,0),1)))</f>
        <v/>
      </c>
      <c r="AN119" s="43" t="str" cm="1">
        <f t="array" aca="1" ref="AN119" ca="1">IFERROR(_xlfn.SINGLE(INDEX(Data!$A$1:AU$1009,_xlfn.AGGREGATE(15,6,(OFFSET(Data!$A$1,0,MATCH(AN$6,Data!$1:$1,0)-1,1000,1)=IF(AN$7="","Yes",AN$7))/(OFFSET(Data!$A$1,0,MATCH(AN$6,Data!$1:$1,0)-1,1000,1)=IF(AN$7="","Yes",AN$7))*ROW(Data!$C$1:$C$1009),ROW(AN119)-ROW(AN$7)),1)),"")</f>
        <v/>
      </c>
    </row>
    <row r="120" spans="1:40" ht="24" x14ac:dyDescent="0.4">
      <c r="A120" s="43" t="str">
        <f ca="1">IF(B120="","",IF(INDEX(Data!$BR:$BR,MATCH(B120,Data!$A:$A,0),1)=0,"",INDEX(Data!$BR:$BR,MATCH(B120,Data!$A:$A,0),1)))</f>
        <v/>
      </c>
      <c r="B120" s="43" t="str" cm="1">
        <f t="array" aca="1" ref="B120" ca="1">IFERROR(_xlfn.SINGLE(INDEX(Data!A$1:$A$1007,_xlfn.AGGREGATE(15,6,(OFFSET(Data!$A$1,0,MATCH(B$6,Data!$1:$1,0)-1,1000,1)=IF(B$7="","Yes",B$7))/(OFFSET(Data!$A$1,0,MATCH(B$6,Data!$1:$1,0)-1,1000,1)=IF(B$7="","Yes",B$7))*ROW(Data!$C$1:$C$1007),ROW(B120)-ROW(B$7)),1)),"")</f>
        <v/>
      </c>
      <c r="C120" s="43" t="str">
        <f ca="1">IF(D120="","",IF(INDEX(Data!$BR:$BR,MATCH(D120,Data!$A:$A,0),1)=0,"",INDEX(Data!$BR:$BR,MATCH(D120,Data!$A:$A,0),1)))</f>
        <v/>
      </c>
      <c r="D120" s="43" t="str" cm="1">
        <f t="array" aca="1" ref="D120" ca="1">IFERROR(_xlfn.SINGLE(INDEX(Data!$A$1:C$1007,_xlfn.AGGREGATE(15,6,(OFFSET(Data!$A$1,0,MATCH(D$6,Data!$1:$1,0)-1,1000,1)=IF(D$7="","Yes",D$7))/(OFFSET(Data!$A$1,0,MATCH(D$6,Data!$1:$1,0)-1,1000,1)=IF(D$7="","Yes",D$7))*ROW(Data!$C$1:$C$1007),ROW(D120)-ROW(D$7)),1)),"")</f>
        <v/>
      </c>
      <c r="E120" s="43" t="str">
        <f ca="1">IF(F120="","",IF(INDEX(Data!$BR:$BR,MATCH(F120,Data!$A:$A,0),1)=0,"",INDEX(Data!$BR:$BR,MATCH(F120,Data!$A:$A,0),1)))</f>
        <v/>
      </c>
      <c r="F120" s="43" t="str" cm="1">
        <f t="array" aca="1" ref="F120" ca="1">IFERROR(_xlfn.SINGLE(INDEX(Data!$A$1:E$1009,_xlfn.AGGREGATE(15,6,(OFFSET(Data!$A$1,0,MATCH(F$6,Data!$1:$1,0)-1,1000,1)=IF(F$7="","Yes",F$7))/(OFFSET(Data!$A$1,0,MATCH(F$6,Data!$1:$1,0)-1,1000,1)=IF(F$7="","Yes",F$7))*ROW(Data!$C$1:$C$1009),ROW(F120)-ROW(F$7)),1)),"")</f>
        <v/>
      </c>
      <c r="G120" s="43" t="str">
        <f ca="1">IF(H120="","",IF(INDEX(Data!$BR:$BR,MATCH(H120,Data!$A:$A,0),1)=0,"",INDEX(Data!$BR:$BR,MATCH(H120,Data!$A:$A,0),1)))</f>
        <v/>
      </c>
      <c r="H120" s="43" t="str" cm="1">
        <f t="array" aca="1" ref="H120" ca="1">IFERROR(_xlfn.SINGLE(INDEX(Data!$A$1:G$1009,_xlfn.AGGREGATE(15,6,(OFFSET(Data!$A$1,0,MATCH(H$6,Data!$1:$1,0)-1,1000,1)=IF(H$7="","Yes",H$7))/(OFFSET(Data!$A$1,0,MATCH(H$6,Data!$1:$1,0)-1,1000,1)=IF(H$7="","Yes",H$7))*ROW(Data!$C$1:$C$1009),ROW(H120)-ROW(H$7)),1)),"")</f>
        <v/>
      </c>
      <c r="I120" s="43" t="str">
        <f ca="1">IF(J120="","",IF(INDEX(Data!$BR:$BR,MATCH(J120,Data!$A:$A,0),1)=0,"",INDEX(Data!$BR:$BR,MATCH(J120,Data!$A:$A,0),1)))</f>
        <v/>
      </c>
      <c r="J120" s="43" t="str" cm="1">
        <f t="array" aca="1" ref="J120" ca="1">IFERROR(_xlfn.SINGLE(INDEX(Data!$A$1:J$1009,_xlfn.AGGREGATE(15,6,(OFFSET(Data!$A$1,0,MATCH(J$6,Data!$1:$1,0)-1,1000,1)=IF(J$7="","Yes",J$7))/(OFFSET(Data!$A$1,0,MATCH(J$6,Data!$1:$1,0)-1,1000,1)=IF(J$7="","Yes",J$7))*ROW(Data!$C$1:$C$1009),ROW(J120)-ROW(J$7)),1)),"")</f>
        <v/>
      </c>
      <c r="K120" s="43" t="str">
        <f ca="1">IF(L120="","",IF(INDEX(Data!$BR:$BR,MATCH(L120,Data!$A:$A,0),1)=0,"",INDEX(Data!$BR:$BR,MATCH(L120,Data!$A:$A,0),1)))</f>
        <v/>
      </c>
      <c r="L120" s="43" t="str" cm="1">
        <f t="array" aca="1" ref="L120" ca="1">IFERROR(_xlfn.SINGLE(INDEX(Data!$A$1:L$1009,_xlfn.AGGREGATE(15,6,(OFFSET(Data!$A$1,0,MATCH(L$6,Data!$1:$1,0)-1,1000,1)=IF(L$7="","Yes",L$7))/(OFFSET(Data!$A$1,0,MATCH(L$6,Data!$1:$1,0)-1,1000,1)=IF(L$7="","Yes",L$7))*ROW(Data!$C$1:$C$1009),ROW(L120)-ROW(L$7)),1)),"")</f>
        <v/>
      </c>
      <c r="M120" s="43" t="str">
        <f ca="1">IF(N120="","",IF(INDEX(Data!$BR:$BR,MATCH(N120,Data!$A:$A,0),1)=0,"",INDEX(Data!$BR:$BR,MATCH(N120,Data!$A:$A,0),1)))</f>
        <v/>
      </c>
      <c r="N120" s="43" t="str" cm="1">
        <f t="array" aca="1" ref="N120" ca="1">IFERROR(_xlfn.SINGLE(INDEX(Data!$A$1:N$1009,_xlfn.AGGREGATE(15,6,(OFFSET(Data!$A$1,0,MATCH(N$6,Data!$1:$1,0)-1,1000,1)=IF(N$7="","Yes",N$7))/(OFFSET(Data!$A$1,0,MATCH(N$6,Data!$1:$1,0)-1,1000,1)=IF(N$7="","Yes",N$7))*ROW(Data!$C$1:$C$1009),ROW(N120)-ROW(N$7)),1)),"")</f>
        <v/>
      </c>
      <c r="O120" s="43" t="str">
        <f ca="1">IF(P120="","",IF(INDEX(Data!$BR:$BR,MATCH(P120,Data!$A:$A,0),1)=0,"",INDEX(Data!$BR:$BR,MATCH(P120,Data!$A:$A,0),1)))</f>
        <v/>
      </c>
      <c r="P120" s="43" t="str" cm="1">
        <f t="array" aca="1" ref="P120" ca="1">IFERROR(_xlfn.SINGLE(INDEX(Data!$A$1:Q$1009,_xlfn.AGGREGATE(15,6,(OFFSET(Data!$A$1,0,MATCH(P$6,Data!$1:$1,0)-1,1000,1)=IF(P$7="","Yes",P$7))/(OFFSET(Data!$A$1,0,MATCH(P$6,Data!$1:$1,0)-1,1000,1)=IF(P$7="","Yes",P$7))*ROW(Data!$C$1:$C$1009),ROW(P120)-ROW(P$7)),1)),"")</f>
        <v/>
      </c>
      <c r="Q120" s="43" t="str">
        <f ca="1">IF(R120="","",IF(INDEX(Data!$BR:$BR,MATCH(R120,Data!$A:$A,0),1)=0,"",INDEX(Data!$BR:$BR,MATCH(R120,Data!$A:$A,0),1)))</f>
        <v/>
      </c>
      <c r="R120" s="43" t="str" cm="1">
        <f t="array" aca="1" ref="R120" ca="1">IFERROR(_xlfn.SINGLE(INDEX(Data!$A$1:R$1009,_xlfn.AGGREGATE(15,6,(OFFSET(Data!$A$1,0,MATCH(R$6,Data!$1:$1,0)-1,1000,1)=IF(R$7="","Yes",R$7))/(OFFSET(Data!$A$1,0,MATCH(R$6,Data!$1:$1,0)-1,1000,1)=IF(R$7="","Yes",R$7))*ROW(Data!$C$1:$C$1009),ROW(R120)-ROW(R$7)),1)),"")</f>
        <v>Syfy</v>
      </c>
      <c r="S120" s="43" t="str">
        <f ca="1">IF(T120="","",IF(INDEX(Data!$BR:$BR,MATCH(T120,Data!$A:$A,0),1)=0,"",INDEX(Data!$BR:$BR,MATCH(T120,Data!$A:$A,0),1)))</f>
        <v/>
      </c>
      <c r="T120" s="43" t="str" cm="1">
        <f t="array" aca="1" ref="T120" ca="1">IFERROR(_xlfn.SINGLE(INDEX(Data!$A$1:S$1009,_xlfn.AGGREGATE(15,6,(OFFSET(Data!$A$1,0,MATCH(T$6,Data!$1:$1,0)-1,1000,1)=IF(T$7="","Yes",T$7))/(OFFSET(Data!$A$1,0,MATCH(T$6,Data!$1:$1,0)-1,1000,1)=IF(T$7="","Yes",T$7))*ROW(Data!$C$1:$C$1009),ROW(T120)-ROW(T$7)),1)),"")</f>
        <v>STARZ ENCORE Action</v>
      </c>
      <c r="U120" s="43" t="str">
        <f ca="1">IF(V120="","",IF(INDEX(Data!$BR:$BR,MATCH(V120,Data!$A:$A,0),1)=0,"",INDEX(Data!$BR:$BR,MATCH(V120,Data!$A:$A,0),1)))</f>
        <v/>
      </c>
      <c r="V120" s="43" t="str" cm="1">
        <f t="array" aca="1" ref="V120" ca="1">IFERROR(_xlfn.SINGLE(INDEX(Data!$A$1:T$1009,_xlfn.AGGREGATE(15,6,(OFFSET(Data!$A$1,0,MATCH(V$6,Data!$1:$1,0)-1,1000,1)=IF(V$7="","Yes",V$7))/(OFFSET(Data!$A$1,0,MATCH(V$6,Data!$1:$1,0)-1,1000,1)=IF(V$7="","Yes",V$7))*ROW(Data!$C$1:$C$1009),ROW(V120)-ROW(V$7)),1)),"")</f>
        <v>Revolt</v>
      </c>
      <c r="W120" s="43" t="str">
        <f ca="1">IF(X120="","",IF(INDEX(Data!$BR:$BR,MATCH(X120,Data!$A:$A,0),1)=0,"",INDEX(Data!$BR:$BR,MATCH(X120,Data!$A:$A,0),1)))</f>
        <v/>
      </c>
      <c r="X120" s="43" t="str" cm="1">
        <f t="array" aca="1" ref="X120" ca="1">IFERROR(_xlfn.SINGLE(INDEX(Data!$A$1:Y$1009,_xlfn.AGGREGATE(15,6,(OFFSET(Data!$A$1,0,MATCH(X$6,Data!$1:$1,0)-1,1000,1)=IF(X$7="","Yes",X$7))/(OFFSET(Data!$A$1,0,MATCH(X$6,Data!$1:$1,0)-1,1000,1)=IF(X$7="","Yes",X$7))*ROW(Data!$C$1:$C$1009),ROW(X120)-ROW(X$7)),1)),"")</f>
        <v/>
      </c>
      <c r="Y120" s="43" t="str">
        <f ca="1">IF(Z120="","",IF(INDEX(Data!$BR:$BR,MATCH(Z120,Data!$A:$A,0),1)=0,"",INDEX(Data!$BR:$BR,MATCH(Z120,Data!$A:$A,0),1)))</f>
        <v/>
      </c>
      <c r="Z120" s="43" t="str" cm="1">
        <f t="array" aca="1" ref="Z120" ca="1">IFERROR(_xlfn.SINGLE(INDEX(Data!$A$1:AA$1009,_xlfn.AGGREGATE(15,6,(OFFSET(Data!$A$1,0,MATCH(Z$6,Data!$1:$1,0)-1,1000,1)=IF(Z$7="","Yes",Z$7))/(OFFSET(Data!$A$1,0,MATCH(Z$6,Data!$1:$1,0)-1,1000,1)=IF(Z$7="","Yes",Z$7))*ROW(Data!$C$1:$C$1009),ROW(Z120)-ROW(Z$7)),1)),"")</f>
        <v/>
      </c>
      <c r="AA120" s="43" t="str">
        <f ca="1">IF(AB120="","",IF(INDEX(Data!$BR:$BR,MATCH(AB120,Data!$A:$A,0),1)=0,"",INDEX(Data!$BR:$BR,MATCH(AB120,Data!$A:$A,0),1)))</f>
        <v/>
      </c>
      <c r="AB120" s="43" t="str" cm="1">
        <f t="array" aca="1" ref="AB120" ca="1">IFERROR(_xlfn.SINGLE(INDEX(Data!$A$1:AC$1009,_xlfn.AGGREGATE(15,6,(OFFSET(Data!$A$1,0,MATCH(AB$6,Data!$1:$1,0)-1,1000,1)=IF(AB$7="","Yes",AB$7))/(OFFSET(Data!$A$1,0,MATCH(AB$6,Data!$1:$1,0)-1,1000,1)=IF(AB$7="","Yes",AB$7))*ROW(Data!$C$1:$C$1009),ROW(AB120)-ROW(AB$7)),1)),"")</f>
        <v/>
      </c>
      <c r="AC120" s="43" t="str">
        <f ca="1">IF(AD120="","",IF(INDEX(Data!$BR:$BR,MATCH(AD120,Data!$A:$A,0),1)=0,"",INDEX(Data!$BR:$BR,MATCH(AD120,Data!$A:$A,0),1)))</f>
        <v/>
      </c>
      <c r="AD120" s="43" t="str" cm="1">
        <f t="array" aca="1" ref="AD120" ca="1">IFERROR(_xlfn.SINGLE(INDEX(Data!$A$1:AE$1009,_xlfn.AGGREGATE(15,6,(OFFSET(Data!$A$1,0,MATCH(AD$6,Data!$1:$1,0)-1,1000,1)=IF(AD$7="","Yes",AD$7))/(OFFSET(Data!$A$1,0,MATCH(AD$6,Data!$1:$1,0)-1,1000,1)=IF(AD$7="","Yes",AD$7))*ROW(Data!$C$1:$C$1009),ROW(AD120)-ROW(AD$7)),1)),"")</f>
        <v/>
      </c>
      <c r="AE120" s="43" t="str">
        <f ca="1">IF(AF120="","",IF(INDEX(Data!$BR:$BR,MATCH(AF120,Data!$A:$A,0),1)=0,"",INDEX(Data!$BR:$BR,MATCH(AF120,Data!$A:$A,0),1)))</f>
        <v/>
      </c>
      <c r="AF120" s="43" t="str" cm="1">
        <f t="array" aca="1" ref="AF120" ca="1">IFERROR(_xlfn.SINGLE(INDEX(Data!$A$1:AM$1009,_xlfn.AGGREGATE(15,6,(OFFSET(Data!$A$1,0,MATCH(AF$6,Data!$1:$1,0)-1,1000,1)=IF(AF$7="","Yes",AF$7))/(OFFSET(Data!$A$1,0,MATCH(AF$6,Data!$1:$1,0)-1,1000,1)=IF(AF$7="","Yes",AF$7))*ROW(Data!$C$1:$C$1009),ROW(AF120)-ROW(AF$7)),1)),"")</f>
        <v/>
      </c>
      <c r="AG120" s="43" t="str">
        <f ca="1">IF(AH120="","",IF(INDEX(Data!$BR:$BR,MATCH(AH120,Data!$A:$A,0),1)=0,"",INDEX(Data!$BR:$BR,MATCH(AH120,Data!$A:$A,0),1)))</f>
        <v/>
      </c>
      <c r="AH120" s="43" t="str" cm="1">
        <f t="array" aca="1" ref="AH120" ca="1">IFERROR(_xlfn.SINGLE(INDEX(Data!$A$1:AO$1009,_xlfn.AGGREGATE(15,6,(OFFSET(Data!$A$1,0,MATCH(AH$6,Data!$1:$1,0)-1,1000,1)=IF(AH$7="","Yes",AH$7))/(OFFSET(Data!$A$1,0,MATCH(AH$6,Data!$1:$1,0)-1,1000,1)=IF(AH$7="","Yes",AH$7))*ROW(Data!$C$1:$C$1009),ROW(AH120)-ROW(AH$7)),1)),"")</f>
        <v/>
      </c>
      <c r="AI120" s="43" t="str">
        <f ca="1">IF(AJ120="","",IF(INDEX(Data!$BR:$BR,MATCH(AJ120,Data!$A:$A,0),1)=0,"",INDEX(Data!$BR:$BR,MATCH(AJ120,Data!$A:$A,0),1)))</f>
        <v/>
      </c>
      <c r="AJ120" s="43" t="str" cm="1">
        <f t="array" aca="1" ref="AJ120" ca="1">IFERROR(_xlfn.SINGLE(INDEX(Data!$A$1:AQ$1009,_xlfn.AGGREGATE(15,6,(OFFSET(Data!$A$1,0,MATCH(AJ$6,Data!$1:$1,0)-1,1000,1)=IF(AJ$7="","Yes",AJ$7))/(OFFSET(Data!$A$1,0,MATCH(AJ$6,Data!$1:$1,0)-1,1000,1)=IF(AJ$7="","Yes",AJ$7))*ROW(Data!$C$1:$C$1009),ROW(AJ120)-ROW(AJ$7)),1)),"")</f>
        <v/>
      </c>
      <c r="AK120" s="43" t="str">
        <f ca="1">IF(AL120="","",IF(INDEX(Data!$BR:$BR,MATCH(AL120,Data!$A:$A,0),1)=0,"",INDEX(Data!$BR:$BR,MATCH(AL120,Data!$A:$A,0),1)))</f>
        <v/>
      </c>
      <c r="AL120" s="43" t="str" cm="1">
        <f t="array" aca="1" ref="AL120" ca="1">IFERROR(_xlfn.SINGLE(INDEX(Data!$A$1:AS$1009,_xlfn.AGGREGATE(15,6,(OFFSET(Data!$A$1,0,MATCH(AL$6,Data!$1:$1,0)-1,1000,1)=IF(AL$7="","Yes",AL$7))/(OFFSET(Data!$A$1,0,MATCH(AL$6,Data!$1:$1,0)-1,1000,1)=IF(AL$7="","Yes",AL$7))*ROW(Data!$C$1:$C$1009),ROW(AL120)-ROW(AL$7)),1)),"")</f>
        <v/>
      </c>
      <c r="AM120" s="43" t="str">
        <f ca="1">IF(AN120="","",IF(INDEX(Data!$BR:$BR,MATCH(AN120,Data!$A:$A,0),1)=0,"",INDEX(Data!$BR:$BR,MATCH(AN120,Data!$A:$A,0),1)))</f>
        <v/>
      </c>
      <c r="AN120" s="43" t="str" cm="1">
        <f t="array" aca="1" ref="AN120" ca="1">IFERROR(_xlfn.SINGLE(INDEX(Data!$A$1:AU$1009,_xlfn.AGGREGATE(15,6,(OFFSET(Data!$A$1,0,MATCH(AN$6,Data!$1:$1,0)-1,1000,1)=IF(AN$7="","Yes",AN$7))/(OFFSET(Data!$A$1,0,MATCH(AN$6,Data!$1:$1,0)-1,1000,1)=IF(AN$7="","Yes",AN$7))*ROW(Data!$C$1:$C$1009),ROW(AN120)-ROW(AN$7)),1)),"")</f>
        <v/>
      </c>
    </row>
    <row r="121" spans="1:40" ht="24" x14ac:dyDescent="0.4">
      <c r="A121" s="43" t="str">
        <f ca="1">IF(B121="","",IF(INDEX(Data!$BR:$BR,MATCH(B121,Data!$A:$A,0),1)=0,"",INDEX(Data!$BR:$BR,MATCH(B121,Data!$A:$A,0),1)))</f>
        <v/>
      </c>
      <c r="B121" s="43" t="str" cm="1">
        <f t="array" aca="1" ref="B121" ca="1">IFERROR(_xlfn.SINGLE(INDEX(Data!A$1:$A$1007,_xlfn.AGGREGATE(15,6,(OFFSET(Data!$A$1,0,MATCH(B$6,Data!$1:$1,0)-1,1000,1)=IF(B$7="","Yes",B$7))/(OFFSET(Data!$A$1,0,MATCH(B$6,Data!$1:$1,0)-1,1000,1)=IF(B$7="","Yes",B$7))*ROW(Data!$C$1:$C$1007),ROW(B121)-ROW(B$7)),1)),"")</f>
        <v/>
      </c>
      <c r="C121" s="43" t="str">
        <f ca="1">IF(D121="","",IF(INDEX(Data!$BR:$BR,MATCH(D121,Data!$A:$A,0),1)=0,"",INDEX(Data!$BR:$BR,MATCH(D121,Data!$A:$A,0),1)))</f>
        <v/>
      </c>
      <c r="D121" s="43" t="str" cm="1">
        <f t="array" aca="1" ref="D121" ca="1">IFERROR(_xlfn.SINGLE(INDEX(Data!$A$1:C$1007,_xlfn.AGGREGATE(15,6,(OFFSET(Data!$A$1,0,MATCH(D$6,Data!$1:$1,0)-1,1000,1)=IF(D$7="","Yes",D$7))/(OFFSET(Data!$A$1,0,MATCH(D$6,Data!$1:$1,0)-1,1000,1)=IF(D$7="","Yes",D$7))*ROW(Data!$C$1:$C$1007),ROW(D121)-ROW(D$7)),1)),"")</f>
        <v/>
      </c>
      <c r="E121" s="43" t="str">
        <f ca="1">IF(F121="","",IF(INDEX(Data!$BR:$BR,MATCH(F121,Data!$A:$A,0),1)=0,"",INDEX(Data!$BR:$BR,MATCH(F121,Data!$A:$A,0),1)))</f>
        <v/>
      </c>
      <c r="F121" s="43" t="str" cm="1">
        <f t="array" aca="1" ref="F121" ca="1">IFERROR(_xlfn.SINGLE(INDEX(Data!$A$1:E$1009,_xlfn.AGGREGATE(15,6,(OFFSET(Data!$A$1,0,MATCH(F$6,Data!$1:$1,0)-1,1000,1)=IF(F$7="","Yes",F$7))/(OFFSET(Data!$A$1,0,MATCH(F$6,Data!$1:$1,0)-1,1000,1)=IF(F$7="","Yes",F$7))*ROW(Data!$C$1:$C$1009),ROW(F121)-ROW(F$7)),1)),"")</f>
        <v/>
      </c>
      <c r="G121" s="43" t="str">
        <f ca="1">IF(H121="","",IF(INDEX(Data!$BR:$BR,MATCH(H121,Data!$A:$A,0),1)=0,"",INDEX(Data!$BR:$BR,MATCH(H121,Data!$A:$A,0),1)))</f>
        <v/>
      </c>
      <c r="H121" s="43" t="str" cm="1">
        <f t="array" aca="1" ref="H121" ca="1">IFERROR(_xlfn.SINGLE(INDEX(Data!$A$1:G$1009,_xlfn.AGGREGATE(15,6,(OFFSET(Data!$A$1,0,MATCH(H$6,Data!$1:$1,0)-1,1000,1)=IF(H$7="","Yes",H$7))/(OFFSET(Data!$A$1,0,MATCH(H$6,Data!$1:$1,0)-1,1000,1)=IF(H$7="","Yes",H$7))*ROW(Data!$C$1:$C$1009),ROW(H121)-ROW(H$7)),1)),"")</f>
        <v/>
      </c>
      <c r="I121" s="43" t="str">
        <f ca="1">IF(J121="","",IF(INDEX(Data!$BR:$BR,MATCH(J121,Data!$A:$A,0),1)=0,"",INDEX(Data!$BR:$BR,MATCH(J121,Data!$A:$A,0),1)))</f>
        <v/>
      </c>
      <c r="J121" s="43" t="str" cm="1">
        <f t="array" aca="1" ref="J121" ca="1">IFERROR(_xlfn.SINGLE(INDEX(Data!$A$1:J$1009,_xlfn.AGGREGATE(15,6,(OFFSET(Data!$A$1,0,MATCH(J$6,Data!$1:$1,0)-1,1000,1)=IF(J$7="","Yes",J$7))/(OFFSET(Data!$A$1,0,MATCH(J$6,Data!$1:$1,0)-1,1000,1)=IF(J$7="","Yes",J$7))*ROW(Data!$C$1:$C$1009),ROW(J121)-ROW(J$7)),1)),"")</f>
        <v/>
      </c>
      <c r="K121" s="43" t="str">
        <f ca="1">IF(L121="","",IF(INDEX(Data!$BR:$BR,MATCH(L121,Data!$A:$A,0),1)=0,"",INDEX(Data!$BR:$BR,MATCH(L121,Data!$A:$A,0),1)))</f>
        <v/>
      </c>
      <c r="L121" s="43" t="str" cm="1">
        <f t="array" aca="1" ref="L121" ca="1">IFERROR(_xlfn.SINGLE(INDEX(Data!$A$1:L$1009,_xlfn.AGGREGATE(15,6,(OFFSET(Data!$A$1,0,MATCH(L$6,Data!$1:$1,0)-1,1000,1)=IF(L$7="","Yes",L$7))/(OFFSET(Data!$A$1,0,MATCH(L$6,Data!$1:$1,0)-1,1000,1)=IF(L$7="","Yes",L$7))*ROW(Data!$C$1:$C$1009),ROW(L121)-ROW(L$7)),1)),"")</f>
        <v/>
      </c>
      <c r="M121" s="43" t="str">
        <f ca="1">IF(N121="","",IF(INDEX(Data!$BR:$BR,MATCH(N121,Data!$A:$A,0),1)=0,"",INDEX(Data!$BR:$BR,MATCH(N121,Data!$A:$A,0),1)))</f>
        <v/>
      </c>
      <c r="N121" s="43" t="str" cm="1">
        <f t="array" aca="1" ref="N121" ca="1">IFERROR(_xlfn.SINGLE(INDEX(Data!$A$1:N$1009,_xlfn.AGGREGATE(15,6,(OFFSET(Data!$A$1,0,MATCH(N$6,Data!$1:$1,0)-1,1000,1)=IF(N$7="","Yes",N$7))/(OFFSET(Data!$A$1,0,MATCH(N$6,Data!$1:$1,0)-1,1000,1)=IF(N$7="","Yes",N$7))*ROW(Data!$C$1:$C$1009),ROW(N121)-ROW(N$7)),1)),"")</f>
        <v/>
      </c>
      <c r="O121" s="43" t="str">
        <f ca="1">IF(P121="","",IF(INDEX(Data!$BR:$BR,MATCH(P121,Data!$A:$A,0),1)=0,"",INDEX(Data!$BR:$BR,MATCH(P121,Data!$A:$A,0),1)))</f>
        <v/>
      </c>
      <c r="P121" s="43" t="str" cm="1">
        <f t="array" aca="1" ref="P121" ca="1">IFERROR(_xlfn.SINGLE(INDEX(Data!$A$1:Q$1009,_xlfn.AGGREGATE(15,6,(OFFSET(Data!$A$1,0,MATCH(P$6,Data!$1:$1,0)-1,1000,1)=IF(P$7="","Yes",P$7))/(OFFSET(Data!$A$1,0,MATCH(P$6,Data!$1:$1,0)-1,1000,1)=IF(P$7="","Yes",P$7))*ROW(Data!$C$1:$C$1009),ROW(P121)-ROW(P$7)),1)),"")</f>
        <v/>
      </c>
      <c r="Q121" s="43" t="str">
        <f ca="1">IF(R121="","",IF(INDEX(Data!$BR:$BR,MATCH(R121,Data!$A:$A,0),1)=0,"",INDEX(Data!$BR:$BR,MATCH(R121,Data!$A:$A,0),1)))</f>
        <v/>
      </c>
      <c r="R121" s="43" t="str" cm="1">
        <f t="array" aca="1" ref="R121" ca="1">IFERROR(_xlfn.SINGLE(INDEX(Data!$A$1:R$1009,_xlfn.AGGREGATE(15,6,(OFFSET(Data!$A$1,0,MATCH(R$6,Data!$1:$1,0)-1,1000,1)=IF(R$7="","Yes",R$7))/(OFFSET(Data!$A$1,0,MATCH(R$6,Data!$1:$1,0)-1,1000,1)=IF(R$7="","Yes",R$7))*ROW(Data!$C$1:$C$1009),ROW(R121)-ROW(R$7)),1)),"")</f>
        <v>Tastemade</v>
      </c>
      <c r="S121" s="43" t="str">
        <f ca="1">IF(T121="","",IF(INDEX(Data!$BR:$BR,MATCH(T121,Data!$A:$A,0),1)=0,"",INDEX(Data!$BR:$BR,MATCH(T121,Data!$A:$A,0),1)))</f>
        <v/>
      </c>
      <c r="T121" s="43" t="str" cm="1">
        <f t="array" aca="1" ref="T121" ca="1">IFERROR(_xlfn.SINGLE(INDEX(Data!$A$1:S$1009,_xlfn.AGGREGATE(15,6,(OFFSET(Data!$A$1,0,MATCH(T$6,Data!$1:$1,0)-1,1000,1)=IF(T$7="","Yes",T$7))/(OFFSET(Data!$A$1,0,MATCH(T$6,Data!$1:$1,0)-1,1000,1)=IF(T$7="","Yes",T$7))*ROW(Data!$C$1:$C$1009),ROW(T121)-ROW(T$7)),1)),"")</f>
        <v>STARZ ENCORE Black</v>
      </c>
      <c r="U121" s="43" t="str">
        <f ca="1">IF(V121="","",IF(INDEX(Data!$BR:$BR,MATCH(V121,Data!$A:$A,0),1)=0,"",INDEX(Data!$BR:$BR,MATCH(V121,Data!$A:$A,0),1)))</f>
        <v/>
      </c>
      <c r="V121" s="43" t="str" cm="1">
        <f t="array" aca="1" ref="V121" ca="1">IFERROR(_xlfn.SINGLE(INDEX(Data!$A$1:T$1009,_xlfn.AGGREGATE(15,6,(OFFSET(Data!$A$1,0,MATCH(V$6,Data!$1:$1,0)-1,1000,1)=IF(V$7="","Yes",V$7))/(OFFSET(Data!$A$1,0,MATCH(V$6,Data!$1:$1,0)-1,1000,1)=IF(V$7="","Yes",V$7))*ROW(Data!$C$1:$C$1009),ROW(V121)-ROW(V$7)),1)),"")</f>
        <v>RFD-TV</v>
      </c>
      <c r="W121" s="43" t="str">
        <f ca="1">IF(X121="","",IF(INDEX(Data!$BR:$BR,MATCH(X121,Data!$A:$A,0),1)=0,"",INDEX(Data!$BR:$BR,MATCH(X121,Data!$A:$A,0),1)))</f>
        <v/>
      </c>
      <c r="X121" s="43" t="str" cm="1">
        <f t="array" aca="1" ref="X121" ca="1">IFERROR(_xlfn.SINGLE(INDEX(Data!$A$1:Y$1009,_xlfn.AGGREGATE(15,6,(OFFSET(Data!$A$1,0,MATCH(X$6,Data!$1:$1,0)-1,1000,1)=IF(X$7="","Yes",X$7))/(OFFSET(Data!$A$1,0,MATCH(X$6,Data!$1:$1,0)-1,1000,1)=IF(X$7="","Yes",X$7))*ROW(Data!$C$1:$C$1009),ROW(X121)-ROW(X$7)),1)),"")</f>
        <v/>
      </c>
      <c r="Y121" s="43" t="str">
        <f ca="1">IF(Z121="","",IF(INDEX(Data!$BR:$BR,MATCH(Z121,Data!$A:$A,0),1)=0,"",INDEX(Data!$BR:$BR,MATCH(Z121,Data!$A:$A,0),1)))</f>
        <v/>
      </c>
      <c r="Z121" s="43" t="str" cm="1">
        <f t="array" aca="1" ref="Z121" ca="1">IFERROR(_xlfn.SINGLE(INDEX(Data!$A$1:AA$1009,_xlfn.AGGREGATE(15,6,(OFFSET(Data!$A$1,0,MATCH(Z$6,Data!$1:$1,0)-1,1000,1)=IF(Z$7="","Yes",Z$7))/(OFFSET(Data!$A$1,0,MATCH(Z$6,Data!$1:$1,0)-1,1000,1)=IF(Z$7="","Yes",Z$7))*ROW(Data!$C$1:$C$1009),ROW(Z121)-ROW(Z$7)),1)),"")</f>
        <v/>
      </c>
      <c r="AA121" s="43" t="str">
        <f ca="1">IF(AB121="","",IF(INDEX(Data!$BR:$BR,MATCH(AB121,Data!$A:$A,0),1)=0,"",INDEX(Data!$BR:$BR,MATCH(AB121,Data!$A:$A,0),1)))</f>
        <v/>
      </c>
      <c r="AB121" s="43" t="str" cm="1">
        <f t="array" aca="1" ref="AB121" ca="1">IFERROR(_xlfn.SINGLE(INDEX(Data!$A$1:AC$1009,_xlfn.AGGREGATE(15,6,(OFFSET(Data!$A$1,0,MATCH(AB$6,Data!$1:$1,0)-1,1000,1)=IF(AB$7="","Yes",AB$7))/(OFFSET(Data!$A$1,0,MATCH(AB$6,Data!$1:$1,0)-1,1000,1)=IF(AB$7="","Yes",AB$7))*ROW(Data!$C$1:$C$1009),ROW(AB121)-ROW(AB$7)),1)),"")</f>
        <v/>
      </c>
      <c r="AC121" s="43" t="str">
        <f ca="1">IF(AD121="","",IF(INDEX(Data!$BR:$BR,MATCH(AD121,Data!$A:$A,0),1)=0,"",INDEX(Data!$BR:$BR,MATCH(AD121,Data!$A:$A,0),1)))</f>
        <v/>
      </c>
      <c r="AD121" s="43" t="str" cm="1">
        <f t="array" aca="1" ref="AD121" ca="1">IFERROR(_xlfn.SINGLE(INDEX(Data!$A$1:AE$1009,_xlfn.AGGREGATE(15,6,(OFFSET(Data!$A$1,0,MATCH(AD$6,Data!$1:$1,0)-1,1000,1)=IF(AD$7="","Yes",AD$7))/(OFFSET(Data!$A$1,0,MATCH(AD$6,Data!$1:$1,0)-1,1000,1)=IF(AD$7="","Yes",AD$7))*ROW(Data!$C$1:$C$1009),ROW(AD121)-ROW(AD$7)),1)),"")</f>
        <v/>
      </c>
      <c r="AE121" s="43" t="str">
        <f ca="1">IF(AF121="","",IF(INDEX(Data!$BR:$BR,MATCH(AF121,Data!$A:$A,0),1)=0,"",INDEX(Data!$BR:$BR,MATCH(AF121,Data!$A:$A,0),1)))</f>
        <v/>
      </c>
      <c r="AF121" s="43" t="str" cm="1">
        <f t="array" aca="1" ref="AF121" ca="1">IFERROR(_xlfn.SINGLE(INDEX(Data!$A$1:AM$1009,_xlfn.AGGREGATE(15,6,(OFFSET(Data!$A$1,0,MATCH(AF$6,Data!$1:$1,0)-1,1000,1)=IF(AF$7="","Yes",AF$7))/(OFFSET(Data!$A$1,0,MATCH(AF$6,Data!$1:$1,0)-1,1000,1)=IF(AF$7="","Yes",AF$7))*ROW(Data!$C$1:$C$1009),ROW(AF121)-ROW(AF$7)),1)),"")</f>
        <v/>
      </c>
      <c r="AG121" s="43" t="str">
        <f ca="1">IF(AH121="","",IF(INDEX(Data!$BR:$BR,MATCH(AH121,Data!$A:$A,0),1)=0,"",INDEX(Data!$BR:$BR,MATCH(AH121,Data!$A:$A,0),1)))</f>
        <v/>
      </c>
      <c r="AH121" s="43" t="str" cm="1">
        <f t="array" aca="1" ref="AH121" ca="1">IFERROR(_xlfn.SINGLE(INDEX(Data!$A$1:AO$1009,_xlfn.AGGREGATE(15,6,(OFFSET(Data!$A$1,0,MATCH(AH$6,Data!$1:$1,0)-1,1000,1)=IF(AH$7="","Yes",AH$7))/(OFFSET(Data!$A$1,0,MATCH(AH$6,Data!$1:$1,0)-1,1000,1)=IF(AH$7="","Yes",AH$7))*ROW(Data!$C$1:$C$1009),ROW(AH121)-ROW(AH$7)),1)),"")</f>
        <v/>
      </c>
      <c r="AI121" s="43" t="str">
        <f ca="1">IF(AJ121="","",IF(INDEX(Data!$BR:$BR,MATCH(AJ121,Data!$A:$A,0),1)=0,"",INDEX(Data!$BR:$BR,MATCH(AJ121,Data!$A:$A,0),1)))</f>
        <v/>
      </c>
      <c r="AJ121" s="43" t="str" cm="1">
        <f t="array" aca="1" ref="AJ121" ca="1">IFERROR(_xlfn.SINGLE(INDEX(Data!$A$1:AQ$1009,_xlfn.AGGREGATE(15,6,(OFFSET(Data!$A$1,0,MATCH(AJ$6,Data!$1:$1,0)-1,1000,1)=IF(AJ$7="","Yes",AJ$7))/(OFFSET(Data!$A$1,0,MATCH(AJ$6,Data!$1:$1,0)-1,1000,1)=IF(AJ$7="","Yes",AJ$7))*ROW(Data!$C$1:$C$1009),ROW(AJ121)-ROW(AJ$7)),1)),"")</f>
        <v/>
      </c>
      <c r="AK121" s="43" t="str">
        <f ca="1">IF(AL121="","",IF(INDEX(Data!$BR:$BR,MATCH(AL121,Data!$A:$A,0),1)=0,"",INDEX(Data!$BR:$BR,MATCH(AL121,Data!$A:$A,0),1)))</f>
        <v/>
      </c>
      <c r="AL121" s="43" t="str" cm="1">
        <f t="array" aca="1" ref="AL121" ca="1">IFERROR(_xlfn.SINGLE(INDEX(Data!$A$1:AS$1009,_xlfn.AGGREGATE(15,6,(OFFSET(Data!$A$1,0,MATCH(AL$6,Data!$1:$1,0)-1,1000,1)=IF(AL$7="","Yes",AL$7))/(OFFSET(Data!$A$1,0,MATCH(AL$6,Data!$1:$1,0)-1,1000,1)=IF(AL$7="","Yes",AL$7))*ROW(Data!$C$1:$C$1009),ROW(AL121)-ROW(AL$7)),1)),"")</f>
        <v/>
      </c>
      <c r="AM121" s="43" t="str">
        <f ca="1">IF(AN121="","",IF(INDEX(Data!$BR:$BR,MATCH(AN121,Data!$A:$A,0),1)=0,"",INDEX(Data!$BR:$BR,MATCH(AN121,Data!$A:$A,0),1)))</f>
        <v/>
      </c>
      <c r="AN121" s="43" t="str" cm="1">
        <f t="array" aca="1" ref="AN121" ca="1">IFERROR(_xlfn.SINGLE(INDEX(Data!$A$1:AU$1009,_xlfn.AGGREGATE(15,6,(OFFSET(Data!$A$1,0,MATCH(AN$6,Data!$1:$1,0)-1,1000,1)=IF(AN$7="","Yes",AN$7))/(OFFSET(Data!$A$1,0,MATCH(AN$6,Data!$1:$1,0)-1,1000,1)=IF(AN$7="","Yes",AN$7))*ROW(Data!$C$1:$C$1009),ROW(AN121)-ROW(AN$7)),1)),"")</f>
        <v/>
      </c>
    </row>
    <row r="122" spans="1:40" ht="24" x14ac:dyDescent="0.4">
      <c r="A122" s="43" t="str">
        <f ca="1">IF(B122="","",IF(INDEX(Data!$BR:$BR,MATCH(B122,Data!$A:$A,0),1)=0,"",INDEX(Data!$BR:$BR,MATCH(B122,Data!$A:$A,0),1)))</f>
        <v/>
      </c>
      <c r="B122" s="43" t="str" cm="1">
        <f t="array" aca="1" ref="B122" ca="1">IFERROR(_xlfn.SINGLE(INDEX(Data!A$1:$A$1007,_xlfn.AGGREGATE(15,6,(OFFSET(Data!$A$1,0,MATCH(B$6,Data!$1:$1,0)-1,1000,1)=IF(B$7="","Yes",B$7))/(OFFSET(Data!$A$1,0,MATCH(B$6,Data!$1:$1,0)-1,1000,1)=IF(B$7="","Yes",B$7))*ROW(Data!$C$1:$C$1007),ROW(B122)-ROW(B$7)),1)),"")</f>
        <v/>
      </c>
      <c r="C122" s="43" t="str">
        <f ca="1">IF(D122="","",IF(INDEX(Data!$BR:$BR,MATCH(D122,Data!$A:$A,0),1)=0,"",INDEX(Data!$BR:$BR,MATCH(D122,Data!$A:$A,0),1)))</f>
        <v/>
      </c>
      <c r="D122" s="43" t="str" cm="1">
        <f t="array" aca="1" ref="D122" ca="1">IFERROR(_xlfn.SINGLE(INDEX(Data!$A$1:C$1007,_xlfn.AGGREGATE(15,6,(OFFSET(Data!$A$1,0,MATCH(D$6,Data!$1:$1,0)-1,1000,1)=IF(D$7="","Yes",D$7))/(OFFSET(Data!$A$1,0,MATCH(D$6,Data!$1:$1,0)-1,1000,1)=IF(D$7="","Yes",D$7))*ROW(Data!$C$1:$C$1007),ROW(D122)-ROW(D$7)),1)),"")</f>
        <v/>
      </c>
      <c r="E122" s="43" t="str">
        <f ca="1">IF(F122="","",IF(INDEX(Data!$BR:$BR,MATCH(F122,Data!$A:$A,0),1)=0,"",INDEX(Data!$BR:$BR,MATCH(F122,Data!$A:$A,0),1)))</f>
        <v/>
      </c>
      <c r="F122" s="43" t="str" cm="1">
        <f t="array" aca="1" ref="F122" ca="1">IFERROR(_xlfn.SINGLE(INDEX(Data!$A$1:E$1009,_xlfn.AGGREGATE(15,6,(OFFSET(Data!$A$1,0,MATCH(F$6,Data!$1:$1,0)-1,1000,1)=IF(F$7="","Yes",F$7))/(OFFSET(Data!$A$1,0,MATCH(F$6,Data!$1:$1,0)-1,1000,1)=IF(F$7="","Yes",F$7))*ROW(Data!$C$1:$C$1009),ROW(F122)-ROW(F$7)),1)),"")</f>
        <v/>
      </c>
      <c r="G122" s="43" t="str">
        <f ca="1">IF(H122="","",IF(INDEX(Data!$BR:$BR,MATCH(H122,Data!$A:$A,0),1)=0,"",INDEX(Data!$BR:$BR,MATCH(H122,Data!$A:$A,0),1)))</f>
        <v/>
      </c>
      <c r="H122" s="43" t="str" cm="1">
        <f t="array" aca="1" ref="H122" ca="1">IFERROR(_xlfn.SINGLE(INDEX(Data!$A$1:G$1009,_xlfn.AGGREGATE(15,6,(OFFSET(Data!$A$1,0,MATCH(H$6,Data!$1:$1,0)-1,1000,1)=IF(H$7="","Yes",H$7))/(OFFSET(Data!$A$1,0,MATCH(H$6,Data!$1:$1,0)-1,1000,1)=IF(H$7="","Yes",H$7))*ROW(Data!$C$1:$C$1009),ROW(H122)-ROW(H$7)),1)),"")</f>
        <v/>
      </c>
      <c r="I122" s="43" t="str">
        <f ca="1">IF(J122="","",IF(INDEX(Data!$BR:$BR,MATCH(J122,Data!$A:$A,0),1)=0,"",INDEX(Data!$BR:$BR,MATCH(J122,Data!$A:$A,0),1)))</f>
        <v/>
      </c>
      <c r="J122" s="43" t="str" cm="1">
        <f t="array" aca="1" ref="J122" ca="1">IFERROR(_xlfn.SINGLE(INDEX(Data!$A$1:J$1009,_xlfn.AGGREGATE(15,6,(OFFSET(Data!$A$1,0,MATCH(J$6,Data!$1:$1,0)-1,1000,1)=IF(J$7="","Yes",J$7))/(OFFSET(Data!$A$1,0,MATCH(J$6,Data!$1:$1,0)-1,1000,1)=IF(J$7="","Yes",J$7))*ROW(Data!$C$1:$C$1009),ROW(J122)-ROW(J$7)),1)),"")</f>
        <v/>
      </c>
      <c r="K122" s="43" t="str">
        <f ca="1">IF(L122="","",IF(INDEX(Data!$BR:$BR,MATCH(L122,Data!$A:$A,0),1)=0,"",INDEX(Data!$BR:$BR,MATCH(L122,Data!$A:$A,0),1)))</f>
        <v/>
      </c>
      <c r="L122" s="43" t="str" cm="1">
        <f t="array" aca="1" ref="L122" ca="1">IFERROR(_xlfn.SINGLE(INDEX(Data!$A$1:L$1009,_xlfn.AGGREGATE(15,6,(OFFSET(Data!$A$1,0,MATCH(L$6,Data!$1:$1,0)-1,1000,1)=IF(L$7="","Yes",L$7))/(OFFSET(Data!$A$1,0,MATCH(L$6,Data!$1:$1,0)-1,1000,1)=IF(L$7="","Yes",L$7))*ROW(Data!$C$1:$C$1009),ROW(L122)-ROW(L$7)),1)),"")</f>
        <v/>
      </c>
      <c r="M122" s="43" t="str">
        <f ca="1">IF(N122="","",IF(INDEX(Data!$BR:$BR,MATCH(N122,Data!$A:$A,0),1)=0,"",INDEX(Data!$BR:$BR,MATCH(N122,Data!$A:$A,0),1)))</f>
        <v/>
      </c>
      <c r="N122" s="43" t="str" cm="1">
        <f t="array" aca="1" ref="N122" ca="1">IFERROR(_xlfn.SINGLE(INDEX(Data!$A$1:N$1009,_xlfn.AGGREGATE(15,6,(OFFSET(Data!$A$1,0,MATCH(N$6,Data!$1:$1,0)-1,1000,1)=IF(N$7="","Yes",N$7))/(OFFSET(Data!$A$1,0,MATCH(N$6,Data!$1:$1,0)-1,1000,1)=IF(N$7="","Yes",N$7))*ROW(Data!$C$1:$C$1009),ROW(N122)-ROW(N$7)),1)),"")</f>
        <v/>
      </c>
      <c r="O122" s="43" t="str">
        <f ca="1">IF(P122="","",IF(INDEX(Data!$BR:$BR,MATCH(P122,Data!$A:$A,0),1)=0,"",INDEX(Data!$BR:$BR,MATCH(P122,Data!$A:$A,0),1)))</f>
        <v/>
      </c>
      <c r="P122" s="43" t="str" cm="1">
        <f t="array" aca="1" ref="P122" ca="1">IFERROR(_xlfn.SINGLE(INDEX(Data!$A$1:Q$1009,_xlfn.AGGREGATE(15,6,(OFFSET(Data!$A$1,0,MATCH(P$6,Data!$1:$1,0)-1,1000,1)=IF(P$7="","Yes",P$7))/(OFFSET(Data!$A$1,0,MATCH(P$6,Data!$1:$1,0)-1,1000,1)=IF(P$7="","Yes",P$7))*ROW(Data!$C$1:$C$1009),ROW(P122)-ROW(P$7)),1)),"")</f>
        <v/>
      </c>
      <c r="Q122" s="43" t="str">
        <f ca="1">IF(R122="","",IF(INDEX(Data!$BR:$BR,MATCH(R122,Data!$A:$A,0),1)=0,"",INDEX(Data!$BR:$BR,MATCH(R122,Data!$A:$A,0),1)))</f>
        <v/>
      </c>
      <c r="R122" s="43" t="str" cm="1">
        <f t="array" aca="1" ref="R122" ca="1">IFERROR(_xlfn.SINGLE(INDEX(Data!$A$1:R$1009,_xlfn.AGGREGATE(15,6,(OFFSET(Data!$A$1,0,MATCH(R$6,Data!$1:$1,0)-1,1000,1)=IF(R$7="","Yes",R$7))/(OFFSET(Data!$A$1,0,MATCH(R$6,Data!$1:$1,0)-1,1000,1)=IF(R$7="","Yes",R$7))*ROW(Data!$C$1:$C$1009),ROW(R122)-ROW(R$7)),1)),"")</f>
        <v>TBS</v>
      </c>
      <c r="S122" s="43" t="str">
        <f ca="1">IF(T122="","",IF(INDEX(Data!$BR:$BR,MATCH(T122,Data!$A:$A,0),1)=0,"",INDEX(Data!$BR:$BR,MATCH(T122,Data!$A:$A,0),1)))</f>
        <v/>
      </c>
      <c r="T122" s="43" t="str" cm="1">
        <f t="array" aca="1" ref="T122" ca="1">IFERROR(_xlfn.SINGLE(INDEX(Data!$A$1:S$1009,_xlfn.AGGREGATE(15,6,(OFFSET(Data!$A$1,0,MATCH(T$6,Data!$1:$1,0)-1,1000,1)=IF(T$7="","Yes",T$7))/(OFFSET(Data!$A$1,0,MATCH(T$6,Data!$1:$1,0)-1,1000,1)=IF(T$7="","Yes",T$7))*ROW(Data!$C$1:$C$1009),ROW(T122)-ROW(T$7)),1)),"")</f>
        <v>STARZ ENCORE Classic</v>
      </c>
      <c r="U122" s="43" t="str">
        <f ca="1">IF(V122="","",IF(INDEX(Data!$BR:$BR,MATCH(V122,Data!$A:$A,0),1)=0,"",INDEX(Data!$BR:$BR,MATCH(V122,Data!$A:$A,0),1)))</f>
        <v/>
      </c>
      <c r="V122" s="43" t="str" cm="1">
        <f t="array" aca="1" ref="V122" ca="1">IFERROR(_xlfn.SINGLE(INDEX(Data!$A$1:T$1009,_xlfn.AGGREGATE(15,6,(OFFSET(Data!$A$1,0,MATCH(V$6,Data!$1:$1,0)-1,1000,1)=IF(V$7="","Yes",V$7))/(OFFSET(Data!$A$1,0,MATCH(V$6,Data!$1:$1,0)-1,1000,1)=IF(V$7="","Yes",V$7))*ROW(Data!$C$1:$C$1009),ROW(V122)-ROW(V$7)),1)),"")</f>
        <v>Science</v>
      </c>
      <c r="W122" s="43" t="str">
        <f ca="1">IF(X122="","",IF(INDEX(Data!$BR:$BR,MATCH(X122,Data!$A:$A,0),1)=0,"",INDEX(Data!$BR:$BR,MATCH(X122,Data!$A:$A,0),1)))</f>
        <v/>
      </c>
      <c r="X122" s="43" t="str" cm="1">
        <f t="array" aca="1" ref="X122" ca="1">IFERROR(_xlfn.SINGLE(INDEX(Data!$A$1:Y$1009,_xlfn.AGGREGATE(15,6,(OFFSET(Data!$A$1,0,MATCH(X$6,Data!$1:$1,0)-1,1000,1)=IF(X$7="","Yes",X$7))/(OFFSET(Data!$A$1,0,MATCH(X$6,Data!$1:$1,0)-1,1000,1)=IF(X$7="","Yes",X$7))*ROW(Data!$C$1:$C$1009),ROW(X122)-ROW(X$7)),1)),"")</f>
        <v/>
      </c>
      <c r="Y122" s="43" t="str">
        <f ca="1">IF(Z122="","",IF(INDEX(Data!$BR:$BR,MATCH(Z122,Data!$A:$A,0),1)=0,"",INDEX(Data!$BR:$BR,MATCH(Z122,Data!$A:$A,0),1)))</f>
        <v/>
      </c>
      <c r="Z122" s="43" t="str" cm="1">
        <f t="array" aca="1" ref="Z122" ca="1">IFERROR(_xlfn.SINGLE(INDEX(Data!$A$1:AA$1009,_xlfn.AGGREGATE(15,6,(OFFSET(Data!$A$1,0,MATCH(Z$6,Data!$1:$1,0)-1,1000,1)=IF(Z$7="","Yes",Z$7))/(OFFSET(Data!$A$1,0,MATCH(Z$6,Data!$1:$1,0)-1,1000,1)=IF(Z$7="","Yes",Z$7))*ROW(Data!$C$1:$C$1009),ROW(Z122)-ROW(Z$7)),1)),"")</f>
        <v/>
      </c>
      <c r="AA122" s="43" t="str">
        <f ca="1">IF(AB122="","",IF(INDEX(Data!$BR:$BR,MATCH(AB122,Data!$A:$A,0),1)=0,"",INDEX(Data!$BR:$BR,MATCH(AB122,Data!$A:$A,0),1)))</f>
        <v/>
      </c>
      <c r="AB122" s="43" t="str" cm="1">
        <f t="array" aca="1" ref="AB122" ca="1">IFERROR(_xlfn.SINGLE(INDEX(Data!$A$1:AC$1009,_xlfn.AGGREGATE(15,6,(OFFSET(Data!$A$1,0,MATCH(AB$6,Data!$1:$1,0)-1,1000,1)=IF(AB$7="","Yes",AB$7))/(OFFSET(Data!$A$1,0,MATCH(AB$6,Data!$1:$1,0)-1,1000,1)=IF(AB$7="","Yes",AB$7))*ROW(Data!$C$1:$C$1009),ROW(AB122)-ROW(AB$7)),1)),"")</f>
        <v/>
      </c>
      <c r="AC122" s="43" t="str">
        <f ca="1">IF(AD122="","",IF(INDEX(Data!$BR:$BR,MATCH(AD122,Data!$A:$A,0),1)=0,"",INDEX(Data!$BR:$BR,MATCH(AD122,Data!$A:$A,0),1)))</f>
        <v/>
      </c>
      <c r="AD122" s="43" t="str" cm="1">
        <f t="array" aca="1" ref="AD122" ca="1">IFERROR(_xlfn.SINGLE(INDEX(Data!$A$1:AE$1009,_xlfn.AGGREGATE(15,6,(OFFSET(Data!$A$1,0,MATCH(AD$6,Data!$1:$1,0)-1,1000,1)=IF(AD$7="","Yes",AD$7))/(OFFSET(Data!$A$1,0,MATCH(AD$6,Data!$1:$1,0)-1,1000,1)=IF(AD$7="","Yes",AD$7))*ROW(Data!$C$1:$C$1009),ROW(AD122)-ROW(AD$7)),1)),"")</f>
        <v/>
      </c>
      <c r="AE122" s="43" t="str">
        <f ca="1">IF(AF122="","",IF(INDEX(Data!$BR:$BR,MATCH(AF122,Data!$A:$A,0),1)=0,"",INDEX(Data!$BR:$BR,MATCH(AF122,Data!$A:$A,0),1)))</f>
        <v/>
      </c>
      <c r="AF122" s="43" t="str" cm="1">
        <f t="array" aca="1" ref="AF122" ca="1">IFERROR(_xlfn.SINGLE(INDEX(Data!$A$1:AM$1009,_xlfn.AGGREGATE(15,6,(OFFSET(Data!$A$1,0,MATCH(AF$6,Data!$1:$1,0)-1,1000,1)=IF(AF$7="","Yes",AF$7))/(OFFSET(Data!$A$1,0,MATCH(AF$6,Data!$1:$1,0)-1,1000,1)=IF(AF$7="","Yes",AF$7))*ROW(Data!$C$1:$C$1009),ROW(AF122)-ROW(AF$7)),1)),"")</f>
        <v/>
      </c>
      <c r="AG122" s="43" t="str">
        <f ca="1">IF(AH122="","",IF(INDEX(Data!$BR:$BR,MATCH(AH122,Data!$A:$A,0),1)=0,"",INDEX(Data!$BR:$BR,MATCH(AH122,Data!$A:$A,0),1)))</f>
        <v/>
      </c>
      <c r="AH122" s="43" t="str" cm="1">
        <f t="array" aca="1" ref="AH122" ca="1">IFERROR(_xlfn.SINGLE(INDEX(Data!$A$1:AO$1009,_xlfn.AGGREGATE(15,6,(OFFSET(Data!$A$1,0,MATCH(AH$6,Data!$1:$1,0)-1,1000,1)=IF(AH$7="","Yes",AH$7))/(OFFSET(Data!$A$1,0,MATCH(AH$6,Data!$1:$1,0)-1,1000,1)=IF(AH$7="","Yes",AH$7))*ROW(Data!$C$1:$C$1009),ROW(AH122)-ROW(AH$7)),1)),"")</f>
        <v/>
      </c>
      <c r="AI122" s="43" t="str">
        <f ca="1">IF(AJ122="","",IF(INDEX(Data!$BR:$BR,MATCH(AJ122,Data!$A:$A,0),1)=0,"",INDEX(Data!$BR:$BR,MATCH(AJ122,Data!$A:$A,0),1)))</f>
        <v/>
      </c>
      <c r="AJ122" s="43" t="str" cm="1">
        <f t="array" aca="1" ref="AJ122" ca="1">IFERROR(_xlfn.SINGLE(INDEX(Data!$A$1:AQ$1009,_xlfn.AGGREGATE(15,6,(OFFSET(Data!$A$1,0,MATCH(AJ$6,Data!$1:$1,0)-1,1000,1)=IF(AJ$7="","Yes",AJ$7))/(OFFSET(Data!$A$1,0,MATCH(AJ$6,Data!$1:$1,0)-1,1000,1)=IF(AJ$7="","Yes",AJ$7))*ROW(Data!$C$1:$C$1009),ROW(AJ122)-ROW(AJ$7)),1)),"")</f>
        <v/>
      </c>
      <c r="AK122" s="43" t="str">
        <f ca="1">IF(AL122="","",IF(INDEX(Data!$BR:$BR,MATCH(AL122,Data!$A:$A,0),1)=0,"",INDEX(Data!$BR:$BR,MATCH(AL122,Data!$A:$A,0),1)))</f>
        <v/>
      </c>
      <c r="AL122" s="43" t="str" cm="1">
        <f t="array" aca="1" ref="AL122" ca="1">IFERROR(_xlfn.SINGLE(INDEX(Data!$A$1:AS$1009,_xlfn.AGGREGATE(15,6,(OFFSET(Data!$A$1,0,MATCH(AL$6,Data!$1:$1,0)-1,1000,1)=IF(AL$7="","Yes",AL$7))/(OFFSET(Data!$A$1,0,MATCH(AL$6,Data!$1:$1,0)-1,1000,1)=IF(AL$7="","Yes",AL$7))*ROW(Data!$C$1:$C$1009),ROW(AL122)-ROW(AL$7)),1)),"")</f>
        <v/>
      </c>
      <c r="AM122" s="43" t="str">
        <f ca="1">IF(AN122="","",IF(INDEX(Data!$BR:$BR,MATCH(AN122,Data!$A:$A,0),1)=0,"",INDEX(Data!$BR:$BR,MATCH(AN122,Data!$A:$A,0),1)))</f>
        <v/>
      </c>
      <c r="AN122" s="43" t="str" cm="1">
        <f t="array" aca="1" ref="AN122" ca="1">IFERROR(_xlfn.SINGLE(INDEX(Data!$A$1:AU$1009,_xlfn.AGGREGATE(15,6,(OFFSET(Data!$A$1,0,MATCH(AN$6,Data!$1:$1,0)-1,1000,1)=IF(AN$7="","Yes",AN$7))/(OFFSET(Data!$A$1,0,MATCH(AN$6,Data!$1:$1,0)-1,1000,1)=IF(AN$7="","Yes",AN$7))*ROW(Data!$C$1:$C$1009),ROW(AN122)-ROW(AN$7)),1)),"")</f>
        <v/>
      </c>
    </row>
    <row r="123" spans="1:40" ht="24" x14ac:dyDescent="0.4">
      <c r="A123" s="43" t="str">
        <f ca="1">IF(B123="","",IF(INDEX(Data!$BR:$BR,MATCH(B123,Data!$A:$A,0),1)=0,"",INDEX(Data!$BR:$BR,MATCH(B123,Data!$A:$A,0),1)))</f>
        <v/>
      </c>
      <c r="B123" s="43" t="str" cm="1">
        <f t="array" aca="1" ref="B123" ca="1">IFERROR(_xlfn.SINGLE(INDEX(Data!A$1:$A$1007,_xlfn.AGGREGATE(15,6,(OFFSET(Data!$A$1,0,MATCH(B$6,Data!$1:$1,0)-1,1000,1)=IF(B$7="","Yes",B$7))/(OFFSET(Data!$A$1,0,MATCH(B$6,Data!$1:$1,0)-1,1000,1)=IF(B$7="","Yes",B$7))*ROW(Data!$C$1:$C$1007),ROW(B123)-ROW(B$7)),1)),"")</f>
        <v/>
      </c>
      <c r="C123" s="43" t="str">
        <f ca="1">IF(D123="","",IF(INDEX(Data!$BR:$BR,MATCH(D123,Data!$A:$A,0),1)=0,"",INDEX(Data!$BR:$BR,MATCH(D123,Data!$A:$A,0),1)))</f>
        <v/>
      </c>
      <c r="D123" s="43" t="str" cm="1">
        <f t="array" aca="1" ref="D123" ca="1">IFERROR(_xlfn.SINGLE(INDEX(Data!$A$1:C$1007,_xlfn.AGGREGATE(15,6,(OFFSET(Data!$A$1,0,MATCH(D$6,Data!$1:$1,0)-1,1000,1)=IF(D$7="","Yes",D$7))/(OFFSET(Data!$A$1,0,MATCH(D$6,Data!$1:$1,0)-1,1000,1)=IF(D$7="","Yes",D$7))*ROW(Data!$C$1:$C$1007),ROW(D123)-ROW(D$7)),1)),"")</f>
        <v/>
      </c>
      <c r="E123" s="43" t="str">
        <f ca="1">IF(F123="","",IF(INDEX(Data!$BR:$BR,MATCH(F123,Data!$A:$A,0),1)=0,"",INDEX(Data!$BR:$BR,MATCH(F123,Data!$A:$A,0),1)))</f>
        <v/>
      </c>
      <c r="F123" s="43" t="str" cm="1">
        <f t="array" aca="1" ref="F123" ca="1">IFERROR(_xlfn.SINGLE(INDEX(Data!$A$1:E$1009,_xlfn.AGGREGATE(15,6,(OFFSET(Data!$A$1,0,MATCH(F$6,Data!$1:$1,0)-1,1000,1)=IF(F$7="","Yes",F$7))/(OFFSET(Data!$A$1,0,MATCH(F$6,Data!$1:$1,0)-1,1000,1)=IF(F$7="","Yes",F$7))*ROW(Data!$C$1:$C$1009),ROW(F123)-ROW(F$7)),1)),"")</f>
        <v/>
      </c>
      <c r="G123" s="43" t="str">
        <f ca="1">IF(H123="","",IF(INDEX(Data!$BR:$BR,MATCH(H123,Data!$A:$A,0),1)=0,"",INDEX(Data!$BR:$BR,MATCH(H123,Data!$A:$A,0),1)))</f>
        <v/>
      </c>
      <c r="H123" s="43" t="str" cm="1">
        <f t="array" aca="1" ref="H123" ca="1">IFERROR(_xlfn.SINGLE(INDEX(Data!$A$1:G$1009,_xlfn.AGGREGATE(15,6,(OFFSET(Data!$A$1,0,MATCH(H$6,Data!$1:$1,0)-1,1000,1)=IF(H$7="","Yes",H$7))/(OFFSET(Data!$A$1,0,MATCH(H$6,Data!$1:$1,0)-1,1000,1)=IF(H$7="","Yes",H$7))*ROW(Data!$C$1:$C$1009),ROW(H123)-ROW(H$7)),1)),"")</f>
        <v/>
      </c>
      <c r="I123" s="43" t="str">
        <f ca="1">IF(J123="","",IF(INDEX(Data!$BR:$BR,MATCH(J123,Data!$A:$A,0),1)=0,"",INDEX(Data!$BR:$BR,MATCH(J123,Data!$A:$A,0),1)))</f>
        <v/>
      </c>
      <c r="J123" s="43" t="str" cm="1">
        <f t="array" aca="1" ref="J123" ca="1">IFERROR(_xlfn.SINGLE(INDEX(Data!$A$1:J$1009,_xlfn.AGGREGATE(15,6,(OFFSET(Data!$A$1,0,MATCH(J$6,Data!$1:$1,0)-1,1000,1)=IF(J$7="","Yes",J$7))/(OFFSET(Data!$A$1,0,MATCH(J$6,Data!$1:$1,0)-1,1000,1)=IF(J$7="","Yes",J$7))*ROW(Data!$C$1:$C$1009),ROW(J123)-ROW(J$7)),1)),"")</f>
        <v/>
      </c>
      <c r="K123" s="43" t="str">
        <f ca="1">IF(L123="","",IF(INDEX(Data!$BR:$BR,MATCH(L123,Data!$A:$A,0),1)=0,"",INDEX(Data!$BR:$BR,MATCH(L123,Data!$A:$A,0),1)))</f>
        <v/>
      </c>
      <c r="L123" s="43" t="str" cm="1">
        <f t="array" aca="1" ref="L123" ca="1">IFERROR(_xlfn.SINGLE(INDEX(Data!$A$1:L$1009,_xlfn.AGGREGATE(15,6,(OFFSET(Data!$A$1,0,MATCH(L$6,Data!$1:$1,0)-1,1000,1)=IF(L$7="","Yes",L$7))/(OFFSET(Data!$A$1,0,MATCH(L$6,Data!$1:$1,0)-1,1000,1)=IF(L$7="","Yes",L$7))*ROW(Data!$C$1:$C$1009),ROW(L123)-ROW(L$7)),1)),"")</f>
        <v/>
      </c>
      <c r="M123" s="43" t="str">
        <f ca="1">IF(N123="","",IF(INDEX(Data!$BR:$BR,MATCH(N123,Data!$A:$A,0),1)=0,"",INDEX(Data!$BR:$BR,MATCH(N123,Data!$A:$A,0),1)))</f>
        <v/>
      </c>
      <c r="N123" s="43" t="str" cm="1">
        <f t="array" aca="1" ref="N123" ca="1">IFERROR(_xlfn.SINGLE(INDEX(Data!$A$1:N$1009,_xlfn.AGGREGATE(15,6,(OFFSET(Data!$A$1,0,MATCH(N$6,Data!$1:$1,0)-1,1000,1)=IF(N$7="","Yes",N$7))/(OFFSET(Data!$A$1,0,MATCH(N$6,Data!$1:$1,0)-1,1000,1)=IF(N$7="","Yes",N$7))*ROW(Data!$C$1:$C$1009),ROW(N123)-ROW(N$7)),1)),"")</f>
        <v/>
      </c>
      <c r="O123" s="43" t="str">
        <f ca="1">IF(P123="","",IF(INDEX(Data!$BR:$BR,MATCH(P123,Data!$A:$A,0),1)=0,"",INDEX(Data!$BR:$BR,MATCH(P123,Data!$A:$A,0),1)))</f>
        <v/>
      </c>
      <c r="P123" s="43" t="str" cm="1">
        <f t="array" aca="1" ref="P123" ca="1">IFERROR(_xlfn.SINGLE(INDEX(Data!$A$1:Q$1009,_xlfn.AGGREGATE(15,6,(OFFSET(Data!$A$1,0,MATCH(P$6,Data!$1:$1,0)-1,1000,1)=IF(P$7="","Yes",P$7))/(OFFSET(Data!$A$1,0,MATCH(P$6,Data!$1:$1,0)-1,1000,1)=IF(P$7="","Yes",P$7))*ROW(Data!$C$1:$C$1009),ROW(P123)-ROW(P$7)),1)),"")</f>
        <v/>
      </c>
      <c r="Q123" s="43" t="str">
        <f ca="1">IF(R123="","",IF(INDEX(Data!$BR:$BR,MATCH(R123,Data!$A:$A,0),1)=0,"",INDEX(Data!$BR:$BR,MATCH(R123,Data!$A:$A,0),1)))</f>
        <v/>
      </c>
      <c r="R123" s="43" t="str" cm="1">
        <f t="array" aca="1" ref="R123" ca="1">IFERROR(_xlfn.SINGLE(INDEX(Data!$A$1:R$1009,_xlfn.AGGREGATE(15,6,(OFFSET(Data!$A$1,0,MATCH(R$6,Data!$1:$1,0)-1,1000,1)=IF(R$7="","Yes",R$7))/(OFFSET(Data!$A$1,0,MATCH(R$6,Data!$1:$1,0)-1,1000,1)=IF(R$7="","Yes",R$7))*ROW(Data!$C$1:$C$1009),ROW(R123)-ROW(R$7)),1)),"")</f>
        <v>Teen Nick</v>
      </c>
      <c r="S123" s="43" t="str">
        <f ca="1">IF(T123="","",IF(INDEX(Data!$BR:$BR,MATCH(T123,Data!$A:$A,0),1)=0,"",INDEX(Data!$BR:$BR,MATCH(T123,Data!$A:$A,0),1)))</f>
        <v/>
      </c>
      <c r="T123" s="43" t="str" cm="1">
        <f t="array" aca="1" ref="T123" ca="1">IFERROR(_xlfn.SINGLE(INDEX(Data!$A$1:S$1009,_xlfn.AGGREGATE(15,6,(OFFSET(Data!$A$1,0,MATCH(T$6,Data!$1:$1,0)-1,1000,1)=IF(T$7="","Yes",T$7))/(OFFSET(Data!$A$1,0,MATCH(T$6,Data!$1:$1,0)-1,1000,1)=IF(T$7="","Yes",T$7))*ROW(Data!$C$1:$C$1009),ROW(T123)-ROW(T$7)),1)),"")</f>
        <v>STARZ ENCORE East</v>
      </c>
      <c r="U123" s="43" t="str">
        <f ca="1">IF(V123="","",IF(INDEX(Data!$BR:$BR,MATCH(V123,Data!$A:$A,0),1)=0,"",INDEX(Data!$BR:$BR,MATCH(V123,Data!$A:$A,0),1)))</f>
        <v/>
      </c>
      <c r="V123" s="43" t="str" cm="1">
        <f t="array" aca="1" ref="V123" ca="1">IFERROR(_xlfn.SINGLE(INDEX(Data!$A$1:T$1009,_xlfn.AGGREGATE(15,6,(OFFSET(Data!$A$1,0,MATCH(V$6,Data!$1:$1,0)-1,1000,1)=IF(V$7="","Yes",V$7))/(OFFSET(Data!$A$1,0,MATCH(V$6,Data!$1:$1,0)-1,1000,1)=IF(V$7="","Yes",V$7))*ROW(Data!$C$1:$C$1009),ROW(V123)-ROW(V$7)),1)),"")</f>
        <v>SEC Network</v>
      </c>
      <c r="W123" s="43" t="str">
        <f ca="1">IF(X123="","",IF(INDEX(Data!$BR:$BR,MATCH(X123,Data!$A:$A,0),1)=0,"",INDEX(Data!$BR:$BR,MATCH(X123,Data!$A:$A,0),1)))</f>
        <v/>
      </c>
      <c r="X123" s="43" t="str" cm="1">
        <f t="array" aca="1" ref="X123" ca="1">IFERROR(_xlfn.SINGLE(INDEX(Data!$A$1:Y$1009,_xlfn.AGGREGATE(15,6,(OFFSET(Data!$A$1,0,MATCH(X$6,Data!$1:$1,0)-1,1000,1)=IF(X$7="","Yes",X$7))/(OFFSET(Data!$A$1,0,MATCH(X$6,Data!$1:$1,0)-1,1000,1)=IF(X$7="","Yes",X$7))*ROW(Data!$C$1:$C$1009),ROW(X123)-ROW(X$7)),1)),"")</f>
        <v/>
      </c>
      <c r="Y123" s="43" t="str">
        <f ca="1">IF(Z123="","",IF(INDEX(Data!$BR:$BR,MATCH(Z123,Data!$A:$A,0),1)=0,"",INDEX(Data!$BR:$BR,MATCH(Z123,Data!$A:$A,0),1)))</f>
        <v/>
      </c>
      <c r="Z123" s="43" t="str" cm="1">
        <f t="array" aca="1" ref="Z123" ca="1">IFERROR(_xlfn.SINGLE(INDEX(Data!$A$1:AA$1009,_xlfn.AGGREGATE(15,6,(OFFSET(Data!$A$1,0,MATCH(Z$6,Data!$1:$1,0)-1,1000,1)=IF(Z$7="","Yes",Z$7))/(OFFSET(Data!$A$1,0,MATCH(Z$6,Data!$1:$1,0)-1,1000,1)=IF(Z$7="","Yes",Z$7))*ROW(Data!$C$1:$C$1009),ROW(Z123)-ROW(Z$7)),1)),"")</f>
        <v/>
      </c>
      <c r="AA123" s="43" t="str">
        <f ca="1">IF(AB123="","",IF(INDEX(Data!$BR:$BR,MATCH(AB123,Data!$A:$A,0),1)=0,"",INDEX(Data!$BR:$BR,MATCH(AB123,Data!$A:$A,0),1)))</f>
        <v/>
      </c>
      <c r="AB123" s="43" t="str" cm="1">
        <f t="array" aca="1" ref="AB123" ca="1">IFERROR(_xlfn.SINGLE(INDEX(Data!$A$1:AC$1009,_xlfn.AGGREGATE(15,6,(OFFSET(Data!$A$1,0,MATCH(AB$6,Data!$1:$1,0)-1,1000,1)=IF(AB$7="","Yes",AB$7))/(OFFSET(Data!$A$1,0,MATCH(AB$6,Data!$1:$1,0)-1,1000,1)=IF(AB$7="","Yes",AB$7))*ROW(Data!$C$1:$C$1009),ROW(AB123)-ROW(AB$7)),1)),"")</f>
        <v/>
      </c>
      <c r="AC123" s="43" t="str">
        <f ca="1">IF(AD123="","",IF(INDEX(Data!$BR:$BR,MATCH(AD123,Data!$A:$A,0),1)=0,"",INDEX(Data!$BR:$BR,MATCH(AD123,Data!$A:$A,0),1)))</f>
        <v/>
      </c>
      <c r="AD123" s="43" t="str" cm="1">
        <f t="array" aca="1" ref="AD123" ca="1">IFERROR(_xlfn.SINGLE(INDEX(Data!$A$1:AE$1009,_xlfn.AGGREGATE(15,6,(OFFSET(Data!$A$1,0,MATCH(AD$6,Data!$1:$1,0)-1,1000,1)=IF(AD$7="","Yes",AD$7))/(OFFSET(Data!$A$1,0,MATCH(AD$6,Data!$1:$1,0)-1,1000,1)=IF(AD$7="","Yes",AD$7))*ROW(Data!$C$1:$C$1009),ROW(AD123)-ROW(AD$7)),1)),"")</f>
        <v/>
      </c>
      <c r="AE123" s="43" t="str">
        <f ca="1">IF(AF123="","",IF(INDEX(Data!$BR:$BR,MATCH(AF123,Data!$A:$A,0),1)=0,"",INDEX(Data!$BR:$BR,MATCH(AF123,Data!$A:$A,0),1)))</f>
        <v/>
      </c>
      <c r="AF123" s="43" t="str" cm="1">
        <f t="array" aca="1" ref="AF123" ca="1">IFERROR(_xlfn.SINGLE(INDEX(Data!$A$1:AM$1009,_xlfn.AGGREGATE(15,6,(OFFSET(Data!$A$1,0,MATCH(AF$6,Data!$1:$1,0)-1,1000,1)=IF(AF$7="","Yes",AF$7))/(OFFSET(Data!$A$1,0,MATCH(AF$6,Data!$1:$1,0)-1,1000,1)=IF(AF$7="","Yes",AF$7))*ROW(Data!$C$1:$C$1009),ROW(AF123)-ROW(AF$7)),1)),"")</f>
        <v/>
      </c>
      <c r="AG123" s="43" t="str">
        <f ca="1">IF(AH123="","",IF(INDEX(Data!$BR:$BR,MATCH(AH123,Data!$A:$A,0),1)=0,"",INDEX(Data!$BR:$BR,MATCH(AH123,Data!$A:$A,0),1)))</f>
        <v/>
      </c>
      <c r="AH123" s="43" t="str" cm="1">
        <f t="array" aca="1" ref="AH123" ca="1">IFERROR(_xlfn.SINGLE(INDEX(Data!$A$1:AO$1009,_xlfn.AGGREGATE(15,6,(OFFSET(Data!$A$1,0,MATCH(AH$6,Data!$1:$1,0)-1,1000,1)=IF(AH$7="","Yes",AH$7))/(OFFSET(Data!$A$1,0,MATCH(AH$6,Data!$1:$1,0)-1,1000,1)=IF(AH$7="","Yes",AH$7))*ROW(Data!$C$1:$C$1009),ROW(AH123)-ROW(AH$7)),1)),"")</f>
        <v/>
      </c>
      <c r="AI123" s="43" t="str">
        <f ca="1">IF(AJ123="","",IF(INDEX(Data!$BR:$BR,MATCH(AJ123,Data!$A:$A,0),1)=0,"",INDEX(Data!$BR:$BR,MATCH(AJ123,Data!$A:$A,0),1)))</f>
        <v/>
      </c>
      <c r="AJ123" s="43" t="str" cm="1">
        <f t="array" aca="1" ref="AJ123" ca="1">IFERROR(_xlfn.SINGLE(INDEX(Data!$A$1:AQ$1009,_xlfn.AGGREGATE(15,6,(OFFSET(Data!$A$1,0,MATCH(AJ$6,Data!$1:$1,0)-1,1000,1)=IF(AJ$7="","Yes",AJ$7))/(OFFSET(Data!$A$1,0,MATCH(AJ$6,Data!$1:$1,0)-1,1000,1)=IF(AJ$7="","Yes",AJ$7))*ROW(Data!$C$1:$C$1009),ROW(AJ123)-ROW(AJ$7)),1)),"")</f>
        <v/>
      </c>
      <c r="AK123" s="43" t="str">
        <f ca="1">IF(AL123="","",IF(INDEX(Data!$BR:$BR,MATCH(AL123,Data!$A:$A,0),1)=0,"",INDEX(Data!$BR:$BR,MATCH(AL123,Data!$A:$A,0),1)))</f>
        <v/>
      </c>
      <c r="AL123" s="43" t="str" cm="1">
        <f t="array" aca="1" ref="AL123" ca="1">IFERROR(_xlfn.SINGLE(INDEX(Data!$A$1:AS$1009,_xlfn.AGGREGATE(15,6,(OFFSET(Data!$A$1,0,MATCH(AL$6,Data!$1:$1,0)-1,1000,1)=IF(AL$7="","Yes",AL$7))/(OFFSET(Data!$A$1,0,MATCH(AL$6,Data!$1:$1,0)-1,1000,1)=IF(AL$7="","Yes",AL$7))*ROW(Data!$C$1:$C$1009),ROW(AL123)-ROW(AL$7)),1)),"")</f>
        <v/>
      </c>
      <c r="AM123" s="43" t="str">
        <f ca="1">IF(AN123="","",IF(INDEX(Data!$BR:$BR,MATCH(AN123,Data!$A:$A,0),1)=0,"",INDEX(Data!$BR:$BR,MATCH(AN123,Data!$A:$A,0),1)))</f>
        <v/>
      </c>
      <c r="AN123" s="43" t="str" cm="1">
        <f t="array" aca="1" ref="AN123" ca="1">IFERROR(_xlfn.SINGLE(INDEX(Data!$A$1:AU$1009,_xlfn.AGGREGATE(15,6,(OFFSET(Data!$A$1,0,MATCH(AN$6,Data!$1:$1,0)-1,1000,1)=IF(AN$7="","Yes",AN$7))/(OFFSET(Data!$A$1,0,MATCH(AN$6,Data!$1:$1,0)-1,1000,1)=IF(AN$7="","Yes",AN$7))*ROW(Data!$C$1:$C$1009),ROW(AN123)-ROW(AN$7)),1)),"")</f>
        <v/>
      </c>
    </row>
    <row r="124" spans="1:40" ht="24" x14ac:dyDescent="0.4">
      <c r="A124" s="43" t="str">
        <f ca="1">IF(B124="","",IF(INDEX(Data!$BR:$BR,MATCH(B124,Data!$A:$A,0),1)=0,"",INDEX(Data!$BR:$BR,MATCH(B124,Data!$A:$A,0),1)))</f>
        <v/>
      </c>
      <c r="B124" s="43" t="str" cm="1">
        <f t="array" aca="1" ref="B124" ca="1">IFERROR(_xlfn.SINGLE(INDEX(Data!A$1:$A$1007,_xlfn.AGGREGATE(15,6,(OFFSET(Data!$A$1,0,MATCH(B$6,Data!$1:$1,0)-1,1000,1)=IF(B$7="","Yes",B$7))/(OFFSET(Data!$A$1,0,MATCH(B$6,Data!$1:$1,0)-1,1000,1)=IF(B$7="","Yes",B$7))*ROW(Data!$C$1:$C$1007),ROW(B124)-ROW(B$7)),1)),"")</f>
        <v/>
      </c>
      <c r="C124" s="43" t="str">
        <f ca="1">IF(D124="","",IF(INDEX(Data!$BR:$BR,MATCH(D124,Data!$A:$A,0),1)=0,"",INDEX(Data!$BR:$BR,MATCH(D124,Data!$A:$A,0),1)))</f>
        <v/>
      </c>
      <c r="D124" s="43" t="str" cm="1">
        <f t="array" aca="1" ref="D124" ca="1">IFERROR(_xlfn.SINGLE(INDEX(Data!$A$1:C$1007,_xlfn.AGGREGATE(15,6,(OFFSET(Data!$A$1,0,MATCH(D$6,Data!$1:$1,0)-1,1000,1)=IF(D$7="","Yes",D$7))/(OFFSET(Data!$A$1,0,MATCH(D$6,Data!$1:$1,0)-1,1000,1)=IF(D$7="","Yes",D$7))*ROW(Data!$C$1:$C$1007),ROW(D124)-ROW(D$7)),1)),"")</f>
        <v/>
      </c>
      <c r="E124" s="43" t="str">
        <f ca="1">IF(F124="","",IF(INDEX(Data!$BR:$BR,MATCH(F124,Data!$A:$A,0),1)=0,"",INDEX(Data!$BR:$BR,MATCH(F124,Data!$A:$A,0),1)))</f>
        <v/>
      </c>
      <c r="F124" s="43" t="str" cm="1">
        <f t="array" aca="1" ref="F124" ca="1">IFERROR(_xlfn.SINGLE(INDEX(Data!$A$1:E$1009,_xlfn.AGGREGATE(15,6,(OFFSET(Data!$A$1,0,MATCH(F$6,Data!$1:$1,0)-1,1000,1)=IF(F$7="","Yes",F$7))/(OFFSET(Data!$A$1,0,MATCH(F$6,Data!$1:$1,0)-1,1000,1)=IF(F$7="","Yes",F$7))*ROW(Data!$C$1:$C$1009),ROW(F124)-ROW(F$7)),1)),"")</f>
        <v/>
      </c>
      <c r="G124" s="43" t="str">
        <f ca="1">IF(H124="","",IF(INDEX(Data!$BR:$BR,MATCH(H124,Data!$A:$A,0),1)=0,"",INDEX(Data!$BR:$BR,MATCH(H124,Data!$A:$A,0),1)))</f>
        <v/>
      </c>
      <c r="H124" s="43" t="str" cm="1">
        <f t="array" aca="1" ref="H124" ca="1">IFERROR(_xlfn.SINGLE(INDEX(Data!$A$1:G$1009,_xlfn.AGGREGATE(15,6,(OFFSET(Data!$A$1,0,MATCH(H$6,Data!$1:$1,0)-1,1000,1)=IF(H$7="","Yes",H$7))/(OFFSET(Data!$A$1,0,MATCH(H$6,Data!$1:$1,0)-1,1000,1)=IF(H$7="","Yes",H$7))*ROW(Data!$C$1:$C$1009),ROW(H124)-ROW(H$7)),1)),"")</f>
        <v/>
      </c>
      <c r="I124" s="43" t="str">
        <f ca="1">IF(J124="","",IF(INDEX(Data!$BR:$BR,MATCH(J124,Data!$A:$A,0),1)=0,"",INDEX(Data!$BR:$BR,MATCH(J124,Data!$A:$A,0),1)))</f>
        <v/>
      </c>
      <c r="J124" s="43" t="str" cm="1">
        <f t="array" aca="1" ref="J124" ca="1">IFERROR(_xlfn.SINGLE(INDEX(Data!$A$1:J$1009,_xlfn.AGGREGATE(15,6,(OFFSET(Data!$A$1,0,MATCH(J$6,Data!$1:$1,0)-1,1000,1)=IF(J$7="","Yes",J$7))/(OFFSET(Data!$A$1,0,MATCH(J$6,Data!$1:$1,0)-1,1000,1)=IF(J$7="","Yes",J$7))*ROW(Data!$C$1:$C$1009),ROW(J124)-ROW(J$7)),1)),"")</f>
        <v/>
      </c>
      <c r="K124" s="43" t="str">
        <f ca="1">IF(L124="","",IF(INDEX(Data!$BR:$BR,MATCH(L124,Data!$A:$A,0),1)=0,"",INDEX(Data!$BR:$BR,MATCH(L124,Data!$A:$A,0),1)))</f>
        <v/>
      </c>
      <c r="L124" s="43" t="str" cm="1">
        <f t="array" aca="1" ref="L124" ca="1">IFERROR(_xlfn.SINGLE(INDEX(Data!$A$1:L$1009,_xlfn.AGGREGATE(15,6,(OFFSET(Data!$A$1,0,MATCH(L$6,Data!$1:$1,0)-1,1000,1)=IF(L$7="","Yes",L$7))/(OFFSET(Data!$A$1,0,MATCH(L$6,Data!$1:$1,0)-1,1000,1)=IF(L$7="","Yes",L$7))*ROW(Data!$C$1:$C$1009),ROW(L124)-ROW(L$7)),1)),"")</f>
        <v/>
      </c>
      <c r="M124" s="43" t="str">
        <f ca="1">IF(N124="","",IF(INDEX(Data!$BR:$BR,MATCH(N124,Data!$A:$A,0),1)=0,"",INDEX(Data!$BR:$BR,MATCH(N124,Data!$A:$A,0),1)))</f>
        <v/>
      </c>
      <c r="N124" s="43" t="str" cm="1">
        <f t="array" aca="1" ref="N124" ca="1">IFERROR(_xlfn.SINGLE(INDEX(Data!$A$1:N$1009,_xlfn.AGGREGATE(15,6,(OFFSET(Data!$A$1,0,MATCH(N$6,Data!$1:$1,0)-1,1000,1)=IF(N$7="","Yes",N$7))/(OFFSET(Data!$A$1,0,MATCH(N$6,Data!$1:$1,0)-1,1000,1)=IF(N$7="","Yes",N$7))*ROW(Data!$C$1:$C$1009),ROW(N124)-ROW(N$7)),1)),"")</f>
        <v/>
      </c>
      <c r="O124" s="43" t="str">
        <f ca="1">IF(P124="","",IF(INDEX(Data!$BR:$BR,MATCH(P124,Data!$A:$A,0),1)=0,"",INDEX(Data!$BR:$BR,MATCH(P124,Data!$A:$A,0),1)))</f>
        <v/>
      </c>
      <c r="P124" s="43" t="str" cm="1">
        <f t="array" aca="1" ref="P124" ca="1">IFERROR(_xlfn.SINGLE(INDEX(Data!$A$1:Q$1009,_xlfn.AGGREGATE(15,6,(OFFSET(Data!$A$1,0,MATCH(P$6,Data!$1:$1,0)-1,1000,1)=IF(P$7="","Yes",P$7))/(OFFSET(Data!$A$1,0,MATCH(P$6,Data!$1:$1,0)-1,1000,1)=IF(P$7="","Yes",P$7))*ROW(Data!$C$1:$C$1009),ROW(P124)-ROW(P$7)),1)),"")</f>
        <v/>
      </c>
      <c r="Q124" s="43" t="str">
        <f ca="1">IF(R124="","",IF(INDEX(Data!$BR:$BR,MATCH(R124,Data!$A:$A,0),1)=0,"",INDEX(Data!$BR:$BR,MATCH(R124,Data!$A:$A,0),1)))</f>
        <v/>
      </c>
      <c r="R124" s="43" t="str" cm="1">
        <f t="array" aca="1" ref="R124" ca="1">IFERROR(_xlfn.SINGLE(INDEX(Data!$A$1:R$1009,_xlfn.AGGREGATE(15,6,(OFFSET(Data!$A$1,0,MATCH(R$6,Data!$1:$1,0)-1,1000,1)=IF(R$7="","Yes",R$7))/(OFFSET(Data!$A$1,0,MATCH(R$6,Data!$1:$1,0)-1,1000,1)=IF(R$7="","Yes",R$7))*ROW(Data!$C$1:$C$1009),ROW(R124)-ROW(R$7)),1)),"")</f>
        <v>Telemundo</v>
      </c>
      <c r="S124" s="43" t="str">
        <f ca="1">IF(T124="","",IF(INDEX(Data!$BR:$BR,MATCH(T124,Data!$A:$A,0),1)=0,"",INDEX(Data!$BR:$BR,MATCH(T124,Data!$A:$A,0),1)))</f>
        <v/>
      </c>
      <c r="T124" s="43" t="str" cm="1">
        <f t="array" aca="1" ref="T124" ca="1">IFERROR(_xlfn.SINGLE(INDEX(Data!$A$1:S$1009,_xlfn.AGGREGATE(15,6,(OFFSET(Data!$A$1,0,MATCH(T$6,Data!$1:$1,0)-1,1000,1)=IF(T$7="","Yes",T$7))/(OFFSET(Data!$A$1,0,MATCH(T$6,Data!$1:$1,0)-1,1000,1)=IF(T$7="","Yes",T$7))*ROW(Data!$C$1:$C$1009),ROW(T124)-ROW(T$7)),1)),"")</f>
        <v>STARZ ENCORE Family</v>
      </c>
      <c r="U124" s="43" t="str">
        <f ca="1">IF(V124="","",IF(INDEX(Data!$BR:$BR,MATCH(V124,Data!$A:$A,0),1)=0,"",INDEX(Data!$BR:$BR,MATCH(V124,Data!$A:$A,0),1)))</f>
        <v/>
      </c>
      <c r="V124" s="43" t="str" cm="1">
        <f t="array" aca="1" ref="V124" ca="1">IFERROR(_xlfn.SINGLE(INDEX(Data!$A$1:T$1009,_xlfn.AGGREGATE(15,6,(OFFSET(Data!$A$1,0,MATCH(V$6,Data!$1:$1,0)-1,1000,1)=IF(V$7="","Yes",V$7))/(OFFSET(Data!$A$1,0,MATCH(V$6,Data!$1:$1,0)-1,1000,1)=IF(V$7="","Yes",V$7))*ROW(Data!$C$1:$C$1009),ROW(V124)-ROW(V$7)),1)),"")</f>
        <v>Showtime 2 East</v>
      </c>
      <c r="W124" s="43" t="str">
        <f ca="1">IF(X124="","",IF(INDEX(Data!$BR:$BR,MATCH(X124,Data!$A:$A,0),1)=0,"",INDEX(Data!$BR:$BR,MATCH(X124,Data!$A:$A,0),1)))</f>
        <v/>
      </c>
      <c r="X124" s="43" t="str" cm="1">
        <f t="array" aca="1" ref="X124" ca="1">IFERROR(_xlfn.SINGLE(INDEX(Data!$A$1:Y$1009,_xlfn.AGGREGATE(15,6,(OFFSET(Data!$A$1,0,MATCH(X$6,Data!$1:$1,0)-1,1000,1)=IF(X$7="","Yes",X$7))/(OFFSET(Data!$A$1,0,MATCH(X$6,Data!$1:$1,0)-1,1000,1)=IF(X$7="","Yes",X$7))*ROW(Data!$C$1:$C$1009),ROW(X124)-ROW(X$7)),1)),"")</f>
        <v/>
      </c>
      <c r="Y124" s="43" t="str">
        <f ca="1">IF(Z124="","",IF(INDEX(Data!$BR:$BR,MATCH(Z124,Data!$A:$A,0),1)=0,"",INDEX(Data!$BR:$BR,MATCH(Z124,Data!$A:$A,0),1)))</f>
        <v/>
      </c>
      <c r="Z124" s="43" t="str" cm="1">
        <f t="array" aca="1" ref="Z124" ca="1">IFERROR(_xlfn.SINGLE(INDEX(Data!$A$1:AA$1009,_xlfn.AGGREGATE(15,6,(OFFSET(Data!$A$1,0,MATCH(Z$6,Data!$1:$1,0)-1,1000,1)=IF(Z$7="","Yes",Z$7))/(OFFSET(Data!$A$1,0,MATCH(Z$6,Data!$1:$1,0)-1,1000,1)=IF(Z$7="","Yes",Z$7))*ROW(Data!$C$1:$C$1009),ROW(Z124)-ROW(Z$7)),1)),"")</f>
        <v/>
      </c>
      <c r="AA124" s="43" t="str">
        <f ca="1">IF(AB124="","",IF(INDEX(Data!$BR:$BR,MATCH(AB124,Data!$A:$A,0),1)=0,"",INDEX(Data!$BR:$BR,MATCH(AB124,Data!$A:$A,0),1)))</f>
        <v/>
      </c>
      <c r="AB124" s="43" t="str" cm="1">
        <f t="array" aca="1" ref="AB124" ca="1">IFERROR(_xlfn.SINGLE(INDEX(Data!$A$1:AC$1009,_xlfn.AGGREGATE(15,6,(OFFSET(Data!$A$1,0,MATCH(AB$6,Data!$1:$1,0)-1,1000,1)=IF(AB$7="","Yes",AB$7))/(OFFSET(Data!$A$1,0,MATCH(AB$6,Data!$1:$1,0)-1,1000,1)=IF(AB$7="","Yes",AB$7))*ROW(Data!$C$1:$C$1009),ROW(AB124)-ROW(AB$7)),1)),"")</f>
        <v/>
      </c>
      <c r="AC124" s="43" t="str">
        <f ca="1">IF(AD124="","",IF(INDEX(Data!$BR:$BR,MATCH(AD124,Data!$A:$A,0),1)=0,"",INDEX(Data!$BR:$BR,MATCH(AD124,Data!$A:$A,0),1)))</f>
        <v/>
      </c>
      <c r="AD124" s="43" t="str" cm="1">
        <f t="array" aca="1" ref="AD124" ca="1">IFERROR(_xlfn.SINGLE(INDEX(Data!$A$1:AE$1009,_xlfn.AGGREGATE(15,6,(OFFSET(Data!$A$1,0,MATCH(AD$6,Data!$1:$1,0)-1,1000,1)=IF(AD$7="","Yes",AD$7))/(OFFSET(Data!$A$1,0,MATCH(AD$6,Data!$1:$1,0)-1,1000,1)=IF(AD$7="","Yes",AD$7))*ROW(Data!$C$1:$C$1009),ROW(AD124)-ROW(AD$7)),1)),"")</f>
        <v/>
      </c>
      <c r="AE124" s="43" t="str">
        <f ca="1">IF(AF124="","",IF(INDEX(Data!$BR:$BR,MATCH(AF124,Data!$A:$A,0),1)=0,"",INDEX(Data!$BR:$BR,MATCH(AF124,Data!$A:$A,0),1)))</f>
        <v/>
      </c>
      <c r="AF124" s="43" t="str" cm="1">
        <f t="array" aca="1" ref="AF124" ca="1">IFERROR(_xlfn.SINGLE(INDEX(Data!$A$1:AM$1009,_xlfn.AGGREGATE(15,6,(OFFSET(Data!$A$1,0,MATCH(AF$6,Data!$1:$1,0)-1,1000,1)=IF(AF$7="","Yes",AF$7))/(OFFSET(Data!$A$1,0,MATCH(AF$6,Data!$1:$1,0)-1,1000,1)=IF(AF$7="","Yes",AF$7))*ROW(Data!$C$1:$C$1009),ROW(AF124)-ROW(AF$7)),1)),"")</f>
        <v/>
      </c>
      <c r="AG124" s="43" t="str">
        <f ca="1">IF(AH124="","",IF(INDEX(Data!$BR:$BR,MATCH(AH124,Data!$A:$A,0),1)=0,"",INDEX(Data!$BR:$BR,MATCH(AH124,Data!$A:$A,0),1)))</f>
        <v/>
      </c>
      <c r="AH124" s="43" t="str" cm="1">
        <f t="array" aca="1" ref="AH124" ca="1">IFERROR(_xlfn.SINGLE(INDEX(Data!$A$1:AO$1009,_xlfn.AGGREGATE(15,6,(OFFSET(Data!$A$1,0,MATCH(AH$6,Data!$1:$1,0)-1,1000,1)=IF(AH$7="","Yes",AH$7))/(OFFSET(Data!$A$1,0,MATCH(AH$6,Data!$1:$1,0)-1,1000,1)=IF(AH$7="","Yes",AH$7))*ROW(Data!$C$1:$C$1009),ROW(AH124)-ROW(AH$7)),1)),"")</f>
        <v/>
      </c>
      <c r="AI124" s="43" t="str">
        <f ca="1">IF(AJ124="","",IF(INDEX(Data!$BR:$BR,MATCH(AJ124,Data!$A:$A,0),1)=0,"",INDEX(Data!$BR:$BR,MATCH(AJ124,Data!$A:$A,0),1)))</f>
        <v/>
      </c>
      <c r="AJ124" s="43" t="str" cm="1">
        <f t="array" aca="1" ref="AJ124" ca="1">IFERROR(_xlfn.SINGLE(INDEX(Data!$A$1:AQ$1009,_xlfn.AGGREGATE(15,6,(OFFSET(Data!$A$1,0,MATCH(AJ$6,Data!$1:$1,0)-1,1000,1)=IF(AJ$7="","Yes",AJ$7))/(OFFSET(Data!$A$1,0,MATCH(AJ$6,Data!$1:$1,0)-1,1000,1)=IF(AJ$7="","Yes",AJ$7))*ROW(Data!$C$1:$C$1009),ROW(AJ124)-ROW(AJ$7)),1)),"")</f>
        <v/>
      </c>
      <c r="AK124" s="43" t="str">
        <f ca="1">IF(AL124="","",IF(INDEX(Data!$BR:$BR,MATCH(AL124,Data!$A:$A,0),1)=0,"",INDEX(Data!$BR:$BR,MATCH(AL124,Data!$A:$A,0),1)))</f>
        <v/>
      </c>
      <c r="AL124" s="43" t="str" cm="1">
        <f t="array" aca="1" ref="AL124" ca="1">IFERROR(_xlfn.SINGLE(INDEX(Data!$A$1:AS$1009,_xlfn.AGGREGATE(15,6,(OFFSET(Data!$A$1,0,MATCH(AL$6,Data!$1:$1,0)-1,1000,1)=IF(AL$7="","Yes",AL$7))/(OFFSET(Data!$A$1,0,MATCH(AL$6,Data!$1:$1,0)-1,1000,1)=IF(AL$7="","Yes",AL$7))*ROW(Data!$C$1:$C$1009),ROW(AL124)-ROW(AL$7)),1)),"")</f>
        <v/>
      </c>
      <c r="AM124" s="43" t="str">
        <f ca="1">IF(AN124="","",IF(INDEX(Data!$BR:$BR,MATCH(AN124,Data!$A:$A,0),1)=0,"",INDEX(Data!$BR:$BR,MATCH(AN124,Data!$A:$A,0),1)))</f>
        <v/>
      </c>
      <c r="AN124" s="43" t="str" cm="1">
        <f t="array" aca="1" ref="AN124" ca="1">IFERROR(_xlfn.SINGLE(INDEX(Data!$A$1:AU$1009,_xlfn.AGGREGATE(15,6,(OFFSET(Data!$A$1,0,MATCH(AN$6,Data!$1:$1,0)-1,1000,1)=IF(AN$7="","Yes",AN$7))/(OFFSET(Data!$A$1,0,MATCH(AN$6,Data!$1:$1,0)-1,1000,1)=IF(AN$7="","Yes",AN$7))*ROW(Data!$C$1:$C$1009),ROW(AN124)-ROW(AN$7)),1)),"")</f>
        <v/>
      </c>
    </row>
    <row r="125" spans="1:40" ht="24" x14ac:dyDescent="0.4">
      <c r="A125" s="43" t="str">
        <f ca="1">IF(B125="","",IF(INDEX(Data!$BR:$BR,MATCH(B125,Data!$A:$A,0),1)=0,"",INDEX(Data!$BR:$BR,MATCH(B125,Data!$A:$A,0),1)))</f>
        <v/>
      </c>
      <c r="B125" s="43" t="str" cm="1">
        <f t="array" aca="1" ref="B125" ca="1">IFERROR(_xlfn.SINGLE(INDEX(Data!A$1:$A$1007,_xlfn.AGGREGATE(15,6,(OFFSET(Data!$A$1,0,MATCH(B$6,Data!$1:$1,0)-1,1000,1)=IF(B$7="","Yes",B$7))/(OFFSET(Data!$A$1,0,MATCH(B$6,Data!$1:$1,0)-1,1000,1)=IF(B$7="","Yes",B$7))*ROW(Data!$C$1:$C$1007),ROW(B125)-ROW(B$7)),1)),"")</f>
        <v/>
      </c>
      <c r="C125" s="43" t="str">
        <f ca="1">IF(D125="","",IF(INDEX(Data!$BR:$BR,MATCH(D125,Data!$A:$A,0),1)=0,"",INDEX(Data!$BR:$BR,MATCH(D125,Data!$A:$A,0),1)))</f>
        <v/>
      </c>
      <c r="D125" s="43" t="str" cm="1">
        <f t="array" aca="1" ref="D125" ca="1">IFERROR(_xlfn.SINGLE(INDEX(Data!$A$1:C$1007,_xlfn.AGGREGATE(15,6,(OFFSET(Data!$A$1,0,MATCH(D$6,Data!$1:$1,0)-1,1000,1)=IF(D$7="","Yes",D$7))/(OFFSET(Data!$A$1,0,MATCH(D$6,Data!$1:$1,0)-1,1000,1)=IF(D$7="","Yes",D$7))*ROW(Data!$C$1:$C$1007),ROW(D125)-ROW(D$7)),1)),"")</f>
        <v/>
      </c>
      <c r="E125" s="43" t="str">
        <f ca="1">IF(F125="","",IF(INDEX(Data!$BR:$BR,MATCH(F125,Data!$A:$A,0),1)=0,"",INDEX(Data!$BR:$BR,MATCH(F125,Data!$A:$A,0),1)))</f>
        <v/>
      </c>
      <c r="F125" s="43" t="str" cm="1">
        <f t="array" aca="1" ref="F125" ca="1">IFERROR(_xlfn.SINGLE(INDEX(Data!$A$1:E$1009,_xlfn.AGGREGATE(15,6,(OFFSET(Data!$A$1,0,MATCH(F$6,Data!$1:$1,0)-1,1000,1)=IF(F$7="","Yes",F$7))/(OFFSET(Data!$A$1,0,MATCH(F$6,Data!$1:$1,0)-1,1000,1)=IF(F$7="","Yes",F$7))*ROW(Data!$C$1:$C$1009),ROW(F125)-ROW(F$7)),1)),"")</f>
        <v/>
      </c>
      <c r="G125" s="43" t="str">
        <f ca="1">IF(H125="","",IF(INDEX(Data!$BR:$BR,MATCH(H125,Data!$A:$A,0),1)=0,"",INDEX(Data!$BR:$BR,MATCH(H125,Data!$A:$A,0),1)))</f>
        <v/>
      </c>
      <c r="H125" s="43" t="str" cm="1">
        <f t="array" aca="1" ref="H125" ca="1">IFERROR(_xlfn.SINGLE(INDEX(Data!$A$1:G$1009,_xlfn.AGGREGATE(15,6,(OFFSET(Data!$A$1,0,MATCH(H$6,Data!$1:$1,0)-1,1000,1)=IF(H$7="","Yes",H$7))/(OFFSET(Data!$A$1,0,MATCH(H$6,Data!$1:$1,0)-1,1000,1)=IF(H$7="","Yes",H$7))*ROW(Data!$C$1:$C$1009),ROW(H125)-ROW(H$7)),1)),"")</f>
        <v/>
      </c>
      <c r="I125" s="43" t="str">
        <f ca="1">IF(J125="","",IF(INDEX(Data!$BR:$BR,MATCH(J125,Data!$A:$A,0),1)=0,"",INDEX(Data!$BR:$BR,MATCH(J125,Data!$A:$A,0),1)))</f>
        <v/>
      </c>
      <c r="J125" s="43" t="str" cm="1">
        <f t="array" aca="1" ref="J125" ca="1">IFERROR(_xlfn.SINGLE(INDEX(Data!$A$1:J$1009,_xlfn.AGGREGATE(15,6,(OFFSET(Data!$A$1,0,MATCH(J$6,Data!$1:$1,0)-1,1000,1)=IF(J$7="","Yes",J$7))/(OFFSET(Data!$A$1,0,MATCH(J$6,Data!$1:$1,0)-1,1000,1)=IF(J$7="","Yes",J$7))*ROW(Data!$C$1:$C$1009),ROW(J125)-ROW(J$7)),1)),"")</f>
        <v/>
      </c>
      <c r="K125" s="43" t="str">
        <f ca="1">IF(L125="","",IF(INDEX(Data!$BR:$BR,MATCH(L125,Data!$A:$A,0),1)=0,"",INDEX(Data!$BR:$BR,MATCH(L125,Data!$A:$A,0),1)))</f>
        <v/>
      </c>
      <c r="L125" s="43" t="str" cm="1">
        <f t="array" aca="1" ref="L125" ca="1">IFERROR(_xlfn.SINGLE(INDEX(Data!$A$1:L$1009,_xlfn.AGGREGATE(15,6,(OFFSET(Data!$A$1,0,MATCH(L$6,Data!$1:$1,0)-1,1000,1)=IF(L$7="","Yes",L$7))/(OFFSET(Data!$A$1,0,MATCH(L$6,Data!$1:$1,0)-1,1000,1)=IF(L$7="","Yes",L$7))*ROW(Data!$C$1:$C$1009),ROW(L125)-ROW(L$7)),1)),"")</f>
        <v/>
      </c>
      <c r="M125" s="43" t="str">
        <f ca="1">IF(N125="","",IF(INDEX(Data!$BR:$BR,MATCH(N125,Data!$A:$A,0),1)=0,"",INDEX(Data!$BR:$BR,MATCH(N125,Data!$A:$A,0),1)))</f>
        <v/>
      </c>
      <c r="N125" s="43" t="str" cm="1">
        <f t="array" aca="1" ref="N125" ca="1">IFERROR(_xlfn.SINGLE(INDEX(Data!$A$1:N$1009,_xlfn.AGGREGATE(15,6,(OFFSET(Data!$A$1,0,MATCH(N$6,Data!$1:$1,0)-1,1000,1)=IF(N$7="","Yes",N$7))/(OFFSET(Data!$A$1,0,MATCH(N$6,Data!$1:$1,0)-1,1000,1)=IF(N$7="","Yes",N$7))*ROW(Data!$C$1:$C$1009),ROW(N125)-ROW(N$7)),1)),"")</f>
        <v/>
      </c>
      <c r="O125" s="43" t="str">
        <f ca="1">IF(P125="","",IF(INDEX(Data!$BR:$BR,MATCH(P125,Data!$A:$A,0),1)=0,"",INDEX(Data!$BR:$BR,MATCH(P125,Data!$A:$A,0),1)))</f>
        <v/>
      </c>
      <c r="P125" s="43" t="str" cm="1">
        <f t="array" aca="1" ref="P125" ca="1">IFERROR(_xlfn.SINGLE(INDEX(Data!$A$1:Q$1009,_xlfn.AGGREGATE(15,6,(OFFSET(Data!$A$1,0,MATCH(P$6,Data!$1:$1,0)-1,1000,1)=IF(P$7="","Yes",P$7))/(OFFSET(Data!$A$1,0,MATCH(P$6,Data!$1:$1,0)-1,1000,1)=IF(P$7="","Yes",P$7))*ROW(Data!$C$1:$C$1009),ROW(P125)-ROW(P$7)),1)),"")</f>
        <v/>
      </c>
      <c r="Q125" s="43" t="str">
        <f ca="1">IF(R125="","",IF(INDEX(Data!$BR:$BR,MATCH(R125,Data!$A:$A,0),1)=0,"",INDEX(Data!$BR:$BR,MATCH(R125,Data!$A:$A,0),1)))</f>
        <v/>
      </c>
      <c r="R125" s="43" t="str" cm="1">
        <f t="array" aca="1" ref="R125" ca="1">IFERROR(_xlfn.SINGLE(INDEX(Data!$A$1:R$1009,_xlfn.AGGREGATE(15,6,(OFFSET(Data!$A$1,0,MATCH(R$6,Data!$1:$1,0)-1,1000,1)=IF(R$7="","Yes",R$7))/(OFFSET(Data!$A$1,0,MATCH(R$6,Data!$1:$1,0)-1,1000,1)=IF(R$7="","Yes",R$7))*ROW(Data!$C$1:$C$1009),ROW(R125)-ROW(R$7)),1)),"")</f>
        <v>Tennis Channel</v>
      </c>
      <c r="S125" s="43" t="str">
        <f ca="1">IF(T125="","",IF(INDEX(Data!$BR:$BR,MATCH(T125,Data!$A:$A,0),1)=0,"",INDEX(Data!$BR:$BR,MATCH(T125,Data!$A:$A,0),1)))</f>
        <v/>
      </c>
      <c r="T125" s="43" t="str" cm="1">
        <f t="array" aca="1" ref="T125" ca="1">IFERROR(_xlfn.SINGLE(INDEX(Data!$A$1:S$1009,_xlfn.AGGREGATE(15,6,(OFFSET(Data!$A$1,0,MATCH(T$6,Data!$1:$1,0)-1,1000,1)=IF(T$7="","Yes",T$7))/(OFFSET(Data!$A$1,0,MATCH(T$6,Data!$1:$1,0)-1,1000,1)=IF(T$7="","Yes",T$7))*ROW(Data!$C$1:$C$1009),ROW(T125)-ROW(T$7)),1)),"")</f>
        <v>STARZ ENCORE Suspense</v>
      </c>
      <c r="U125" s="43" t="str">
        <f ca="1">IF(V125="","",IF(INDEX(Data!$BR:$BR,MATCH(V125,Data!$A:$A,0),1)=0,"",INDEX(Data!$BR:$BR,MATCH(V125,Data!$A:$A,0),1)))</f>
        <v/>
      </c>
      <c r="V125" s="43" t="str" cm="1">
        <f t="array" aca="1" ref="V125" ca="1">IFERROR(_xlfn.SINGLE(INDEX(Data!$A$1:T$1009,_xlfn.AGGREGATE(15,6,(OFFSET(Data!$A$1,0,MATCH(V$6,Data!$1:$1,0)-1,1000,1)=IF(V$7="","Yes",V$7))/(OFFSET(Data!$A$1,0,MATCH(V$6,Data!$1:$1,0)-1,1000,1)=IF(V$7="","Yes",V$7))*ROW(Data!$C$1:$C$1009),ROW(V125)-ROW(V$7)),1)),"")</f>
        <v>Showtime East</v>
      </c>
      <c r="W125" s="43" t="str">
        <f ca="1">IF(X125="","",IF(INDEX(Data!$BR:$BR,MATCH(X125,Data!$A:$A,0),1)=0,"",INDEX(Data!$BR:$BR,MATCH(X125,Data!$A:$A,0),1)))</f>
        <v/>
      </c>
      <c r="X125" s="43" t="str" cm="1">
        <f t="array" aca="1" ref="X125" ca="1">IFERROR(_xlfn.SINGLE(INDEX(Data!$A$1:Y$1009,_xlfn.AGGREGATE(15,6,(OFFSET(Data!$A$1,0,MATCH(X$6,Data!$1:$1,0)-1,1000,1)=IF(X$7="","Yes",X$7))/(OFFSET(Data!$A$1,0,MATCH(X$6,Data!$1:$1,0)-1,1000,1)=IF(X$7="","Yes",X$7))*ROW(Data!$C$1:$C$1009),ROW(X125)-ROW(X$7)),1)),"")</f>
        <v/>
      </c>
      <c r="Y125" s="43" t="str">
        <f ca="1">IF(Z125="","",IF(INDEX(Data!$BR:$BR,MATCH(Z125,Data!$A:$A,0),1)=0,"",INDEX(Data!$BR:$BR,MATCH(Z125,Data!$A:$A,0),1)))</f>
        <v/>
      </c>
      <c r="Z125" s="43" t="str" cm="1">
        <f t="array" aca="1" ref="Z125" ca="1">IFERROR(_xlfn.SINGLE(INDEX(Data!$A$1:AA$1009,_xlfn.AGGREGATE(15,6,(OFFSET(Data!$A$1,0,MATCH(Z$6,Data!$1:$1,0)-1,1000,1)=IF(Z$7="","Yes",Z$7))/(OFFSET(Data!$A$1,0,MATCH(Z$6,Data!$1:$1,0)-1,1000,1)=IF(Z$7="","Yes",Z$7))*ROW(Data!$C$1:$C$1009),ROW(Z125)-ROW(Z$7)),1)),"")</f>
        <v/>
      </c>
      <c r="AA125" s="43" t="str">
        <f ca="1">IF(AB125="","",IF(INDEX(Data!$BR:$BR,MATCH(AB125,Data!$A:$A,0),1)=0,"",INDEX(Data!$BR:$BR,MATCH(AB125,Data!$A:$A,0),1)))</f>
        <v/>
      </c>
      <c r="AB125" s="43" t="str" cm="1">
        <f t="array" aca="1" ref="AB125" ca="1">IFERROR(_xlfn.SINGLE(INDEX(Data!$A$1:AC$1009,_xlfn.AGGREGATE(15,6,(OFFSET(Data!$A$1,0,MATCH(AB$6,Data!$1:$1,0)-1,1000,1)=IF(AB$7="","Yes",AB$7))/(OFFSET(Data!$A$1,0,MATCH(AB$6,Data!$1:$1,0)-1,1000,1)=IF(AB$7="","Yes",AB$7))*ROW(Data!$C$1:$C$1009),ROW(AB125)-ROW(AB$7)),1)),"")</f>
        <v/>
      </c>
      <c r="AC125" s="43" t="str">
        <f ca="1">IF(AD125="","",IF(INDEX(Data!$BR:$BR,MATCH(AD125,Data!$A:$A,0),1)=0,"",INDEX(Data!$BR:$BR,MATCH(AD125,Data!$A:$A,0),1)))</f>
        <v/>
      </c>
      <c r="AD125" s="43" t="str" cm="1">
        <f t="array" aca="1" ref="AD125" ca="1">IFERROR(_xlfn.SINGLE(INDEX(Data!$A$1:AE$1009,_xlfn.AGGREGATE(15,6,(OFFSET(Data!$A$1,0,MATCH(AD$6,Data!$1:$1,0)-1,1000,1)=IF(AD$7="","Yes",AD$7))/(OFFSET(Data!$A$1,0,MATCH(AD$6,Data!$1:$1,0)-1,1000,1)=IF(AD$7="","Yes",AD$7))*ROW(Data!$C$1:$C$1009),ROW(AD125)-ROW(AD$7)),1)),"")</f>
        <v/>
      </c>
      <c r="AE125" s="43" t="str">
        <f ca="1">IF(AF125="","",IF(INDEX(Data!$BR:$BR,MATCH(AF125,Data!$A:$A,0),1)=0,"",INDEX(Data!$BR:$BR,MATCH(AF125,Data!$A:$A,0),1)))</f>
        <v/>
      </c>
      <c r="AF125" s="43" t="str" cm="1">
        <f t="array" aca="1" ref="AF125" ca="1">IFERROR(_xlfn.SINGLE(INDEX(Data!$A$1:AM$1009,_xlfn.AGGREGATE(15,6,(OFFSET(Data!$A$1,0,MATCH(AF$6,Data!$1:$1,0)-1,1000,1)=IF(AF$7="","Yes",AF$7))/(OFFSET(Data!$A$1,0,MATCH(AF$6,Data!$1:$1,0)-1,1000,1)=IF(AF$7="","Yes",AF$7))*ROW(Data!$C$1:$C$1009),ROW(AF125)-ROW(AF$7)),1)),"")</f>
        <v/>
      </c>
      <c r="AG125" s="43" t="str">
        <f ca="1">IF(AH125="","",IF(INDEX(Data!$BR:$BR,MATCH(AH125,Data!$A:$A,0),1)=0,"",INDEX(Data!$BR:$BR,MATCH(AH125,Data!$A:$A,0),1)))</f>
        <v/>
      </c>
      <c r="AH125" s="43" t="str" cm="1">
        <f t="array" aca="1" ref="AH125" ca="1">IFERROR(_xlfn.SINGLE(INDEX(Data!$A$1:AO$1009,_xlfn.AGGREGATE(15,6,(OFFSET(Data!$A$1,0,MATCH(AH$6,Data!$1:$1,0)-1,1000,1)=IF(AH$7="","Yes",AH$7))/(OFFSET(Data!$A$1,0,MATCH(AH$6,Data!$1:$1,0)-1,1000,1)=IF(AH$7="","Yes",AH$7))*ROW(Data!$C$1:$C$1009),ROW(AH125)-ROW(AH$7)),1)),"")</f>
        <v/>
      </c>
      <c r="AI125" s="43" t="str">
        <f ca="1">IF(AJ125="","",IF(INDEX(Data!$BR:$BR,MATCH(AJ125,Data!$A:$A,0),1)=0,"",INDEX(Data!$BR:$BR,MATCH(AJ125,Data!$A:$A,0),1)))</f>
        <v/>
      </c>
      <c r="AJ125" s="43" t="str" cm="1">
        <f t="array" aca="1" ref="AJ125" ca="1">IFERROR(_xlfn.SINGLE(INDEX(Data!$A$1:AQ$1009,_xlfn.AGGREGATE(15,6,(OFFSET(Data!$A$1,0,MATCH(AJ$6,Data!$1:$1,0)-1,1000,1)=IF(AJ$7="","Yes",AJ$7))/(OFFSET(Data!$A$1,0,MATCH(AJ$6,Data!$1:$1,0)-1,1000,1)=IF(AJ$7="","Yes",AJ$7))*ROW(Data!$C$1:$C$1009),ROW(AJ125)-ROW(AJ$7)),1)),"")</f>
        <v/>
      </c>
      <c r="AK125" s="43" t="str">
        <f ca="1">IF(AL125="","",IF(INDEX(Data!$BR:$BR,MATCH(AL125,Data!$A:$A,0),1)=0,"",INDEX(Data!$BR:$BR,MATCH(AL125,Data!$A:$A,0),1)))</f>
        <v/>
      </c>
      <c r="AL125" s="43" t="str" cm="1">
        <f t="array" aca="1" ref="AL125" ca="1">IFERROR(_xlfn.SINGLE(INDEX(Data!$A$1:AS$1009,_xlfn.AGGREGATE(15,6,(OFFSET(Data!$A$1,0,MATCH(AL$6,Data!$1:$1,0)-1,1000,1)=IF(AL$7="","Yes",AL$7))/(OFFSET(Data!$A$1,0,MATCH(AL$6,Data!$1:$1,0)-1,1000,1)=IF(AL$7="","Yes",AL$7))*ROW(Data!$C$1:$C$1009),ROW(AL125)-ROW(AL$7)),1)),"")</f>
        <v/>
      </c>
      <c r="AM125" s="43" t="str">
        <f ca="1">IF(AN125="","",IF(INDEX(Data!$BR:$BR,MATCH(AN125,Data!$A:$A,0),1)=0,"",INDEX(Data!$BR:$BR,MATCH(AN125,Data!$A:$A,0),1)))</f>
        <v/>
      </c>
      <c r="AN125" s="43" t="str" cm="1">
        <f t="array" aca="1" ref="AN125" ca="1">IFERROR(_xlfn.SINGLE(INDEX(Data!$A$1:AU$1009,_xlfn.AGGREGATE(15,6,(OFFSET(Data!$A$1,0,MATCH(AN$6,Data!$1:$1,0)-1,1000,1)=IF(AN$7="","Yes",AN$7))/(OFFSET(Data!$A$1,0,MATCH(AN$6,Data!$1:$1,0)-1,1000,1)=IF(AN$7="","Yes",AN$7))*ROW(Data!$C$1:$C$1009),ROW(AN125)-ROW(AN$7)),1)),"")</f>
        <v/>
      </c>
    </row>
    <row r="126" spans="1:40" ht="24" x14ac:dyDescent="0.4">
      <c r="A126" s="43" t="str">
        <f ca="1">IF(B126="","",IF(INDEX(Data!$BR:$BR,MATCH(B126,Data!$A:$A,0),1)=0,"",INDEX(Data!$BR:$BR,MATCH(B126,Data!$A:$A,0),1)))</f>
        <v/>
      </c>
      <c r="B126" s="43" t="str" cm="1">
        <f t="array" aca="1" ref="B126" ca="1">IFERROR(_xlfn.SINGLE(INDEX(Data!A$1:$A$1007,_xlfn.AGGREGATE(15,6,(OFFSET(Data!$A$1,0,MATCH(B$6,Data!$1:$1,0)-1,1000,1)=IF(B$7="","Yes",B$7))/(OFFSET(Data!$A$1,0,MATCH(B$6,Data!$1:$1,0)-1,1000,1)=IF(B$7="","Yes",B$7))*ROW(Data!$C$1:$C$1007),ROW(B126)-ROW(B$7)),1)),"")</f>
        <v/>
      </c>
      <c r="C126" s="43" t="str">
        <f ca="1">IF(D126="","",IF(INDEX(Data!$BR:$BR,MATCH(D126,Data!$A:$A,0),1)=0,"",INDEX(Data!$BR:$BR,MATCH(D126,Data!$A:$A,0),1)))</f>
        <v/>
      </c>
      <c r="D126" s="43" t="str" cm="1">
        <f t="array" aca="1" ref="D126" ca="1">IFERROR(_xlfn.SINGLE(INDEX(Data!$A$1:C$1007,_xlfn.AGGREGATE(15,6,(OFFSET(Data!$A$1,0,MATCH(D$6,Data!$1:$1,0)-1,1000,1)=IF(D$7="","Yes",D$7))/(OFFSET(Data!$A$1,0,MATCH(D$6,Data!$1:$1,0)-1,1000,1)=IF(D$7="","Yes",D$7))*ROW(Data!$C$1:$C$1007),ROW(D126)-ROW(D$7)),1)),"")</f>
        <v/>
      </c>
      <c r="E126" s="43" t="str">
        <f ca="1">IF(F126="","",IF(INDEX(Data!$BR:$BR,MATCH(F126,Data!$A:$A,0),1)=0,"",INDEX(Data!$BR:$BR,MATCH(F126,Data!$A:$A,0),1)))</f>
        <v/>
      </c>
      <c r="F126" s="43" t="str" cm="1">
        <f t="array" aca="1" ref="F126" ca="1">IFERROR(_xlfn.SINGLE(INDEX(Data!$A$1:E$1009,_xlfn.AGGREGATE(15,6,(OFFSET(Data!$A$1,0,MATCH(F$6,Data!$1:$1,0)-1,1000,1)=IF(F$7="","Yes",F$7))/(OFFSET(Data!$A$1,0,MATCH(F$6,Data!$1:$1,0)-1,1000,1)=IF(F$7="","Yes",F$7))*ROW(Data!$C$1:$C$1009),ROW(F126)-ROW(F$7)),1)),"")</f>
        <v/>
      </c>
      <c r="G126" s="43" t="str">
        <f ca="1">IF(H126="","",IF(INDEX(Data!$BR:$BR,MATCH(H126,Data!$A:$A,0),1)=0,"",INDEX(Data!$BR:$BR,MATCH(H126,Data!$A:$A,0),1)))</f>
        <v/>
      </c>
      <c r="H126" s="43" t="str" cm="1">
        <f t="array" aca="1" ref="H126" ca="1">IFERROR(_xlfn.SINGLE(INDEX(Data!$A$1:G$1009,_xlfn.AGGREGATE(15,6,(OFFSET(Data!$A$1,0,MATCH(H$6,Data!$1:$1,0)-1,1000,1)=IF(H$7="","Yes",H$7))/(OFFSET(Data!$A$1,0,MATCH(H$6,Data!$1:$1,0)-1,1000,1)=IF(H$7="","Yes",H$7))*ROW(Data!$C$1:$C$1009),ROW(H126)-ROW(H$7)),1)),"")</f>
        <v/>
      </c>
      <c r="I126" s="43" t="str">
        <f ca="1">IF(J126="","",IF(INDEX(Data!$BR:$BR,MATCH(J126,Data!$A:$A,0),1)=0,"",INDEX(Data!$BR:$BR,MATCH(J126,Data!$A:$A,0),1)))</f>
        <v/>
      </c>
      <c r="J126" s="43" t="str" cm="1">
        <f t="array" aca="1" ref="J126" ca="1">IFERROR(_xlfn.SINGLE(INDEX(Data!$A$1:J$1009,_xlfn.AGGREGATE(15,6,(OFFSET(Data!$A$1,0,MATCH(J$6,Data!$1:$1,0)-1,1000,1)=IF(J$7="","Yes",J$7))/(OFFSET(Data!$A$1,0,MATCH(J$6,Data!$1:$1,0)-1,1000,1)=IF(J$7="","Yes",J$7))*ROW(Data!$C$1:$C$1009),ROW(J126)-ROW(J$7)),1)),"")</f>
        <v/>
      </c>
      <c r="K126" s="43" t="str">
        <f ca="1">IF(L126="","",IF(INDEX(Data!$BR:$BR,MATCH(L126,Data!$A:$A,0),1)=0,"",INDEX(Data!$BR:$BR,MATCH(L126,Data!$A:$A,0),1)))</f>
        <v/>
      </c>
      <c r="L126" s="43" t="str" cm="1">
        <f t="array" aca="1" ref="L126" ca="1">IFERROR(_xlfn.SINGLE(INDEX(Data!$A$1:L$1009,_xlfn.AGGREGATE(15,6,(OFFSET(Data!$A$1,0,MATCH(L$6,Data!$1:$1,0)-1,1000,1)=IF(L$7="","Yes",L$7))/(OFFSET(Data!$A$1,0,MATCH(L$6,Data!$1:$1,0)-1,1000,1)=IF(L$7="","Yes",L$7))*ROW(Data!$C$1:$C$1009),ROW(L126)-ROW(L$7)),1)),"")</f>
        <v/>
      </c>
      <c r="M126" s="43" t="str">
        <f ca="1">IF(N126="","",IF(INDEX(Data!$BR:$BR,MATCH(N126,Data!$A:$A,0),1)=0,"",INDEX(Data!$BR:$BR,MATCH(N126,Data!$A:$A,0),1)))</f>
        <v/>
      </c>
      <c r="N126" s="43" t="str" cm="1">
        <f t="array" aca="1" ref="N126" ca="1">IFERROR(_xlfn.SINGLE(INDEX(Data!$A$1:N$1009,_xlfn.AGGREGATE(15,6,(OFFSET(Data!$A$1,0,MATCH(N$6,Data!$1:$1,0)-1,1000,1)=IF(N$7="","Yes",N$7))/(OFFSET(Data!$A$1,0,MATCH(N$6,Data!$1:$1,0)-1,1000,1)=IF(N$7="","Yes",N$7))*ROW(Data!$C$1:$C$1009),ROW(N126)-ROW(N$7)),1)),"")</f>
        <v/>
      </c>
      <c r="O126" s="43" t="str">
        <f ca="1">IF(P126="","",IF(INDEX(Data!$BR:$BR,MATCH(P126,Data!$A:$A,0),1)=0,"",INDEX(Data!$BR:$BR,MATCH(P126,Data!$A:$A,0),1)))</f>
        <v/>
      </c>
      <c r="P126" s="43" t="str" cm="1">
        <f t="array" aca="1" ref="P126" ca="1">IFERROR(_xlfn.SINGLE(INDEX(Data!$A$1:Q$1009,_xlfn.AGGREGATE(15,6,(OFFSET(Data!$A$1,0,MATCH(P$6,Data!$1:$1,0)-1,1000,1)=IF(P$7="","Yes",P$7))/(OFFSET(Data!$A$1,0,MATCH(P$6,Data!$1:$1,0)-1,1000,1)=IF(P$7="","Yes",P$7))*ROW(Data!$C$1:$C$1009),ROW(P126)-ROW(P$7)),1)),"")</f>
        <v/>
      </c>
      <c r="Q126" s="43" t="str">
        <f ca="1">IF(R126="","",IF(INDEX(Data!$BR:$BR,MATCH(R126,Data!$A:$A,0),1)=0,"",INDEX(Data!$BR:$BR,MATCH(R126,Data!$A:$A,0),1)))</f>
        <v/>
      </c>
      <c r="R126" s="43" t="str" cm="1">
        <f t="array" aca="1" ref="R126" ca="1">IFERROR(_xlfn.SINGLE(INDEX(Data!$A$1:R$1009,_xlfn.AGGREGATE(15,6,(OFFSET(Data!$A$1,0,MATCH(R$6,Data!$1:$1,0)-1,1000,1)=IF(R$7="","Yes",R$7))/(OFFSET(Data!$A$1,0,MATCH(R$6,Data!$1:$1,0)-1,1000,1)=IF(R$7="","Yes",R$7))*ROW(Data!$C$1:$C$1009),ROW(R126)-ROW(R$7)),1)),"")</f>
        <v>TLC</v>
      </c>
      <c r="S126" s="43" t="str">
        <f ca="1">IF(T126="","",IF(INDEX(Data!$BR:$BR,MATCH(T126,Data!$A:$A,0),1)=0,"",INDEX(Data!$BR:$BR,MATCH(T126,Data!$A:$A,0),1)))</f>
        <v/>
      </c>
      <c r="T126" s="43" t="str" cm="1">
        <f t="array" aca="1" ref="T126" ca="1">IFERROR(_xlfn.SINGLE(INDEX(Data!$A$1:S$1009,_xlfn.AGGREGATE(15,6,(OFFSET(Data!$A$1,0,MATCH(T$6,Data!$1:$1,0)-1,1000,1)=IF(T$7="","Yes",T$7))/(OFFSET(Data!$A$1,0,MATCH(T$6,Data!$1:$1,0)-1,1000,1)=IF(T$7="","Yes",T$7))*ROW(Data!$C$1:$C$1009),ROW(T126)-ROW(T$7)),1)),"")</f>
        <v>STARZ ENCORE West</v>
      </c>
      <c r="U126" s="43" t="str">
        <f ca="1">IF(V126="","",IF(INDEX(Data!$BR:$BR,MATCH(V126,Data!$A:$A,0),1)=0,"",INDEX(Data!$BR:$BR,MATCH(V126,Data!$A:$A,0),1)))</f>
        <v/>
      </c>
      <c r="V126" s="43" t="str" cm="1">
        <f t="array" aca="1" ref="V126" ca="1">IFERROR(_xlfn.SINGLE(INDEX(Data!$A$1:T$1009,_xlfn.AGGREGATE(15,6,(OFFSET(Data!$A$1,0,MATCH(V$6,Data!$1:$1,0)-1,1000,1)=IF(V$7="","Yes",V$7))/(OFFSET(Data!$A$1,0,MATCH(V$6,Data!$1:$1,0)-1,1000,1)=IF(V$7="","Yes",V$7))*ROW(Data!$C$1:$C$1009),ROW(V126)-ROW(V$7)),1)),"")</f>
        <v>Showtime Exetreme</v>
      </c>
      <c r="W126" s="43" t="str">
        <f ca="1">IF(X126="","",IF(INDEX(Data!$BR:$BR,MATCH(X126,Data!$A:$A,0),1)=0,"",INDEX(Data!$BR:$BR,MATCH(X126,Data!$A:$A,0),1)))</f>
        <v/>
      </c>
      <c r="X126" s="43" t="str" cm="1">
        <f t="array" aca="1" ref="X126" ca="1">IFERROR(_xlfn.SINGLE(INDEX(Data!$A$1:Y$1009,_xlfn.AGGREGATE(15,6,(OFFSET(Data!$A$1,0,MATCH(X$6,Data!$1:$1,0)-1,1000,1)=IF(X$7="","Yes",X$7))/(OFFSET(Data!$A$1,0,MATCH(X$6,Data!$1:$1,0)-1,1000,1)=IF(X$7="","Yes",X$7))*ROW(Data!$C$1:$C$1009),ROW(X126)-ROW(X$7)),1)),"")</f>
        <v/>
      </c>
      <c r="Y126" s="43" t="str">
        <f ca="1">IF(Z126="","",IF(INDEX(Data!$BR:$BR,MATCH(Z126,Data!$A:$A,0),1)=0,"",INDEX(Data!$BR:$BR,MATCH(Z126,Data!$A:$A,0),1)))</f>
        <v/>
      </c>
      <c r="Z126" s="43" t="str" cm="1">
        <f t="array" aca="1" ref="Z126" ca="1">IFERROR(_xlfn.SINGLE(INDEX(Data!$A$1:AA$1009,_xlfn.AGGREGATE(15,6,(OFFSET(Data!$A$1,0,MATCH(Z$6,Data!$1:$1,0)-1,1000,1)=IF(Z$7="","Yes",Z$7))/(OFFSET(Data!$A$1,0,MATCH(Z$6,Data!$1:$1,0)-1,1000,1)=IF(Z$7="","Yes",Z$7))*ROW(Data!$C$1:$C$1009),ROW(Z126)-ROW(Z$7)),1)),"")</f>
        <v/>
      </c>
      <c r="AA126" s="43" t="str">
        <f ca="1">IF(AB126="","",IF(INDEX(Data!$BR:$BR,MATCH(AB126,Data!$A:$A,0),1)=0,"",INDEX(Data!$BR:$BR,MATCH(AB126,Data!$A:$A,0),1)))</f>
        <v/>
      </c>
      <c r="AB126" s="43" t="str" cm="1">
        <f t="array" aca="1" ref="AB126" ca="1">IFERROR(_xlfn.SINGLE(INDEX(Data!$A$1:AC$1009,_xlfn.AGGREGATE(15,6,(OFFSET(Data!$A$1,0,MATCH(AB$6,Data!$1:$1,0)-1,1000,1)=IF(AB$7="","Yes",AB$7))/(OFFSET(Data!$A$1,0,MATCH(AB$6,Data!$1:$1,0)-1,1000,1)=IF(AB$7="","Yes",AB$7))*ROW(Data!$C$1:$C$1009),ROW(AB126)-ROW(AB$7)),1)),"")</f>
        <v/>
      </c>
      <c r="AC126" s="43" t="str">
        <f ca="1">IF(AD126="","",IF(INDEX(Data!$BR:$BR,MATCH(AD126,Data!$A:$A,0),1)=0,"",INDEX(Data!$BR:$BR,MATCH(AD126,Data!$A:$A,0),1)))</f>
        <v/>
      </c>
      <c r="AD126" s="43" t="str" cm="1">
        <f t="array" aca="1" ref="AD126" ca="1">IFERROR(_xlfn.SINGLE(INDEX(Data!$A$1:AE$1009,_xlfn.AGGREGATE(15,6,(OFFSET(Data!$A$1,0,MATCH(AD$6,Data!$1:$1,0)-1,1000,1)=IF(AD$7="","Yes",AD$7))/(OFFSET(Data!$A$1,0,MATCH(AD$6,Data!$1:$1,0)-1,1000,1)=IF(AD$7="","Yes",AD$7))*ROW(Data!$C$1:$C$1009),ROW(AD126)-ROW(AD$7)),1)),"")</f>
        <v/>
      </c>
      <c r="AE126" s="43" t="str">
        <f ca="1">IF(AF126="","",IF(INDEX(Data!$BR:$BR,MATCH(AF126,Data!$A:$A,0),1)=0,"",INDEX(Data!$BR:$BR,MATCH(AF126,Data!$A:$A,0),1)))</f>
        <v/>
      </c>
      <c r="AF126" s="43" t="str" cm="1">
        <f t="array" aca="1" ref="AF126" ca="1">IFERROR(_xlfn.SINGLE(INDEX(Data!$A$1:AM$1009,_xlfn.AGGREGATE(15,6,(OFFSET(Data!$A$1,0,MATCH(AF$6,Data!$1:$1,0)-1,1000,1)=IF(AF$7="","Yes",AF$7))/(OFFSET(Data!$A$1,0,MATCH(AF$6,Data!$1:$1,0)-1,1000,1)=IF(AF$7="","Yes",AF$7))*ROW(Data!$C$1:$C$1009),ROW(AF126)-ROW(AF$7)),1)),"")</f>
        <v/>
      </c>
      <c r="AG126" s="43" t="str">
        <f ca="1">IF(AH126="","",IF(INDEX(Data!$BR:$BR,MATCH(AH126,Data!$A:$A,0),1)=0,"",INDEX(Data!$BR:$BR,MATCH(AH126,Data!$A:$A,0),1)))</f>
        <v/>
      </c>
      <c r="AH126" s="43" t="str" cm="1">
        <f t="array" aca="1" ref="AH126" ca="1">IFERROR(_xlfn.SINGLE(INDEX(Data!$A$1:AO$1009,_xlfn.AGGREGATE(15,6,(OFFSET(Data!$A$1,0,MATCH(AH$6,Data!$1:$1,0)-1,1000,1)=IF(AH$7="","Yes",AH$7))/(OFFSET(Data!$A$1,0,MATCH(AH$6,Data!$1:$1,0)-1,1000,1)=IF(AH$7="","Yes",AH$7))*ROW(Data!$C$1:$C$1009),ROW(AH126)-ROW(AH$7)),1)),"")</f>
        <v/>
      </c>
      <c r="AI126" s="43" t="str">
        <f ca="1">IF(AJ126="","",IF(INDEX(Data!$BR:$BR,MATCH(AJ126,Data!$A:$A,0),1)=0,"",INDEX(Data!$BR:$BR,MATCH(AJ126,Data!$A:$A,0),1)))</f>
        <v/>
      </c>
      <c r="AJ126" s="43" t="str" cm="1">
        <f t="array" aca="1" ref="AJ126" ca="1">IFERROR(_xlfn.SINGLE(INDEX(Data!$A$1:AQ$1009,_xlfn.AGGREGATE(15,6,(OFFSET(Data!$A$1,0,MATCH(AJ$6,Data!$1:$1,0)-1,1000,1)=IF(AJ$7="","Yes",AJ$7))/(OFFSET(Data!$A$1,0,MATCH(AJ$6,Data!$1:$1,0)-1,1000,1)=IF(AJ$7="","Yes",AJ$7))*ROW(Data!$C$1:$C$1009),ROW(AJ126)-ROW(AJ$7)),1)),"")</f>
        <v/>
      </c>
      <c r="AK126" s="43" t="str">
        <f ca="1">IF(AL126="","",IF(INDEX(Data!$BR:$BR,MATCH(AL126,Data!$A:$A,0),1)=0,"",INDEX(Data!$BR:$BR,MATCH(AL126,Data!$A:$A,0),1)))</f>
        <v/>
      </c>
      <c r="AL126" s="43" t="str" cm="1">
        <f t="array" aca="1" ref="AL126" ca="1">IFERROR(_xlfn.SINGLE(INDEX(Data!$A$1:AS$1009,_xlfn.AGGREGATE(15,6,(OFFSET(Data!$A$1,0,MATCH(AL$6,Data!$1:$1,0)-1,1000,1)=IF(AL$7="","Yes",AL$7))/(OFFSET(Data!$A$1,0,MATCH(AL$6,Data!$1:$1,0)-1,1000,1)=IF(AL$7="","Yes",AL$7))*ROW(Data!$C$1:$C$1009),ROW(AL126)-ROW(AL$7)),1)),"")</f>
        <v/>
      </c>
      <c r="AM126" s="43" t="str">
        <f ca="1">IF(AN126="","",IF(INDEX(Data!$BR:$BR,MATCH(AN126,Data!$A:$A,0),1)=0,"",INDEX(Data!$BR:$BR,MATCH(AN126,Data!$A:$A,0),1)))</f>
        <v/>
      </c>
      <c r="AN126" s="43" t="str" cm="1">
        <f t="array" aca="1" ref="AN126" ca="1">IFERROR(_xlfn.SINGLE(INDEX(Data!$A$1:AU$1009,_xlfn.AGGREGATE(15,6,(OFFSET(Data!$A$1,0,MATCH(AN$6,Data!$1:$1,0)-1,1000,1)=IF(AN$7="","Yes",AN$7))/(OFFSET(Data!$A$1,0,MATCH(AN$6,Data!$1:$1,0)-1,1000,1)=IF(AN$7="","Yes",AN$7))*ROW(Data!$C$1:$C$1009),ROW(AN126)-ROW(AN$7)),1)),"")</f>
        <v/>
      </c>
    </row>
    <row r="127" spans="1:40" ht="24" x14ac:dyDescent="0.4">
      <c r="A127" s="43" t="str">
        <f ca="1">IF(B127="","",IF(INDEX(Data!$BR:$BR,MATCH(B127,Data!$A:$A,0),1)=0,"",INDEX(Data!$BR:$BR,MATCH(B127,Data!$A:$A,0),1)))</f>
        <v/>
      </c>
      <c r="B127" s="43" t="str" cm="1">
        <f t="array" aca="1" ref="B127" ca="1">IFERROR(_xlfn.SINGLE(INDEX(Data!A$1:$A$1007,_xlfn.AGGREGATE(15,6,(OFFSET(Data!$A$1,0,MATCH(B$6,Data!$1:$1,0)-1,1000,1)=IF(B$7="","Yes",B$7))/(OFFSET(Data!$A$1,0,MATCH(B$6,Data!$1:$1,0)-1,1000,1)=IF(B$7="","Yes",B$7))*ROW(Data!$C$1:$C$1007),ROW(B127)-ROW(B$7)),1)),"")</f>
        <v/>
      </c>
      <c r="C127" s="43" t="str">
        <f ca="1">IF(D127="","",IF(INDEX(Data!$BR:$BR,MATCH(D127,Data!$A:$A,0),1)=0,"",INDEX(Data!$BR:$BR,MATCH(D127,Data!$A:$A,0),1)))</f>
        <v/>
      </c>
      <c r="D127" s="43" t="str" cm="1">
        <f t="array" aca="1" ref="D127" ca="1">IFERROR(_xlfn.SINGLE(INDEX(Data!$A$1:C$1007,_xlfn.AGGREGATE(15,6,(OFFSET(Data!$A$1,0,MATCH(D$6,Data!$1:$1,0)-1,1000,1)=IF(D$7="","Yes",D$7))/(OFFSET(Data!$A$1,0,MATCH(D$6,Data!$1:$1,0)-1,1000,1)=IF(D$7="","Yes",D$7))*ROW(Data!$C$1:$C$1007),ROW(D127)-ROW(D$7)),1)),"")</f>
        <v/>
      </c>
      <c r="E127" s="43" t="str">
        <f ca="1">IF(F127="","",IF(INDEX(Data!$BR:$BR,MATCH(F127,Data!$A:$A,0),1)=0,"",INDEX(Data!$BR:$BR,MATCH(F127,Data!$A:$A,0),1)))</f>
        <v/>
      </c>
      <c r="F127" s="43" t="str" cm="1">
        <f t="array" aca="1" ref="F127" ca="1">IFERROR(_xlfn.SINGLE(INDEX(Data!$A$1:E$1009,_xlfn.AGGREGATE(15,6,(OFFSET(Data!$A$1,0,MATCH(F$6,Data!$1:$1,0)-1,1000,1)=IF(F$7="","Yes",F$7))/(OFFSET(Data!$A$1,0,MATCH(F$6,Data!$1:$1,0)-1,1000,1)=IF(F$7="","Yes",F$7))*ROW(Data!$C$1:$C$1009),ROW(F127)-ROW(F$7)),1)),"")</f>
        <v/>
      </c>
      <c r="G127" s="43" t="str">
        <f ca="1">IF(H127="","",IF(INDEX(Data!$BR:$BR,MATCH(H127,Data!$A:$A,0),1)=0,"",INDEX(Data!$BR:$BR,MATCH(H127,Data!$A:$A,0),1)))</f>
        <v/>
      </c>
      <c r="H127" s="43" t="str" cm="1">
        <f t="array" aca="1" ref="H127" ca="1">IFERROR(_xlfn.SINGLE(INDEX(Data!$A$1:G$1009,_xlfn.AGGREGATE(15,6,(OFFSET(Data!$A$1,0,MATCH(H$6,Data!$1:$1,0)-1,1000,1)=IF(H$7="","Yes",H$7))/(OFFSET(Data!$A$1,0,MATCH(H$6,Data!$1:$1,0)-1,1000,1)=IF(H$7="","Yes",H$7))*ROW(Data!$C$1:$C$1009),ROW(H127)-ROW(H$7)),1)),"")</f>
        <v/>
      </c>
      <c r="I127" s="43" t="str">
        <f ca="1">IF(J127="","",IF(INDEX(Data!$BR:$BR,MATCH(J127,Data!$A:$A,0),1)=0,"",INDEX(Data!$BR:$BR,MATCH(J127,Data!$A:$A,0),1)))</f>
        <v/>
      </c>
      <c r="J127" s="43" t="str" cm="1">
        <f t="array" aca="1" ref="J127" ca="1">IFERROR(_xlfn.SINGLE(INDEX(Data!$A$1:J$1009,_xlfn.AGGREGATE(15,6,(OFFSET(Data!$A$1,0,MATCH(J$6,Data!$1:$1,0)-1,1000,1)=IF(J$7="","Yes",J$7))/(OFFSET(Data!$A$1,0,MATCH(J$6,Data!$1:$1,0)-1,1000,1)=IF(J$7="","Yes",J$7))*ROW(Data!$C$1:$C$1009),ROW(J127)-ROW(J$7)),1)),"")</f>
        <v/>
      </c>
      <c r="K127" s="43" t="str">
        <f ca="1">IF(L127="","",IF(INDEX(Data!$BR:$BR,MATCH(L127,Data!$A:$A,0),1)=0,"",INDEX(Data!$BR:$BR,MATCH(L127,Data!$A:$A,0),1)))</f>
        <v/>
      </c>
      <c r="L127" s="43" t="str" cm="1">
        <f t="array" aca="1" ref="L127" ca="1">IFERROR(_xlfn.SINGLE(INDEX(Data!$A$1:L$1009,_xlfn.AGGREGATE(15,6,(OFFSET(Data!$A$1,0,MATCH(L$6,Data!$1:$1,0)-1,1000,1)=IF(L$7="","Yes",L$7))/(OFFSET(Data!$A$1,0,MATCH(L$6,Data!$1:$1,0)-1,1000,1)=IF(L$7="","Yes",L$7))*ROW(Data!$C$1:$C$1009),ROW(L127)-ROW(L$7)),1)),"")</f>
        <v/>
      </c>
      <c r="M127" s="43" t="str">
        <f ca="1">IF(N127="","",IF(INDEX(Data!$BR:$BR,MATCH(N127,Data!$A:$A,0),1)=0,"",INDEX(Data!$BR:$BR,MATCH(N127,Data!$A:$A,0),1)))</f>
        <v/>
      </c>
      <c r="N127" s="43" t="str" cm="1">
        <f t="array" aca="1" ref="N127" ca="1">IFERROR(_xlfn.SINGLE(INDEX(Data!$A$1:N$1009,_xlfn.AGGREGATE(15,6,(OFFSET(Data!$A$1,0,MATCH(N$6,Data!$1:$1,0)-1,1000,1)=IF(N$7="","Yes",N$7))/(OFFSET(Data!$A$1,0,MATCH(N$6,Data!$1:$1,0)-1,1000,1)=IF(N$7="","Yes",N$7))*ROW(Data!$C$1:$C$1009),ROW(N127)-ROW(N$7)),1)),"")</f>
        <v/>
      </c>
      <c r="O127" s="43" t="str">
        <f ca="1">IF(P127="","",IF(INDEX(Data!$BR:$BR,MATCH(P127,Data!$A:$A,0),1)=0,"",INDEX(Data!$BR:$BR,MATCH(P127,Data!$A:$A,0),1)))</f>
        <v/>
      </c>
      <c r="P127" s="43" t="str" cm="1">
        <f t="array" aca="1" ref="P127" ca="1">IFERROR(_xlfn.SINGLE(INDEX(Data!$A$1:Q$1009,_xlfn.AGGREGATE(15,6,(OFFSET(Data!$A$1,0,MATCH(P$6,Data!$1:$1,0)-1,1000,1)=IF(P$7="","Yes",P$7))/(OFFSET(Data!$A$1,0,MATCH(P$6,Data!$1:$1,0)-1,1000,1)=IF(P$7="","Yes",P$7))*ROW(Data!$C$1:$C$1009),ROW(P127)-ROW(P$7)),1)),"")</f>
        <v/>
      </c>
      <c r="Q127" s="43" t="str">
        <f ca="1">IF(R127="","",IF(INDEX(Data!$BR:$BR,MATCH(R127,Data!$A:$A,0),1)=0,"",INDEX(Data!$BR:$BR,MATCH(R127,Data!$A:$A,0),1)))</f>
        <v/>
      </c>
      <c r="R127" s="43" t="str" cm="1">
        <f t="array" aca="1" ref="R127" ca="1">IFERROR(_xlfn.SINGLE(INDEX(Data!$A$1:R$1009,_xlfn.AGGREGATE(15,6,(OFFSET(Data!$A$1,0,MATCH(R$6,Data!$1:$1,0)-1,1000,1)=IF(R$7="","Yes",R$7))/(OFFSET(Data!$A$1,0,MATCH(R$6,Data!$1:$1,0)-1,1000,1)=IF(R$7="","Yes",R$7))*ROW(Data!$C$1:$C$1009),ROW(R127)-ROW(R$7)),1)),"")</f>
        <v>TNT</v>
      </c>
      <c r="S127" s="43" t="str">
        <f ca="1">IF(T127="","",IF(INDEX(Data!$BR:$BR,MATCH(T127,Data!$A:$A,0),1)=0,"",INDEX(Data!$BR:$BR,MATCH(T127,Data!$A:$A,0),1)))</f>
        <v/>
      </c>
      <c r="T127" s="43" t="str" cm="1">
        <f t="array" aca="1" ref="T127" ca="1">IFERROR(_xlfn.SINGLE(INDEX(Data!$A$1:S$1009,_xlfn.AGGREGATE(15,6,(OFFSET(Data!$A$1,0,MATCH(T$6,Data!$1:$1,0)-1,1000,1)=IF(T$7="","Yes",T$7))/(OFFSET(Data!$A$1,0,MATCH(T$6,Data!$1:$1,0)-1,1000,1)=IF(T$7="","Yes",T$7))*ROW(Data!$C$1:$C$1009),ROW(T127)-ROW(T$7)),1)),"")</f>
        <v>STARZ ENCORE Westerns</v>
      </c>
      <c r="U127" s="43" t="str">
        <f ca="1">IF(V127="","",IF(INDEX(Data!$BR:$BR,MATCH(V127,Data!$A:$A,0),1)=0,"",INDEX(Data!$BR:$BR,MATCH(V127,Data!$A:$A,0),1)))</f>
        <v/>
      </c>
      <c r="V127" s="43" t="str" cm="1">
        <f t="array" aca="1" ref="V127" ca="1">IFERROR(_xlfn.SINGLE(INDEX(Data!$A$1:T$1009,_xlfn.AGGREGATE(15,6,(OFFSET(Data!$A$1,0,MATCH(V$6,Data!$1:$1,0)-1,1000,1)=IF(V$7="","Yes",V$7))/(OFFSET(Data!$A$1,0,MATCH(V$6,Data!$1:$1,0)-1,1000,1)=IF(V$7="","Yes",V$7))*ROW(Data!$C$1:$C$1009),ROW(V127)-ROW(V$7)),1)),"")</f>
        <v>Smithsonian</v>
      </c>
      <c r="W127" s="43" t="str">
        <f ca="1">IF(X127="","",IF(INDEX(Data!$BR:$BR,MATCH(X127,Data!$A:$A,0),1)=0,"",INDEX(Data!$BR:$BR,MATCH(X127,Data!$A:$A,0),1)))</f>
        <v/>
      </c>
      <c r="X127" s="43" t="str" cm="1">
        <f t="array" aca="1" ref="X127" ca="1">IFERROR(_xlfn.SINGLE(INDEX(Data!$A$1:Y$1009,_xlfn.AGGREGATE(15,6,(OFFSET(Data!$A$1,0,MATCH(X$6,Data!$1:$1,0)-1,1000,1)=IF(X$7="","Yes",X$7))/(OFFSET(Data!$A$1,0,MATCH(X$6,Data!$1:$1,0)-1,1000,1)=IF(X$7="","Yes",X$7))*ROW(Data!$C$1:$C$1009),ROW(X127)-ROW(X$7)),1)),"")</f>
        <v/>
      </c>
      <c r="Y127" s="43" t="str">
        <f ca="1">IF(Z127="","",IF(INDEX(Data!$BR:$BR,MATCH(Z127,Data!$A:$A,0),1)=0,"",INDEX(Data!$BR:$BR,MATCH(Z127,Data!$A:$A,0),1)))</f>
        <v/>
      </c>
      <c r="Z127" s="43" t="str" cm="1">
        <f t="array" aca="1" ref="Z127" ca="1">IFERROR(_xlfn.SINGLE(INDEX(Data!$A$1:AA$1009,_xlfn.AGGREGATE(15,6,(OFFSET(Data!$A$1,0,MATCH(Z$6,Data!$1:$1,0)-1,1000,1)=IF(Z$7="","Yes",Z$7))/(OFFSET(Data!$A$1,0,MATCH(Z$6,Data!$1:$1,0)-1,1000,1)=IF(Z$7="","Yes",Z$7))*ROW(Data!$C$1:$C$1009),ROW(Z127)-ROW(Z$7)),1)),"")</f>
        <v/>
      </c>
      <c r="AA127" s="43" t="str">
        <f ca="1">IF(AB127="","",IF(INDEX(Data!$BR:$BR,MATCH(AB127,Data!$A:$A,0),1)=0,"",INDEX(Data!$BR:$BR,MATCH(AB127,Data!$A:$A,0),1)))</f>
        <v/>
      </c>
      <c r="AB127" s="43" t="str" cm="1">
        <f t="array" aca="1" ref="AB127" ca="1">IFERROR(_xlfn.SINGLE(INDEX(Data!$A$1:AC$1009,_xlfn.AGGREGATE(15,6,(OFFSET(Data!$A$1,0,MATCH(AB$6,Data!$1:$1,0)-1,1000,1)=IF(AB$7="","Yes",AB$7))/(OFFSET(Data!$A$1,0,MATCH(AB$6,Data!$1:$1,0)-1,1000,1)=IF(AB$7="","Yes",AB$7))*ROW(Data!$C$1:$C$1009),ROW(AB127)-ROW(AB$7)),1)),"")</f>
        <v/>
      </c>
      <c r="AC127" s="43" t="str">
        <f ca="1">IF(AD127="","",IF(INDEX(Data!$BR:$BR,MATCH(AD127,Data!$A:$A,0),1)=0,"",INDEX(Data!$BR:$BR,MATCH(AD127,Data!$A:$A,0),1)))</f>
        <v/>
      </c>
      <c r="AD127" s="43" t="str" cm="1">
        <f t="array" aca="1" ref="AD127" ca="1">IFERROR(_xlfn.SINGLE(INDEX(Data!$A$1:AE$1009,_xlfn.AGGREGATE(15,6,(OFFSET(Data!$A$1,0,MATCH(AD$6,Data!$1:$1,0)-1,1000,1)=IF(AD$7="","Yes",AD$7))/(OFFSET(Data!$A$1,0,MATCH(AD$6,Data!$1:$1,0)-1,1000,1)=IF(AD$7="","Yes",AD$7))*ROW(Data!$C$1:$C$1009),ROW(AD127)-ROW(AD$7)),1)),"")</f>
        <v/>
      </c>
      <c r="AE127" s="43" t="str">
        <f ca="1">IF(AF127="","",IF(INDEX(Data!$BR:$BR,MATCH(AF127,Data!$A:$A,0),1)=0,"",INDEX(Data!$BR:$BR,MATCH(AF127,Data!$A:$A,0),1)))</f>
        <v/>
      </c>
      <c r="AF127" s="43" t="str" cm="1">
        <f t="array" aca="1" ref="AF127" ca="1">IFERROR(_xlfn.SINGLE(INDEX(Data!$A$1:AM$1009,_xlfn.AGGREGATE(15,6,(OFFSET(Data!$A$1,0,MATCH(AF$6,Data!$1:$1,0)-1,1000,1)=IF(AF$7="","Yes",AF$7))/(OFFSET(Data!$A$1,0,MATCH(AF$6,Data!$1:$1,0)-1,1000,1)=IF(AF$7="","Yes",AF$7))*ROW(Data!$C$1:$C$1009),ROW(AF127)-ROW(AF$7)),1)),"")</f>
        <v/>
      </c>
      <c r="AG127" s="43" t="str">
        <f ca="1">IF(AH127="","",IF(INDEX(Data!$BR:$BR,MATCH(AH127,Data!$A:$A,0),1)=0,"",INDEX(Data!$BR:$BR,MATCH(AH127,Data!$A:$A,0),1)))</f>
        <v/>
      </c>
      <c r="AH127" s="43" t="str" cm="1">
        <f t="array" aca="1" ref="AH127" ca="1">IFERROR(_xlfn.SINGLE(INDEX(Data!$A$1:AO$1009,_xlfn.AGGREGATE(15,6,(OFFSET(Data!$A$1,0,MATCH(AH$6,Data!$1:$1,0)-1,1000,1)=IF(AH$7="","Yes",AH$7))/(OFFSET(Data!$A$1,0,MATCH(AH$6,Data!$1:$1,0)-1,1000,1)=IF(AH$7="","Yes",AH$7))*ROW(Data!$C$1:$C$1009),ROW(AH127)-ROW(AH$7)),1)),"")</f>
        <v/>
      </c>
      <c r="AI127" s="43" t="str">
        <f ca="1">IF(AJ127="","",IF(INDEX(Data!$BR:$BR,MATCH(AJ127,Data!$A:$A,0),1)=0,"",INDEX(Data!$BR:$BR,MATCH(AJ127,Data!$A:$A,0),1)))</f>
        <v/>
      </c>
      <c r="AJ127" s="43" t="str" cm="1">
        <f t="array" aca="1" ref="AJ127" ca="1">IFERROR(_xlfn.SINGLE(INDEX(Data!$A$1:AQ$1009,_xlfn.AGGREGATE(15,6,(OFFSET(Data!$A$1,0,MATCH(AJ$6,Data!$1:$1,0)-1,1000,1)=IF(AJ$7="","Yes",AJ$7))/(OFFSET(Data!$A$1,0,MATCH(AJ$6,Data!$1:$1,0)-1,1000,1)=IF(AJ$7="","Yes",AJ$7))*ROW(Data!$C$1:$C$1009),ROW(AJ127)-ROW(AJ$7)),1)),"")</f>
        <v/>
      </c>
      <c r="AK127" s="43" t="str">
        <f ca="1">IF(AL127="","",IF(INDEX(Data!$BR:$BR,MATCH(AL127,Data!$A:$A,0),1)=0,"",INDEX(Data!$BR:$BR,MATCH(AL127,Data!$A:$A,0),1)))</f>
        <v/>
      </c>
      <c r="AL127" s="43" t="str" cm="1">
        <f t="array" aca="1" ref="AL127" ca="1">IFERROR(_xlfn.SINGLE(INDEX(Data!$A$1:AS$1009,_xlfn.AGGREGATE(15,6,(OFFSET(Data!$A$1,0,MATCH(AL$6,Data!$1:$1,0)-1,1000,1)=IF(AL$7="","Yes",AL$7))/(OFFSET(Data!$A$1,0,MATCH(AL$6,Data!$1:$1,0)-1,1000,1)=IF(AL$7="","Yes",AL$7))*ROW(Data!$C$1:$C$1009),ROW(AL127)-ROW(AL$7)),1)),"")</f>
        <v/>
      </c>
      <c r="AM127" s="43" t="str">
        <f ca="1">IF(AN127="","",IF(INDEX(Data!$BR:$BR,MATCH(AN127,Data!$A:$A,0),1)=0,"",INDEX(Data!$BR:$BR,MATCH(AN127,Data!$A:$A,0),1)))</f>
        <v/>
      </c>
      <c r="AN127" s="43" t="str" cm="1">
        <f t="array" aca="1" ref="AN127" ca="1">IFERROR(_xlfn.SINGLE(INDEX(Data!$A$1:AU$1009,_xlfn.AGGREGATE(15,6,(OFFSET(Data!$A$1,0,MATCH(AN$6,Data!$1:$1,0)-1,1000,1)=IF(AN$7="","Yes",AN$7))/(OFFSET(Data!$A$1,0,MATCH(AN$6,Data!$1:$1,0)-1,1000,1)=IF(AN$7="","Yes",AN$7))*ROW(Data!$C$1:$C$1009),ROW(AN127)-ROW(AN$7)),1)),"")</f>
        <v/>
      </c>
    </row>
    <row r="128" spans="1:40" x14ac:dyDescent="0.4">
      <c r="A128" s="43" t="str">
        <f ca="1">IF(B128="","",IF(INDEX(Data!$BR:$BR,MATCH(B128,Data!$A:$A,0),1)=0,"",INDEX(Data!$BR:$BR,MATCH(B128,Data!$A:$A,0),1)))</f>
        <v/>
      </c>
      <c r="B128" s="43" t="str" cm="1">
        <f t="array" aca="1" ref="B128" ca="1">IFERROR(_xlfn.SINGLE(INDEX(Data!A$1:$A$1007,_xlfn.AGGREGATE(15,6,(OFFSET(Data!$A$1,0,MATCH(B$6,Data!$1:$1,0)-1,1000,1)=IF(B$7="","Yes",B$7))/(OFFSET(Data!$A$1,0,MATCH(B$6,Data!$1:$1,0)-1,1000,1)=IF(B$7="","Yes",B$7))*ROW(Data!$C$1:$C$1007),ROW(B128)-ROW(B$7)),1)),"")</f>
        <v/>
      </c>
      <c r="C128" s="43" t="str">
        <f ca="1">IF(D128="","",IF(INDEX(Data!$BR:$BR,MATCH(D128,Data!$A:$A,0),1)=0,"",INDEX(Data!$BR:$BR,MATCH(D128,Data!$A:$A,0),1)))</f>
        <v/>
      </c>
      <c r="D128" s="43" t="str" cm="1">
        <f t="array" aca="1" ref="D128" ca="1">IFERROR(_xlfn.SINGLE(INDEX(Data!$A$1:C$1007,_xlfn.AGGREGATE(15,6,(OFFSET(Data!$A$1,0,MATCH(D$6,Data!$1:$1,0)-1,1000,1)=IF(D$7="","Yes",D$7))/(OFFSET(Data!$A$1,0,MATCH(D$6,Data!$1:$1,0)-1,1000,1)=IF(D$7="","Yes",D$7))*ROW(Data!$C$1:$C$1007),ROW(D128)-ROW(D$7)),1)),"")</f>
        <v/>
      </c>
      <c r="E128" s="43" t="str">
        <f ca="1">IF(F128="","",IF(INDEX(Data!$BR:$BR,MATCH(F128,Data!$A:$A,0),1)=0,"",INDEX(Data!$BR:$BR,MATCH(F128,Data!$A:$A,0),1)))</f>
        <v/>
      </c>
      <c r="F128" s="43" t="str" cm="1">
        <f t="array" aca="1" ref="F128" ca="1">IFERROR(_xlfn.SINGLE(INDEX(Data!$A$1:E$1009,_xlfn.AGGREGATE(15,6,(OFFSET(Data!$A$1,0,MATCH(F$6,Data!$1:$1,0)-1,1000,1)=IF(F$7="","Yes",F$7))/(OFFSET(Data!$A$1,0,MATCH(F$6,Data!$1:$1,0)-1,1000,1)=IF(F$7="","Yes",F$7))*ROW(Data!$C$1:$C$1009),ROW(F128)-ROW(F$7)),1)),"")</f>
        <v/>
      </c>
      <c r="G128" s="43" t="str">
        <f ca="1">IF(H128="","",IF(INDEX(Data!$BR:$BR,MATCH(H128,Data!$A:$A,0),1)=0,"",INDEX(Data!$BR:$BR,MATCH(H128,Data!$A:$A,0),1)))</f>
        <v/>
      </c>
      <c r="H128" s="43" t="str" cm="1">
        <f t="array" aca="1" ref="H128" ca="1">IFERROR(_xlfn.SINGLE(INDEX(Data!$A$1:G$1009,_xlfn.AGGREGATE(15,6,(OFFSET(Data!$A$1,0,MATCH(H$6,Data!$1:$1,0)-1,1000,1)=IF(H$7="","Yes",H$7))/(OFFSET(Data!$A$1,0,MATCH(H$6,Data!$1:$1,0)-1,1000,1)=IF(H$7="","Yes",H$7))*ROW(Data!$C$1:$C$1009),ROW(H128)-ROW(H$7)),1)),"")</f>
        <v/>
      </c>
      <c r="I128" s="43" t="str">
        <f ca="1">IF(J128="","",IF(INDEX(Data!$BR:$BR,MATCH(J128,Data!$A:$A,0),1)=0,"",INDEX(Data!$BR:$BR,MATCH(J128,Data!$A:$A,0),1)))</f>
        <v/>
      </c>
      <c r="J128" s="43" t="str" cm="1">
        <f t="array" aca="1" ref="J128" ca="1">IFERROR(_xlfn.SINGLE(INDEX(Data!$A$1:J$1009,_xlfn.AGGREGATE(15,6,(OFFSET(Data!$A$1,0,MATCH(J$6,Data!$1:$1,0)-1,1000,1)=IF(J$7="","Yes",J$7))/(OFFSET(Data!$A$1,0,MATCH(J$6,Data!$1:$1,0)-1,1000,1)=IF(J$7="","Yes",J$7))*ROW(Data!$C$1:$C$1009),ROW(J128)-ROW(J$7)),1)),"")</f>
        <v/>
      </c>
      <c r="K128" s="43" t="str">
        <f ca="1">IF(L128="","",IF(INDEX(Data!$BR:$BR,MATCH(L128,Data!$A:$A,0),1)=0,"",INDEX(Data!$BR:$BR,MATCH(L128,Data!$A:$A,0),1)))</f>
        <v/>
      </c>
      <c r="L128" s="43" t="str" cm="1">
        <f t="array" aca="1" ref="L128" ca="1">IFERROR(_xlfn.SINGLE(INDEX(Data!$A$1:L$1009,_xlfn.AGGREGATE(15,6,(OFFSET(Data!$A$1,0,MATCH(L$6,Data!$1:$1,0)-1,1000,1)=IF(L$7="","Yes",L$7))/(OFFSET(Data!$A$1,0,MATCH(L$6,Data!$1:$1,0)-1,1000,1)=IF(L$7="","Yes",L$7))*ROW(Data!$C$1:$C$1009),ROW(L128)-ROW(L$7)),1)),"")</f>
        <v/>
      </c>
      <c r="M128" s="43" t="str">
        <f ca="1">IF(N128="","",IF(INDEX(Data!$BR:$BR,MATCH(N128,Data!$A:$A,0),1)=0,"",INDEX(Data!$BR:$BR,MATCH(N128,Data!$A:$A,0),1)))</f>
        <v/>
      </c>
      <c r="N128" s="43" t="str" cm="1">
        <f t="array" aca="1" ref="N128" ca="1">IFERROR(_xlfn.SINGLE(INDEX(Data!$A$1:N$1009,_xlfn.AGGREGATE(15,6,(OFFSET(Data!$A$1,0,MATCH(N$6,Data!$1:$1,0)-1,1000,1)=IF(N$7="","Yes",N$7))/(OFFSET(Data!$A$1,0,MATCH(N$6,Data!$1:$1,0)-1,1000,1)=IF(N$7="","Yes",N$7))*ROW(Data!$C$1:$C$1009),ROW(N128)-ROW(N$7)),1)),"")</f>
        <v/>
      </c>
      <c r="O128" s="43" t="str">
        <f ca="1">IF(P128="","",IF(INDEX(Data!$BR:$BR,MATCH(P128,Data!$A:$A,0),1)=0,"",INDEX(Data!$BR:$BR,MATCH(P128,Data!$A:$A,0),1)))</f>
        <v/>
      </c>
      <c r="P128" s="43" t="str" cm="1">
        <f t="array" aca="1" ref="P128" ca="1">IFERROR(_xlfn.SINGLE(INDEX(Data!$A$1:Q$1009,_xlfn.AGGREGATE(15,6,(OFFSET(Data!$A$1,0,MATCH(P$6,Data!$1:$1,0)-1,1000,1)=IF(P$7="","Yes",P$7))/(OFFSET(Data!$A$1,0,MATCH(P$6,Data!$1:$1,0)-1,1000,1)=IF(P$7="","Yes",P$7))*ROW(Data!$C$1:$C$1009),ROW(P128)-ROW(P$7)),1)),"")</f>
        <v/>
      </c>
      <c r="Q128" s="43" t="str">
        <f ca="1">IF(R128="","",IF(INDEX(Data!$BR:$BR,MATCH(R128,Data!$A:$A,0),1)=0,"",INDEX(Data!$BR:$BR,MATCH(R128,Data!$A:$A,0),1)))</f>
        <v/>
      </c>
      <c r="R128" s="43" t="str" cm="1">
        <f t="array" aca="1" ref="R128" ca="1">IFERROR(_xlfn.SINGLE(INDEX(Data!$A$1:R$1009,_xlfn.AGGREGATE(15,6,(OFFSET(Data!$A$1,0,MATCH(R$6,Data!$1:$1,0)-1,1000,1)=IF(R$7="","Yes",R$7))/(OFFSET(Data!$A$1,0,MATCH(R$6,Data!$1:$1,0)-1,1000,1)=IF(R$7="","Yes",R$7))*ROW(Data!$C$1:$C$1009),ROW(R128)-ROW(R$7)),1)),"")</f>
        <v>Travel Channel</v>
      </c>
      <c r="S128" s="43" t="str">
        <f ca="1">IF(T128="","",IF(INDEX(Data!$BR:$BR,MATCH(T128,Data!$A:$A,0),1)=0,"",INDEX(Data!$BR:$BR,MATCH(T128,Data!$A:$A,0),1)))</f>
        <v/>
      </c>
      <c r="T128" s="43" t="str" cm="1">
        <f t="array" aca="1" ref="T128" ca="1">IFERROR(_xlfn.SINGLE(INDEX(Data!$A$1:S$1009,_xlfn.AGGREGATE(15,6,(OFFSET(Data!$A$1,0,MATCH(T$6,Data!$1:$1,0)-1,1000,1)=IF(T$7="","Yes",T$7))/(OFFSET(Data!$A$1,0,MATCH(T$6,Data!$1:$1,0)-1,1000,1)=IF(T$7="","Yes",T$7))*ROW(Data!$C$1:$C$1009),ROW(T128)-ROW(T$7)),1)),"")</f>
        <v>Sundance TV</v>
      </c>
      <c r="U128" s="43" t="str">
        <f ca="1">IF(V128="","",IF(INDEX(Data!$BR:$BR,MATCH(V128,Data!$A:$A,0),1)=0,"",INDEX(Data!$BR:$BR,MATCH(V128,Data!$A:$A,0),1)))</f>
        <v/>
      </c>
      <c r="V128" s="43" t="str" cm="1">
        <f t="array" aca="1" ref="V128" ca="1">IFERROR(_xlfn.SINGLE(INDEX(Data!$A$1:T$1009,_xlfn.AGGREGATE(15,6,(OFFSET(Data!$A$1,0,MATCH(V$6,Data!$1:$1,0)-1,1000,1)=IF(V$7="","Yes",V$7))/(OFFSET(Data!$A$1,0,MATCH(V$6,Data!$1:$1,0)-1,1000,1)=IF(V$7="","Yes",V$7))*ROW(Data!$C$1:$C$1009),ROW(V128)-ROW(V$7)),1)),"")</f>
        <v>SNY</v>
      </c>
      <c r="W128" s="43" t="str">
        <f ca="1">IF(X128="","",IF(INDEX(Data!$BR:$BR,MATCH(X128,Data!$A:$A,0),1)=0,"",INDEX(Data!$BR:$BR,MATCH(X128,Data!$A:$A,0),1)))</f>
        <v/>
      </c>
      <c r="X128" s="43" t="str" cm="1">
        <f t="array" aca="1" ref="X128" ca="1">IFERROR(_xlfn.SINGLE(INDEX(Data!$A$1:Y$1009,_xlfn.AGGREGATE(15,6,(OFFSET(Data!$A$1,0,MATCH(X$6,Data!$1:$1,0)-1,1000,1)=IF(X$7="","Yes",X$7))/(OFFSET(Data!$A$1,0,MATCH(X$6,Data!$1:$1,0)-1,1000,1)=IF(X$7="","Yes",X$7))*ROW(Data!$C$1:$C$1009),ROW(X128)-ROW(X$7)),1)),"")</f>
        <v/>
      </c>
      <c r="Y128" s="43" t="str">
        <f ca="1">IF(Z128="","",IF(INDEX(Data!$BR:$BR,MATCH(Z128,Data!$A:$A,0),1)=0,"",INDEX(Data!$BR:$BR,MATCH(Z128,Data!$A:$A,0),1)))</f>
        <v/>
      </c>
      <c r="Z128" s="43" t="str" cm="1">
        <f t="array" aca="1" ref="Z128" ca="1">IFERROR(_xlfn.SINGLE(INDEX(Data!$A$1:AA$1009,_xlfn.AGGREGATE(15,6,(OFFSET(Data!$A$1,0,MATCH(Z$6,Data!$1:$1,0)-1,1000,1)=IF(Z$7="","Yes",Z$7))/(OFFSET(Data!$A$1,0,MATCH(Z$6,Data!$1:$1,0)-1,1000,1)=IF(Z$7="","Yes",Z$7))*ROW(Data!$C$1:$C$1009),ROW(Z128)-ROW(Z$7)),1)),"")</f>
        <v/>
      </c>
      <c r="AA128" s="43" t="str">
        <f ca="1">IF(AB128="","",IF(INDEX(Data!$BR:$BR,MATCH(AB128,Data!$A:$A,0),1)=0,"",INDEX(Data!$BR:$BR,MATCH(AB128,Data!$A:$A,0),1)))</f>
        <v/>
      </c>
      <c r="AB128" s="43" t="str" cm="1">
        <f t="array" aca="1" ref="AB128" ca="1">IFERROR(_xlfn.SINGLE(INDEX(Data!$A$1:AC$1009,_xlfn.AGGREGATE(15,6,(OFFSET(Data!$A$1,0,MATCH(AB$6,Data!$1:$1,0)-1,1000,1)=IF(AB$7="","Yes",AB$7))/(OFFSET(Data!$A$1,0,MATCH(AB$6,Data!$1:$1,0)-1,1000,1)=IF(AB$7="","Yes",AB$7))*ROW(Data!$C$1:$C$1009),ROW(AB128)-ROW(AB$7)),1)),"")</f>
        <v/>
      </c>
      <c r="AC128" s="43" t="str">
        <f ca="1">IF(AD128="","",IF(INDEX(Data!$BR:$BR,MATCH(AD128,Data!$A:$A,0),1)=0,"",INDEX(Data!$BR:$BR,MATCH(AD128,Data!$A:$A,0),1)))</f>
        <v/>
      </c>
      <c r="AD128" s="43" t="str" cm="1">
        <f t="array" aca="1" ref="AD128" ca="1">IFERROR(_xlfn.SINGLE(INDEX(Data!$A$1:AE$1009,_xlfn.AGGREGATE(15,6,(OFFSET(Data!$A$1,0,MATCH(AD$6,Data!$1:$1,0)-1,1000,1)=IF(AD$7="","Yes",AD$7))/(OFFSET(Data!$A$1,0,MATCH(AD$6,Data!$1:$1,0)-1,1000,1)=IF(AD$7="","Yes",AD$7))*ROW(Data!$C$1:$C$1009),ROW(AD128)-ROW(AD$7)),1)),"")</f>
        <v/>
      </c>
      <c r="AE128" s="43" t="str">
        <f ca="1">IF(AF128="","",IF(INDEX(Data!$BR:$BR,MATCH(AF128,Data!$A:$A,0),1)=0,"",INDEX(Data!$BR:$BR,MATCH(AF128,Data!$A:$A,0),1)))</f>
        <v/>
      </c>
      <c r="AF128" s="43" t="str" cm="1">
        <f t="array" aca="1" ref="AF128" ca="1">IFERROR(_xlfn.SINGLE(INDEX(Data!$A$1:AM$1009,_xlfn.AGGREGATE(15,6,(OFFSET(Data!$A$1,0,MATCH(AF$6,Data!$1:$1,0)-1,1000,1)=IF(AF$7="","Yes",AF$7))/(OFFSET(Data!$A$1,0,MATCH(AF$6,Data!$1:$1,0)-1,1000,1)=IF(AF$7="","Yes",AF$7))*ROW(Data!$C$1:$C$1009),ROW(AF128)-ROW(AF$7)),1)),"")</f>
        <v/>
      </c>
      <c r="AG128" s="43" t="str">
        <f ca="1">IF(AH128="","",IF(INDEX(Data!$BR:$BR,MATCH(AH128,Data!$A:$A,0),1)=0,"",INDEX(Data!$BR:$BR,MATCH(AH128,Data!$A:$A,0),1)))</f>
        <v/>
      </c>
      <c r="AH128" s="43" t="str" cm="1">
        <f t="array" aca="1" ref="AH128" ca="1">IFERROR(_xlfn.SINGLE(INDEX(Data!$A$1:AO$1009,_xlfn.AGGREGATE(15,6,(OFFSET(Data!$A$1,0,MATCH(AH$6,Data!$1:$1,0)-1,1000,1)=IF(AH$7="","Yes",AH$7))/(OFFSET(Data!$A$1,0,MATCH(AH$6,Data!$1:$1,0)-1,1000,1)=IF(AH$7="","Yes",AH$7))*ROW(Data!$C$1:$C$1009),ROW(AH128)-ROW(AH$7)),1)),"")</f>
        <v/>
      </c>
      <c r="AI128" s="43" t="str">
        <f ca="1">IF(AJ128="","",IF(INDEX(Data!$BR:$BR,MATCH(AJ128,Data!$A:$A,0),1)=0,"",INDEX(Data!$BR:$BR,MATCH(AJ128,Data!$A:$A,0),1)))</f>
        <v/>
      </c>
      <c r="AJ128" s="43" t="str" cm="1">
        <f t="array" aca="1" ref="AJ128" ca="1">IFERROR(_xlfn.SINGLE(INDEX(Data!$A$1:AQ$1009,_xlfn.AGGREGATE(15,6,(OFFSET(Data!$A$1,0,MATCH(AJ$6,Data!$1:$1,0)-1,1000,1)=IF(AJ$7="","Yes",AJ$7))/(OFFSET(Data!$A$1,0,MATCH(AJ$6,Data!$1:$1,0)-1,1000,1)=IF(AJ$7="","Yes",AJ$7))*ROW(Data!$C$1:$C$1009),ROW(AJ128)-ROW(AJ$7)),1)),"")</f>
        <v/>
      </c>
      <c r="AK128" s="43" t="str">
        <f ca="1">IF(AL128="","",IF(INDEX(Data!$BR:$BR,MATCH(AL128,Data!$A:$A,0),1)=0,"",INDEX(Data!$BR:$BR,MATCH(AL128,Data!$A:$A,0),1)))</f>
        <v/>
      </c>
      <c r="AL128" s="43" t="str" cm="1">
        <f t="array" aca="1" ref="AL128" ca="1">IFERROR(_xlfn.SINGLE(INDEX(Data!$A$1:AS$1009,_xlfn.AGGREGATE(15,6,(OFFSET(Data!$A$1,0,MATCH(AL$6,Data!$1:$1,0)-1,1000,1)=IF(AL$7="","Yes",AL$7))/(OFFSET(Data!$A$1,0,MATCH(AL$6,Data!$1:$1,0)-1,1000,1)=IF(AL$7="","Yes",AL$7))*ROW(Data!$C$1:$C$1009),ROW(AL128)-ROW(AL$7)),1)),"")</f>
        <v/>
      </c>
      <c r="AM128" s="43" t="str">
        <f ca="1">IF(AN128="","",IF(INDEX(Data!$BR:$BR,MATCH(AN128,Data!$A:$A,0),1)=0,"",INDEX(Data!$BR:$BR,MATCH(AN128,Data!$A:$A,0),1)))</f>
        <v/>
      </c>
      <c r="AN128" s="43" t="str" cm="1">
        <f t="array" aca="1" ref="AN128" ca="1">IFERROR(_xlfn.SINGLE(INDEX(Data!$A$1:AU$1009,_xlfn.AGGREGATE(15,6,(OFFSET(Data!$A$1,0,MATCH(AN$6,Data!$1:$1,0)-1,1000,1)=IF(AN$7="","Yes",AN$7))/(OFFSET(Data!$A$1,0,MATCH(AN$6,Data!$1:$1,0)-1,1000,1)=IF(AN$7="","Yes",AN$7))*ROW(Data!$C$1:$C$1009),ROW(AN128)-ROW(AN$7)),1)),"")</f>
        <v/>
      </c>
    </row>
    <row r="129" spans="1:40" ht="24" x14ac:dyDescent="0.4">
      <c r="A129" s="43" t="str">
        <f ca="1">IF(B129="","",IF(INDEX(Data!$BR:$BR,MATCH(B129,Data!$A:$A,0),1)=0,"",INDEX(Data!$BR:$BR,MATCH(B129,Data!$A:$A,0),1)))</f>
        <v/>
      </c>
      <c r="B129" s="43" t="str" cm="1">
        <f t="array" aca="1" ref="B129" ca="1">IFERROR(_xlfn.SINGLE(INDEX(Data!A$1:$A$1007,_xlfn.AGGREGATE(15,6,(OFFSET(Data!$A$1,0,MATCH(B$6,Data!$1:$1,0)-1,1000,1)=IF(B$7="","Yes",B$7))/(OFFSET(Data!$A$1,0,MATCH(B$6,Data!$1:$1,0)-1,1000,1)=IF(B$7="","Yes",B$7))*ROW(Data!$C$1:$C$1007),ROW(B129)-ROW(B$7)),1)),"")</f>
        <v/>
      </c>
      <c r="C129" s="43" t="str">
        <f ca="1">IF(D129="","",IF(INDEX(Data!$BR:$BR,MATCH(D129,Data!$A:$A,0),1)=0,"",INDEX(Data!$BR:$BR,MATCH(D129,Data!$A:$A,0),1)))</f>
        <v/>
      </c>
      <c r="D129" s="43" t="str" cm="1">
        <f t="array" aca="1" ref="D129" ca="1">IFERROR(_xlfn.SINGLE(INDEX(Data!$A$1:C$1007,_xlfn.AGGREGATE(15,6,(OFFSET(Data!$A$1,0,MATCH(D$6,Data!$1:$1,0)-1,1000,1)=IF(D$7="","Yes",D$7))/(OFFSET(Data!$A$1,0,MATCH(D$6,Data!$1:$1,0)-1,1000,1)=IF(D$7="","Yes",D$7))*ROW(Data!$C$1:$C$1007),ROW(D129)-ROW(D$7)),1)),"")</f>
        <v/>
      </c>
      <c r="E129" s="43" t="str">
        <f ca="1">IF(F129="","",IF(INDEX(Data!$BR:$BR,MATCH(F129,Data!$A:$A,0),1)=0,"",INDEX(Data!$BR:$BR,MATCH(F129,Data!$A:$A,0),1)))</f>
        <v/>
      </c>
      <c r="F129" s="43" t="str" cm="1">
        <f t="array" aca="1" ref="F129" ca="1">IFERROR(_xlfn.SINGLE(INDEX(Data!$A$1:E$1009,_xlfn.AGGREGATE(15,6,(OFFSET(Data!$A$1,0,MATCH(F$6,Data!$1:$1,0)-1,1000,1)=IF(F$7="","Yes",F$7))/(OFFSET(Data!$A$1,0,MATCH(F$6,Data!$1:$1,0)-1,1000,1)=IF(F$7="","Yes",F$7))*ROW(Data!$C$1:$C$1009),ROW(F129)-ROW(F$7)),1)),"")</f>
        <v/>
      </c>
      <c r="G129" s="43" t="str">
        <f ca="1">IF(H129="","",IF(INDEX(Data!$BR:$BR,MATCH(H129,Data!$A:$A,0),1)=0,"",INDEX(Data!$BR:$BR,MATCH(H129,Data!$A:$A,0),1)))</f>
        <v/>
      </c>
      <c r="H129" s="43" t="str" cm="1">
        <f t="array" aca="1" ref="H129" ca="1">IFERROR(_xlfn.SINGLE(INDEX(Data!$A$1:G$1009,_xlfn.AGGREGATE(15,6,(OFFSET(Data!$A$1,0,MATCH(H$6,Data!$1:$1,0)-1,1000,1)=IF(H$7="","Yes",H$7))/(OFFSET(Data!$A$1,0,MATCH(H$6,Data!$1:$1,0)-1,1000,1)=IF(H$7="","Yes",H$7))*ROW(Data!$C$1:$C$1009),ROW(H129)-ROW(H$7)),1)),"")</f>
        <v/>
      </c>
      <c r="I129" s="43" t="str">
        <f ca="1">IF(J129="","",IF(INDEX(Data!$BR:$BR,MATCH(J129,Data!$A:$A,0),1)=0,"",INDEX(Data!$BR:$BR,MATCH(J129,Data!$A:$A,0),1)))</f>
        <v/>
      </c>
      <c r="J129" s="43" t="str" cm="1">
        <f t="array" aca="1" ref="J129" ca="1">IFERROR(_xlfn.SINGLE(INDEX(Data!$A$1:J$1009,_xlfn.AGGREGATE(15,6,(OFFSET(Data!$A$1,0,MATCH(J$6,Data!$1:$1,0)-1,1000,1)=IF(J$7="","Yes",J$7))/(OFFSET(Data!$A$1,0,MATCH(J$6,Data!$1:$1,0)-1,1000,1)=IF(J$7="","Yes",J$7))*ROW(Data!$C$1:$C$1009),ROW(J129)-ROW(J$7)),1)),"")</f>
        <v/>
      </c>
      <c r="K129" s="43" t="str">
        <f ca="1">IF(L129="","",IF(INDEX(Data!$BR:$BR,MATCH(L129,Data!$A:$A,0),1)=0,"",INDEX(Data!$BR:$BR,MATCH(L129,Data!$A:$A,0),1)))</f>
        <v/>
      </c>
      <c r="L129" s="43" t="str" cm="1">
        <f t="array" aca="1" ref="L129" ca="1">IFERROR(_xlfn.SINGLE(INDEX(Data!$A$1:L$1009,_xlfn.AGGREGATE(15,6,(OFFSET(Data!$A$1,0,MATCH(L$6,Data!$1:$1,0)-1,1000,1)=IF(L$7="","Yes",L$7))/(OFFSET(Data!$A$1,0,MATCH(L$6,Data!$1:$1,0)-1,1000,1)=IF(L$7="","Yes",L$7))*ROW(Data!$C$1:$C$1009),ROW(L129)-ROW(L$7)),1)),"")</f>
        <v/>
      </c>
      <c r="M129" s="43" t="str">
        <f ca="1">IF(N129="","",IF(INDEX(Data!$BR:$BR,MATCH(N129,Data!$A:$A,0),1)=0,"",INDEX(Data!$BR:$BR,MATCH(N129,Data!$A:$A,0),1)))</f>
        <v/>
      </c>
      <c r="N129" s="43" t="str" cm="1">
        <f t="array" aca="1" ref="N129" ca="1">IFERROR(_xlfn.SINGLE(INDEX(Data!$A$1:N$1009,_xlfn.AGGREGATE(15,6,(OFFSET(Data!$A$1,0,MATCH(N$6,Data!$1:$1,0)-1,1000,1)=IF(N$7="","Yes",N$7))/(OFFSET(Data!$A$1,0,MATCH(N$6,Data!$1:$1,0)-1,1000,1)=IF(N$7="","Yes",N$7))*ROW(Data!$C$1:$C$1009),ROW(N129)-ROW(N$7)),1)),"")</f>
        <v/>
      </c>
      <c r="O129" s="43" t="str">
        <f ca="1">IF(P129="","",IF(INDEX(Data!$BR:$BR,MATCH(P129,Data!$A:$A,0),1)=0,"",INDEX(Data!$BR:$BR,MATCH(P129,Data!$A:$A,0),1)))</f>
        <v/>
      </c>
      <c r="P129" s="43" t="str" cm="1">
        <f t="array" aca="1" ref="P129" ca="1">IFERROR(_xlfn.SINGLE(INDEX(Data!$A$1:Q$1009,_xlfn.AGGREGATE(15,6,(OFFSET(Data!$A$1,0,MATCH(P$6,Data!$1:$1,0)-1,1000,1)=IF(P$7="","Yes",P$7))/(OFFSET(Data!$A$1,0,MATCH(P$6,Data!$1:$1,0)-1,1000,1)=IF(P$7="","Yes",P$7))*ROW(Data!$C$1:$C$1009),ROW(P129)-ROW(P$7)),1)),"")</f>
        <v/>
      </c>
      <c r="Q129" s="43" t="str">
        <f ca="1">IF(R129="","",IF(INDEX(Data!$BR:$BR,MATCH(R129,Data!$A:$A,0),1)=0,"",INDEX(Data!$BR:$BR,MATCH(R129,Data!$A:$A,0),1)))</f>
        <v/>
      </c>
      <c r="R129" s="43" t="str" cm="1">
        <f t="array" aca="1" ref="R129" ca="1">IFERROR(_xlfn.SINGLE(INDEX(Data!$A$1:R$1009,_xlfn.AGGREGATE(15,6,(OFFSET(Data!$A$1,0,MATCH(R$6,Data!$1:$1,0)-1,1000,1)=IF(R$7="","Yes",R$7))/(OFFSET(Data!$A$1,0,MATCH(R$6,Data!$1:$1,0)-1,1000,1)=IF(R$7="","Yes",R$7))*ROW(Data!$C$1:$C$1009),ROW(R129)-ROW(R$7)),1)),"")</f>
        <v>TruTV</v>
      </c>
      <c r="S129" s="43" t="str">
        <f ca="1">IF(T129="","",IF(INDEX(Data!$BR:$BR,MATCH(T129,Data!$A:$A,0),1)=0,"",INDEX(Data!$BR:$BR,MATCH(T129,Data!$A:$A,0),1)))</f>
        <v/>
      </c>
      <c r="T129" s="43" t="str" cm="1">
        <f t="array" aca="1" ref="T129" ca="1">IFERROR(_xlfn.SINGLE(INDEX(Data!$A$1:S$1009,_xlfn.AGGREGATE(15,6,(OFFSET(Data!$A$1,0,MATCH(T$6,Data!$1:$1,0)-1,1000,1)=IF(T$7="","Yes",T$7))/(OFFSET(Data!$A$1,0,MATCH(T$6,Data!$1:$1,0)-1,1000,1)=IF(T$7="","Yes",T$7))*ROW(Data!$C$1:$C$1009),ROW(T129)-ROW(T$7)),1)),"")</f>
        <v>Syfy</v>
      </c>
      <c r="U129" s="43" t="str">
        <f ca="1">IF(V129="","",IF(INDEX(Data!$BR:$BR,MATCH(V129,Data!$A:$A,0),1)=0,"",INDEX(Data!$BR:$BR,MATCH(V129,Data!$A:$A,0),1)))</f>
        <v/>
      </c>
      <c r="V129" s="43" t="str" cm="1">
        <f t="array" aca="1" ref="V129" ca="1">IFERROR(_xlfn.SINGLE(INDEX(Data!$A$1:T$1009,_xlfn.AGGREGATE(15,6,(OFFSET(Data!$A$1,0,MATCH(V$6,Data!$1:$1,0)-1,1000,1)=IF(V$7="","Yes",V$7))/(OFFSET(Data!$A$1,0,MATCH(V$6,Data!$1:$1,0)-1,1000,1)=IF(V$7="","Yes",V$7))*ROW(Data!$C$1:$C$1009),ROW(V129)-ROW(V$7)),1)),"")</f>
        <v>Spectrum Sportsnet</v>
      </c>
      <c r="W129" s="43" t="str">
        <f ca="1">IF(X129="","",IF(INDEX(Data!$BR:$BR,MATCH(X129,Data!$A:$A,0),1)=0,"",INDEX(Data!$BR:$BR,MATCH(X129,Data!$A:$A,0),1)))</f>
        <v/>
      </c>
      <c r="X129" s="43" t="str" cm="1">
        <f t="array" aca="1" ref="X129" ca="1">IFERROR(_xlfn.SINGLE(INDEX(Data!$A$1:Y$1009,_xlfn.AGGREGATE(15,6,(OFFSET(Data!$A$1,0,MATCH(X$6,Data!$1:$1,0)-1,1000,1)=IF(X$7="","Yes",X$7))/(OFFSET(Data!$A$1,0,MATCH(X$6,Data!$1:$1,0)-1,1000,1)=IF(X$7="","Yes",X$7))*ROW(Data!$C$1:$C$1009),ROW(X129)-ROW(X$7)),1)),"")</f>
        <v/>
      </c>
      <c r="Y129" s="43" t="str">
        <f ca="1">IF(Z129="","",IF(INDEX(Data!$BR:$BR,MATCH(Z129,Data!$A:$A,0),1)=0,"",INDEX(Data!$BR:$BR,MATCH(Z129,Data!$A:$A,0),1)))</f>
        <v/>
      </c>
      <c r="Z129" s="43" t="str" cm="1">
        <f t="array" aca="1" ref="Z129" ca="1">IFERROR(_xlfn.SINGLE(INDEX(Data!$A$1:AA$1009,_xlfn.AGGREGATE(15,6,(OFFSET(Data!$A$1,0,MATCH(Z$6,Data!$1:$1,0)-1,1000,1)=IF(Z$7="","Yes",Z$7))/(OFFSET(Data!$A$1,0,MATCH(Z$6,Data!$1:$1,0)-1,1000,1)=IF(Z$7="","Yes",Z$7))*ROW(Data!$C$1:$C$1009),ROW(Z129)-ROW(Z$7)),1)),"")</f>
        <v/>
      </c>
      <c r="AA129" s="43" t="str">
        <f ca="1">IF(AB129="","",IF(INDEX(Data!$BR:$BR,MATCH(AB129,Data!$A:$A,0),1)=0,"",INDEX(Data!$BR:$BR,MATCH(AB129,Data!$A:$A,0),1)))</f>
        <v/>
      </c>
      <c r="AB129" s="43" t="str" cm="1">
        <f t="array" aca="1" ref="AB129" ca="1">IFERROR(_xlfn.SINGLE(INDEX(Data!$A$1:AC$1009,_xlfn.AGGREGATE(15,6,(OFFSET(Data!$A$1,0,MATCH(AB$6,Data!$1:$1,0)-1,1000,1)=IF(AB$7="","Yes",AB$7))/(OFFSET(Data!$A$1,0,MATCH(AB$6,Data!$1:$1,0)-1,1000,1)=IF(AB$7="","Yes",AB$7))*ROW(Data!$C$1:$C$1009),ROW(AB129)-ROW(AB$7)),1)),"")</f>
        <v/>
      </c>
      <c r="AC129" s="43" t="str">
        <f ca="1">IF(AD129="","",IF(INDEX(Data!$BR:$BR,MATCH(AD129,Data!$A:$A,0),1)=0,"",INDEX(Data!$BR:$BR,MATCH(AD129,Data!$A:$A,0),1)))</f>
        <v/>
      </c>
      <c r="AD129" s="43" t="str" cm="1">
        <f t="array" aca="1" ref="AD129" ca="1">IFERROR(_xlfn.SINGLE(INDEX(Data!$A$1:AE$1009,_xlfn.AGGREGATE(15,6,(OFFSET(Data!$A$1,0,MATCH(AD$6,Data!$1:$1,0)-1,1000,1)=IF(AD$7="","Yes",AD$7))/(OFFSET(Data!$A$1,0,MATCH(AD$6,Data!$1:$1,0)-1,1000,1)=IF(AD$7="","Yes",AD$7))*ROW(Data!$C$1:$C$1009),ROW(AD129)-ROW(AD$7)),1)),"")</f>
        <v/>
      </c>
      <c r="AE129" s="43" t="str">
        <f ca="1">IF(AF129="","",IF(INDEX(Data!$BR:$BR,MATCH(AF129,Data!$A:$A,0),1)=0,"",INDEX(Data!$BR:$BR,MATCH(AF129,Data!$A:$A,0),1)))</f>
        <v/>
      </c>
      <c r="AF129" s="43" t="str" cm="1">
        <f t="array" aca="1" ref="AF129" ca="1">IFERROR(_xlfn.SINGLE(INDEX(Data!$A$1:AM$1009,_xlfn.AGGREGATE(15,6,(OFFSET(Data!$A$1,0,MATCH(AF$6,Data!$1:$1,0)-1,1000,1)=IF(AF$7="","Yes",AF$7))/(OFFSET(Data!$A$1,0,MATCH(AF$6,Data!$1:$1,0)-1,1000,1)=IF(AF$7="","Yes",AF$7))*ROW(Data!$C$1:$C$1009),ROW(AF129)-ROW(AF$7)),1)),"")</f>
        <v/>
      </c>
      <c r="AG129" s="43" t="str">
        <f ca="1">IF(AH129="","",IF(INDEX(Data!$BR:$BR,MATCH(AH129,Data!$A:$A,0),1)=0,"",INDEX(Data!$BR:$BR,MATCH(AH129,Data!$A:$A,0),1)))</f>
        <v/>
      </c>
      <c r="AH129" s="43" t="str" cm="1">
        <f t="array" aca="1" ref="AH129" ca="1">IFERROR(_xlfn.SINGLE(INDEX(Data!$A$1:AO$1009,_xlfn.AGGREGATE(15,6,(OFFSET(Data!$A$1,0,MATCH(AH$6,Data!$1:$1,0)-1,1000,1)=IF(AH$7="","Yes",AH$7))/(OFFSET(Data!$A$1,0,MATCH(AH$6,Data!$1:$1,0)-1,1000,1)=IF(AH$7="","Yes",AH$7))*ROW(Data!$C$1:$C$1009),ROW(AH129)-ROW(AH$7)),1)),"")</f>
        <v/>
      </c>
      <c r="AI129" s="43" t="str">
        <f ca="1">IF(AJ129="","",IF(INDEX(Data!$BR:$BR,MATCH(AJ129,Data!$A:$A,0),1)=0,"",INDEX(Data!$BR:$BR,MATCH(AJ129,Data!$A:$A,0),1)))</f>
        <v/>
      </c>
      <c r="AJ129" s="43" t="str" cm="1">
        <f t="array" aca="1" ref="AJ129" ca="1">IFERROR(_xlfn.SINGLE(INDEX(Data!$A$1:AQ$1009,_xlfn.AGGREGATE(15,6,(OFFSET(Data!$A$1,0,MATCH(AJ$6,Data!$1:$1,0)-1,1000,1)=IF(AJ$7="","Yes",AJ$7))/(OFFSET(Data!$A$1,0,MATCH(AJ$6,Data!$1:$1,0)-1,1000,1)=IF(AJ$7="","Yes",AJ$7))*ROW(Data!$C$1:$C$1009),ROW(AJ129)-ROW(AJ$7)),1)),"")</f>
        <v/>
      </c>
      <c r="AK129" s="43" t="str">
        <f ca="1">IF(AL129="","",IF(INDEX(Data!$BR:$BR,MATCH(AL129,Data!$A:$A,0),1)=0,"",INDEX(Data!$BR:$BR,MATCH(AL129,Data!$A:$A,0),1)))</f>
        <v/>
      </c>
      <c r="AL129" s="43" t="str" cm="1">
        <f t="array" aca="1" ref="AL129" ca="1">IFERROR(_xlfn.SINGLE(INDEX(Data!$A$1:AS$1009,_xlfn.AGGREGATE(15,6,(OFFSET(Data!$A$1,0,MATCH(AL$6,Data!$1:$1,0)-1,1000,1)=IF(AL$7="","Yes",AL$7))/(OFFSET(Data!$A$1,0,MATCH(AL$6,Data!$1:$1,0)-1,1000,1)=IF(AL$7="","Yes",AL$7))*ROW(Data!$C$1:$C$1009),ROW(AL129)-ROW(AL$7)),1)),"")</f>
        <v/>
      </c>
      <c r="AM129" s="43" t="str">
        <f ca="1">IF(AN129="","",IF(INDEX(Data!$BR:$BR,MATCH(AN129,Data!$A:$A,0),1)=0,"",INDEX(Data!$BR:$BR,MATCH(AN129,Data!$A:$A,0),1)))</f>
        <v/>
      </c>
      <c r="AN129" s="43" t="str" cm="1">
        <f t="array" aca="1" ref="AN129" ca="1">IFERROR(_xlfn.SINGLE(INDEX(Data!$A$1:AU$1009,_xlfn.AGGREGATE(15,6,(OFFSET(Data!$A$1,0,MATCH(AN$6,Data!$1:$1,0)-1,1000,1)=IF(AN$7="","Yes",AN$7))/(OFFSET(Data!$A$1,0,MATCH(AN$6,Data!$1:$1,0)-1,1000,1)=IF(AN$7="","Yes",AN$7))*ROW(Data!$C$1:$C$1009),ROW(AN129)-ROW(AN$7)),1)),"")</f>
        <v/>
      </c>
    </row>
    <row r="130" spans="1:40" ht="24" x14ac:dyDescent="0.4">
      <c r="A130" s="43" t="str">
        <f ca="1">IF(B130="","",IF(INDEX(Data!$BR:$BR,MATCH(B130,Data!$A:$A,0),1)=0,"",INDEX(Data!$BR:$BR,MATCH(B130,Data!$A:$A,0),1)))</f>
        <v/>
      </c>
      <c r="B130" s="43" t="str" cm="1">
        <f t="array" aca="1" ref="B130" ca="1">IFERROR(_xlfn.SINGLE(INDEX(Data!A$1:$A$1007,_xlfn.AGGREGATE(15,6,(OFFSET(Data!$A$1,0,MATCH(B$6,Data!$1:$1,0)-1,1000,1)=IF(B$7="","Yes",B$7))/(OFFSET(Data!$A$1,0,MATCH(B$6,Data!$1:$1,0)-1,1000,1)=IF(B$7="","Yes",B$7))*ROW(Data!$C$1:$C$1007),ROW(B130)-ROW(B$7)),1)),"")</f>
        <v/>
      </c>
      <c r="C130" s="43" t="str">
        <f ca="1">IF(D130="","",IF(INDEX(Data!$BR:$BR,MATCH(D130,Data!$A:$A,0),1)=0,"",INDEX(Data!$BR:$BR,MATCH(D130,Data!$A:$A,0),1)))</f>
        <v/>
      </c>
      <c r="D130" s="43" t="str" cm="1">
        <f t="array" aca="1" ref="D130" ca="1">IFERROR(_xlfn.SINGLE(INDEX(Data!$A$1:C$1007,_xlfn.AGGREGATE(15,6,(OFFSET(Data!$A$1,0,MATCH(D$6,Data!$1:$1,0)-1,1000,1)=IF(D$7="","Yes",D$7))/(OFFSET(Data!$A$1,0,MATCH(D$6,Data!$1:$1,0)-1,1000,1)=IF(D$7="","Yes",D$7))*ROW(Data!$C$1:$C$1007),ROW(D130)-ROW(D$7)),1)),"")</f>
        <v/>
      </c>
      <c r="E130" s="43" t="str">
        <f ca="1">IF(F130="","",IF(INDEX(Data!$BR:$BR,MATCH(F130,Data!$A:$A,0),1)=0,"",INDEX(Data!$BR:$BR,MATCH(F130,Data!$A:$A,0),1)))</f>
        <v/>
      </c>
      <c r="F130" s="43" t="str" cm="1">
        <f t="array" aca="1" ref="F130" ca="1">IFERROR(_xlfn.SINGLE(INDEX(Data!$A$1:E$1009,_xlfn.AGGREGATE(15,6,(OFFSET(Data!$A$1,0,MATCH(F$6,Data!$1:$1,0)-1,1000,1)=IF(F$7="","Yes",F$7))/(OFFSET(Data!$A$1,0,MATCH(F$6,Data!$1:$1,0)-1,1000,1)=IF(F$7="","Yes",F$7))*ROW(Data!$C$1:$C$1009),ROW(F130)-ROW(F$7)),1)),"")</f>
        <v/>
      </c>
      <c r="G130" s="43" t="str">
        <f ca="1">IF(H130="","",IF(INDEX(Data!$BR:$BR,MATCH(H130,Data!$A:$A,0),1)=0,"",INDEX(Data!$BR:$BR,MATCH(H130,Data!$A:$A,0),1)))</f>
        <v/>
      </c>
      <c r="H130" s="43" t="str" cm="1">
        <f t="array" aca="1" ref="H130" ca="1">IFERROR(_xlfn.SINGLE(INDEX(Data!$A$1:G$1009,_xlfn.AGGREGATE(15,6,(OFFSET(Data!$A$1,0,MATCH(H$6,Data!$1:$1,0)-1,1000,1)=IF(H$7="","Yes",H$7))/(OFFSET(Data!$A$1,0,MATCH(H$6,Data!$1:$1,0)-1,1000,1)=IF(H$7="","Yes",H$7))*ROW(Data!$C$1:$C$1009),ROW(H130)-ROW(H$7)),1)),"")</f>
        <v/>
      </c>
      <c r="I130" s="43" t="str">
        <f ca="1">IF(J130="","",IF(INDEX(Data!$BR:$BR,MATCH(J130,Data!$A:$A,0),1)=0,"",INDEX(Data!$BR:$BR,MATCH(J130,Data!$A:$A,0),1)))</f>
        <v/>
      </c>
      <c r="J130" s="43" t="str" cm="1">
        <f t="array" aca="1" ref="J130" ca="1">IFERROR(_xlfn.SINGLE(INDEX(Data!$A$1:J$1009,_xlfn.AGGREGATE(15,6,(OFFSET(Data!$A$1,0,MATCH(J$6,Data!$1:$1,0)-1,1000,1)=IF(J$7="","Yes",J$7))/(OFFSET(Data!$A$1,0,MATCH(J$6,Data!$1:$1,0)-1,1000,1)=IF(J$7="","Yes",J$7))*ROW(Data!$C$1:$C$1009),ROW(J130)-ROW(J$7)),1)),"")</f>
        <v/>
      </c>
      <c r="K130" s="43" t="str">
        <f ca="1">IF(L130="","",IF(INDEX(Data!$BR:$BR,MATCH(L130,Data!$A:$A,0),1)=0,"",INDEX(Data!$BR:$BR,MATCH(L130,Data!$A:$A,0),1)))</f>
        <v/>
      </c>
      <c r="L130" s="43" t="str" cm="1">
        <f t="array" aca="1" ref="L130" ca="1">IFERROR(_xlfn.SINGLE(INDEX(Data!$A$1:L$1009,_xlfn.AGGREGATE(15,6,(OFFSET(Data!$A$1,0,MATCH(L$6,Data!$1:$1,0)-1,1000,1)=IF(L$7="","Yes",L$7))/(OFFSET(Data!$A$1,0,MATCH(L$6,Data!$1:$1,0)-1,1000,1)=IF(L$7="","Yes",L$7))*ROW(Data!$C$1:$C$1009),ROW(L130)-ROW(L$7)),1)),"")</f>
        <v/>
      </c>
      <c r="M130" s="43" t="str">
        <f ca="1">IF(N130="","",IF(INDEX(Data!$BR:$BR,MATCH(N130,Data!$A:$A,0),1)=0,"",INDEX(Data!$BR:$BR,MATCH(N130,Data!$A:$A,0),1)))</f>
        <v/>
      </c>
      <c r="N130" s="43" t="str" cm="1">
        <f t="array" aca="1" ref="N130" ca="1">IFERROR(_xlfn.SINGLE(INDEX(Data!$A$1:N$1009,_xlfn.AGGREGATE(15,6,(OFFSET(Data!$A$1,0,MATCH(N$6,Data!$1:$1,0)-1,1000,1)=IF(N$7="","Yes",N$7))/(OFFSET(Data!$A$1,0,MATCH(N$6,Data!$1:$1,0)-1,1000,1)=IF(N$7="","Yes",N$7))*ROW(Data!$C$1:$C$1009),ROW(N130)-ROW(N$7)),1)),"")</f>
        <v/>
      </c>
      <c r="O130" s="43" t="str">
        <f ca="1">IF(P130="","",IF(INDEX(Data!$BR:$BR,MATCH(P130,Data!$A:$A,0),1)=0,"",INDEX(Data!$BR:$BR,MATCH(P130,Data!$A:$A,0),1)))</f>
        <v/>
      </c>
      <c r="P130" s="43" t="str" cm="1">
        <f t="array" aca="1" ref="P130" ca="1">IFERROR(_xlfn.SINGLE(INDEX(Data!$A$1:Q$1009,_xlfn.AGGREGATE(15,6,(OFFSET(Data!$A$1,0,MATCH(P$6,Data!$1:$1,0)-1,1000,1)=IF(P$7="","Yes",P$7))/(OFFSET(Data!$A$1,0,MATCH(P$6,Data!$1:$1,0)-1,1000,1)=IF(P$7="","Yes",P$7))*ROW(Data!$C$1:$C$1009),ROW(P130)-ROW(P$7)),1)),"")</f>
        <v/>
      </c>
      <c r="Q130" s="43" t="str">
        <f ca="1">IF(R130="","",IF(INDEX(Data!$BR:$BR,MATCH(R130,Data!$A:$A,0),1)=0,"",INDEX(Data!$BR:$BR,MATCH(R130,Data!$A:$A,0),1)))</f>
        <v/>
      </c>
      <c r="R130" s="43" t="str" cm="1">
        <f t="array" aca="1" ref="R130" ca="1">IFERROR(_xlfn.SINGLE(INDEX(Data!$A$1:R$1009,_xlfn.AGGREGATE(15,6,(OFFSET(Data!$A$1,0,MATCH(R$6,Data!$1:$1,0)-1,1000,1)=IF(R$7="","Yes",R$7))/(OFFSET(Data!$A$1,0,MATCH(R$6,Data!$1:$1,0)-1,1000,1)=IF(R$7="","Yes",R$7))*ROW(Data!$C$1:$C$1009),ROW(R130)-ROW(R$7)),1)),"")</f>
        <v>Turner Classic Movies</v>
      </c>
      <c r="S130" s="43" t="str">
        <f ca="1">IF(T130="","",IF(INDEX(Data!$BR:$BR,MATCH(T130,Data!$A:$A,0),1)=0,"",INDEX(Data!$BR:$BR,MATCH(T130,Data!$A:$A,0),1)))</f>
        <v/>
      </c>
      <c r="T130" s="43" t="str" cm="1">
        <f t="array" aca="1" ref="T130" ca="1">IFERROR(_xlfn.SINGLE(INDEX(Data!$A$1:S$1009,_xlfn.AGGREGATE(15,6,(OFFSET(Data!$A$1,0,MATCH(T$6,Data!$1:$1,0)-1,1000,1)=IF(T$7="","Yes",T$7))/(OFFSET(Data!$A$1,0,MATCH(T$6,Data!$1:$1,0)-1,1000,1)=IF(T$7="","Yes",T$7))*ROW(Data!$C$1:$C$1009),ROW(T130)-ROW(T$7)),1)),"")</f>
        <v>Tastemade</v>
      </c>
      <c r="U130" s="43" t="str">
        <f ca="1">IF(V130="","",IF(INDEX(Data!$BR:$BR,MATCH(V130,Data!$A:$A,0),1)=0,"",INDEX(Data!$BR:$BR,MATCH(V130,Data!$A:$A,0),1)))</f>
        <v/>
      </c>
      <c r="V130" s="43" t="str" cm="1">
        <f t="array" aca="1" ref="V130" ca="1">IFERROR(_xlfn.SINGLE(INDEX(Data!$A$1:T$1009,_xlfn.AGGREGATE(15,6,(OFFSET(Data!$A$1,0,MATCH(V$6,Data!$1:$1,0)-1,1000,1)=IF(V$7="","Yes",V$7))/(OFFSET(Data!$A$1,0,MATCH(V$6,Data!$1:$1,0)-1,1000,1)=IF(V$7="","Yes",V$7))*ROW(Data!$C$1:$C$1009),ROW(V130)-ROW(V$7)),1)),"")</f>
        <v>Spectrum Sportsnet LA</v>
      </c>
      <c r="W130" s="43" t="str">
        <f ca="1">IF(X130="","",IF(INDEX(Data!$BR:$BR,MATCH(X130,Data!$A:$A,0),1)=0,"",INDEX(Data!$BR:$BR,MATCH(X130,Data!$A:$A,0),1)))</f>
        <v/>
      </c>
      <c r="X130" s="43" t="str" cm="1">
        <f t="array" aca="1" ref="X130" ca="1">IFERROR(_xlfn.SINGLE(INDEX(Data!$A$1:Y$1009,_xlfn.AGGREGATE(15,6,(OFFSET(Data!$A$1,0,MATCH(X$6,Data!$1:$1,0)-1,1000,1)=IF(X$7="","Yes",X$7))/(OFFSET(Data!$A$1,0,MATCH(X$6,Data!$1:$1,0)-1,1000,1)=IF(X$7="","Yes",X$7))*ROW(Data!$C$1:$C$1009),ROW(X130)-ROW(X$7)),1)),"")</f>
        <v/>
      </c>
      <c r="Y130" s="43" t="str">
        <f ca="1">IF(Z130="","",IF(INDEX(Data!$BR:$BR,MATCH(Z130,Data!$A:$A,0),1)=0,"",INDEX(Data!$BR:$BR,MATCH(Z130,Data!$A:$A,0),1)))</f>
        <v/>
      </c>
      <c r="Z130" s="43" t="str" cm="1">
        <f t="array" aca="1" ref="Z130" ca="1">IFERROR(_xlfn.SINGLE(INDEX(Data!$A$1:AA$1009,_xlfn.AGGREGATE(15,6,(OFFSET(Data!$A$1,0,MATCH(Z$6,Data!$1:$1,0)-1,1000,1)=IF(Z$7="","Yes",Z$7))/(OFFSET(Data!$A$1,0,MATCH(Z$6,Data!$1:$1,0)-1,1000,1)=IF(Z$7="","Yes",Z$7))*ROW(Data!$C$1:$C$1009),ROW(Z130)-ROW(Z$7)),1)),"")</f>
        <v/>
      </c>
      <c r="AA130" s="43" t="str">
        <f ca="1">IF(AB130="","",IF(INDEX(Data!$BR:$BR,MATCH(AB130,Data!$A:$A,0),1)=0,"",INDEX(Data!$BR:$BR,MATCH(AB130,Data!$A:$A,0),1)))</f>
        <v/>
      </c>
      <c r="AB130" s="43" t="str" cm="1">
        <f t="array" aca="1" ref="AB130" ca="1">IFERROR(_xlfn.SINGLE(INDEX(Data!$A$1:AC$1009,_xlfn.AGGREGATE(15,6,(OFFSET(Data!$A$1,0,MATCH(AB$6,Data!$1:$1,0)-1,1000,1)=IF(AB$7="","Yes",AB$7))/(OFFSET(Data!$A$1,0,MATCH(AB$6,Data!$1:$1,0)-1,1000,1)=IF(AB$7="","Yes",AB$7))*ROW(Data!$C$1:$C$1009),ROW(AB130)-ROW(AB$7)),1)),"")</f>
        <v/>
      </c>
      <c r="AC130" s="43" t="str">
        <f ca="1">IF(AD130="","",IF(INDEX(Data!$BR:$BR,MATCH(AD130,Data!$A:$A,0),1)=0,"",INDEX(Data!$BR:$BR,MATCH(AD130,Data!$A:$A,0),1)))</f>
        <v/>
      </c>
      <c r="AD130" s="43" t="str" cm="1">
        <f t="array" aca="1" ref="AD130" ca="1">IFERROR(_xlfn.SINGLE(INDEX(Data!$A$1:AE$1009,_xlfn.AGGREGATE(15,6,(OFFSET(Data!$A$1,0,MATCH(AD$6,Data!$1:$1,0)-1,1000,1)=IF(AD$7="","Yes",AD$7))/(OFFSET(Data!$A$1,0,MATCH(AD$6,Data!$1:$1,0)-1,1000,1)=IF(AD$7="","Yes",AD$7))*ROW(Data!$C$1:$C$1009),ROW(AD130)-ROW(AD$7)),1)),"")</f>
        <v/>
      </c>
      <c r="AE130" s="43" t="str">
        <f ca="1">IF(AF130="","",IF(INDEX(Data!$BR:$BR,MATCH(AF130,Data!$A:$A,0),1)=0,"",INDEX(Data!$BR:$BR,MATCH(AF130,Data!$A:$A,0),1)))</f>
        <v/>
      </c>
      <c r="AF130" s="43" t="str" cm="1">
        <f t="array" aca="1" ref="AF130" ca="1">IFERROR(_xlfn.SINGLE(INDEX(Data!$A$1:AM$1009,_xlfn.AGGREGATE(15,6,(OFFSET(Data!$A$1,0,MATCH(AF$6,Data!$1:$1,0)-1,1000,1)=IF(AF$7="","Yes",AF$7))/(OFFSET(Data!$A$1,0,MATCH(AF$6,Data!$1:$1,0)-1,1000,1)=IF(AF$7="","Yes",AF$7))*ROW(Data!$C$1:$C$1009),ROW(AF130)-ROW(AF$7)),1)),"")</f>
        <v/>
      </c>
      <c r="AG130" s="43" t="str">
        <f ca="1">IF(AH130="","",IF(INDEX(Data!$BR:$BR,MATCH(AH130,Data!$A:$A,0),1)=0,"",INDEX(Data!$BR:$BR,MATCH(AH130,Data!$A:$A,0),1)))</f>
        <v/>
      </c>
      <c r="AH130" s="43" t="str" cm="1">
        <f t="array" aca="1" ref="AH130" ca="1">IFERROR(_xlfn.SINGLE(INDEX(Data!$A$1:AO$1009,_xlfn.AGGREGATE(15,6,(OFFSET(Data!$A$1,0,MATCH(AH$6,Data!$1:$1,0)-1,1000,1)=IF(AH$7="","Yes",AH$7))/(OFFSET(Data!$A$1,0,MATCH(AH$6,Data!$1:$1,0)-1,1000,1)=IF(AH$7="","Yes",AH$7))*ROW(Data!$C$1:$C$1009),ROW(AH130)-ROW(AH$7)),1)),"")</f>
        <v/>
      </c>
      <c r="AI130" s="43" t="str">
        <f ca="1">IF(AJ130="","",IF(INDEX(Data!$BR:$BR,MATCH(AJ130,Data!$A:$A,0),1)=0,"",INDEX(Data!$BR:$BR,MATCH(AJ130,Data!$A:$A,0),1)))</f>
        <v/>
      </c>
      <c r="AJ130" s="43" t="str" cm="1">
        <f t="array" aca="1" ref="AJ130" ca="1">IFERROR(_xlfn.SINGLE(INDEX(Data!$A$1:AQ$1009,_xlfn.AGGREGATE(15,6,(OFFSET(Data!$A$1,0,MATCH(AJ$6,Data!$1:$1,0)-1,1000,1)=IF(AJ$7="","Yes",AJ$7))/(OFFSET(Data!$A$1,0,MATCH(AJ$6,Data!$1:$1,0)-1,1000,1)=IF(AJ$7="","Yes",AJ$7))*ROW(Data!$C$1:$C$1009),ROW(AJ130)-ROW(AJ$7)),1)),"")</f>
        <v/>
      </c>
      <c r="AK130" s="43" t="str">
        <f ca="1">IF(AL130="","",IF(INDEX(Data!$BR:$BR,MATCH(AL130,Data!$A:$A,0),1)=0,"",INDEX(Data!$BR:$BR,MATCH(AL130,Data!$A:$A,0),1)))</f>
        <v/>
      </c>
      <c r="AL130" s="43" t="str" cm="1">
        <f t="array" aca="1" ref="AL130" ca="1">IFERROR(_xlfn.SINGLE(INDEX(Data!$A$1:AS$1009,_xlfn.AGGREGATE(15,6,(OFFSET(Data!$A$1,0,MATCH(AL$6,Data!$1:$1,0)-1,1000,1)=IF(AL$7="","Yes",AL$7))/(OFFSET(Data!$A$1,0,MATCH(AL$6,Data!$1:$1,0)-1,1000,1)=IF(AL$7="","Yes",AL$7))*ROW(Data!$C$1:$C$1009),ROW(AL130)-ROW(AL$7)),1)),"")</f>
        <v/>
      </c>
      <c r="AM130" s="43" t="str">
        <f ca="1">IF(AN130="","",IF(INDEX(Data!$BR:$BR,MATCH(AN130,Data!$A:$A,0),1)=0,"",INDEX(Data!$BR:$BR,MATCH(AN130,Data!$A:$A,0),1)))</f>
        <v/>
      </c>
      <c r="AN130" s="43" t="str" cm="1">
        <f t="array" aca="1" ref="AN130" ca="1">IFERROR(_xlfn.SINGLE(INDEX(Data!$A$1:AU$1009,_xlfn.AGGREGATE(15,6,(OFFSET(Data!$A$1,0,MATCH(AN$6,Data!$1:$1,0)-1,1000,1)=IF(AN$7="","Yes",AN$7))/(OFFSET(Data!$A$1,0,MATCH(AN$6,Data!$1:$1,0)-1,1000,1)=IF(AN$7="","Yes",AN$7))*ROW(Data!$C$1:$C$1009),ROW(AN130)-ROW(AN$7)),1)),"")</f>
        <v/>
      </c>
    </row>
    <row r="131" spans="1:40" x14ac:dyDescent="0.4">
      <c r="A131" s="43" t="str">
        <f ca="1">IF(B131="","",IF(INDEX(Data!$BR:$BR,MATCH(B131,Data!$A:$A,0),1)=0,"",INDEX(Data!$BR:$BR,MATCH(B131,Data!$A:$A,0),1)))</f>
        <v/>
      </c>
      <c r="B131" s="43" t="str" cm="1">
        <f t="array" aca="1" ref="B131" ca="1">IFERROR(_xlfn.SINGLE(INDEX(Data!A$1:$A$1007,_xlfn.AGGREGATE(15,6,(OFFSET(Data!$A$1,0,MATCH(B$6,Data!$1:$1,0)-1,1000,1)=IF(B$7="","Yes",B$7))/(OFFSET(Data!$A$1,0,MATCH(B$6,Data!$1:$1,0)-1,1000,1)=IF(B$7="","Yes",B$7))*ROW(Data!$C$1:$C$1007),ROW(B131)-ROW(B$7)),1)),"")</f>
        <v/>
      </c>
      <c r="C131" s="43" t="str">
        <f ca="1">IF(D131="","",IF(INDEX(Data!$BR:$BR,MATCH(D131,Data!$A:$A,0),1)=0,"",INDEX(Data!$BR:$BR,MATCH(D131,Data!$A:$A,0),1)))</f>
        <v/>
      </c>
      <c r="D131" s="43" t="str" cm="1">
        <f t="array" aca="1" ref="D131" ca="1">IFERROR(_xlfn.SINGLE(INDEX(Data!$A$1:C$1007,_xlfn.AGGREGATE(15,6,(OFFSET(Data!$A$1,0,MATCH(D$6,Data!$1:$1,0)-1,1000,1)=IF(D$7="","Yes",D$7))/(OFFSET(Data!$A$1,0,MATCH(D$6,Data!$1:$1,0)-1,1000,1)=IF(D$7="","Yes",D$7))*ROW(Data!$C$1:$C$1007),ROW(D131)-ROW(D$7)),1)),"")</f>
        <v/>
      </c>
      <c r="E131" s="43" t="str">
        <f ca="1">IF(F131="","",IF(INDEX(Data!$BR:$BR,MATCH(F131,Data!$A:$A,0),1)=0,"",INDEX(Data!$BR:$BR,MATCH(F131,Data!$A:$A,0),1)))</f>
        <v/>
      </c>
      <c r="F131" s="43" t="str" cm="1">
        <f t="array" aca="1" ref="F131" ca="1">IFERROR(_xlfn.SINGLE(INDEX(Data!$A$1:E$1009,_xlfn.AGGREGATE(15,6,(OFFSET(Data!$A$1,0,MATCH(F$6,Data!$1:$1,0)-1,1000,1)=IF(F$7="","Yes",F$7))/(OFFSET(Data!$A$1,0,MATCH(F$6,Data!$1:$1,0)-1,1000,1)=IF(F$7="","Yes",F$7))*ROW(Data!$C$1:$C$1009),ROW(F131)-ROW(F$7)),1)),"")</f>
        <v/>
      </c>
      <c r="G131" s="43" t="str">
        <f ca="1">IF(H131="","",IF(INDEX(Data!$BR:$BR,MATCH(H131,Data!$A:$A,0),1)=0,"",INDEX(Data!$BR:$BR,MATCH(H131,Data!$A:$A,0),1)))</f>
        <v/>
      </c>
      <c r="H131" s="43" t="str" cm="1">
        <f t="array" aca="1" ref="H131" ca="1">IFERROR(_xlfn.SINGLE(INDEX(Data!$A$1:G$1009,_xlfn.AGGREGATE(15,6,(OFFSET(Data!$A$1,0,MATCH(H$6,Data!$1:$1,0)-1,1000,1)=IF(H$7="","Yes",H$7))/(OFFSET(Data!$A$1,0,MATCH(H$6,Data!$1:$1,0)-1,1000,1)=IF(H$7="","Yes",H$7))*ROW(Data!$C$1:$C$1009),ROW(H131)-ROW(H$7)),1)),"")</f>
        <v/>
      </c>
      <c r="I131" s="43" t="str">
        <f ca="1">IF(J131="","",IF(INDEX(Data!$BR:$BR,MATCH(J131,Data!$A:$A,0),1)=0,"",INDEX(Data!$BR:$BR,MATCH(J131,Data!$A:$A,0),1)))</f>
        <v/>
      </c>
      <c r="J131" s="43" t="str" cm="1">
        <f t="array" aca="1" ref="J131" ca="1">IFERROR(_xlfn.SINGLE(INDEX(Data!$A$1:J$1009,_xlfn.AGGREGATE(15,6,(OFFSET(Data!$A$1,0,MATCH(J$6,Data!$1:$1,0)-1,1000,1)=IF(J$7="","Yes",J$7))/(OFFSET(Data!$A$1,0,MATCH(J$6,Data!$1:$1,0)-1,1000,1)=IF(J$7="","Yes",J$7))*ROW(Data!$C$1:$C$1009),ROW(J131)-ROW(J$7)),1)),"")</f>
        <v/>
      </c>
      <c r="K131" s="43" t="str">
        <f ca="1">IF(L131="","",IF(INDEX(Data!$BR:$BR,MATCH(L131,Data!$A:$A,0),1)=0,"",INDEX(Data!$BR:$BR,MATCH(L131,Data!$A:$A,0),1)))</f>
        <v/>
      </c>
      <c r="L131" s="43" t="str" cm="1">
        <f t="array" aca="1" ref="L131" ca="1">IFERROR(_xlfn.SINGLE(INDEX(Data!$A$1:L$1009,_xlfn.AGGREGATE(15,6,(OFFSET(Data!$A$1,0,MATCH(L$6,Data!$1:$1,0)-1,1000,1)=IF(L$7="","Yes",L$7))/(OFFSET(Data!$A$1,0,MATCH(L$6,Data!$1:$1,0)-1,1000,1)=IF(L$7="","Yes",L$7))*ROW(Data!$C$1:$C$1009),ROW(L131)-ROW(L$7)),1)),"")</f>
        <v/>
      </c>
      <c r="M131" s="43" t="str">
        <f ca="1">IF(N131="","",IF(INDEX(Data!$BR:$BR,MATCH(N131,Data!$A:$A,0),1)=0,"",INDEX(Data!$BR:$BR,MATCH(N131,Data!$A:$A,0),1)))</f>
        <v/>
      </c>
      <c r="N131" s="43" t="str" cm="1">
        <f t="array" aca="1" ref="N131" ca="1">IFERROR(_xlfn.SINGLE(INDEX(Data!$A$1:N$1009,_xlfn.AGGREGATE(15,6,(OFFSET(Data!$A$1,0,MATCH(N$6,Data!$1:$1,0)-1,1000,1)=IF(N$7="","Yes",N$7))/(OFFSET(Data!$A$1,0,MATCH(N$6,Data!$1:$1,0)-1,1000,1)=IF(N$7="","Yes",N$7))*ROW(Data!$C$1:$C$1009),ROW(N131)-ROW(N$7)),1)),"")</f>
        <v/>
      </c>
      <c r="O131" s="43" t="str">
        <f ca="1">IF(P131="","",IF(INDEX(Data!$BR:$BR,MATCH(P131,Data!$A:$A,0),1)=0,"",INDEX(Data!$BR:$BR,MATCH(P131,Data!$A:$A,0),1)))</f>
        <v/>
      </c>
      <c r="P131" s="43" t="str" cm="1">
        <f t="array" aca="1" ref="P131" ca="1">IFERROR(_xlfn.SINGLE(INDEX(Data!$A$1:Q$1009,_xlfn.AGGREGATE(15,6,(OFFSET(Data!$A$1,0,MATCH(P$6,Data!$1:$1,0)-1,1000,1)=IF(P$7="","Yes",P$7))/(OFFSET(Data!$A$1,0,MATCH(P$6,Data!$1:$1,0)-1,1000,1)=IF(P$7="","Yes",P$7))*ROW(Data!$C$1:$C$1009),ROW(P131)-ROW(P$7)),1)),"")</f>
        <v/>
      </c>
      <c r="Q131" s="43" t="str">
        <f ca="1">IF(R131="","",IF(INDEX(Data!$BR:$BR,MATCH(R131,Data!$A:$A,0),1)=0,"",INDEX(Data!$BR:$BR,MATCH(R131,Data!$A:$A,0),1)))</f>
        <v/>
      </c>
      <c r="R131" s="43" t="str" cm="1">
        <f t="array" aca="1" ref="R131" ca="1">IFERROR(_xlfn.SINGLE(INDEX(Data!$A$1:R$1009,_xlfn.AGGREGATE(15,6,(OFFSET(Data!$A$1,0,MATCH(R$6,Data!$1:$1,0)-1,1000,1)=IF(R$7="","Yes",R$7))/(OFFSET(Data!$A$1,0,MATCH(R$6,Data!$1:$1,0)-1,1000,1)=IF(R$7="","Yes",R$7))*ROW(Data!$C$1:$C$1009),ROW(R131)-ROW(R$7)),1)),"")</f>
        <v>TV Land</v>
      </c>
      <c r="S131" s="43" t="str">
        <f ca="1">IF(T131="","",IF(INDEX(Data!$BR:$BR,MATCH(T131,Data!$A:$A,0),1)=0,"",INDEX(Data!$BR:$BR,MATCH(T131,Data!$A:$A,0),1)))</f>
        <v/>
      </c>
      <c r="T131" s="43" t="str" cm="1">
        <f t="array" aca="1" ref="T131" ca="1">IFERROR(_xlfn.SINGLE(INDEX(Data!$A$1:S$1009,_xlfn.AGGREGATE(15,6,(OFFSET(Data!$A$1,0,MATCH(T$6,Data!$1:$1,0)-1,1000,1)=IF(T$7="","Yes",T$7))/(OFFSET(Data!$A$1,0,MATCH(T$6,Data!$1:$1,0)-1,1000,1)=IF(T$7="","Yes",T$7))*ROW(Data!$C$1:$C$1009),ROW(T131)-ROW(T$7)),1)),"")</f>
        <v>TBS</v>
      </c>
      <c r="U131" s="43" t="str">
        <f ca="1">IF(V131="","",IF(INDEX(Data!$BR:$BR,MATCH(V131,Data!$A:$A,0),1)=0,"",INDEX(Data!$BR:$BR,MATCH(V131,Data!$A:$A,0),1)))</f>
        <v/>
      </c>
      <c r="V131" s="43" t="str" cm="1">
        <f t="array" aca="1" ref="V131" ca="1">IFERROR(_xlfn.SINGLE(INDEX(Data!$A$1:T$1009,_xlfn.AGGREGATE(15,6,(OFFSET(Data!$A$1,0,MATCH(V$6,Data!$1:$1,0)-1,1000,1)=IF(V$7="","Yes",V$7))/(OFFSET(Data!$A$1,0,MATCH(V$6,Data!$1:$1,0)-1,1000,1)=IF(V$7="","Yes",V$7))*ROW(Data!$C$1:$C$1009),ROW(V131)-ROW(V$7)),1)),"")</f>
        <v>Sportsman Channel</v>
      </c>
      <c r="W131" s="43" t="str">
        <f ca="1">IF(X131="","",IF(INDEX(Data!$BR:$BR,MATCH(X131,Data!$A:$A,0),1)=0,"",INDEX(Data!$BR:$BR,MATCH(X131,Data!$A:$A,0),1)))</f>
        <v/>
      </c>
      <c r="X131" s="43" t="str" cm="1">
        <f t="array" aca="1" ref="X131" ca="1">IFERROR(_xlfn.SINGLE(INDEX(Data!$A$1:Y$1009,_xlfn.AGGREGATE(15,6,(OFFSET(Data!$A$1,0,MATCH(X$6,Data!$1:$1,0)-1,1000,1)=IF(X$7="","Yes",X$7))/(OFFSET(Data!$A$1,0,MATCH(X$6,Data!$1:$1,0)-1,1000,1)=IF(X$7="","Yes",X$7))*ROW(Data!$C$1:$C$1009),ROW(X131)-ROW(X$7)),1)),"")</f>
        <v/>
      </c>
      <c r="Y131" s="43" t="str">
        <f ca="1">IF(Z131="","",IF(INDEX(Data!$BR:$BR,MATCH(Z131,Data!$A:$A,0),1)=0,"",INDEX(Data!$BR:$BR,MATCH(Z131,Data!$A:$A,0),1)))</f>
        <v/>
      </c>
      <c r="Z131" s="43" t="str" cm="1">
        <f t="array" aca="1" ref="Z131" ca="1">IFERROR(_xlfn.SINGLE(INDEX(Data!$A$1:AA$1009,_xlfn.AGGREGATE(15,6,(OFFSET(Data!$A$1,0,MATCH(Z$6,Data!$1:$1,0)-1,1000,1)=IF(Z$7="","Yes",Z$7))/(OFFSET(Data!$A$1,0,MATCH(Z$6,Data!$1:$1,0)-1,1000,1)=IF(Z$7="","Yes",Z$7))*ROW(Data!$C$1:$C$1009),ROW(Z131)-ROW(Z$7)),1)),"")</f>
        <v/>
      </c>
      <c r="AA131" s="43" t="str">
        <f ca="1">IF(AB131="","",IF(INDEX(Data!$BR:$BR,MATCH(AB131,Data!$A:$A,0),1)=0,"",INDEX(Data!$BR:$BR,MATCH(AB131,Data!$A:$A,0),1)))</f>
        <v/>
      </c>
      <c r="AB131" s="43" t="str" cm="1">
        <f t="array" aca="1" ref="AB131" ca="1">IFERROR(_xlfn.SINGLE(INDEX(Data!$A$1:AC$1009,_xlfn.AGGREGATE(15,6,(OFFSET(Data!$A$1,0,MATCH(AB$6,Data!$1:$1,0)-1,1000,1)=IF(AB$7="","Yes",AB$7))/(OFFSET(Data!$A$1,0,MATCH(AB$6,Data!$1:$1,0)-1,1000,1)=IF(AB$7="","Yes",AB$7))*ROW(Data!$C$1:$C$1009),ROW(AB131)-ROW(AB$7)),1)),"")</f>
        <v/>
      </c>
      <c r="AC131" s="43" t="str">
        <f ca="1">IF(AD131="","",IF(INDEX(Data!$BR:$BR,MATCH(AD131,Data!$A:$A,0),1)=0,"",INDEX(Data!$BR:$BR,MATCH(AD131,Data!$A:$A,0),1)))</f>
        <v/>
      </c>
      <c r="AD131" s="43" t="str" cm="1">
        <f t="array" aca="1" ref="AD131" ca="1">IFERROR(_xlfn.SINGLE(INDEX(Data!$A$1:AE$1009,_xlfn.AGGREGATE(15,6,(OFFSET(Data!$A$1,0,MATCH(AD$6,Data!$1:$1,0)-1,1000,1)=IF(AD$7="","Yes",AD$7))/(OFFSET(Data!$A$1,0,MATCH(AD$6,Data!$1:$1,0)-1,1000,1)=IF(AD$7="","Yes",AD$7))*ROW(Data!$C$1:$C$1009),ROW(AD131)-ROW(AD$7)),1)),"")</f>
        <v/>
      </c>
      <c r="AE131" s="43" t="str">
        <f ca="1">IF(AF131="","",IF(INDEX(Data!$BR:$BR,MATCH(AF131,Data!$A:$A,0),1)=0,"",INDEX(Data!$BR:$BR,MATCH(AF131,Data!$A:$A,0),1)))</f>
        <v/>
      </c>
      <c r="AF131" s="43" t="str" cm="1">
        <f t="array" aca="1" ref="AF131" ca="1">IFERROR(_xlfn.SINGLE(INDEX(Data!$A$1:AM$1009,_xlfn.AGGREGATE(15,6,(OFFSET(Data!$A$1,0,MATCH(AF$6,Data!$1:$1,0)-1,1000,1)=IF(AF$7="","Yes",AF$7))/(OFFSET(Data!$A$1,0,MATCH(AF$6,Data!$1:$1,0)-1,1000,1)=IF(AF$7="","Yes",AF$7))*ROW(Data!$C$1:$C$1009),ROW(AF131)-ROW(AF$7)),1)),"")</f>
        <v/>
      </c>
      <c r="AG131" s="43" t="str">
        <f ca="1">IF(AH131="","",IF(INDEX(Data!$BR:$BR,MATCH(AH131,Data!$A:$A,0),1)=0,"",INDEX(Data!$BR:$BR,MATCH(AH131,Data!$A:$A,0),1)))</f>
        <v/>
      </c>
      <c r="AH131" s="43" t="str" cm="1">
        <f t="array" aca="1" ref="AH131" ca="1">IFERROR(_xlfn.SINGLE(INDEX(Data!$A$1:AO$1009,_xlfn.AGGREGATE(15,6,(OFFSET(Data!$A$1,0,MATCH(AH$6,Data!$1:$1,0)-1,1000,1)=IF(AH$7="","Yes",AH$7))/(OFFSET(Data!$A$1,0,MATCH(AH$6,Data!$1:$1,0)-1,1000,1)=IF(AH$7="","Yes",AH$7))*ROW(Data!$C$1:$C$1009),ROW(AH131)-ROW(AH$7)),1)),"")</f>
        <v/>
      </c>
      <c r="AI131" s="43" t="str">
        <f ca="1">IF(AJ131="","",IF(INDEX(Data!$BR:$BR,MATCH(AJ131,Data!$A:$A,0),1)=0,"",INDEX(Data!$BR:$BR,MATCH(AJ131,Data!$A:$A,0),1)))</f>
        <v/>
      </c>
      <c r="AJ131" s="43" t="str" cm="1">
        <f t="array" aca="1" ref="AJ131" ca="1">IFERROR(_xlfn.SINGLE(INDEX(Data!$A$1:AQ$1009,_xlfn.AGGREGATE(15,6,(OFFSET(Data!$A$1,0,MATCH(AJ$6,Data!$1:$1,0)-1,1000,1)=IF(AJ$7="","Yes",AJ$7))/(OFFSET(Data!$A$1,0,MATCH(AJ$6,Data!$1:$1,0)-1,1000,1)=IF(AJ$7="","Yes",AJ$7))*ROW(Data!$C$1:$C$1009),ROW(AJ131)-ROW(AJ$7)),1)),"")</f>
        <v/>
      </c>
      <c r="AK131" s="43" t="str">
        <f ca="1">IF(AL131="","",IF(INDEX(Data!$BR:$BR,MATCH(AL131,Data!$A:$A,0),1)=0,"",INDEX(Data!$BR:$BR,MATCH(AL131,Data!$A:$A,0),1)))</f>
        <v/>
      </c>
      <c r="AL131" s="43" t="str" cm="1">
        <f t="array" aca="1" ref="AL131" ca="1">IFERROR(_xlfn.SINGLE(INDEX(Data!$A$1:AS$1009,_xlfn.AGGREGATE(15,6,(OFFSET(Data!$A$1,0,MATCH(AL$6,Data!$1:$1,0)-1,1000,1)=IF(AL$7="","Yes",AL$7))/(OFFSET(Data!$A$1,0,MATCH(AL$6,Data!$1:$1,0)-1,1000,1)=IF(AL$7="","Yes",AL$7))*ROW(Data!$C$1:$C$1009),ROW(AL131)-ROW(AL$7)),1)),"")</f>
        <v/>
      </c>
      <c r="AM131" s="43" t="str">
        <f ca="1">IF(AN131="","",IF(INDEX(Data!$BR:$BR,MATCH(AN131,Data!$A:$A,0),1)=0,"",INDEX(Data!$BR:$BR,MATCH(AN131,Data!$A:$A,0),1)))</f>
        <v/>
      </c>
      <c r="AN131" s="43" t="str" cm="1">
        <f t="array" aca="1" ref="AN131" ca="1">IFERROR(_xlfn.SINGLE(INDEX(Data!$A$1:AU$1009,_xlfn.AGGREGATE(15,6,(OFFSET(Data!$A$1,0,MATCH(AN$6,Data!$1:$1,0)-1,1000,1)=IF(AN$7="","Yes",AN$7))/(OFFSET(Data!$A$1,0,MATCH(AN$6,Data!$1:$1,0)-1,1000,1)=IF(AN$7="","Yes",AN$7))*ROW(Data!$C$1:$C$1009),ROW(AN131)-ROW(AN$7)),1)),"")</f>
        <v/>
      </c>
    </row>
    <row r="132" spans="1:40" ht="24" x14ac:dyDescent="0.4">
      <c r="A132" s="43" t="str">
        <f ca="1">IF(B132="","",IF(INDEX(Data!$BR:$BR,MATCH(B132,Data!$A:$A,0),1)=0,"",INDEX(Data!$BR:$BR,MATCH(B132,Data!$A:$A,0),1)))</f>
        <v/>
      </c>
      <c r="B132" s="43" t="str" cm="1">
        <f t="array" aca="1" ref="B132" ca="1">IFERROR(_xlfn.SINGLE(INDEX(Data!A$1:$A$1007,_xlfn.AGGREGATE(15,6,(OFFSET(Data!$A$1,0,MATCH(B$6,Data!$1:$1,0)-1,1000,1)=IF(B$7="","Yes",B$7))/(OFFSET(Data!$A$1,0,MATCH(B$6,Data!$1:$1,0)-1,1000,1)=IF(B$7="","Yes",B$7))*ROW(Data!$C$1:$C$1007),ROW(B132)-ROW(B$7)),1)),"")</f>
        <v/>
      </c>
      <c r="C132" s="43" t="str">
        <f ca="1">IF(D132="","",IF(INDEX(Data!$BR:$BR,MATCH(D132,Data!$A:$A,0),1)=0,"",INDEX(Data!$BR:$BR,MATCH(D132,Data!$A:$A,0),1)))</f>
        <v/>
      </c>
      <c r="D132" s="43" t="str" cm="1">
        <f t="array" aca="1" ref="D132" ca="1">IFERROR(_xlfn.SINGLE(INDEX(Data!$A$1:C$1007,_xlfn.AGGREGATE(15,6,(OFFSET(Data!$A$1,0,MATCH(D$6,Data!$1:$1,0)-1,1000,1)=IF(D$7="","Yes",D$7))/(OFFSET(Data!$A$1,0,MATCH(D$6,Data!$1:$1,0)-1,1000,1)=IF(D$7="","Yes",D$7))*ROW(Data!$C$1:$C$1007),ROW(D132)-ROW(D$7)),1)),"")</f>
        <v/>
      </c>
      <c r="E132" s="43" t="str">
        <f ca="1">IF(F132="","",IF(INDEX(Data!$BR:$BR,MATCH(F132,Data!$A:$A,0),1)=0,"",INDEX(Data!$BR:$BR,MATCH(F132,Data!$A:$A,0),1)))</f>
        <v/>
      </c>
      <c r="F132" s="43" t="str" cm="1">
        <f t="array" aca="1" ref="F132" ca="1">IFERROR(_xlfn.SINGLE(INDEX(Data!$A$1:E$1009,_xlfn.AGGREGATE(15,6,(OFFSET(Data!$A$1,0,MATCH(F$6,Data!$1:$1,0)-1,1000,1)=IF(F$7="","Yes",F$7))/(OFFSET(Data!$A$1,0,MATCH(F$6,Data!$1:$1,0)-1,1000,1)=IF(F$7="","Yes",F$7))*ROW(Data!$C$1:$C$1009),ROW(F132)-ROW(F$7)),1)),"")</f>
        <v/>
      </c>
      <c r="G132" s="43" t="str">
        <f ca="1">IF(H132="","",IF(INDEX(Data!$BR:$BR,MATCH(H132,Data!$A:$A,0),1)=0,"",INDEX(Data!$BR:$BR,MATCH(H132,Data!$A:$A,0),1)))</f>
        <v/>
      </c>
      <c r="H132" s="43" t="str" cm="1">
        <f t="array" aca="1" ref="H132" ca="1">IFERROR(_xlfn.SINGLE(INDEX(Data!$A$1:G$1009,_xlfn.AGGREGATE(15,6,(OFFSET(Data!$A$1,0,MATCH(H$6,Data!$1:$1,0)-1,1000,1)=IF(H$7="","Yes",H$7))/(OFFSET(Data!$A$1,0,MATCH(H$6,Data!$1:$1,0)-1,1000,1)=IF(H$7="","Yes",H$7))*ROW(Data!$C$1:$C$1009),ROW(H132)-ROW(H$7)),1)),"")</f>
        <v/>
      </c>
      <c r="I132" s="43" t="str">
        <f ca="1">IF(J132="","",IF(INDEX(Data!$BR:$BR,MATCH(J132,Data!$A:$A,0),1)=0,"",INDEX(Data!$BR:$BR,MATCH(J132,Data!$A:$A,0),1)))</f>
        <v/>
      </c>
      <c r="J132" s="43" t="str" cm="1">
        <f t="array" aca="1" ref="J132" ca="1">IFERROR(_xlfn.SINGLE(INDEX(Data!$A$1:J$1009,_xlfn.AGGREGATE(15,6,(OFFSET(Data!$A$1,0,MATCH(J$6,Data!$1:$1,0)-1,1000,1)=IF(J$7="","Yes",J$7))/(OFFSET(Data!$A$1,0,MATCH(J$6,Data!$1:$1,0)-1,1000,1)=IF(J$7="","Yes",J$7))*ROW(Data!$C$1:$C$1009),ROW(J132)-ROW(J$7)),1)),"")</f>
        <v/>
      </c>
      <c r="K132" s="43" t="str">
        <f ca="1">IF(L132="","",IF(INDEX(Data!$BR:$BR,MATCH(L132,Data!$A:$A,0),1)=0,"",INDEX(Data!$BR:$BR,MATCH(L132,Data!$A:$A,0),1)))</f>
        <v/>
      </c>
      <c r="L132" s="43" t="str" cm="1">
        <f t="array" aca="1" ref="L132" ca="1">IFERROR(_xlfn.SINGLE(INDEX(Data!$A$1:L$1009,_xlfn.AGGREGATE(15,6,(OFFSET(Data!$A$1,0,MATCH(L$6,Data!$1:$1,0)-1,1000,1)=IF(L$7="","Yes",L$7))/(OFFSET(Data!$A$1,0,MATCH(L$6,Data!$1:$1,0)-1,1000,1)=IF(L$7="","Yes",L$7))*ROW(Data!$C$1:$C$1009),ROW(L132)-ROW(L$7)),1)),"")</f>
        <v/>
      </c>
      <c r="M132" s="43" t="str">
        <f ca="1">IF(N132="","",IF(INDEX(Data!$BR:$BR,MATCH(N132,Data!$A:$A,0),1)=0,"",INDEX(Data!$BR:$BR,MATCH(N132,Data!$A:$A,0),1)))</f>
        <v/>
      </c>
      <c r="N132" s="43" t="str" cm="1">
        <f t="array" aca="1" ref="N132" ca="1">IFERROR(_xlfn.SINGLE(INDEX(Data!$A$1:N$1009,_xlfn.AGGREGATE(15,6,(OFFSET(Data!$A$1,0,MATCH(N$6,Data!$1:$1,0)-1,1000,1)=IF(N$7="","Yes",N$7))/(OFFSET(Data!$A$1,0,MATCH(N$6,Data!$1:$1,0)-1,1000,1)=IF(N$7="","Yes",N$7))*ROW(Data!$C$1:$C$1009),ROW(N132)-ROW(N$7)),1)),"")</f>
        <v/>
      </c>
      <c r="O132" s="43" t="str">
        <f ca="1">IF(P132="","",IF(INDEX(Data!$BR:$BR,MATCH(P132,Data!$A:$A,0),1)=0,"",INDEX(Data!$BR:$BR,MATCH(P132,Data!$A:$A,0),1)))</f>
        <v/>
      </c>
      <c r="P132" s="43" t="str" cm="1">
        <f t="array" aca="1" ref="P132" ca="1">IFERROR(_xlfn.SINGLE(INDEX(Data!$A$1:Q$1009,_xlfn.AGGREGATE(15,6,(OFFSET(Data!$A$1,0,MATCH(P$6,Data!$1:$1,0)-1,1000,1)=IF(P$7="","Yes",P$7))/(OFFSET(Data!$A$1,0,MATCH(P$6,Data!$1:$1,0)-1,1000,1)=IF(P$7="","Yes",P$7))*ROW(Data!$C$1:$C$1009),ROW(P132)-ROW(P$7)),1)),"")</f>
        <v/>
      </c>
      <c r="Q132" s="43" t="str">
        <f ca="1">IF(R132="","",IF(INDEX(Data!$BR:$BR,MATCH(R132,Data!$A:$A,0),1)=0,"",INDEX(Data!$BR:$BR,MATCH(R132,Data!$A:$A,0),1)))</f>
        <v/>
      </c>
      <c r="R132" s="43" t="str" cm="1">
        <f t="array" aca="1" ref="R132" ca="1">IFERROR(_xlfn.SINGLE(INDEX(Data!$A$1:R$1009,_xlfn.AGGREGATE(15,6,(OFFSET(Data!$A$1,0,MATCH(R$6,Data!$1:$1,0)-1,1000,1)=IF(R$7="","Yes",R$7))/(OFFSET(Data!$A$1,0,MATCH(R$6,Data!$1:$1,0)-1,1000,1)=IF(R$7="","Yes",R$7))*ROW(Data!$C$1:$C$1009),ROW(R132)-ROW(R$7)),1)),"")</f>
        <v>TV One</v>
      </c>
      <c r="S132" s="43" t="str">
        <f ca="1">IF(T132="","",IF(INDEX(Data!$BR:$BR,MATCH(T132,Data!$A:$A,0),1)=0,"",INDEX(Data!$BR:$BR,MATCH(T132,Data!$A:$A,0),1)))</f>
        <v/>
      </c>
      <c r="T132" s="43" t="str" cm="1">
        <f t="array" aca="1" ref="T132" ca="1">IFERROR(_xlfn.SINGLE(INDEX(Data!$A$1:S$1009,_xlfn.AGGREGATE(15,6,(OFFSET(Data!$A$1,0,MATCH(T$6,Data!$1:$1,0)-1,1000,1)=IF(T$7="","Yes",T$7))/(OFFSET(Data!$A$1,0,MATCH(T$6,Data!$1:$1,0)-1,1000,1)=IF(T$7="","Yes",T$7))*ROW(Data!$C$1:$C$1009),ROW(T132)-ROW(T$7)),1)),"")</f>
        <v>Teen Nick</v>
      </c>
      <c r="U132" s="43" t="str">
        <f ca="1">IF(V132="","",IF(INDEX(Data!$BR:$BR,MATCH(V132,Data!$A:$A,0),1)=0,"",INDEX(Data!$BR:$BR,MATCH(V132,Data!$A:$A,0),1)))</f>
        <v/>
      </c>
      <c r="V132" s="43" t="str" cm="1">
        <f t="array" aca="1" ref="V132" ca="1">IFERROR(_xlfn.SINGLE(INDEX(Data!$A$1:T$1009,_xlfn.AGGREGATE(15,6,(OFFSET(Data!$A$1,0,MATCH(V$6,Data!$1:$1,0)-1,1000,1)=IF(V$7="","Yes",V$7))/(OFFSET(Data!$A$1,0,MATCH(V$6,Data!$1:$1,0)-1,1000,1)=IF(V$7="","Yes",V$7))*ROW(Data!$C$1:$C$1009),ROW(V132)-ROW(V$7)),1)),"")</f>
        <v>STARZ ENCORE Action</v>
      </c>
      <c r="W132" s="43" t="str">
        <f ca="1">IF(X132="","",IF(INDEX(Data!$BR:$BR,MATCH(X132,Data!$A:$A,0),1)=0,"",INDEX(Data!$BR:$BR,MATCH(X132,Data!$A:$A,0),1)))</f>
        <v/>
      </c>
      <c r="X132" s="43" t="str" cm="1">
        <f t="array" aca="1" ref="X132" ca="1">IFERROR(_xlfn.SINGLE(INDEX(Data!$A$1:Y$1009,_xlfn.AGGREGATE(15,6,(OFFSET(Data!$A$1,0,MATCH(X$6,Data!$1:$1,0)-1,1000,1)=IF(X$7="","Yes",X$7))/(OFFSET(Data!$A$1,0,MATCH(X$6,Data!$1:$1,0)-1,1000,1)=IF(X$7="","Yes",X$7))*ROW(Data!$C$1:$C$1009),ROW(X132)-ROW(X$7)),1)),"")</f>
        <v/>
      </c>
      <c r="Y132" s="43" t="str">
        <f ca="1">IF(Z132="","",IF(INDEX(Data!$BR:$BR,MATCH(Z132,Data!$A:$A,0),1)=0,"",INDEX(Data!$BR:$BR,MATCH(Z132,Data!$A:$A,0),1)))</f>
        <v/>
      </c>
      <c r="Z132" s="43" t="str" cm="1">
        <f t="array" aca="1" ref="Z132" ca="1">IFERROR(_xlfn.SINGLE(INDEX(Data!$A$1:AA$1009,_xlfn.AGGREGATE(15,6,(OFFSET(Data!$A$1,0,MATCH(Z$6,Data!$1:$1,0)-1,1000,1)=IF(Z$7="","Yes",Z$7))/(OFFSET(Data!$A$1,0,MATCH(Z$6,Data!$1:$1,0)-1,1000,1)=IF(Z$7="","Yes",Z$7))*ROW(Data!$C$1:$C$1009),ROW(Z132)-ROW(Z$7)),1)),"")</f>
        <v/>
      </c>
      <c r="AA132" s="43" t="str">
        <f ca="1">IF(AB132="","",IF(INDEX(Data!$BR:$BR,MATCH(AB132,Data!$A:$A,0),1)=0,"",INDEX(Data!$BR:$BR,MATCH(AB132,Data!$A:$A,0),1)))</f>
        <v/>
      </c>
      <c r="AB132" s="43" t="str" cm="1">
        <f t="array" aca="1" ref="AB132" ca="1">IFERROR(_xlfn.SINGLE(INDEX(Data!$A$1:AC$1009,_xlfn.AGGREGATE(15,6,(OFFSET(Data!$A$1,0,MATCH(AB$6,Data!$1:$1,0)-1,1000,1)=IF(AB$7="","Yes",AB$7))/(OFFSET(Data!$A$1,0,MATCH(AB$6,Data!$1:$1,0)-1,1000,1)=IF(AB$7="","Yes",AB$7))*ROW(Data!$C$1:$C$1009),ROW(AB132)-ROW(AB$7)),1)),"")</f>
        <v/>
      </c>
      <c r="AC132" s="43" t="str">
        <f ca="1">IF(AD132="","",IF(INDEX(Data!$BR:$BR,MATCH(AD132,Data!$A:$A,0),1)=0,"",INDEX(Data!$BR:$BR,MATCH(AD132,Data!$A:$A,0),1)))</f>
        <v/>
      </c>
      <c r="AD132" s="43" t="str" cm="1">
        <f t="array" aca="1" ref="AD132" ca="1">IFERROR(_xlfn.SINGLE(INDEX(Data!$A$1:AE$1009,_xlfn.AGGREGATE(15,6,(OFFSET(Data!$A$1,0,MATCH(AD$6,Data!$1:$1,0)-1,1000,1)=IF(AD$7="","Yes",AD$7))/(OFFSET(Data!$A$1,0,MATCH(AD$6,Data!$1:$1,0)-1,1000,1)=IF(AD$7="","Yes",AD$7))*ROW(Data!$C$1:$C$1009),ROW(AD132)-ROW(AD$7)),1)),"")</f>
        <v/>
      </c>
      <c r="AE132" s="43" t="str">
        <f ca="1">IF(AF132="","",IF(INDEX(Data!$BR:$BR,MATCH(AF132,Data!$A:$A,0),1)=0,"",INDEX(Data!$BR:$BR,MATCH(AF132,Data!$A:$A,0),1)))</f>
        <v/>
      </c>
      <c r="AF132" s="43" t="str" cm="1">
        <f t="array" aca="1" ref="AF132" ca="1">IFERROR(_xlfn.SINGLE(INDEX(Data!$A$1:AM$1009,_xlfn.AGGREGATE(15,6,(OFFSET(Data!$A$1,0,MATCH(AF$6,Data!$1:$1,0)-1,1000,1)=IF(AF$7="","Yes",AF$7))/(OFFSET(Data!$A$1,0,MATCH(AF$6,Data!$1:$1,0)-1,1000,1)=IF(AF$7="","Yes",AF$7))*ROW(Data!$C$1:$C$1009),ROW(AF132)-ROW(AF$7)),1)),"")</f>
        <v/>
      </c>
      <c r="AG132" s="43" t="str">
        <f ca="1">IF(AH132="","",IF(INDEX(Data!$BR:$BR,MATCH(AH132,Data!$A:$A,0),1)=0,"",INDEX(Data!$BR:$BR,MATCH(AH132,Data!$A:$A,0),1)))</f>
        <v/>
      </c>
      <c r="AH132" s="43" t="str" cm="1">
        <f t="array" aca="1" ref="AH132" ca="1">IFERROR(_xlfn.SINGLE(INDEX(Data!$A$1:AO$1009,_xlfn.AGGREGATE(15,6,(OFFSET(Data!$A$1,0,MATCH(AH$6,Data!$1:$1,0)-1,1000,1)=IF(AH$7="","Yes",AH$7))/(OFFSET(Data!$A$1,0,MATCH(AH$6,Data!$1:$1,0)-1,1000,1)=IF(AH$7="","Yes",AH$7))*ROW(Data!$C$1:$C$1009),ROW(AH132)-ROW(AH$7)),1)),"")</f>
        <v/>
      </c>
      <c r="AI132" s="43" t="str">
        <f ca="1">IF(AJ132="","",IF(INDEX(Data!$BR:$BR,MATCH(AJ132,Data!$A:$A,0),1)=0,"",INDEX(Data!$BR:$BR,MATCH(AJ132,Data!$A:$A,0),1)))</f>
        <v/>
      </c>
      <c r="AJ132" s="43" t="str" cm="1">
        <f t="array" aca="1" ref="AJ132" ca="1">IFERROR(_xlfn.SINGLE(INDEX(Data!$A$1:AQ$1009,_xlfn.AGGREGATE(15,6,(OFFSET(Data!$A$1,0,MATCH(AJ$6,Data!$1:$1,0)-1,1000,1)=IF(AJ$7="","Yes",AJ$7))/(OFFSET(Data!$A$1,0,MATCH(AJ$6,Data!$1:$1,0)-1,1000,1)=IF(AJ$7="","Yes",AJ$7))*ROW(Data!$C$1:$C$1009),ROW(AJ132)-ROW(AJ$7)),1)),"")</f>
        <v/>
      </c>
      <c r="AK132" s="43" t="str">
        <f ca="1">IF(AL132="","",IF(INDEX(Data!$BR:$BR,MATCH(AL132,Data!$A:$A,0),1)=0,"",INDEX(Data!$BR:$BR,MATCH(AL132,Data!$A:$A,0),1)))</f>
        <v/>
      </c>
      <c r="AL132" s="43" t="str" cm="1">
        <f t="array" aca="1" ref="AL132" ca="1">IFERROR(_xlfn.SINGLE(INDEX(Data!$A$1:AS$1009,_xlfn.AGGREGATE(15,6,(OFFSET(Data!$A$1,0,MATCH(AL$6,Data!$1:$1,0)-1,1000,1)=IF(AL$7="","Yes",AL$7))/(OFFSET(Data!$A$1,0,MATCH(AL$6,Data!$1:$1,0)-1,1000,1)=IF(AL$7="","Yes",AL$7))*ROW(Data!$C$1:$C$1009),ROW(AL132)-ROW(AL$7)),1)),"")</f>
        <v/>
      </c>
      <c r="AM132" s="43" t="str">
        <f ca="1">IF(AN132="","",IF(INDEX(Data!$BR:$BR,MATCH(AN132,Data!$A:$A,0),1)=0,"",INDEX(Data!$BR:$BR,MATCH(AN132,Data!$A:$A,0),1)))</f>
        <v/>
      </c>
      <c r="AN132" s="43" t="str" cm="1">
        <f t="array" aca="1" ref="AN132" ca="1">IFERROR(_xlfn.SINGLE(INDEX(Data!$A$1:AU$1009,_xlfn.AGGREGATE(15,6,(OFFSET(Data!$A$1,0,MATCH(AN$6,Data!$1:$1,0)-1,1000,1)=IF(AN$7="","Yes",AN$7))/(OFFSET(Data!$A$1,0,MATCH(AN$6,Data!$1:$1,0)-1,1000,1)=IF(AN$7="","Yes",AN$7))*ROW(Data!$C$1:$C$1009),ROW(AN132)-ROW(AN$7)),1)),"")</f>
        <v/>
      </c>
    </row>
    <row r="133" spans="1:40" ht="24" x14ac:dyDescent="0.4">
      <c r="A133" s="43" t="str">
        <f ca="1">IF(B133="","",IF(INDEX(Data!$BR:$BR,MATCH(B133,Data!$A:$A,0),1)=0,"",INDEX(Data!$BR:$BR,MATCH(B133,Data!$A:$A,0),1)))</f>
        <v/>
      </c>
      <c r="B133" s="43" t="str" cm="1">
        <f t="array" aca="1" ref="B133" ca="1">IFERROR(_xlfn.SINGLE(INDEX(Data!A$1:$A$1007,_xlfn.AGGREGATE(15,6,(OFFSET(Data!$A$1,0,MATCH(B$6,Data!$1:$1,0)-1,1000,1)=IF(B$7="","Yes",B$7))/(OFFSET(Data!$A$1,0,MATCH(B$6,Data!$1:$1,0)-1,1000,1)=IF(B$7="","Yes",B$7))*ROW(Data!$C$1:$C$1007),ROW(B133)-ROW(B$7)),1)),"")</f>
        <v/>
      </c>
      <c r="C133" s="43" t="str">
        <f ca="1">IF(D133="","",IF(INDEX(Data!$BR:$BR,MATCH(D133,Data!$A:$A,0),1)=0,"",INDEX(Data!$BR:$BR,MATCH(D133,Data!$A:$A,0),1)))</f>
        <v/>
      </c>
      <c r="D133" s="43" t="str" cm="1">
        <f t="array" aca="1" ref="D133" ca="1">IFERROR(_xlfn.SINGLE(INDEX(Data!$A$1:C$1007,_xlfn.AGGREGATE(15,6,(OFFSET(Data!$A$1,0,MATCH(D$6,Data!$1:$1,0)-1,1000,1)=IF(D$7="","Yes",D$7))/(OFFSET(Data!$A$1,0,MATCH(D$6,Data!$1:$1,0)-1,1000,1)=IF(D$7="","Yes",D$7))*ROW(Data!$C$1:$C$1007),ROW(D133)-ROW(D$7)),1)),"")</f>
        <v/>
      </c>
      <c r="E133" s="43" t="str">
        <f ca="1">IF(F133="","",IF(INDEX(Data!$BR:$BR,MATCH(F133,Data!$A:$A,0),1)=0,"",INDEX(Data!$BR:$BR,MATCH(F133,Data!$A:$A,0),1)))</f>
        <v/>
      </c>
      <c r="F133" s="43" t="str" cm="1">
        <f t="array" aca="1" ref="F133" ca="1">IFERROR(_xlfn.SINGLE(INDEX(Data!$A$1:E$1009,_xlfn.AGGREGATE(15,6,(OFFSET(Data!$A$1,0,MATCH(F$6,Data!$1:$1,0)-1,1000,1)=IF(F$7="","Yes",F$7))/(OFFSET(Data!$A$1,0,MATCH(F$6,Data!$1:$1,0)-1,1000,1)=IF(F$7="","Yes",F$7))*ROW(Data!$C$1:$C$1009),ROW(F133)-ROW(F$7)),1)),"")</f>
        <v/>
      </c>
      <c r="G133" s="43" t="str">
        <f ca="1">IF(H133="","",IF(INDEX(Data!$BR:$BR,MATCH(H133,Data!$A:$A,0),1)=0,"",INDEX(Data!$BR:$BR,MATCH(H133,Data!$A:$A,0),1)))</f>
        <v/>
      </c>
      <c r="H133" s="43" t="str" cm="1">
        <f t="array" aca="1" ref="H133" ca="1">IFERROR(_xlfn.SINGLE(INDEX(Data!$A$1:G$1009,_xlfn.AGGREGATE(15,6,(OFFSET(Data!$A$1,0,MATCH(H$6,Data!$1:$1,0)-1,1000,1)=IF(H$7="","Yes",H$7))/(OFFSET(Data!$A$1,0,MATCH(H$6,Data!$1:$1,0)-1,1000,1)=IF(H$7="","Yes",H$7))*ROW(Data!$C$1:$C$1009),ROW(H133)-ROW(H$7)),1)),"")</f>
        <v/>
      </c>
      <c r="I133" s="43" t="str">
        <f ca="1">IF(J133="","",IF(INDEX(Data!$BR:$BR,MATCH(J133,Data!$A:$A,0),1)=0,"",INDEX(Data!$BR:$BR,MATCH(J133,Data!$A:$A,0),1)))</f>
        <v/>
      </c>
      <c r="J133" s="43" t="str" cm="1">
        <f t="array" aca="1" ref="J133" ca="1">IFERROR(_xlfn.SINGLE(INDEX(Data!$A$1:J$1009,_xlfn.AGGREGATE(15,6,(OFFSET(Data!$A$1,0,MATCH(J$6,Data!$1:$1,0)-1,1000,1)=IF(J$7="","Yes",J$7))/(OFFSET(Data!$A$1,0,MATCH(J$6,Data!$1:$1,0)-1,1000,1)=IF(J$7="","Yes",J$7))*ROW(Data!$C$1:$C$1009),ROW(J133)-ROW(J$7)),1)),"")</f>
        <v/>
      </c>
      <c r="K133" s="43" t="str">
        <f ca="1">IF(L133="","",IF(INDEX(Data!$BR:$BR,MATCH(L133,Data!$A:$A,0),1)=0,"",INDEX(Data!$BR:$BR,MATCH(L133,Data!$A:$A,0),1)))</f>
        <v/>
      </c>
      <c r="L133" s="43" t="str" cm="1">
        <f t="array" aca="1" ref="L133" ca="1">IFERROR(_xlfn.SINGLE(INDEX(Data!$A$1:L$1009,_xlfn.AGGREGATE(15,6,(OFFSET(Data!$A$1,0,MATCH(L$6,Data!$1:$1,0)-1,1000,1)=IF(L$7="","Yes",L$7))/(OFFSET(Data!$A$1,0,MATCH(L$6,Data!$1:$1,0)-1,1000,1)=IF(L$7="","Yes",L$7))*ROW(Data!$C$1:$C$1009),ROW(L133)-ROW(L$7)),1)),"")</f>
        <v/>
      </c>
      <c r="M133" s="43" t="str">
        <f ca="1">IF(N133="","",IF(INDEX(Data!$BR:$BR,MATCH(N133,Data!$A:$A,0),1)=0,"",INDEX(Data!$BR:$BR,MATCH(N133,Data!$A:$A,0),1)))</f>
        <v/>
      </c>
      <c r="N133" s="43" t="str" cm="1">
        <f t="array" aca="1" ref="N133" ca="1">IFERROR(_xlfn.SINGLE(INDEX(Data!$A$1:N$1009,_xlfn.AGGREGATE(15,6,(OFFSET(Data!$A$1,0,MATCH(N$6,Data!$1:$1,0)-1,1000,1)=IF(N$7="","Yes",N$7))/(OFFSET(Data!$A$1,0,MATCH(N$6,Data!$1:$1,0)-1,1000,1)=IF(N$7="","Yes",N$7))*ROW(Data!$C$1:$C$1009),ROW(N133)-ROW(N$7)),1)),"")</f>
        <v/>
      </c>
      <c r="O133" s="43" t="str">
        <f ca="1">IF(P133="","",IF(INDEX(Data!$BR:$BR,MATCH(P133,Data!$A:$A,0),1)=0,"",INDEX(Data!$BR:$BR,MATCH(P133,Data!$A:$A,0),1)))</f>
        <v/>
      </c>
      <c r="P133" s="43" t="str" cm="1">
        <f t="array" aca="1" ref="P133" ca="1">IFERROR(_xlfn.SINGLE(INDEX(Data!$A$1:Q$1009,_xlfn.AGGREGATE(15,6,(OFFSET(Data!$A$1,0,MATCH(P$6,Data!$1:$1,0)-1,1000,1)=IF(P$7="","Yes",P$7))/(OFFSET(Data!$A$1,0,MATCH(P$6,Data!$1:$1,0)-1,1000,1)=IF(P$7="","Yes",P$7))*ROW(Data!$C$1:$C$1009),ROW(P133)-ROW(P$7)),1)),"")</f>
        <v/>
      </c>
      <c r="Q133" s="43" t="str">
        <f ca="1">IF(R133="","",IF(INDEX(Data!$BR:$BR,MATCH(R133,Data!$A:$A,0),1)=0,"",INDEX(Data!$BR:$BR,MATCH(R133,Data!$A:$A,0),1)))</f>
        <v/>
      </c>
      <c r="R133" s="43" t="str" cm="1">
        <f t="array" aca="1" ref="R133" ca="1">IFERROR(_xlfn.SINGLE(INDEX(Data!$A$1:R$1009,_xlfn.AGGREGATE(15,6,(OFFSET(Data!$A$1,0,MATCH(R$6,Data!$1:$1,0)-1,1000,1)=IF(R$7="","Yes",R$7))/(OFFSET(Data!$A$1,0,MATCH(R$6,Data!$1:$1,0)-1,1000,1)=IF(R$7="","Yes",R$7))*ROW(Data!$C$1:$C$1009),ROW(R133)-ROW(R$7)),1)),"")</f>
        <v>TVG</v>
      </c>
      <c r="S133" s="43" t="str">
        <f ca="1">IF(T133="","",IF(INDEX(Data!$BR:$BR,MATCH(T133,Data!$A:$A,0),1)=0,"",INDEX(Data!$BR:$BR,MATCH(T133,Data!$A:$A,0),1)))</f>
        <v/>
      </c>
      <c r="T133" s="43" t="str" cm="1">
        <f t="array" aca="1" ref="T133" ca="1">IFERROR(_xlfn.SINGLE(INDEX(Data!$A$1:S$1009,_xlfn.AGGREGATE(15,6,(OFFSET(Data!$A$1,0,MATCH(T$6,Data!$1:$1,0)-1,1000,1)=IF(T$7="","Yes",T$7))/(OFFSET(Data!$A$1,0,MATCH(T$6,Data!$1:$1,0)-1,1000,1)=IF(T$7="","Yes",T$7))*ROW(Data!$C$1:$C$1009),ROW(T133)-ROW(T$7)),1)),"")</f>
        <v>Telemundo</v>
      </c>
      <c r="U133" s="43" t="str">
        <f ca="1">IF(V133="","",IF(INDEX(Data!$BR:$BR,MATCH(V133,Data!$A:$A,0),1)=0,"",INDEX(Data!$BR:$BR,MATCH(V133,Data!$A:$A,0),1)))</f>
        <v/>
      </c>
      <c r="V133" s="43" t="str" cm="1">
        <f t="array" aca="1" ref="V133" ca="1">IFERROR(_xlfn.SINGLE(INDEX(Data!$A$1:T$1009,_xlfn.AGGREGATE(15,6,(OFFSET(Data!$A$1,0,MATCH(V$6,Data!$1:$1,0)-1,1000,1)=IF(V$7="","Yes",V$7))/(OFFSET(Data!$A$1,0,MATCH(V$6,Data!$1:$1,0)-1,1000,1)=IF(V$7="","Yes",V$7))*ROW(Data!$C$1:$C$1009),ROW(V133)-ROW(V$7)),1)),"")</f>
        <v>STARZ ENCORE Black</v>
      </c>
      <c r="W133" s="43" t="str">
        <f ca="1">IF(X133="","",IF(INDEX(Data!$BR:$BR,MATCH(X133,Data!$A:$A,0),1)=0,"",INDEX(Data!$BR:$BR,MATCH(X133,Data!$A:$A,0),1)))</f>
        <v/>
      </c>
      <c r="X133" s="43" t="str" cm="1">
        <f t="array" aca="1" ref="X133" ca="1">IFERROR(_xlfn.SINGLE(INDEX(Data!$A$1:Y$1009,_xlfn.AGGREGATE(15,6,(OFFSET(Data!$A$1,0,MATCH(X$6,Data!$1:$1,0)-1,1000,1)=IF(X$7="","Yes",X$7))/(OFFSET(Data!$A$1,0,MATCH(X$6,Data!$1:$1,0)-1,1000,1)=IF(X$7="","Yes",X$7))*ROW(Data!$C$1:$C$1009),ROW(X133)-ROW(X$7)),1)),"")</f>
        <v/>
      </c>
      <c r="Y133" s="43" t="str">
        <f ca="1">IF(Z133="","",IF(INDEX(Data!$BR:$BR,MATCH(Z133,Data!$A:$A,0),1)=0,"",INDEX(Data!$BR:$BR,MATCH(Z133,Data!$A:$A,0),1)))</f>
        <v/>
      </c>
      <c r="Z133" s="43" t="str" cm="1">
        <f t="array" aca="1" ref="Z133" ca="1">IFERROR(_xlfn.SINGLE(INDEX(Data!$A$1:AA$1009,_xlfn.AGGREGATE(15,6,(OFFSET(Data!$A$1,0,MATCH(Z$6,Data!$1:$1,0)-1,1000,1)=IF(Z$7="","Yes",Z$7))/(OFFSET(Data!$A$1,0,MATCH(Z$6,Data!$1:$1,0)-1,1000,1)=IF(Z$7="","Yes",Z$7))*ROW(Data!$C$1:$C$1009),ROW(Z133)-ROW(Z$7)),1)),"")</f>
        <v/>
      </c>
      <c r="AA133" s="43" t="str">
        <f ca="1">IF(AB133="","",IF(INDEX(Data!$BR:$BR,MATCH(AB133,Data!$A:$A,0),1)=0,"",INDEX(Data!$BR:$BR,MATCH(AB133,Data!$A:$A,0),1)))</f>
        <v/>
      </c>
      <c r="AB133" s="43" t="str" cm="1">
        <f t="array" aca="1" ref="AB133" ca="1">IFERROR(_xlfn.SINGLE(INDEX(Data!$A$1:AC$1009,_xlfn.AGGREGATE(15,6,(OFFSET(Data!$A$1,0,MATCH(AB$6,Data!$1:$1,0)-1,1000,1)=IF(AB$7="","Yes",AB$7))/(OFFSET(Data!$A$1,0,MATCH(AB$6,Data!$1:$1,0)-1,1000,1)=IF(AB$7="","Yes",AB$7))*ROW(Data!$C$1:$C$1009),ROW(AB133)-ROW(AB$7)),1)),"")</f>
        <v/>
      </c>
      <c r="AC133" s="43" t="str">
        <f ca="1">IF(AD133="","",IF(INDEX(Data!$BR:$BR,MATCH(AD133,Data!$A:$A,0),1)=0,"",INDEX(Data!$BR:$BR,MATCH(AD133,Data!$A:$A,0),1)))</f>
        <v/>
      </c>
      <c r="AD133" s="43" t="str" cm="1">
        <f t="array" aca="1" ref="AD133" ca="1">IFERROR(_xlfn.SINGLE(INDEX(Data!$A$1:AE$1009,_xlfn.AGGREGATE(15,6,(OFFSET(Data!$A$1,0,MATCH(AD$6,Data!$1:$1,0)-1,1000,1)=IF(AD$7="","Yes",AD$7))/(OFFSET(Data!$A$1,0,MATCH(AD$6,Data!$1:$1,0)-1,1000,1)=IF(AD$7="","Yes",AD$7))*ROW(Data!$C$1:$C$1009),ROW(AD133)-ROW(AD$7)),1)),"")</f>
        <v/>
      </c>
      <c r="AE133" s="43" t="str">
        <f ca="1">IF(AF133="","",IF(INDEX(Data!$BR:$BR,MATCH(AF133,Data!$A:$A,0),1)=0,"",INDEX(Data!$BR:$BR,MATCH(AF133,Data!$A:$A,0),1)))</f>
        <v/>
      </c>
      <c r="AF133" s="43" t="str" cm="1">
        <f t="array" aca="1" ref="AF133" ca="1">IFERROR(_xlfn.SINGLE(INDEX(Data!$A$1:AM$1009,_xlfn.AGGREGATE(15,6,(OFFSET(Data!$A$1,0,MATCH(AF$6,Data!$1:$1,0)-1,1000,1)=IF(AF$7="","Yes",AF$7))/(OFFSET(Data!$A$1,0,MATCH(AF$6,Data!$1:$1,0)-1,1000,1)=IF(AF$7="","Yes",AF$7))*ROW(Data!$C$1:$C$1009),ROW(AF133)-ROW(AF$7)),1)),"")</f>
        <v/>
      </c>
      <c r="AG133" s="43" t="str">
        <f ca="1">IF(AH133="","",IF(INDEX(Data!$BR:$BR,MATCH(AH133,Data!$A:$A,0),1)=0,"",INDEX(Data!$BR:$BR,MATCH(AH133,Data!$A:$A,0),1)))</f>
        <v/>
      </c>
      <c r="AH133" s="43" t="str" cm="1">
        <f t="array" aca="1" ref="AH133" ca="1">IFERROR(_xlfn.SINGLE(INDEX(Data!$A$1:AO$1009,_xlfn.AGGREGATE(15,6,(OFFSET(Data!$A$1,0,MATCH(AH$6,Data!$1:$1,0)-1,1000,1)=IF(AH$7="","Yes",AH$7))/(OFFSET(Data!$A$1,0,MATCH(AH$6,Data!$1:$1,0)-1,1000,1)=IF(AH$7="","Yes",AH$7))*ROW(Data!$C$1:$C$1009),ROW(AH133)-ROW(AH$7)),1)),"")</f>
        <v/>
      </c>
      <c r="AI133" s="43" t="str">
        <f ca="1">IF(AJ133="","",IF(INDEX(Data!$BR:$BR,MATCH(AJ133,Data!$A:$A,0),1)=0,"",INDEX(Data!$BR:$BR,MATCH(AJ133,Data!$A:$A,0),1)))</f>
        <v/>
      </c>
      <c r="AJ133" s="43" t="str" cm="1">
        <f t="array" aca="1" ref="AJ133" ca="1">IFERROR(_xlfn.SINGLE(INDEX(Data!$A$1:AQ$1009,_xlfn.AGGREGATE(15,6,(OFFSET(Data!$A$1,0,MATCH(AJ$6,Data!$1:$1,0)-1,1000,1)=IF(AJ$7="","Yes",AJ$7))/(OFFSET(Data!$A$1,0,MATCH(AJ$6,Data!$1:$1,0)-1,1000,1)=IF(AJ$7="","Yes",AJ$7))*ROW(Data!$C$1:$C$1009),ROW(AJ133)-ROW(AJ$7)),1)),"")</f>
        <v/>
      </c>
      <c r="AK133" s="43" t="str">
        <f ca="1">IF(AL133="","",IF(INDEX(Data!$BR:$BR,MATCH(AL133,Data!$A:$A,0),1)=0,"",INDEX(Data!$BR:$BR,MATCH(AL133,Data!$A:$A,0),1)))</f>
        <v/>
      </c>
      <c r="AL133" s="43" t="str" cm="1">
        <f t="array" aca="1" ref="AL133" ca="1">IFERROR(_xlfn.SINGLE(INDEX(Data!$A$1:AS$1009,_xlfn.AGGREGATE(15,6,(OFFSET(Data!$A$1,0,MATCH(AL$6,Data!$1:$1,0)-1,1000,1)=IF(AL$7="","Yes",AL$7))/(OFFSET(Data!$A$1,0,MATCH(AL$6,Data!$1:$1,0)-1,1000,1)=IF(AL$7="","Yes",AL$7))*ROW(Data!$C$1:$C$1009),ROW(AL133)-ROW(AL$7)),1)),"")</f>
        <v/>
      </c>
      <c r="AM133" s="43" t="str">
        <f ca="1">IF(AN133="","",IF(INDEX(Data!$BR:$BR,MATCH(AN133,Data!$A:$A,0),1)=0,"",INDEX(Data!$BR:$BR,MATCH(AN133,Data!$A:$A,0),1)))</f>
        <v/>
      </c>
      <c r="AN133" s="43" t="str" cm="1">
        <f t="array" aca="1" ref="AN133" ca="1">IFERROR(_xlfn.SINGLE(INDEX(Data!$A$1:AU$1009,_xlfn.AGGREGATE(15,6,(OFFSET(Data!$A$1,0,MATCH(AN$6,Data!$1:$1,0)-1,1000,1)=IF(AN$7="","Yes",AN$7))/(OFFSET(Data!$A$1,0,MATCH(AN$6,Data!$1:$1,0)-1,1000,1)=IF(AN$7="","Yes",AN$7))*ROW(Data!$C$1:$C$1009),ROW(AN133)-ROW(AN$7)),1)),"")</f>
        <v/>
      </c>
    </row>
    <row r="134" spans="1:40" ht="24" x14ac:dyDescent="0.4">
      <c r="A134" s="43" t="str">
        <f ca="1">IF(B134="","",IF(INDEX(Data!$BR:$BR,MATCH(B134,Data!$A:$A,0),1)=0,"",INDEX(Data!$BR:$BR,MATCH(B134,Data!$A:$A,0),1)))</f>
        <v/>
      </c>
      <c r="B134" s="43" t="str" cm="1">
        <f t="array" aca="1" ref="B134" ca="1">IFERROR(_xlfn.SINGLE(INDEX(Data!A$1:$A$1007,_xlfn.AGGREGATE(15,6,(OFFSET(Data!$A$1,0,MATCH(B$6,Data!$1:$1,0)-1,1000,1)=IF(B$7="","Yes",B$7))/(OFFSET(Data!$A$1,0,MATCH(B$6,Data!$1:$1,0)-1,1000,1)=IF(B$7="","Yes",B$7))*ROW(Data!$C$1:$C$1007),ROW(B134)-ROW(B$7)),1)),"")</f>
        <v/>
      </c>
      <c r="C134" s="43" t="str">
        <f ca="1">IF(D134="","",IF(INDEX(Data!$BR:$BR,MATCH(D134,Data!$A:$A,0),1)=0,"",INDEX(Data!$BR:$BR,MATCH(D134,Data!$A:$A,0),1)))</f>
        <v/>
      </c>
      <c r="D134" s="43" t="str" cm="1">
        <f t="array" aca="1" ref="D134" ca="1">IFERROR(_xlfn.SINGLE(INDEX(Data!$A$1:C$1007,_xlfn.AGGREGATE(15,6,(OFFSET(Data!$A$1,0,MATCH(D$6,Data!$1:$1,0)-1,1000,1)=IF(D$7="","Yes",D$7))/(OFFSET(Data!$A$1,0,MATCH(D$6,Data!$1:$1,0)-1,1000,1)=IF(D$7="","Yes",D$7))*ROW(Data!$C$1:$C$1007),ROW(D134)-ROW(D$7)),1)),"")</f>
        <v/>
      </c>
      <c r="E134" s="43" t="str">
        <f ca="1">IF(F134="","",IF(INDEX(Data!$BR:$BR,MATCH(F134,Data!$A:$A,0),1)=0,"",INDEX(Data!$BR:$BR,MATCH(F134,Data!$A:$A,0),1)))</f>
        <v/>
      </c>
      <c r="F134" s="43" t="str" cm="1">
        <f t="array" aca="1" ref="F134" ca="1">IFERROR(_xlfn.SINGLE(INDEX(Data!$A$1:E$1009,_xlfn.AGGREGATE(15,6,(OFFSET(Data!$A$1,0,MATCH(F$6,Data!$1:$1,0)-1,1000,1)=IF(F$7="","Yes",F$7))/(OFFSET(Data!$A$1,0,MATCH(F$6,Data!$1:$1,0)-1,1000,1)=IF(F$7="","Yes",F$7))*ROW(Data!$C$1:$C$1009),ROW(F134)-ROW(F$7)),1)),"")</f>
        <v/>
      </c>
      <c r="G134" s="43" t="str">
        <f ca="1">IF(H134="","",IF(INDEX(Data!$BR:$BR,MATCH(H134,Data!$A:$A,0),1)=0,"",INDEX(Data!$BR:$BR,MATCH(H134,Data!$A:$A,0),1)))</f>
        <v/>
      </c>
      <c r="H134" s="43" t="str" cm="1">
        <f t="array" aca="1" ref="H134" ca="1">IFERROR(_xlfn.SINGLE(INDEX(Data!$A$1:G$1009,_xlfn.AGGREGATE(15,6,(OFFSET(Data!$A$1,0,MATCH(H$6,Data!$1:$1,0)-1,1000,1)=IF(H$7="","Yes",H$7))/(OFFSET(Data!$A$1,0,MATCH(H$6,Data!$1:$1,0)-1,1000,1)=IF(H$7="","Yes",H$7))*ROW(Data!$C$1:$C$1009),ROW(H134)-ROW(H$7)),1)),"")</f>
        <v/>
      </c>
      <c r="I134" s="43" t="str">
        <f ca="1">IF(J134="","",IF(INDEX(Data!$BR:$BR,MATCH(J134,Data!$A:$A,0),1)=0,"",INDEX(Data!$BR:$BR,MATCH(J134,Data!$A:$A,0),1)))</f>
        <v/>
      </c>
      <c r="J134" s="43" t="str" cm="1">
        <f t="array" aca="1" ref="J134" ca="1">IFERROR(_xlfn.SINGLE(INDEX(Data!$A$1:J$1009,_xlfn.AGGREGATE(15,6,(OFFSET(Data!$A$1,0,MATCH(J$6,Data!$1:$1,0)-1,1000,1)=IF(J$7="","Yes",J$7))/(OFFSET(Data!$A$1,0,MATCH(J$6,Data!$1:$1,0)-1,1000,1)=IF(J$7="","Yes",J$7))*ROW(Data!$C$1:$C$1009),ROW(J134)-ROW(J$7)),1)),"")</f>
        <v/>
      </c>
      <c r="K134" s="43" t="str">
        <f ca="1">IF(L134="","",IF(INDEX(Data!$BR:$BR,MATCH(L134,Data!$A:$A,0),1)=0,"",INDEX(Data!$BR:$BR,MATCH(L134,Data!$A:$A,0),1)))</f>
        <v/>
      </c>
      <c r="L134" s="43" t="str" cm="1">
        <f t="array" aca="1" ref="L134" ca="1">IFERROR(_xlfn.SINGLE(INDEX(Data!$A$1:L$1009,_xlfn.AGGREGATE(15,6,(OFFSET(Data!$A$1,0,MATCH(L$6,Data!$1:$1,0)-1,1000,1)=IF(L$7="","Yes",L$7))/(OFFSET(Data!$A$1,0,MATCH(L$6,Data!$1:$1,0)-1,1000,1)=IF(L$7="","Yes",L$7))*ROW(Data!$C$1:$C$1009),ROW(L134)-ROW(L$7)),1)),"")</f>
        <v/>
      </c>
      <c r="M134" s="43" t="str">
        <f ca="1">IF(N134="","",IF(INDEX(Data!$BR:$BR,MATCH(N134,Data!$A:$A,0),1)=0,"",INDEX(Data!$BR:$BR,MATCH(N134,Data!$A:$A,0),1)))</f>
        <v/>
      </c>
      <c r="N134" s="43" t="str" cm="1">
        <f t="array" aca="1" ref="N134" ca="1">IFERROR(_xlfn.SINGLE(INDEX(Data!$A$1:N$1009,_xlfn.AGGREGATE(15,6,(OFFSET(Data!$A$1,0,MATCH(N$6,Data!$1:$1,0)-1,1000,1)=IF(N$7="","Yes",N$7))/(OFFSET(Data!$A$1,0,MATCH(N$6,Data!$1:$1,0)-1,1000,1)=IF(N$7="","Yes",N$7))*ROW(Data!$C$1:$C$1009),ROW(N134)-ROW(N$7)),1)),"")</f>
        <v/>
      </c>
      <c r="O134" s="43" t="str">
        <f ca="1">IF(P134="","",IF(INDEX(Data!$BR:$BR,MATCH(P134,Data!$A:$A,0),1)=0,"",INDEX(Data!$BR:$BR,MATCH(P134,Data!$A:$A,0),1)))</f>
        <v/>
      </c>
      <c r="P134" s="43" t="str" cm="1">
        <f t="array" aca="1" ref="P134" ca="1">IFERROR(_xlfn.SINGLE(INDEX(Data!$A$1:Q$1009,_xlfn.AGGREGATE(15,6,(OFFSET(Data!$A$1,0,MATCH(P$6,Data!$1:$1,0)-1,1000,1)=IF(P$7="","Yes",P$7))/(OFFSET(Data!$A$1,0,MATCH(P$6,Data!$1:$1,0)-1,1000,1)=IF(P$7="","Yes",P$7))*ROW(Data!$C$1:$C$1009),ROW(P134)-ROW(P$7)),1)),"")</f>
        <v/>
      </c>
      <c r="Q134" s="43" t="str">
        <f ca="1">IF(R134="","",IF(INDEX(Data!$BR:$BR,MATCH(R134,Data!$A:$A,0),1)=0,"",INDEX(Data!$BR:$BR,MATCH(R134,Data!$A:$A,0),1)))</f>
        <v/>
      </c>
      <c r="R134" s="43" t="str" cm="1">
        <f t="array" aca="1" ref="R134" ca="1">IFERROR(_xlfn.SINGLE(INDEX(Data!$A$1:R$1009,_xlfn.AGGREGATE(15,6,(OFFSET(Data!$A$1,0,MATCH(R$6,Data!$1:$1,0)-1,1000,1)=IF(R$7="","Yes",R$7))/(OFFSET(Data!$A$1,0,MATCH(R$6,Data!$1:$1,0)-1,1000,1)=IF(R$7="","Yes",R$7))*ROW(Data!$C$1:$C$1009),ROW(R134)-ROW(R$7)),1)),"")</f>
        <v>Unimas</v>
      </c>
      <c r="S134" s="43" t="str">
        <f ca="1">IF(T134="","",IF(INDEX(Data!$BR:$BR,MATCH(T134,Data!$A:$A,0),1)=0,"",INDEX(Data!$BR:$BR,MATCH(T134,Data!$A:$A,0),1)))</f>
        <v/>
      </c>
      <c r="T134" s="43" t="str" cm="1">
        <f t="array" aca="1" ref="T134" ca="1">IFERROR(_xlfn.SINGLE(INDEX(Data!$A$1:S$1009,_xlfn.AGGREGATE(15,6,(OFFSET(Data!$A$1,0,MATCH(T$6,Data!$1:$1,0)-1,1000,1)=IF(T$7="","Yes",T$7))/(OFFSET(Data!$A$1,0,MATCH(T$6,Data!$1:$1,0)-1,1000,1)=IF(T$7="","Yes",T$7))*ROW(Data!$C$1:$C$1009),ROW(T134)-ROW(T$7)),1)),"")</f>
        <v>Tennis Channel</v>
      </c>
      <c r="U134" s="43" t="str">
        <f ca="1">IF(V134="","",IF(INDEX(Data!$BR:$BR,MATCH(V134,Data!$A:$A,0),1)=0,"",INDEX(Data!$BR:$BR,MATCH(V134,Data!$A:$A,0),1)))</f>
        <v/>
      </c>
      <c r="V134" s="43" t="str" cm="1">
        <f t="array" aca="1" ref="V134" ca="1">IFERROR(_xlfn.SINGLE(INDEX(Data!$A$1:T$1009,_xlfn.AGGREGATE(15,6,(OFFSET(Data!$A$1,0,MATCH(V$6,Data!$1:$1,0)-1,1000,1)=IF(V$7="","Yes",V$7))/(OFFSET(Data!$A$1,0,MATCH(V$6,Data!$1:$1,0)-1,1000,1)=IF(V$7="","Yes",V$7))*ROW(Data!$C$1:$C$1009),ROW(V134)-ROW(V$7)),1)),"")</f>
        <v>STARZ ENCORE Classic</v>
      </c>
      <c r="W134" s="43" t="str">
        <f ca="1">IF(X134="","",IF(INDEX(Data!$BR:$BR,MATCH(X134,Data!$A:$A,0),1)=0,"",INDEX(Data!$BR:$BR,MATCH(X134,Data!$A:$A,0),1)))</f>
        <v/>
      </c>
      <c r="X134" s="43" t="str" cm="1">
        <f t="array" aca="1" ref="X134" ca="1">IFERROR(_xlfn.SINGLE(INDEX(Data!$A$1:Y$1009,_xlfn.AGGREGATE(15,6,(OFFSET(Data!$A$1,0,MATCH(X$6,Data!$1:$1,0)-1,1000,1)=IF(X$7="","Yes",X$7))/(OFFSET(Data!$A$1,0,MATCH(X$6,Data!$1:$1,0)-1,1000,1)=IF(X$7="","Yes",X$7))*ROW(Data!$C$1:$C$1009),ROW(X134)-ROW(X$7)),1)),"")</f>
        <v/>
      </c>
      <c r="Y134" s="43" t="str">
        <f ca="1">IF(Z134="","",IF(INDEX(Data!$BR:$BR,MATCH(Z134,Data!$A:$A,0),1)=0,"",INDEX(Data!$BR:$BR,MATCH(Z134,Data!$A:$A,0),1)))</f>
        <v/>
      </c>
      <c r="Z134" s="43" t="str" cm="1">
        <f t="array" aca="1" ref="Z134" ca="1">IFERROR(_xlfn.SINGLE(INDEX(Data!$A$1:AA$1009,_xlfn.AGGREGATE(15,6,(OFFSET(Data!$A$1,0,MATCH(Z$6,Data!$1:$1,0)-1,1000,1)=IF(Z$7="","Yes",Z$7))/(OFFSET(Data!$A$1,0,MATCH(Z$6,Data!$1:$1,0)-1,1000,1)=IF(Z$7="","Yes",Z$7))*ROW(Data!$C$1:$C$1009),ROW(Z134)-ROW(Z$7)),1)),"")</f>
        <v/>
      </c>
      <c r="AA134" s="43" t="str">
        <f ca="1">IF(AB134="","",IF(INDEX(Data!$BR:$BR,MATCH(AB134,Data!$A:$A,0),1)=0,"",INDEX(Data!$BR:$BR,MATCH(AB134,Data!$A:$A,0),1)))</f>
        <v/>
      </c>
      <c r="AB134" s="43" t="str" cm="1">
        <f t="array" aca="1" ref="AB134" ca="1">IFERROR(_xlfn.SINGLE(INDEX(Data!$A$1:AC$1009,_xlfn.AGGREGATE(15,6,(OFFSET(Data!$A$1,0,MATCH(AB$6,Data!$1:$1,0)-1,1000,1)=IF(AB$7="","Yes",AB$7))/(OFFSET(Data!$A$1,0,MATCH(AB$6,Data!$1:$1,0)-1,1000,1)=IF(AB$7="","Yes",AB$7))*ROW(Data!$C$1:$C$1009),ROW(AB134)-ROW(AB$7)),1)),"")</f>
        <v/>
      </c>
      <c r="AC134" s="43" t="str">
        <f ca="1">IF(AD134="","",IF(INDEX(Data!$BR:$BR,MATCH(AD134,Data!$A:$A,0),1)=0,"",INDEX(Data!$BR:$BR,MATCH(AD134,Data!$A:$A,0),1)))</f>
        <v/>
      </c>
      <c r="AD134" s="43" t="str" cm="1">
        <f t="array" aca="1" ref="AD134" ca="1">IFERROR(_xlfn.SINGLE(INDEX(Data!$A$1:AE$1009,_xlfn.AGGREGATE(15,6,(OFFSET(Data!$A$1,0,MATCH(AD$6,Data!$1:$1,0)-1,1000,1)=IF(AD$7="","Yes",AD$7))/(OFFSET(Data!$A$1,0,MATCH(AD$6,Data!$1:$1,0)-1,1000,1)=IF(AD$7="","Yes",AD$7))*ROW(Data!$C$1:$C$1009),ROW(AD134)-ROW(AD$7)),1)),"")</f>
        <v/>
      </c>
      <c r="AE134" s="43" t="str">
        <f ca="1">IF(AF134="","",IF(INDEX(Data!$BR:$BR,MATCH(AF134,Data!$A:$A,0),1)=0,"",INDEX(Data!$BR:$BR,MATCH(AF134,Data!$A:$A,0),1)))</f>
        <v/>
      </c>
      <c r="AF134" s="43" t="str" cm="1">
        <f t="array" aca="1" ref="AF134" ca="1">IFERROR(_xlfn.SINGLE(INDEX(Data!$A$1:AM$1009,_xlfn.AGGREGATE(15,6,(OFFSET(Data!$A$1,0,MATCH(AF$6,Data!$1:$1,0)-1,1000,1)=IF(AF$7="","Yes",AF$7))/(OFFSET(Data!$A$1,0,MATCH(AF$6,Data!$1:$1,0)-1,1000,1)=IF(AF$7="","Yes",AF$7))*ROW(Data!$C$1:$C$1009),ROW(AF134)-ROW(AF$7)),1)),"")</f>
        <v/>
      </c>
      <c r="AG134" s="43" t="str">
        <f ca="1">IF(AH134="","",IF(INDEX(Data!$BR:$BR,MATCH(AH134,Data!$A:$A,0),1)=0,"",INDEX(Data!$BR:$BR,MATCH(AH134,Data!$A:$A,0),1)))</f>
        <v/>
      </c>
      <c r="AH134" s="43" t="str" cm="1">
        <f t="array" aca="1" ref="AH134" ca="1">IFERROR(_xlfn.SINGLE(INDEX(Data!$A$1:AO$1009,_xlfn.AGGREGATE(15,6,(OFFSET(Data!$A$1,0,MATCH(AH$6,Data!$1:$1,0)-1,1000,1)=IF(AH$7="","Yes",AH$7))/(OFFSET(Data!$A$1,0,MATCH(AH$6,Data!$1:$1,0)-1,1000,1)=IF(AH$7="","Yes",AH$7))*ROW(Data!$C$1:$C$1009),ROW(AH134)-ROW(AH$7)),1)),"")</f>
        <v/>
      </c>
      <c r="AI134" s="43" t="str">
        <f ca="1">IF(AJ134="","",IF(INDEX(Data!$BR:$BR,MATCH(AJ134,Data!$A:$A,0),1)=0,"",INDEX(Data!$BR:$BR,MATCH(AJ134,Data!$A:$A,0),1)))</f>
        <v/>
      </c>
      <c r="AJ134" s="43" t="str" cm="1">
        <f t="array" aca="1" ref="AJ134" ca="1">IFERROR(_xlfn.SINGLE(INDEX(Data!$A$1:AQ$1009,_xlfn.AGGREGATE(15,6,(OFFSET(Data!$A$1,0,MATCH(AJ$6,Data!$1:$1,0)-1,1000,1)=IF(AJ$7="","Yes",AJ$7))/(OFFSET(Data!$A$1,0,MATCH(AJ$6,Data!$1:$1,0)-1,1000,1)=IF(AJ$7="","Yes",AJ$7))*ROW(Data!$C$1:$C$1009),ROW(AJ134)-ROW(AJ$7)),1)),"")</f>
        <v/>
      </c>
      <c r="AK134" s="43" t="str">
        <f ca="1">IF(AL134="","",IF(INDEX(Data!$BR:$BR,MATCH(AL134,Data!$A:$A,0),1)=0,"",INDEX(Data!$BR:$BR,MATCH(AL134,Data!$A:$A,0),1)))</f>
        <v/>
      </c>
      <c r="AL134" s="43" t="str" cm="1">
        <f t="array" aca="1" ref="AL134" ca="1">IFERROR(_xlfn.SINGLE(INDEX(Data!$A$1:AS$1009,_xlfn.AGGREGATE(15,6,(OFFSET(Data!$A$1,0,MATCH(AL$6,Data!$1:$1,0)-1,1000,1)=IF(AL$7="","Yes",AL$7))/(OFFSET(Data!$A$1,0,MATCH(AL$6,Data!$1:$1,0)-1,1000,1)=IF(AL$7="","Yes",AL$7))*ROW(Data!$C$1:$C$1009),ROW(AL134)-ROW(AL$7)),1)),"")</f>
        <v/>
      </c>
      <c r="AM134" s="43" t="str">
        <f ca="1">IF(AN134="","",IF(INDEX(Data!$BR:$BR,MATCH(AN134,Data!$A:$A,0),1)=0,"",INDEX(Data!$BR:$BR,MATCH(AN134,Data!$A:$A,0),1)))</f>
        <v/>
      </c>
      <c r="AN134" s="43" t="str" cm="1">
        <f t="array" aca="1" ref="AN134" ca="1">IFERROR(_xlfn.SINGLE(INDEX(Data!$A$1:AU$1009,_xlfn.AGGREGATE(15,6,(OFFSET(Data!$A$1,0,MATCH(AN$6,Data!$1:$1,0)-1,1000,1)=IF(AN$7="","Yes",AN$7))/(OFFSET(Data!$A$1,0,MATCH(AN$6,Data!$1:$1,0)-1,1000,1)=IF(AN$7="","Yes",AN$7))*ROW(Data!$C$1:$C$1009),ROW(AN134)-ROW(AN$7)),1)),"")</f>
        <v/>
      </c>
    </row>
    <row r="135" spans="1:40" ht="24" x14ac:dyDescent="0.4">
      <c r="A135" s="43" t="str">
        <f ca="1">IF(B135="","",IF(INDEX(Data!$BR:$BR,MATCH(B135,Data!$A:$A,0),1)=0,"",INDEX(Data!$BR:$BR,MATCH(B135,Data!$A:$A,0),1)))</f>
        <v/>
      </c>
      <c r="B135" s="43" t="str" cm="1">
        <f t="array" aca="1" ref="B135" ca="1">IFERROR(_xlfn.SINGLE(INDEX(Data!A$1:$A$1007,_xlfn.AGGREGATE(15,6,(OFFSET(Data!$A$1,0,MATCH(B$6,Data!$1:$1,0)-1,1000,1)=IF(B$7="","Yes",B$7))/(OFFSET(Data!$A$1,0,MATCH(B$6,Data!$1:$1,0)-1,1000,1)=IF(B$7="","Yes",B$7))*ROW(Data!$C$1:$C$1007),ROW(B135)-ROW(B$7)),1)),"")</f>
        <v/>
      </c>
      <c r="C135" s="43" t="str">
        <f ca="1">IF(D135="","",IF(INDEX(Data!$BR:$BR,MATCH(D135,Data!$A:$A,0),1)=0,"",INDEX(Data!$BR:$BR,MATCH(D135,Data!$A:$A,0),1)))</f>
        <v/>
      </c>
      <c r="D135" s="43" t="str" cm="1">
        <f t="array" aca="1" ref="D135" ca="1">IFERROR(_xlfn.SINGLE(INDEX(Data!$A$1:C$1007,_xlfn.AGGREGATE(15,6,(OFFSET(Data!$A$1,0,MATCH(D$6,Data!$1:$1,0)-1,1000,1)=IF(D$7="","Yes",D$7))/(OFFSET(Data!$A$1,0,MATCH(D$6,Data!$1:$1,0)-1,1000,1)=IF(D$7="","Yes",D$7))*ROW(Data!$C$1:$C$1007),ROW(D135)-ROW(D$7)),1)),"")</f>
        <v/>
      </c>
      <c r="E135" s="43" t="str">
        <f ca="1">IF(F135="","",IF(INDEX(Data!$BR:$BR,MATCH(F135,Data!$A:$A,0),1)=0,"",INDEX(Data!$BR:$BR,MATCH(F135,Data!$A:$A,0),1)))</f>
        <v/>
      </c>
      <c r="F135" s="43" t="str" cm="1">
        <f t="array" aca="1" ref="F135" ca="1">IFERROR(_xlfn.SINGLE(INDEX(Data!$A$1:E$1009,_xlfn.AGGREGATE(15,6,(OFFSET(Data!$A$1,0,MATCH(F$6,Data!$1:$1,0)-1,1000,1)=IF(F$7="","Yes",F$7))/(OFFSET(Data!$A$1,0,MATCH(F$6,Data!$1:$1,0)-1,1000,1)=IF(F$7="","Yes",F$7))*ROW(Data!$C$1:$C$1009),ROW(F135)-ROW(F$7)),1)),"")</f>
        <v/>
      </c>
      <c r="G135" s="43" t="str">
        <f ca="1">IF(H135="","",IF(INDEX(Data!$BR:$BR,MATCH(H135,Data!$A:$A,0),1)=0,"",INDEX(Data!$BR:$BR,MATCH(H135,Data!$A:$A,0),1)))</f>
        <v/>
      </c>
      <c r="H135" s="43" t="str" cm="1">
        <f t="array" aca="1" ref="H135" ca="1">IFERROR(_xlfn.SINGLE(INDEX(Data!$A$1:G$1009,_xlfn.AGGREGATE(15,6,(OFFSET(Data!$A$1,0,MATCH(H$6,Data!$1:$1,0)-1,1000,1)=IF(H$7="","Yes",H$7))/(OFFSET(Data!$A$1,0,MATCH(H$6,Data!$1:$1,0)-1,1000,1)=IF(H$7="","Yes",H$7))*ROW(Data!$C$1:$C$1009),ROW(H135)-ROW(H$7)),1)),"")</f>
        <v/>
      </c>
      <c r="I135" s="43" t="str">
        <f ca="1">IF(J135="","",IF(INDEX(Data!$BR:$BR,MATCH(J135,Data!$A:$A,0),1)=0,"",INDEX(Data!$BR:$BR,MATCH(J135,Data!$A:$A,0),1)))</f>
        <v/>
      </c>
      <c r="J135" s="43" t="str" cm="1">
        <f t="array" aca="1" ref="J135" ca="1">IFERROR(_xlfn.SINGLE(INDEX(Data!$A$1:J$1009,_xlfn.AGGREGATE(15,6,(OFFSET(Data!$A$1,0,MATCH(J$6,Data!$1:$1,0)-1,1000,1)=IF(J$7="","Yes",J$7))/(OFFSET(Data!$A$1,0,MATCH(J$6,Data!$1:$1,0)-1,1000,1)=IF(J$7="","Yes",J$7))*ROW(Data!$C$1:$C$1009),ROW(J135)-ROW(J$7)),1)),"")</f>
        <v/>
      </c>
      <c r="K135" s="43" t="str">
        <f ca="1">IF(L135="","",IF(INDEX(Data!$BR:$BR,MATCH(L135,Data!$A:$A,0),1)=0,"",INDEX(Data!$BR:$BR,MATCH(L135,Data!$A:$A,0),1)))</f>
        <v/>
      </c>
      <c r="L135" s="43" t="str" cm="1">
        <f t="array" aca="1" ref="L135" ca="1">IFERROR(_xlfn.SINGLE(INDEX(Data!$A$1:L$1009,_xlfn.AGGREGATE(15,6,(OFFSET(Data!$A$1,0,MATCH(L$6,Data!$1:$1,0)-1,1000,1)=IF(L$7="","Yes",L$7))/(OFFSET(Data!$A$1,0,MATCH(L$6,Data!$1:$1,0)-1,1000,1)=IF(L$7="","Yes",L$7))*ROW(Data!$C$1:$C$1009),ROW(L135)-ROW(L$7)),1)),"")</f>
        <v/>
      </c>
      <c r="M135" s="43" t="str">
        <f ca="1">IF(N135="","",IF(INDEX(Data!$BR:$BR,MATCH(N135,Data!$A:$A,0),1)=0,"",INDEX(Data!$BR:$BR,MATCH(N135,Data!$A:$A,0),1)))</f>
        <v/>
      </c>
      <c r="N135" s="43" t="str" cm="1">
        <f t="array" aca="1" ref="N135" ca="1">IFERROR(_xlfn.SINGLE(INDEX(Data!$A$1:N$1009,_xlfn.AGGREGATE(15,6,(OFFSET(Data!$A$1,0,MATCH(N$6,Data!$1:$1,0)-1,1000,1)=IF(N$7="","Yes",N$7))/(OFFSET(Data!$A$1,0,MATCH(N$6,Data!$1:$1,0)-1,1000,1)=IF(N$7="","Yes",N$7))*ROW(Data!$C$1:$C$1009),ROW(N135)-ROW(N$7)),1)),"")</f>
        <v/>
      </c>
      <c r="O135" s="43" t="str">
        <f ca="1">IF(P135="","",IF(INDEX(Data!$BR:$BR,MATCH(P135,Data!$A:$A,0),1)=0,"",INDEX(Data!$BR:$BR,MATCH(P135,Data!$A:$A,0),1)))</f>
        <v/>
      </c>
      <c r="P135" s="43" t="str" cm="1">
        <f t="array" aca="1" ref="P135" ca="1">IFERROR(_xlfn.SINGLE(INDEX(Data!$A$1:Q$1009,_xlfn.AGGREGATE(15,6,(OFFSET(Data!$A$1,0,MATCH(P$6,Data!$1:$1,0)-1,1000,1)=IF(P$7="","Yes",P$7))/(OFFSET(Data!$A$1,0,MATCH(P$6,Data!$1:$1,0)-1,1000,1)=IF(P$7="","Yes",P$7))*ROW(Data!$C$1:$C$1009),ROW(P135)-ROW(P$7)),1)),"")</f>
        <v/>
      </c>
      <c r="Q135" s="43" t="str">
        <f ca="1">IF(R135="","",IF(INDEX(Data!$BR:$BR,MATCH(R135,Data!$A:$A,0),1)=0,"",INDEX(Data!$BR:$BR,MATCH(R135,Data!$A:$A,0),1)))</f>
        <v/>
      </c>
      <c r="R135" s="43" t="str" cm="1">
        <f t="array" aca="1" ref="R135" ca="1">IFERROR(_xlfn.SINGLE(INDEX(Data!$A$1:R$1009,_xlfn.AGGREGATE(15,6,(OFFSET(Data!$A$1,0,MATCH(R$6,Data!$1:$1,0)-1,1000,1)=IF(R$7="","Yes",R$7))/(OFFSET(Data!$A$1,0,MATCH(R$6,Data!$1:$1,0)-1,1000,1)=IF(R$7="","Yes",R$7))*ROW(Data!$C$1:$C$1009),ROW(R135)-ROW(R$7)),1)),"")</f>
        <v>Universal Kids</v>
      </c>
      <c r="S135" s="43" t="str">
        <f ca="1">IF(T135="","",IF(INDEX(Data!$BR:$BR,MATCH(T135,Data!$A:$A,0),1)=0,"",INDEX(Data!$BR:$BR,MATCH(T135,Data!$A:$A,0),1)))</f>
        <v/>
      </c>
      <c r="T135" s="43" t="str" cm="1">
        <f t="array" aca="1" ref="T135" ca="1">IFERROR(_xlfn.SINGLE(INDEX(Data!$A$1:S$1009,_xlfn.AGGREGATE(15,6,(OFFSET(Data!$A$1,0,MATCH(T$6,Data!$1:$1,0)-1,1000,1)=IF(T$7="","Yes",T$7))/(OFFSET(Data!$A$1,0,MATCH(T$6,Data!$1:$1,0)-1,1000,1)=IF(T$7="","Yes",T$7))*ROW(Data!$C$1:$C$1009),ROW(T135)-ROW(T$7)),1)),"")</f>
        <v>TLC</v>
      </c>
      <c r="U135" s="43" t="str">
        <f ca="1">IF(V135="","",IF(INDEX(Data!$BR:$BR,MATCH(V135,Data!$A:$A,0),1)=0,"",INDEX(Data!$BR:$BR,MATCH(V135,Data!$A:$A,0),1)))</f>
        <v/>
      </c>
      <c r="V135" s="43" t="str" cm="1">
        <f t="array" aca="1" ref="V135" ca="1">IFERROR(_xlfn.SINGLE(INDEX(Data!$A$1:T$1009,_xlfn.AGGREGATE(15,6,(OFFSET(Data!$A$1,0,MATCH(V$6,Data!$1:$1,0)-1,1000,1)=IF(V$7="","Yes",V$7))/(OFFSET(Data!$A$1,0,MATCH(V$6,Data!$1:$1,0)-1,1000,1)=IF(V$7="","Yes",V$7))*ROW(Data!$C$1:$C$1009),ROW(V135)-ROW(V$7)),1)),"")</f>
        <v>STARZ ENCORE East</v>
      </c>
      <c r="W135" s="43" t="str">
        <f ca="1">IF(X135="","",IF(INDEX(Data!$BR:$BR,MATCH(X135,Data!$A:$A,0),1)=0,"",INDEX(Data!$BR:$BR,MATCH(X135,Data!$A:$A,0),1)))</f>
        <v/>
      </c>
      <c r="X135" s="43" t="str" cm="1">
        <f t="array" aca="1" ref="X135" ca="1">IFERROR(_xlfn.SINGLE(INDEX(Data!$A$1:Y$1009,_xlfn.AGGREGATE(15,6,(OFFSET(Data!$A$1,0,MATCH(X$6,Data!$1:$1,0)-1,1000,1)=IF(X$7="","Yes",X$7))/(OFFSET(Data!$A$1,0,MATCH(X$6,Data!$1:$1,0)-1,1000,1)=IF(X$7="","Yes",X$7))*ROW(Data!$C$1:$C$1009),ROW(X135)-ROW(X$7)),1)),"")</f>
        <v/>
      </c>
      <c r="Y135" s="43" t="str">
        <f ca="1">IF(Z135="","",IF(INDEX(Data!$BR:$BR,MATCH(Z135,Data!$A:$A,0),1)=0,"",INDEX(Data!$BR:$BR,MATCH(Z135,Data!$A:$A,0),1)))</f>
        <v/>
      </c>
      <c r="Z135" s="43" t="str" cm="1">
        <f t="array" aca="1" ref="Z135" ca="1">IFERROR(_xlfn.SINGLE(INDEX(Data!$A$1:AA$1009,_xlfn.AGGREGATE(15,6,(OFFSET(Data!$A$1,0,MATCH(Z$6,Data!$1:$1,0)-1,1000,1)=IF(Z$7="","Yes",Z$7))/(OFFSET(Data!$A$1,0,MATCH(Z$6,Data!$1:$1,0)-1,1000,1)=IF(Z$7="","Yes",Z$7))*ROW(Data!$C$1:$C$1009),ROW(Z135)-ROW(Z$7)),1)),"")</f>
        <v/>
      </c>
      <c r="AA135" s="43" t="str">
        <f ca="1">IF(AB135="","",IF(INDEX(Data!$BR:$BR,MATCH(AB135,Data!$A:$A,0),1)=0,"",INDEX(Data!$BR:$BR,MATCH(AB135,Data!$A:$A,0),1)))</f>
        <v/>
      </c>
      <c r="AB135" s="43" t="str" cm="1">
        <f t="array" aca="1" ref="AB135" ca="1">IFERROR(_xlfn.SINGLE(INDEX(Data!$A$1:AC$1009,_xlfn.AGGREGATE(15,6,(OFFSET(Data!$A$1,0,MATCH(AB$6,Data!$1:$1,0)-1,1000,1)=IF(AB$7="","Yes",AB$7))/(OFFSET(Data!$A$1,0,MATCH(AB$6,Data!$1:$1,0)-1,1000,1)=IF(AB$7="","Yes",AB$7))*ROW(Data!$C$1:$C$1009),ROW(AB135)-ROW(AB$7)),1)),"")</f>
        <v/>
      </c>
      <c r="AC135" s="43" t="str">
        <f ca="1">IF(AD135="","",IF(INDEX(Data!$BR:$BR,MATCH(AD135,Data!$A:$A,0),1)=0,"",INDEX(Data!$BR:$BR,MATCH(AD135,Data!$A:$A,0),1)))</f>
        <v/>
      </c>
      <c r="AD135" s="43" t="str" cm="1">
        <f t="array" aca="1" ref="AD135" ca="1">IFERROR(_xlfn.SINGLE(INDEX(Data!$A$1:AE$1009,_xlfn.AGGREGATE(15,6,(OFFSET(Data!$A$1,0,MATCH(AD$6,Data!$1:$1,0)-1,1000,1)=IF(AD$7="","Yes",AD$7))/(OFFSET(Data!$A$1,0,MATCH(AD$6,Data!$1:$1,0)-1,1000,1)=IF(AD$7="","Yes",AD$7))*ROW(Data!$C$1:$C$1009),ROW(AD135)-ROW(AD$7)),1)),"")</f>
        <v/>
      </c>
      <c r="AE135" s="43" t="str">
        <f ca="1">IF(AF135="","",IF(INDEX(Data!$BR:$BR,MATCH(AF135,Data!$A:$A,0),1)=0,"",INDEX(Data!$BR:$BR,MATCH(AF135,Data!$A:$A,0),1)))</f>
        <v/>
      </c>
      <c r="AF135" s="43" t="str" cm="1">
        <f t="array" aca="1" ref="AF135" ca="1">IFERROR(_xlfn.SINGLE(INDEX(Data!$A$1:AM$1009,_xlfn.AGGREGATE(15,6,(OFFSET(Data!$A$1,0,MATCH(AF$6,Data!$1:$1,0)-1,1000,1)=IF(AF$7="","Yes",AF$7))/(OFFSET(Data!$A$1,0,MATCH(AF$6,Data!$1:$1,0)-1,1000,1)=IF(AF$7="","Yes",AF$7))*ROW(Data!$C$1:$C$1009),ROW(AF135)-ROW(AF$7)),1)),"")</f>
        <v/>
      </c>
      <c r="AG135" s="43" t="str">
        <f ca="1">IF(AH135="","",IF(INDEX(Data!$BR:$BR,MATCH(AH135,Data!$A:$A,0),1)=0,"",INDEX(Data!$BR:$BR,MATCH(AH135,Data!$A:$A,0),1)))</f>
        <v/>
      </c>
      <c r="AH135" s="43" t="str" cm="1">
        <f t="array" aca="1" ref="AH135" ca="1">IFERROR(_xlfn.SINGLE(INDEX(Data!$A$1:AO$1009,_xlfn.AGGREGATE(15,6,(OFFSET(Data!$A$1,0,MATCH(AH$6,Data!$1:$1,0)-1,1000,1)=IF(AH$7="","Yes",AH$7))/(OFFSET(Data!$A$1,0,MATCH(AH$6,Data!$1:$1,0)-1,1000,1)=IF(AH$7="","Yes",AH$7))*ROW(Data!$C$1:$C$1009),ROW(AH135)-ROW(AH$7)),1)),"")</f>
        <v/>
      </c>
      <c r="AI135" s="43" t="str">
        <f ca="1">IF(AJ135="","",IF(INDEX(Data!$BR:$BR,MATCH(AJ135,Data!$A:$A,0),1)=0,"",INDEX(Data!$BR:$BR,MATCH(AJ135,Data!$A:$A,0),1)))</f>
        <v/>
      </c>
      <c r="AJ135" s="43" t="str" cm="1">
        <f t="array" aca="1" ref="AJ135" ca="1">IFERROR(_xlfn.SINGLE(INDEX(Data!$A$1:AQ$1009,_xlfn.AGGREGATE(15,6,(OFFSET(Data!$A$1,0,MATCH(AJ$6,Data!$1:$1,0)-1,1000,1)=IF(AJ$7="","Yes",AJ$7))/(OFFSET(Data!$A$1,0,MATCH(AJ$6,Data!$1:$1,0)-1,1000,1)=IF(AJ$7="","Yes",AJ$7))*ROW(Data!$C$1:$C$1009),ROW(AJ135)-ROW(AJ$7)),1)),"")</f>
        <v/>
      </c>
      <c r="AK135" s="43" t="str">
        <f ca="1">IF(AL135="","",IF(INDEX(Data!$BR:$BR,MATCH(AL135,Data!$A:$A,0),1)=0,"",INDEX(Data!$BR:$BR,MATCH(AL135,Data!$A:$A,0),1)))</f>
        <v/>
      </c>
      <c r="AL135" s="43" t="str" cm="1">
        <f t="array" aca="1" ref="AL135" ca="1">IFERROR(_xlfn.SINGLE(INDEX(Data!$A$1:AS$1009,_xlfn.AGGREGATE(15,6,(OFFSET(Data!$A$1,0,MATCH(AL$6,Data!$1:$1,0)-1,1000,1)=IF(AL$7="","Yes",AL$7))/(OFFSET(Data!$A$1,0,MATCH(AL$6,Data!$1:$1,0)-1,1000,1)=IF(AL$7="","Yes",AL$7))*ROW(Data!$C$1:$C$1009),ROW(AL135)-ROW(AL$7)),1)),"")</f>
        <v/>
      </c>
      <c r="AM135" s="43" t="str">
        <f ca="1">IF(AN135="","",IF(INDEX(Data!$BR:$BR,MATCH(AN135,Data!$A:$A,0),1)=0,"",INDEX(Data!$BR:$BR,MATCH(AN135,Data!$A:$A,0),1)))</f>
        <v/>
      </c>
      <c r="AN135" s="43" t="str" cm="1">
        <f t="array" aca="1" ref="AN135" ca="1">IFERROR(_xlfn.SINGLE(INDEX(Data!$A$1:AU$1009,_xlfn.AGGREGATE(15,6,(OFFSET(Data!$A$1,0,MATCH(AN$6,Data!$1:$1,0)-1,1000,1)=IF(AN$7="","Yes",AN$7))/(OFFSET(Data!$A$1,0,MATCH(AN$6,Data!$1:$1,0)-1,1000,1)=IF(AN$7="","Yes",AN$7))*ROW(Data!$C$1:$C$1009),ROW(AN135)-ROW(AN$7)),1)),"")</f>
        <v/>
      </c>
    </row>
    <row r="136" spans="1:40" ht="24" x14ac:dyDescent="0.4">
      <c r="A136" s="43" t="str">
        <f ca="1">IF(B136="","",IF(INDEX(Data!$BR:$BR,MATCH(B136,Data!$A:$A,0),1)=0,"",INDEX(Data!$BR:$BR,MATCH(B136,Data!$A:$A,0),1)))</f>
        <v/>
      </c>
      <c r="B136" s="43" t="str" cm="1">
        <f t="array" aca="1" ref="B136" ca="1">IFERROR(_xlfn.SINGLE(INDEX(Data!A$1:$A$1007,_xlfn.AGGREGATE(15,6,(OFFSET(Data!$A$1,0,MATCH(B$6,Data!$1:$1,0)-1,1000,1)=IF(B$7="","Yes",B$7))/(OFFSET(Data!$A$1,0,MATCH(B$6,Data!$1:$1,0)-1,1000,1)=IF(B$7="","Yes",B$7))*ROW(Data!$C$1:$C$1007),ROW(B136)-ROW(B$7)),1)),"")</f>
        <v/>
      </c>
      <c r="C136" s="43" t="str">
        <f ca="1">IF(D136="","",IF(INDEX(Data!$BR:$BR,MATCH(D136,Data!$A:$A,0),1)=0,"",INDEX(Data!$BR:$BR,MATCH(D136,Data!$A:$A,0),1)))</f>
        <v/>
      </c>
      <c r="D136" s="43" t="str" cm="1">
        <f t="array" aca="1" ref="D136" ca="1">IFERROR(_xlfn.SINGLE(INDEX(Data!$A$1:C$1007,_xlfn.AGGREGATE(15,6,(OFFSET(Data!$A$1,0,MATCH(D$6,Data!$1:$1,0)-1,1000,1)=IF(D$7="","Yes",D$7))/(OFFSET(Data!$A$1,0,MATCH(D$6,Data!$1:$1,0)-1,1000,1)=IF(D$7="","Yes",D$7))*ROW(Data!$C$1:$C$1007),ROW(D136)-ROW(D$7)),1)),"")</f>
        <v/>
      </c>
      <c r="E136" s="43" t="str">
        <f ca="1">IF(F136="","",IF(INDEX(Data!$BR:$BR,MATCH(F136,Data!$A:$A,0),1)=0,"",INDEX(Data!$BR:$BR,MATCH(F136,Data!$A:$A,0),1)))</f>
        <v/>
      </c>
      <c r="F136" s="43" t="str" cm="1">
        <f t="array" aca="1" ref="F136" ca="1">IFERROR(_xlfn.SINGLE(INDEX(Data!$A$1:E$1009,_xlfn.AGGREGATE(15,6,(OFFSET(Data!$A$1,0,MATCH(F$6,Data!$1:$1,0)-1,1000,1)=IF(F$7="","Yes",F$7))/(OFFSET(Data!$A$1,0,MATCH(F$6,Data!$1:$1,0)-1,1000,1)=IF(F$7="","Yes",F$7))*ROW(Data!$C$1:$C$1009),ROW(F136)-ROW(F$7)),1)),"")</f>
        <v/>
      </c>
      <c r="G136" s="43" t="str">
        <f ca="1">IF(H136="","",IF(INDEX(Data!$BR:$BR,MATCH(H136,Data!$A:$A,0),1)=0,"",INDEX(Data!$BR:$BR,MATCH(H136,Data!$A:$A,0),1)))</f>
        <v/>
      </c>
      <c r="H136" s="43" t="str" cm="1">
        <f t="array" aca="1" ref="H136" ca="1">IFERROR(_xlfn.SINGLE(INDEX(Data!$A$1:G$1009,_xlfn.AGGREGATE(15,6,(OFFSET(Data!$A$1,0,MATCH(H$6,Data!$1:$1,0)-1,1000,1)=IF(H$7="","Yes",H$7))/(OFFSET(Data!$A$1,0,MATCH(H$6,Data!$1:$1,0)-1,1000,1)=IF(H$7="","Yes",H$7))*ROW(Data!$C$1:$C$1009),ROW(H136)-ROW(H$7)),1)),"")</f>
        <v/>
      </c>
      <c r="I136" s="43" t="str">
        <f ca="1">IF(J136="","",IF(INDEX(Data!$BR:$BR,MATCH(J136,Data!$A:$A,0),1)=0,"",INDEX(Data!$BR:$BR,MATCH(J136,Data!$A:$A,0),1)))</f>
        <v/>
      </c>
      <c r="J136" s="43" t="str" cm="1">
        <f t="array" aca="1" ref="J136" ca="1">IFERROR(_xlfn.SINGLE(INDEX(Data!$A$1:J$1009,_xlfn.AGGREGATE(15,6,(OFFSET(Data!$A$1,0,MATCH(J$6,Data!$1:$1,0)-1,1000,1)=IF(J$7="","Yes",J$7))/(OFFSET(Data!$A$1,0,MATCH(J$6,Data!$1:$1,0)-1,1000,1)=IF(J$7="","Yes",J$7))*ROW(Data!$C$1:$C$1009),ROW(J136)-ROW(J$7)),1)),"")</f>
        <v/>
      </c>
      <c r="K136" s="43" t="str">
        <f ca="1">IF(L136="","",IF(INDEX(Data!$BR:$BR,MATCH(L136,Data!$A:$A,0),1)=0,"",INDEX(Data!$BR:$BR,MATCH(L136,Data!$A:$A,0),1)))</f>
        <v/>
      </c>
      <c r="L136" s="43" t="str" cm="1">
        <f t="array" aca="1" ref="L136" ca="1">IFERROR(_xlfn.SINGLE(INDEX(Data!$A$1:L$1009,_xlfn.AGGREGATE(15,6,(OFFSET(Data!$A$1,0,MATCH(L$6,Data!$1:$1,0)-1,1000,1)=IF(L$7="","Yes",L$7))/(OFFSET(Data!$A$1,0,MATCH(L$6,Data!$1:$1,0)-1,1000,1)=IF(L$7="","Yes",L$7))*ROW(Data!$C$1:$C$1009),ROW(L136)-ROW(L$7)),1)),"")</f>
        <v/>
      </c>
      <c r="M136" s="43" t="str">
        <f ca="1">IF(N136="","",IF(INDEX(Data!$BR:$BR,MATCH(N136,Data!$A:$A,0),1)=0,"",INDEX(Data!$BR:$BR,MATCH(N136,Data!$A:$A,0),1)))</f>
        <v/>
      </c>
      <c r="N136" s="43" t="str" cm="1">
        <f t="array" aca="1" ref="N136" ca="1">IFERROR(_xlfn.SINGLE(INDEX(Data!$A$1:N$1009,_xlfn.AGGREGATE(15,6,(OFFSET(Data!$A$1,0,MATCH(N$6,Data!$1:$1,0)-1,1000,1)=IF(N$7="","Yes",N$7))/(OFFSET(Data!$A$1,0,MATCH(N$6,Data!$1:$1,0)-1,1000,1)=IF(N$7="","Yes",N$7))*ROW(Data!$C$1:$C$1009),ROW(N136)-ROW(N$7)),1)),"")</f>
        <v/>
      </c>
      <c r="O136" s="43" t="str">
        <f ca="1">IF(P136="","",IF(INDEX(Data!$BR:$BR,MATCH(P136,Data!$A:$A,0),1)=0,"",INDEX(Data!$BR:$BR,MATCH(P136,Data!$A:$A,0),1)))</f>
        <v/>
      </c>
      <c r="P136" s="43" t="str" cm="1">
        <f t="array" aca="1" ref="P136" ca="1">IFERROR(_xlfn.SINGLE(INDEX(Data!$A$1:Q$1009,_xlfn.AGGREGATE(15,6,(OFFSET(Data!$A$1,0,MATCH(P$6,Data!$1:$1,0)-1,1000,1)=IF(P$7="","Yes",P$7))/(OFFSET(Data!$A$1,0,MATCH(P$6,Data!$1:$1,0)-1,1000,1)=IF(P$7="","Yes",P$7))*ROW(Data!$C$1:$C$1009),ROW(P136)-ROW(P$7)),1)),"")</f>
        <v/>
      </c>
      <c r="Q136" s="43" t="str">
        <f ca="1">IF(R136="","",IF(INDEX(Data!$BR:$BR,MATCH(R136,Data!$A:$A,0),1)=0,"",INDEX(Data!$BR:$BR,MATCH(R136,Data!$A:$A,0),1)))</f>
        <v/>
      </c>
      <c r="R136" s="43" t="str" cm="1">
        <f t="array" aca="1" ref="R136" ca="1">IFERROR(_xlfn.SINGLE(INDEX(Data!$A$1:R$1009,_xlfn.AGGREGATE(15,6,(OFFSET(Data!$A$1,0,MATCH(R$6,Data!$1:$1,0)-1,1000,1)=IF(R$7="","Yes",R$7))/(OFFSET(Data!$A$1,0,MATCH(R$6,Data!$1:$1,0)-1,1000,1)=IF(R$7="","Yes",R$7))*ROW(Data!$C$1:$C$1009),ROW(R136)-ROW(R$7)),1)),"")</f>
        <v>Universo</v>
      </c>
      <c r="S136" s="43" t="str">
        <f ca="1">IF(T136="","",IF(INDEX(Data!$BR:$BR,MATCH(T136,Data!$A:$A,0),1)=0,"",INDEX(Data!$BR:$BR,MATCH(T136,Data!$A:$A,0),1)))</f>
        <v/>
      </c>
      <c r="T136" s="43" t="str" cm="1">
        <f t="array" aca="1" ref="T136" ca="1">IFERROR(_xlfn.SINGLE(INDEX(Data!$A$1:S$1009,_xlfn.AGGREGATE(15,6,(OFFSET(Data!$A$1,0,MATCH(T$6,Data!$1:$1,0)-1,1000,1)=IF(T$7="","Yes",T$7))/(OFFSET(Data!$A$1,0,MATCH(T$6,Data!$1:$1,0)-1,1000,1)=IF(T$7="","Yes",T$7))*ROW(Data!$C$1:$C$1009),ROW(T136)-ROW(T$7)),1)),"")</f>
        <v>TNT</v>
      </c>
      <c r="U136" s="43" t="str">
        <f ca="1">IF(V136="","",IF(INDEX(Data!$BR:$BR,MATCH(V136,Data!$A:$A,0),1)=0,"",INDEX(Data!$BR:$BR,MATCH(V136,Data!$A:$A,0),1)))</f>
        <v/>
      </c>
      <c r="V136" s="43" t="str" cm="1">
        <f t="array" aca="1" ref="V136" ca="1">IFERROR(_xlfn.SINGLE(INDEX(Data!$A$1:T$1009,_xlfn.AGGREGATE(15,6,(OFFSET(Data!$A$1,0,MATCH(V$6,Data!$1:$1,0)-1,1000,1)=IF(V$7="","Yes",V$7))/(OFFSET(Data!$A$1,0,MATCH(V$6,Data!$1:$1,0)-1,1000,1)=IF(V$7="","Yes",V$7))*ROW(Data!$C$1:$C$1009),ROW(V136)-ROW(V$7)),1)),"")</f>
        <v>STARZ ENCORE Family</v>
      </c>
      <c r="W136" s="43" t="str">
        <f ca="1">IF(X136="","",IF(INDEX(Data!$BR:$BR,MATCH(X136,Data!$A:$A,0),1)=0,"",INDEX(Data!$BR:$BR,MATCH(X136,Data!$A:$A,0),1)))</f>
        <v/>
      </c>
      <c r="X136" s="43" t="str" cm="1">
        <f t="array" aca="1" ref="X136" ca="1">IFERROR(_xlfn.SINGLE(INDEX(Data!$A$1:Y$1009,_xlfn.AGGREGATE(15,6,(OFFSET(Data!$A$1,0,MATCH(X$6,Data!$1:$1,0)-1,1000,1)=IF(X$7="","Yes",X$7))/(OFFSET(Data!$A$1,0,MATCH(X$6,Data!$1:$1,0)-1,1000,1)=IF(X$7="","Yes",X$7))*ROW(Data!$C$1:$C$1009),ROW(X136)-ROW(X$7)),1)),"")</f>
        <v/>
      </c>
      <c r="Y136" s="43" t="str">
        <f ca="1">IF(Z136="","",IF(INDEX(Data!$BR:$BR,MATCH(Z136,Data!$A:$A,0),1)=0,"",INDEX(Data!$BR:$BR,MATCH(Z136,Data!$A:$A,0),1)))</f>
        <v/>
      </c>
      <c r="Z136" s="43" t="str" cm="1">
        <f t="array" aca="1" ref="Z136" ca="1">IFERROR(_xlfn.SINGLE(INDEX(Data!$A$1:AA$1009,_xlfn.AGGREGATE(15,6,(OFFSET(Data!$A$1,0,MATCH(Z$6,Data!$1:$1,0)-1,1000,1)=IF(Z$7="","Yes",Z$7))/(OFFSET(Data!$A$1,0,MATCH(Z$6,Data!$1:$1,0)-1,1000,1)=IF(Z$7="","Yes",Z$7))*ROW(Data!$C$1:$C$1009),ROW(Z136)-ROW(Z$7)),1)),"")</f>
        <v/>
      </c>
      <c r="AA136" s="43" t="str">
        <f ca="1">IF(AB136="","",IF(INDEX(Data!$BR:$BR,MATCH(AB136,Data!$A:$A,0),1)=0,"",INDEX(Data!$BR:$BR,MATCH(AB136,Data!$A:$A,0),1)))</f>
        <v/>
      </c>
      <c r="AB136" s="43" t="str" cm="1">
        <f t="array" aca="1" ref="AB136" ca="1">IFERROR(_xlfn.SINGLE(INDEX(Data!$A$1:AC$1009,_xlfn.AGGREGATE(15,6,(OFFSET(Data!$A$1,0,MATCH(AB$6,Data!$1:$1,0)-1,1000,1)=IF(AB$7="","Yes",AB$7))/(OFFSET(Data!$A$1,0,MATCH(AB$6,Data!$1:$1,0)-1,1000,1)=IF(AB$7="","Yes",AB$7))*ROW(Data!$C$1:$C$1009),ROW(AB136)-ROW(AB$7)),1)),"")</f>
        <v/>
      </c>
      <c r="AC136" s="43" t="str">
        <f ca="1">IF(AD136="","",IF(INDEX(Data!$BR:$BR,MATCH(AD136,Data!$A:$A,0),1)=0,"",INDEX(Data!$BR:$BR,MATCH(AD136,Data!$A:$A,0),1)))</f>
        <v/>
      </c>
      <c r="AD136" s="43" t="str" cm="1">
        <f t="array" aca="1" ref="AD136" ca="1">IFERROR(_xlfn.SINGLE(INDEX(Data!$A$1:AE$1009,_xlfn.AGGREGATE(15,6,(OFFSET(Data!$A$1,0,MATCH(AD$6,Data!$1:$1,0)-1,1000,1)=IF(AD$7="","Yes",AD$7))/(OFFSET(Data!$A$1,0,MATCH(AD$6,Data!$1:$1,0)-1,1000,1)=IF(AD$7="","Yes",AD$7))*ROW(Data!$C$1:$C$1009),ROW(AD136)-ROW(AD$7)),1)),"")</f>
        <v/>
      </c>
      <c r="AE136" s="43" t="str">
        <f ca="1">IF(AF136="","",IF(INDEX(Data!$BR:$BR,MATCH(AF136,Data!$A:$A,0),1)=0,"",INDEX(Data!$BR:$BR,MATCH(AF136,Data!$A:$A,0),1)))</f>
        <v/>
      </c>
      <c r="AF136" s="43" t="str" cm="1">
        <f t="array" aca="1" ref="AF136" ca="1">IFERROR(_xlfn.SINGLE(INDEX(Data!$A$1:AM$1009,_xlfn.AGGREGATE(15,6,(OFFSET(Data!$A$1,0,MATCH(AF$6,Data!$1:$1,0)-1,1000,1)=IF(AF$7="","Yes",AF$7))/(OFFSET(Data!$A$1,0,MATCH(AF$6,Data!$1:$1,0)-1,1000,1)=IF(AF$7="","Yes",AF$7))*ROW(Data!$C$1:$C$1009),ROW(AF136)-ROW(AF$7)),1)),"")</f>
        <v/>
      </c>
      <c r="AG136" s="43" t="str">
        <f ca="1">IF(AH136="","",IF(INDEX(Data!$BR:$BR,MATCH(AH136,Data!$A:$A,0),1)=0,"",INDEX(Data!$BR:$BR,MATCH(AH136,Data!$A:$A,0),1)))</f>
        <v/>
      </c>
      <c r="AH136" s="43" t="str" cm="1">
        <f t="array" aca="1" ref="AH136" ca="1">IFERROR(_xlfn.SINGLE(INDEX(Data!$A$1:AO$1009,_xlfn.AGGREGATE(15,6,(OFFSET(Data!$A$1,0,MATCH(AH$6,Data!$1:$1,0)-1,1000,1)=IF(AH$7="","Yes",AH$7))/(OFFSET(Data!$A$1,0,MATCH(AH$6,Data!$1:$1,0)-1,1000,1)=IF(AH$7="","Yes",AH$7))*ROW(Data!$C$1:$C$1009),ROW(AH136)-ROW(AH$7)),1)),"")</f>
        <v/>
      </c>
      <c r="AI136" s="43" t="str">
        <f ca="1">IF(AJ136="","",IF(INDEX(Data!$BR:$BR,MATCH(AJ136,Data!$A:$A,0),1)=0,"",INDEX(Data!$BR:$BR,MATCH(AJ136,Data!$A:$A,0),1)))</f>
        <v/>
      </c>
      <c r="AJ136" s="43" t="str" cm="1">
        <f t="array" aca="1" ref="AJ136" ca="1">IFERROR(_xlfn.SINGLE(INDEX(Data!$A$1:AQ$1009,_xlfn.AGGREGATE(15,6,(OFFSET(Data!$A$1,0,MATCH(AJ$6,Data!$1:$1,0)-1,1000,1)=IF(AJ$7="","Yes",AJ$7))/(OFFSET(Data!$A$1,0,MATCH(AJ$6,Data!$1:$1,0)-1,1000,1)=IF(AJ$7="","Yes",AJ$7))*ROW(Data!$C$1:$C$1009),ROW(AJ136)-ROW(AJ$7)),1)),"")</f>
        <v/>
      </c>
      <c r="AK136" s="43" t="str">
        <f ca="1">IF(AL136="","",IF(INDEX(Data!$BR:$BR,MATCH(AL136,Data!$A:$A,0),1)=0,"",INDEX(Data!$BR:$BR,MATCH(AL136,Data!$A:$A,0),1)))</f>
        <v/>
      </c>
      <c r="AL136" s="43" t="str" cm="1">
        <f t="array" aca="1" ref="AL136" ca="1">IFERROR(_xlfn.SINGLE(INDEX(Data!$A$1:AS$1009,_xlfn.AGGREGATE(15,6,(OFFSET(Data!$A$1,0,MATCH(AL$6,Data!$1:$1,0)-1,1000,1)=IF(AL$7="","Yes",AL$7))/(OFFSET(Data!$A$1,0,MATCH(AL$6,Data!$1:$1,0)-1,1000,1)=IF(AL$7="","Yes",AL$7))*ROW(Data!$C$1:$C$1009),ROW(AL136)-ROW(AL$7)),1)),"")</f>
        <v/>
      </c>
      <c r="AM136" s="43" t="str">
        <f ca="1">IF(AN136="","",IF(INDEX(Data!$BR:$BR,MATCH(AN136,Data!$A:$A,0),1)=0,"",INDEX(Data!$BR:$BR,MATCH(AN136,Data!$A:$A,0),1)))</f>
        <v/>
      </c>
      <c r="AN136" s="43" t="str" cm="1">
        <f t="array" aca="1" ref="AN136" ca="1">IFERROR(_xlfn.SINGLE(INDEX(Data!$A$1:AU$1009,_xlfn.AGGREGATE(15,6,(OFFSET(Data!$A$1,0,MATCH(AN$6,Data!$1:$1,0)-1,1000,1)=IF(AN$7="","Yes",AN$7))/(OFFSET(Data!$A$1,0,MATCH(AN$6,Data!$1:$1,0)-1,1000,1)=IF(AN$7="","Yes",AN$7))*ROW(Data!$C$1:$C$1009),ROW(AN136)-ROW(AN$7)),1)),"")</f>
        <v/>
      </c>
    </row>
    <row r="137" spans="1:40" ht="24" x14ac:dyDescent="0.4">
      <c r="A137" s="43" t="str">
        <f ca="1">IF(B137="","",IF(INDEX(Data!$BR:$BR,MATCH(B137,Data!$A:$A,0),1)=0,"",INDEX(Data!$BR:$BR,MATCH(B137,Data!$A:$A,0),1)))</f>
        <v/>
      </c>
      <c r="B137" s="43" t="str" cm="1">
        <f t="array" aca="1" ref="B137" ca="1">IFERROR(_xlfn.SINGLE(INDEX(Data!A$1:$A$1007,_xlfn.AGGREGATE(15,6,(OFFSET(Data!$A$1,0,MATCH(B$6,Data!$1:$1,0)-1,1000,1)=IF(B$7="","Yes",B$7))/(OFFSET(Data!$A$1,0,MATCH(B$6,Data!$1:$1,0)-1,1000,1)=IF(B$7="","Yes",B$7))*ROW(Data!$C$1:$C$1007),ROW(B137)-ROW(B$7)),1)),"")</f>
        <v/>
      </c>
      <c r="C137" s="43" t="str">
        <f ca="1">IF(D137="","",IF(INDEX(Data!$BR:$BR,MATCH(D137,Data!$A:$A,0),1)=0,"",INDEX(Data!$BR:$BR,MATCH(D137,Data!$A:$A,0),1)))</f>
        <v/>
      </c>
      <c r="D137" s="43" t="str" cm="1">
        <f t="array" aca="1" ref="D137" ca="1">IFERROR(_xlfn.SINGLE(INDEX(Data!$A$1:C$1007,_xlfn.AGGREGATE(15,6,(OFFSET(Data!$A$1,0,MATCH(D$6,Data!$1:$1,0)-1,1000,1)=IF(D$7="","Yes",D$7))/(OFFSET(Data!$A$1,0,MATCH(D$6,Data!$1:$1,0)-1,1000,1)=IF(D$7="","Yes",D$7))*ROW(Data!$C$1:$C$1007),ROW(D137)-ROW(D$7)),1)),"")</f>
        <v/>
      </c>
      <c r="E137" s="43" t="str">
        <f ca="1">IF(F137="","",IF(INDEX(Data!$BR:$BR,MATCH(F137,Data!$A:$A,0),1)=0,"",INDEX(Data!$BR:$BR,MATCH(F137,Data!$A:$A,0),1)))</f>
        <v/>
      </c>
      <c r="F137" s="43" t="str" cm="1">
        <f t="array" aca="1" ref="F137" ca="1">IFERROR(_xlfn.SINGLE(INDEX(Data!$A$1:E$1009,_xlfn.AGGREGATE(15,6,(OFFSET(Data!$A$1,0,MATCH(F$6,Data!$1:$1,0)-1,1000,1)=IF(F$7="","Yes",F$7))/(OFFSET(Data!$A$1,0,MATCH(F$6,Data!$1:$1,0)-1,1000,1)=IF(F$7="","Yes",F$7))*ROW(Data!$C$1:$C$1009),ROW(F137)-ROW(F$7)),1)),"")</f>
        <v/>
      </c>
      <c r="G137" s="43" t="str">
        <f ca="1">IF(H137="","",IF(INDEX(Data!$BR:$BR,MATCH(H137,Data!$A:$A,0),1)=0,"",INDEX(Data!$BR:$BR,MATCH(H137,Data!$A:$A,0),1)))</f>
        <v/>
      </c>
      <c r="H137" s="43" t="str" cm="1">
        <f t="array" aca="1" ref="H137" ca="1">IFERROR(_xlfn.SINGLE(INDEX(Data!$A$1:G$1009,_xlfn.AGGREGATE(15,6,(OFFSET(Data!$A$1,0,MATCH(H$6,Data!$1:$1,0)-1,1000,1)=IF(H$7="","Yes",H$7))/(OFFSET(Data!$A$1,0,MATCH(H$6,Data!$1:$1,0)-1,1000,1)=IF(H$7="","Yes",H$7))*ROW(Data!$C$1:$C$1009),ROW(H137)-ROW(H$7)),1)),"")</f>
        <v/>
      </c>
      <c r="I137" s="43" t="str">
        <f ca="1">IF(J137="","",IF(INDEX(Data!$BR:$BR,MATCH(J137,Data!$A:$A,0),1)=0,"",INDEX(Data!$BR:$BR,MATCH(J137,Data!$A:$A,0),1)))</f>
        <v/>
      </c>
      <c r="J137" s="43" t="str" cm="1">
        <f t="array" aca="1" ref="J137" ca="1">IFERROR(_xlfn.SINGLE(INDEX(Data!$A$1:J$1009,_xlfn.AGGREGATE(15,6,(OFFSET(Data!$A$1,0,MATCH(J$6,Data!$1:$1,0)-1,1000,1)=IF(J$7="","Yes",J$7))/(OFFSET(Data!$A$1,0,MATCH(J$6,Data!$1:$1,0)-1,1000,1)=IF(J$7="","Yes",J$7))*ROW(Data!$C$1:$C$1009),ROW(J137)-ROW(J$7)),1)),"")</f>
        <v/>
      </c>
      <c r="K137" s="43" t="str">
        <f ca="1">IF(L137="","",IF(INDEX(Data!$BR:$BR,MATCH(L137,Data!$A:$A,0),1)=0,"",INDEX(Data!$BR:$BR,MATCH(L137,Data!$A:$A,0),1)))</f>
        <v/>
      </c>
      <c r="L137" s="43" t="str" cm="1">
        <f t="array" aca="1" ref="L137" ca="1">IFERROR(_xlfn.SINGLE(INDEX(Data!$A$1:L$1009,_xlfn.AGGREGATE(15,6,(OFFSET(Data!$A$1,0,MATCH(L$6,Data!$1:$1,0)-1,1000,1)=IF(L$7="","Yes",L$7))/(OFFSET(Data!$A$1,0,MATCH(L$6,Data!$1:$1,0)-1,1000,1)=IF(L$7="","Yes",L$7))*ROW(Data!$C$1:$C$1009),ROW(L137)-ROW(L$7)),1)),"")</f>
        <v/>
      </c>
      <c r="M137" s="43" t="str">
        <f ca="1">IF(N137="","",IF(INDEX(Data!$BR:$BR,MATCH(N137,Data!$A:$A,0),1)=0,"",INDEX(Data!$BR:$BR,MATCH(N137,Data!$A:$A,0),1)))</f>
        <v/>
      </c>
      <c r="N137" s="43" t="str" cm="1">
        <f t="array" aca="1" ref="N137" ca="1">IFERROR(_xlfn.SINGLE(INDEX(Data!$A$1:N$1009,_xlfn.AGGREGATE(15,6,(OFFSET(Data!$A$1,0,MATCH(N$6,Data!$1:$1,0)-1,1000,1)=IF(N$7="","Yes",N$7))/(OFFSET(Data!$A$1,0,MATCH(N$6,Data!$1:$1,0)-1,1000,1)=IF(N$7="","Yes",N$7))*ROW(Data!$C$1:$C$1009),ROW(N137)-ROW(N$7)),1)),"")</f>
        <v/>
      </c>
      <c r="O137" s="43" t="str">
        <f ca="1">IF(P137="","",IF(INDEX(Data!$BR:$BR,MATCH(P137,Data!$A:$A,0),1)=0,"",INDEX(Data!$BR:$BR,MATCH(P137,Data!$A:$A,0),1)))</f>
        <v/>
      </c>
      <c r="P137" s="43" t="str" cm="1">
        <f t="array" aca="1" ref="P137" ca="1">IFERROR(_xlfn.SINGLE(INDEX(Data!$A$1:Q$1009,_xlfn.AGGREGATE(15,6,(OFFSET(Data!$A$1,0,MATCH(P$6,Data!$1:$1,0)-1,1000,1)=IF(P$7="","Yes",P$7))/(OFFSET(Data!$A$1,0,MATCH(P$6,Data!$1:$1,0)-1,1000,1)=IF(P$7="","Yes",P$7))*ROW(Data!$C$1:$C$1009),ROW(P137)-ROW(P$7)),1)),"")</f>
        <v/>
      </c>
      <c r="Q137" s="43" t="str">
        <f ca="1">IF(R137="","",IF(INDEX(Data!$BR:$BR,MATCH(R137,Data!$A:$A,0),1)=0,"",INDEX(Data!$BR:$BR,MATCH(R137,Data!$A:$A,0),1)))</f>
        <v/>
      </c>
      <c r="R137" s="43" t="str" cm="1">
        <f t="array" aca="1" ref="R137" ca="1">IFERROR(_xlfn.SINGLE(INDEX(Data!$A$1:R$1009,_xlfn.AGGREGATE(15,6,(OFFSET(Data!$A$1,0,MATCH(R$6,Data!$1:$1,0)-1,1000,1)=IF(R$7="","Yes",R$7))/(OFFSET(Data!$A$1,0,MATCH(R$6,Data!$1:$1,0)-1,1000,1)=IF(R$7="","Yes",R$7))*ROW(Data!$C$1:$C$1009),ROW(R137)-ROW(R$7)),1)),"")</f>
        <v>Univision</v>
      </c>
      <c r="S137" s="43" t="str">
        <f ca="1">IF(T137="","",IF(INDEX(Data!$BR:$BR,MATCH(T137,Data!$A:$A,0),1)=0,"",INDEX(Data!$BR:$BR,MATCH(T137,Data!$A:$A,0),1)))</f>
        <v/>
      </c>
      <c r="T137" s="43" t="str" cm="1">
        <f t="array" aca="1" ref="T137" ca="1">IFERROR(_xlfn.SINGLE(INDEX(Data!$A$1:S$1009,_xlfn.AGGREGATE(15,6,(OFFSET(Data!$A$1,0,MATCH(T$6,Data!$1:$1,0)-1,1000,1)=IF(T$7="","Yes",T$7))/(OFFSET(Data!$A$1,0,MATCH(T$6,Data!$1:$1,0)-1,1000,1)=IF(T$7="","Yes",T$7))*ROW(Data!$C$1:$C$1009),ROW(T137)-ROW(T$7)),1)),"")</f>
        <v>Travel Channel</v>
      </c>
      <c r="U137" s="43" t="str">
        <f ca="1">IF(V137="","",IF(INDEX(Data!$BR:$BR,MATCH(V137,Data!$A:$A,0),1)=0,"",INDEX(Data!$BR:$BR,MATCH(V137,Data!$A:$A,0),1)))</f>
        <v/>
      </c>
      <c r="V137" s="43" t="str" cm="1">
        <f t="array" aca="1" ref="V137" ca="1">IFERROR(_xlfn.SINGLE(INDEX(Data!$A$1:T$1009,_xlfn.AGGREGATE(15,6,(OFFSET(Data!$A$1,0,MATCH(V$6,Data!$1:$1,0)-1,1000,1)=IF(V$7="","Yes",V$7))/(OFFSET(Data!$A$1,0,MATCH(V$6,Data!$1:$1,0)-1,1000,1)=IF(V$7="","Yes",V$7))*ROW(Data!$C$1:$C$1009),ROW(V137)-ROW(V$7)),1)),"")</f>
        <v>STARZ ENCORE Suspense</v>
      </c>
      <c r="W137" s="43" t="str">
        <f ca="1">IF(X137="","",IF(INDEX(Data!$BR:$BR,MATCH(X137,Data!$A:$A,0),1)=0,"",INDEX(Data!$BR:$BR,MATCH(X137,Data!$A:$A,0),1)))</f>
        <v/>
      </c>
      <c r="X137" s="43" t="str" cm="1">
        <f t="array" aca="1" ref="X137" ca="1">IFERROR(_xlfn.SINGLE(INDEX(Data!$A$1:Y$1009,_xlfn.AGGREGATE(15,6,(OFFSET(Data!$A$1,0,MATCH(X$6,Data!$1:$1,0)-1,1000,1)=IF(X$7="","Yes",X$7))/(OFFSET(Data!$A$1,0,MATCH(X$6,Data!$1:$1,0)-1,1000,1)=IF(X$7="","Yes",X$7))*ROW(Data!$C$1:$C$1009),ROW(X137)-ROW(X$7)),1)),"")</f>
        <v/>
      </c>
      <c r="Y137" s="43" t="str">
        <f ca="1">IF(Z137="","",IF(INDEX(Data!$BR:$BR,MATCH(Z137,Data!$A:$A,0),1)=0,"",INDEX(Data!$BR:$BR,MATCH(Z137,Data!$A:$A,0),1)))</f>
        <v/>
      </c>
      <c r="Z137" s="43" t="str" cm="1">
        <f t="array" aca="1" ref="Z137" ca="1">IFERROR(_xlfn.SINGLE(INDEX(Data!$A$1:AA$1009,_xlfn.AGGREGATE(15,6,(OFFSET(Data!$A$1,0,MATCH(Z$6,Data!$1:$1,0)-1,1000,1)=IF(Z$7="","Yes",Z$7))/(OFFSET(Data!$A$1,0,MATCH(Z$6,Data!$1:$1,0)-1,1000,1)=IF(Z$7="","Yes",Z$7))*ROW(Data!$C$1:$C$1009),ROW(Z137)-ROW(Z$7)),1)),"")</f>
        <v/>
      </c>
      <c r="AA137" s="43" t="str">
        <f ca="1">IF(AB137="","",IF(INDEX(Data!$BR:$BR,MATCH(AB137,Data!$A:$A,0),1)=0,"",INDEX(Data!$BR:$BR,MATCH(AB137,Data!$A:$A,0),1)))</f>
        <v/>
      </c>
      <c r="AB137" s="43" t="str" cm="1">
        <f t="array" aca="1" ref="AB137" ca="1">IFERROR(_xlfn.SINGLE(INDEX(Data!$A$1:AC$1009,_xlfn.AGGREGATE(15,6,(OFFSET(Data!$A$1,0,MATCH(AB$6,Data!$1:$1,0)-1,1000,1)=IF(AB$7="","Yes",AB$7))/(OFFSET(Data!$A$1,0,MATCH(AB$6,Data!$1:$1,0)-1,1000,1)=IF(AB$7="","Yes",AB$7))*ROW(Data!$C$1:$C$1009),ROW(AB137)-ROW(AB$7)),1)),"")</f>
        <v/>
      </c>
      <c r="AC137" s="43" t="str">
        <f ca="1">IF(AD137="","",IF(INDEX(Data!$BR:$BR,MATCH(AD137,Data!$A:$A,0),1)=0,"",INDEX(Data!$BR:$BR,MATCH(AD137,Data!$A:$A,0),1)))</f>
        <v/>
      </c>
      <c r="AD137" s="43" t="str" cm="1">
        <f t="array" aca="1" ref="AD137" ca="1">IFERROR(_xlfn.SINGLE(INDEX(Data!$A$1:AE$1009,_xlfn.AGGREGATE(15,6,(OFFSET(Data!$A$1,0,MATCH(AD$6,Data!$1:$1,0)-1,1000,1)=IF(AD$7="","Yes",AD$7))/(OFFSET(Data!$A$1,0,MATCH(AD$6,Data!$1:$1,0)-1,1000,1)=IF(AD$7="","Yes",AD$7))*ROW(Data!$C$1:$C$1009),ROW(AD137)-ROW(AD$7)),1)),"")</f>
        <v/>
      </c>
      <c r="AE137" s="43" t="str">
        <f ca="1">IF(AF137="","",IF(INDEX(Data!$BR:$BR,MATCH(AF137,Data!$A:$A,0),1)=0,"",INDEX(Data!$BR:$BR,MATCH(AF137,Data!$A:$A,0),1)))</f>
        <v/>
      </c>
      <c r="AF137" s="43" t="str" cm="1">
        <f t="array" aca="1" ref="AF137" ca="1">IFERROR(_xlfn.SINGLE(INDEX(Data!$A$1:AM$1009,_xlfn.AGGREGATE(15,6,(OFFSET(Data!$A$1,0,MATCH(AF$6,Data!$1:$1,0)-1,1000,1)=IF(AF$7="","Yes",AF$7))/(OFFSET(Data!$A$1,0,MATCH(AF$6,Data!$1:$1,0)-1,1000,1)=IF(AF$7="","Yes",AF$7))*ROW(Data!$C$1:$C$1009),ROW(AF137)-ROW(AF$7)),1)),"")</f>
        <v/>
      </c>
      <c r="AG137" s="43" t="str">
        <f ca="1">IF(AH137="","",IF(INDEX(Data!$BR:$BR,MATCH(AH137,Data!$A:$A,0),1)=0,"",INDEX(Data!$BR:$BR,MATCH(AH137,Data!$A:$A,0),1)))</f>
        <v/>
      </c>
      <c r="AH137" s="43" t="str" cm="1">
        <f t="array" aca="1" ref="AH137" ca="1">IFERROR(_xlfn.SINGLE(INDEX(Data!$A$1:AO$1009,_xlfn.AGGREGATE(15,6,(OFFSET(Data!$A$1,0,MATCH(AH$6,Data!$1:$1,0)-1,1000,1)=IF(AH$7="","Yes",AH$7))/(OFFSET(Data!$A$1,0,MATCH(AH$6,Data!$1:$1,0)-1,1000,1)=IF(AH$7="","Yes",AH$7))*ROW(Data!$C$1:$C$1009),ROW(AH137)-ROW(AH$7)),1)),"")</f>
        <v/>
      </c>
      <c r="AI137" s="43" t="str">
        <f ca="1">IF(AJ137="","",IF(INDEX(Data!$BR:$BR,MATCH(AJ137,Data!$A:$A,0),1)=0,"",INDEX(Data!$BR:$BR,MATCH(AJ137,Data!$A:$A,0),1)))</f>
        <v/>
      </c>
      <c r="AJ137" s="43" t="str" cm="1">
        <f t="array" aca="1" ref="AJ137" ca="1">IFERROR(_xlfn.SINGLE(INDEX(Data!$A$1:AQ$1009,_xlfn.AGGREGATE(15,6,(OFFSET(Data!$A$1,0,MATCH(AJ$6,Data!$1:$1,0)-1,1000,1)=IF(AJ$7="","Yes",AJ$7))/(OFFSET(Data!$A$1,0,MATCH(AJ$6,Data!$1:$1,0)-1,1000,1)=IF(AJ$7="","Yes",AJ$7))*ROW(Data!$C$1:$C$1009),ROW(AJ137)-ROW(AJ$7)),1)),"")</f>
        <v/>
      </c>
      <c r="AK137" s="43" t="str">
        <f ca="1">IF(AL137="","",IF(INDEX(Data!$BR:$BR,MATCH(AL137,Data!$A:$A,0),1)=0,"",INDEX(Data!$BR:$BR,MATCH(AL137,Data!$A:$A,0),1)))</f>
        <v/>
      </c>
      <c r="AL137" s="43" t="str" cm="1">
        <f t="array" aca="1" ref="AL137" ca="1">IFERROR(_xlfn.SINGLE(INDEX(Data!$A$1:AS$1009,_xlfn.AGGREGATE(15,6,(OFFSET(Data!$A$1,0,MATCH(AL$6,Data!$1:$1,0)-1,1000,1)=IF(AL$7="","Yes",AL$7))/(OFFSET(Data!$A$1,0,MATCH(AL$6,Data!$1:$1,0)-1,1000,1)=IF(AL$7="","Yes",AL$7))*ROW(Data!$C$1:$C$1009),ROW(AL137)-ROW(AL$7)),1)),"")</f>
        <v/>
      </c>
      <c r="AM137" s="43" t="str">
        <f ca="1">IF(AN137="","",IF(INDEX(Data!$BR:$BR,MATCH(AN137,Data!$A:$A,0),1)=0,"",INDEX(Data!$BR:$BR,MATCH(AN137,Data!$A:$A,0),1)))</f>
        <v/>
      </c>
      <c r="AN137" s="43" t="str" cm="1">
        <f t="array" aca="1" ref="AN137" ca="1">IFERROR(_xlfn.SINGLE(INDEX(Data!$A$1:AU$1009,_xlfn.AGGREGATE(15,6,(OFFSET(Data!$A$1,0,MATCH(AN$6,Data!$1:$1,0)-1,1000,1)=IF(AN$7="","Yes",AN$7))/(OFFSET(Data!$A$1,0,MATCH(AN$6,Data!$1:$1,0)-1,1000,1)=IF(AN$7="","Yes",AN$7))*ROW(Data!$C$1:$C$1009),ROW(AN137)-ROW(AN$7)),1)),"")</f>
        <v/>
      </c>
    </row>
    <row r="138" spans="1:40" ht="24" x14ac:dyDescent="0.4">
      <c r="A138" s="43" t="str">
        <f ca="1">IF(B138="","",IF(INDEX(Data!$BR:$BR,MATCH(B138,Data!$A:$A,0),1)=0,"",INDEX(Data!$BR:$BR,MATCH(B138,Data!$A:$A,0),1)))</f>
        <v/>
      </c>
      <c r="B138" s="43" t="str" cm="1">
        <f t="array" aca="1" ref="B138" ca="1">IFERROR(_xlfn.SINGLE(INDEX(Data!A$1:$A$1007,_xlfn.AGGREGATE(15,6,(OFFSET(Data!$A$1,0,MATCH(B$6,Data!$1:$1,0)-1,1000,1)=IF(B$7="","Yes",B$7))/(OFFSET(Data!$A$1,0,MATCH(B$6,Data!$1:$1,0)-1,1000,1)=IF(B$7="","Yes",B$7))*ROW(Data!$C$1:$C$1007),ROW(B138)-ROW(B$7)),1)),"")</f>
        <v/>
      </c>
      <c r="C138" s="43" t="str">
        <f ca="1">IF(D138="","",IF(INDEX(Data!$BR:$BR,MATCH(D138,Data!$A:$A,0),1)=0,"",INDEX(Data!$BR:$BR,MATCH(D138,Data!$A:$A,0),1)))</f>
        <v/>
      </c>
      <c r="D138" s="43" t="str" cm="1">
        <f t="array" aca="1" ref="D138" ca="1">IFERROR(_xlfn.SINGLE(INDEX(Data!$A$1:C$1007,_xlfn.AGGREGATE(15,6,(OFFSET(Data!$A$1,0,MATCH(D$6,Data!$1:$1,0)-1,1000,1)=IF(D$7="","Yes",D$7))/(OFFSET(Data!$A$1,0,MATCH(D$6,Data!$1:$1,0)-1,1000,1)=IF(D$7="","Yes",D$7))*ROW(Data!$C$1:$C$1007),ROW(D138)-ROW(D$7)),1)),"")</f>
        <v/>
      </c>
      <c r="E138" s="43" t="str">
        <f ca="1">IF(F138="","",IF(INDEX(Data!$BR:$BR,MATCH(F138,Data!$A:$A,0),1)=0,"",INDEX(Data!$BR:$BR,MATCH(F138,Data!$A:$A,0),1)))</f>
        <v/>
      </c>
      <c r="F138" s="43" t="str" cm="1">
        <f t="array" aca="1" ref="F138" ca="1">IFERROR(_xlfn.SINGLE(INDEX(Data!$A$1:E$1009,_xlfn.AGGREGATE(15,6,(OFFSET(Data!$A$1,0,MATCH(F$6,Data!$1:$1,0)-1,1000,1)=IF(F$7="","Yes",F$7))/(OFFSET(Data!$A$1,0,MATCH(F$6,Data!$1:$1,0)-1,1000,1)=IF(F$7="","Yes",F$7))*ROW(Data!$C$1:$C$1009),ROW(F138)-ROW(F$7)),1)),"")</f>
        <v/>
      </c>
      <c r="G138" s="43" t="str">
        <f ca="1">IF(H138="","",IF(INDEX(Data!$BR:$BR,MATCH(H138,Data!$A:$A,0),1)=0,"",INDEX(Data!$BR:$BR,MATCH(H138,Data!$A:$A,0),1)))</f>
        <v/>
      </c>
      <c r="H138" s="43" t="str" cm="1">
        <f t="array" aca="1" ref="H138" ca="1">IFERROR(_xlfn.SINGLE(INDEX(Data!$A$1:G$1009,_xlfn.AGGREGATE(15,6,(OFFSET(Data!$A$1,0,MATCH(H$6,Data!$1:$1,0)-1,1000,1)=IF(H$7="","Yes",H$7))/(OFFSET(Data!$A$1,0,MATCH(H$6,Data!$1:$1,0)-1,1000,1)=IF(H$7="","Yes",H$7))*ROW(Data!$C$1:$C$1009),ROW(H138)-ROW(H$7)),1)),"")</f>
        <v/>
      </c>
      <c r="I138" s="43" t="str">
        <f ca="1">IF(J138="","",IF(INDEX(Data!$BR:$BR,MATCH(J138,Data!$A:$A,0),1)=0,"",INDEX(Data!$BR:$BR,MATCH(J138,Data!$A:$A,0),1)))</f>
        <v/>
      </c>
      <c r="J138" s="43" t="str" cm="1">
        <f t="array" aca="1" ref="J138" ca="1">IFERROR(_xlfn.SINGLE(INDEX(Data!$A$1:J$1009,_xlfn.AGGREGATE(15,6,(OFFSET(Data!$A$1,0,MATCH(J$6,Data!$1:$1,0)-1,1000,1)=IF(J$7="","Yes",J$7))/(OFFSET(Data!$A$1,0,MATCH(J$6,Data!$1:$1,0)-1,1000,1)=IF(J$7="","Yes",J$7))*ROW(Data!$C$1:$C$1009),ROW(J138)-ROW(J$7)),1)),"")</f>
        <v/>
      </c>
      <c r="K138" s="43" t="str">
        <f ca="1">IF(L138="","",IF(INDEX(Data!$BR:$BR,MATCH(L138,Data!$A:$A,0),1)=0,"",INDEX(Data!$BR:$BR,MATCH(L138,Data!$A:$A,0),1)))</f>
        <v/>
      </c>
      <c r="L138" s="43" t="str" cm="1">
        <f t="array" aca="1" ref="L138" ca="1">IFERROR(_xlfn.SINGLE(INDEX(Data!$A$1:L$1009,_xlfn.AGGREGATE(15,6,(OFFSET(Data!$A$1,0,MATCH(L$6,Data!$1:$1,0)-1,1000,1)=IF(L$7="","Yes",L$7))/(OFFSET(Data!$A$1,0,MATCH(L$6,Data!$1:$1,0)-1,1000,1)=IF(L$7="","Yes",L$7))*ROW(Data!$C$1:$C$1009),ROW(L138)-ROW(L$7)),1)),"")</f>
        <v/>
      </c>
      <c r="M138" s="43" t="str">
        <f ca="1">IF(N138="","",IF(INDEX(Data!$BR:$BR,MATCH(N138,Data!$A:$A,0),1)=0,"",INDEX(Data!$BR:$BR,MATCH(N138,Data!$A:$A,0),1)))</f>
        <v/>
      </c>
      <c r="N138" s="43" t="str" cm="1">
        <f t="array" aca="1" ref="N138" ca="1">IFERROR(_xlfn.SINGLE(INDEX(Data!$A$1:N$1009,_xlfn.AGGREGATE(15,6,(OFFSET(Data!$A$1,0,MATCH(N$6,Data!$1:$1,0)-1,1000,1)=IF(N$7="","Yes",N$7))/(OFFSET(Data!$A$1,0,MATCH(N$6,Data!$1:$1,0)-1,1000,1)=IF(N$7="","Yes",N$7))*ROW(Data!$C$1:$C$1009),ROW(N138)-ROW(N$7)),1)),"")</f>
        <v/>
      </c>
      <c r="O138" s="43" t="str">
        <f ca="1">IF(P138="","",IF(INDEX(Data!$BR:$BR,MATCH(P138,Data!$A:$A,0),1)=0,"",INDEX(Data!$BR:$BR,MATCH(P138,Data!$A:$A,0),1)))</f>
        <v/>
      </c>
      <c r="P138" s="43" t="str" cm="1">
        <f t="array" aca="1" ref="P138" ca="1">IFERROR(_xlfn.SINGLE(INDEX(Data!$A$1:Q$1009,_xlfn.AGGREGATE(15,6,(OFFSET(Data!$A$1,0,MATCH(P$6,Data!$1:$1,0)-1,1000,1)=IF(P$7="","Yes",P$7))/(OFFSET(Data!$A$1,0,MATCH(P$6,Data!$1:$1,0)-1,1000,1)=IF(P$7="","Yes",P$7))*ROW(Data!$C$1:$C$1009),ROW(P138)-ROW(P$7)),1)),"")</f>
        <v/>
      </c>
      <c r="Q138" s="43" t="str">
        <f ca="1">IF(R138="","",IF(INDEX(Data!$BR:$BR,MATCH(R138,Data!$A:$A,0),1)=0,"",INDEX(Data!$BR:$BR,MATCH(R138,Data!$A:$A,0),1)))</f>
        <v/>
      </c>
      <c r="R138" s="43" t="str" cm="1">
        <f t="array" aca="1" ref="R138" ca="1">IFERROR(_xlfn.SINGLE(INDEX(Data!$A$1:R$1009,_xlfn.AGGREGATE(15,6,(OFFSET(Data!$A$1,0,MATCH(R$6,Data!$1:$1,0)-1,1000,1)=IF(R$7="","Yes",R$7))/(OFFSET(Data!$A$1,0,MATCH(R$6,Data!$1:$1,0)-1,1000,1)=IF(R$7="","Yes",R$7))*ROW(Data!$C$1:$C$1009),ROW(R138)-ROW(R$7)),1)),"")</f>
        <v>Up</v>
      </c>
      <c r="S138" s="43" t="str">
        <f ca="1">IF(T138="","",IF(INDEX(Data!$BR:$BR,MATCH(T138,Data!$A:$A,0),1)=0,"",INDEX(Data!$BR:$BR,MATCH(T138,Data!$A:$A,0),1)))</f>
        <v/>
      </c>
      <c r="T138" s="43" t="str" cm="1">
        <f t="array" aca="1" ref="T138" ca="1">IFERROR(_xlfn.SINGLE(INDEX(Data!$A$1:S$1009,_xlfn.AGGREGATE(15,6,(OFFSET(Data!$A$1,0,MATCH(T$6,Data!$1:$1,0)-1,1000,1)=IF(T$7="","Yes",T$7))/(OFFSET(Data!$A$1,0,MATCH(T$6,Data!$1:$1,0)-1,1000,1)=IF(T$7="","Yes",T$7))*ROW(Data!$C$1:$C$1009),ROW(T138)-ROW(T$7)),1)),"")</f>
        <v>TruTV</v>
      </c>
      <c r="U138" s="43" t="str">
        <f ca="1">IF(V138="","",IF(INDEX(Data!$BR:$BR,MATCH(V138,Data!$A:$A,0),1)=0,"",INDEX(Data!$BR:$BR,MATCH(V138,Data!$A:$A,0),1)))</f>
        <v/>
      </c>
      <c r="V138" s="43" t="str" cm="1">
        <f t="array" aca="1" ref="V138" ca="1">IFERROR(_xlfn.SINGLE(INDEX(Data!$A$1:T$1009,_xlfn.AGGREGATE(15,6,(OFFSET(Data!$A$1,0,MATCH(V$6,Data!$1:$1,0)-1,1000,1)=IF(V$7="","Yes",V$7))/(OFFSET(Data!$A$1,0,MATCH(V$6,Data!$1:$1,0)-1,1000,1)=IF(V$7="","Yes",V$7))*ROW(Data!$C$1:$C$1009),ROW(V138)-ROW(V$7)),1)),"")</f>
        <v>STARZ ENCORE West</v>
      </c>
      <c r="W138" s="43" t="str">
        <f ca="1">IF(X138="","",IF(INDEX(Data!$BR:$BR,MATCH(X138,Data!$A:$A,0),1)=0,"",INDEX(Data!$BR:$BR,MATCH(X138,Data!$A:$A,0),1)))</f>
        <v/>
      </c>
      <c r="X138" s="43" t="str" cm="1">
        <f t="array" aca="1" ref="X138" ca="1">IFERROR(_xlfn.SINGLE(INDEX(Data!$A$1:Y$1009,_xlfn.AGGREGATE(15,6,(OFFSET(Data!$A$1,0,MATCH(X$6,Data!$1:$1,0)-1,1000,1)=IF(X$7="","Yes",X$7))/(OFFSET(Data!$A$1,0,MATCH(X$6,Data!$1:$1,0)-1,1000,1)=IF(X$7="","Yes",X$7))*ROW(Data!$C$1:$C$1009),ROW(X138)-ROW(X$7)),1)),"")</f>
        <v/>
      </c>
      <c r="Y138" s="43" t="str">
        <f ca="1">IF(Z138="","",IF(INDEX(Data!$BR:$BR,MATCH(Z138,Data!$A:$A,0),1)=0,"",INDEX(Data!$BR:$BR,MATCH(Z138,Data!$A:$A,0),1)))</f>
        <v/>
      </c>
      <c r="Z138" s="43" t="str" cm="1">
        <f t="array" aca="1" ref="Z138" ca="1">IFERROR(_xlfn.SINGLE(INDEX(Data!$A$1:AA$1009,_xlfn.AGGREGATE(15,6,(OFFSET(Data!$A$1,0,MATCH(Z$6,Data!$1:$1,0)-1,1000,1)=IF(Z$7="","Yes",Z$7))/(OFFSET(Data!$A$1,0,MATCH(Z$6,Data!$1:$1,0)-1,1000,1)=IF(Z$7="","Yes",Z$7))*ROW(Data!$C$1:$C$1009),ROW(Z138)-ROW(Z$7)),1)),"")</f>
        <v/>
      </c>
      <c r="AA138" s="43" t="str">
        <f ca="1">IF(AB138="","",IF(INDEX(Data!$BR:$BR,MATCH(AB138,Data!$A:$A,0),1)=0,"",INDEX(Data!$BR:$BR,MATCH(AB138,Data!$A:$A,0),1)))</f>
        <v/>
      </c>
      <c r="AB138" s="43" t="str" cm="1">
        <f t="array" aca="1" ref="AB138" ca="1">IFERROR(_xlfn.SINGLE(INDEX(Data!$A$1:AC$1009,_xlfn.AGGREGATE(15,6,(OFFSET(Data!$A$1,0,MATCH(AB$6,Data!$1:$1,0)-1,1000,1)=IF(AB$7="","Yes",AB$7))/(OFFSET(Data!$A$1,0,MATCH(AB$6,Data!$1:$1,0)-1,1000,1)=IF(AB$7="","Yes",AB$7))*ROW(Data!$C$1:$C$1009),ROW(AB138)-ROW(AB$7)),1)),"")</f>
        <v/>
      </c>
      <c r="AC138" s="43" t="str">
        <f ca="1">IF(AD138="","",IF(INDEX(Data!$BR:$BR,MATCH(AD138,Data!$A:$A,0),1)=0,"",INDEX(Data!$BR:$BR,MATCH(AD138,Data!$A:$A,0),1)))</f>
        <v/>
      </c>
      <c r="AD138" s="43" t="str" cm="1">
        <f t="array" aca="1" ref="AD138" ca="1">IFERROR(_xlfn.SINGLE(INDEX(Data!$A$1:AE$1009,_xlfn.AGGREGATE(15,6,(OFFSET(Data!$A$1,0,MATCH(AD$6,Data!$1:$1,0)-1,1000,1)=IF(AD$7="","Yes",AD$7))/(OFFSET(Data!$A$1,0,MATCH(AD$6,Data!$1:$1,0)-1,1000,1)=IF(AD$7="","Yes",AD$7))*ROW(Data!$C$1:$C$1009),ROW(AD138)-ROW(AD$7)),1)),"")</f>
        <v/>
      </c>
      <c r="AE138" s="43" t="str">
        <f ca="1">IF(AF138="","",IF(INDEX(Data!$BR:$BR,MATCH(AF138,Data!$A:$A,0),1)=0,"",INDEX(Data!$BR:$BR,MATCH(AF138,Data!$A:$A,0),1)))</f>
        <v/>
      </c>
      <c r="AF138" s="43" t="str" cm="1">
        <f t="array" aca="1" ref="AF138" ca="1">IFERROR(_xlfn.SINGLE(INDEX(Data!$A$1:AM$1009,_xlfn.AGGREGATE(15,6,(OFFSET(Data!$A$1,0,MATCH(AF$6,Data!$1:$1,0)-1,1000,1)=IF(AF$7="","Yes",AF$7))/(OFFSET(Data!$A$1,0,MATCH(AF$6,Data!$1:$1,0)-1,1000,1)=IF(AF$7="","Yes",AF$7))*ROW(Data!$C$1:$C$1009),ROW(AF138)-ROW(AF$7)),1)),"")</f>
        <v/>
      </c>
      <c r="AG138" s="43" t="str">
        <f ca="1">IF(AH138="","",IF(INDEX(Data!$BR:$BR,MATCH(AH138,Data!$A:$A,0),1)=0,"",INDEX(Data!$BR:$BR,MATCH(AH138,Data!$A:$A,0),1)))</f>
        <v/>
      </c>
      <c r="AH138" s="43" t="str" cm="1">
        <f t="array" aca="1" ref="AH138" ca="1">IFERROR(_xlfn.SINGLE(INDEX(Data!$A$1:AO$1009,_xlfn.AGGREGATE(15,6,(OFFSET(Data!$A$1,0,MATCH(AH$6,Data!$1:$1,0)-1,1000,1)=IF(AH$7="","Yes",AH$7))/(OFFSET(Data!$A$1,0,MATCH(AH$6,Data!$1:$1,0)-1,1000,1)=IF(AH$7="","Yes",AH$7))*ROW(Data!$C$1:$C$1009),ROW(AH138)-ROW(AH$7)),1)),"")</f>
        <v/>
      </c>
      <c r="AI138" s="43" t="str">
        <f ca="1">IF(AJ138="","",IF(INDEX(Data!$BR:$BR,MATCH(AJ138,Data!$A:$A,0),1)=0,"",INDEX(Data!$BR:$BR,MATCH(AJ138,Data!$A:$A,0),1)))</f>
        <v/>
      </c>
      <c r="AJ138" s="43" t="str" cm="1">
        <f t="array" aca="1" ref="AJ138" ca="1">IFERROR(_xlfn.SINGLE(INDEX(Data!$A$1:AQ$1009,_xlfn.AGGREGATE(15,6,(OFFSET(Data!$A$1,0,MATCH(AJ$6,Data!$1:$1,0)-1,1000,1)=IF(AJ$7="","Yes",AJ$7))/(OFFSET(Data!$A$1,0,MATCH(AJ$6,Data!$1:$1,0)-1,1000,1)=IF(AJ$7="","Yes",AJ$7))*ROW(Data!$C$1:$C$1009),ROW(AJ138)-ROW(AJ$7)),1)),"")</f>
        <v/>
      </c>
      <c r="AK138" s="43" t="str">
        <f ca="1">IF(AL138="","",IF(INDEX(Data!$BR:$BR,MATCH(AL138,Data!$A:$A,0),1)=0,"",INDEX(Data!$BR:$BR,MATCH(AL138,Data!$A:$A,0),1)))</f>
        <v/>
      </c>
      <c r="AL138" s="43" t="str" cm="1">
        <f t="array" aca="1" ref="AL138" ca="1">IFERROR(_xlfn.SINGLE(INDEX(Data!$A$1:AS$1009,_xlfn.AGGREGATE(15,6,(OFFSET(Data!$A$1,0,MATCH(AL$6,Data!$1:$1,0)-1,1000,1)=IF(AL$7="","Yes",AL$7))/(OFFSET(Data!$A$1,0,MATCH(AL$6,Data!$1:$1,0)-1,1000,1)=IF(AL$7="","Yes",AL$7))*ROW(Data!$C$1:$C$1009),ROW(AL138)-ROW(AL$7)),1)),"")</f>
        <v/>
      </c>
      <c r="AM138" s="43" t="str">
        <f ca="1">IF(AN138="","",IF(INDEX(Data!$BR:$BR,MATCH(AN138,Data!$A:$A,0),1)=0,"",INDEX(Data!$BR:$BR,MATCH(AN138,Data!$A:$A,0),1)))</f>
        <v/>
      </c>
      <c r="AN138" s="43" t="str" cm="1">
        <f t="array" aca="1" ref="AN138" ca="1">IFERROR(_xlfn.SINGLE(INDEX(Data!$A$1:AU$1009,_xlfn.AGGREGATE(15,6,(OFFSET(Data!$A$1,0,MATCH(AN$6,Data!$1:$1,0)-1,1000,1)=IF(AN$7="","Yes",AN$7))/(OFFSET(Data!$A$1,0,MATCH(AN$6,Data!$1:$1,0)-1,1000,1)=IF(AN$7="","Yes",AN$7))*ROW(Data!$C$1:$C$1009),ROW(AN138)-ROW(AN$7)),1)),"")</f>
        <v/>
      </c>
    </row>
    <row r="139" spans="1:40" ht="24" x14ac:dyDescent="0.4">
      <c r="A139" s="43" t="str">
        <f ca="1">IF(B139="","",IF(INDEX(Data!$BR:$BR,MATCH(B139,Data!$A:$A,0),1)=0,"",INDEX(Data!$BR:$BR,MATCH(B139,Data!$A:$A,0),1)))</f>
        <v/>
      </c>
      <c r="B139" s="43" t="str" cm="1">
        <f t="array" aca="1" ref="B139" ca="1">IFERROR(_xlfn.SINGLE(INDEX(Data!A$1:$A$1007,_xlfn.AGGREGATE(15,6,(OFFSET(Data!$A$1,0,MATCH(B$6,Data!$1:$1,0)-1,1000,1)=IF(B$7="","Yes",B$7))/(OFFSET(Data!$A$1,0,MATCH(B$6,Data!$1:$1,0)-1,1000,1)=IF(B$7="","Yes",B$7))*ROW(Data!$C$1:$C$1007),ROW(B139)-ROW(B$7)),1)),"")</f>
        <v/>
      </c>
      <c r="C139" s="43" t="str">
        <f ca="1">IF(D139="","",IF(INDEX(Data!$BR:$BR,MATCH(D139,Data!$A:$A,0),1)=0,"",INDEX(Data!$BR:$BR,MATCH(D139,Data!$A:$A,0),1)))</f>
        <v/>
      </c>
      <c r="D139" s="43" t="str" cm="1">
        <f t="array" aca="1" ref="D139" ca="1">IFERROR(_xlfn.SINGLE(INDEX(Data!$A$1:C$1007,_xlfn.AGGREGATE(15,6,(OFFSET(Data!$A$1,0,MATCH(D$6,Data!$1:$1,0)-1,1000,1)=IF(D$7="","Yes",D$7))/(OFFSET(Data!$A$1,0,MATCH(D$6,Data!$1:$1,0)-1,1000,1)=IF(D$7="","Yes",D$7))*ROW(Data!$C$1:$C$1007),ROW(D139)-ROW(D$7)),1)),"")</f>
        <v/>
      </c>
      <c r="E139" s="43" t="str">
        <f ca="1">IF(F139="","",IF(INDEX(Data!$BR:$BR,MATCH(F139,Data!$A:$A,0),1)=0,"",INDEX(Data!$BR:$BR,MATCH(F139,Data!$A:$A,0),1)))</f>
        <v/>
      </c>
      <c r="F139" s="43" t="str" cm="1">
        <f t="array" aca="1" ref="F139" ca="1">IFERROR(_xlfn.SINGLE(INDEX(Data!$A$1:E$1009,_xlfn.AGGREGATE(15,6,(OFFSET(Data!$A$1,0,MATCH(F$6,Data!$1:$1,0)-1,1000,1)=IF(F$7="","Yes",F$7))/(OFFSET(Data!$A$1,0,MATCH(F$6,Data!$1:$1,0)-1,1000,1)=IF(F$7="","Yes",F$7))*ROW(Data!$C$1:$C$1009),ROW(F139)-ROW(F$7)),1)),"")</f>
        <v/>
      </c>
      <c r="G139" s="43" t="str">
        <f ca="1">IF(H139="","",IF(INDEX(Data!$BR:$BR,MATCH(H139,Data!$A:$A,0),1)=0,"",INDEX(Data!$BR:$BR,MATCH(H139,Data!$A:$A,0),1)))</f>
        <v/>
      </c>
      <c r="H139" s="43" t="str" cm="1">
        <f t="array" aca="1" ref="H139" ca="1">IFERROR(_xlfn.SINGLE(INDEX(Data!$A$1:G$1009,_xlfn.AGGREGATE(15,6,(OFFSET(Data!$A$1,0,MATCH(H$6,Data!$1:$1,0)-1,1000,1)=IF(H$7="","Yes",H$7))/(OFFSET(Data!$A$1,0,MATCH(H$6,Data!$1:$1,0)-1,1000,1)=IF(H$7="","Yes",H$7))*ROW(Data!$C$1:$C$1009),ROW(H139)-ROW(H$7)),1)),"")</f>
        <v/>
      </c>
      <c r="I139" s="43" t="str">
        <f ca="1">IF(J139="","",IF(INDEX(Data!$BR:$BR,MATCH(J139,Data!$A:$A,0),1)=0,"",INDEX(Data!$BR:$BR,MATCH(J139,Data!$A:$A,0),1)))</f>
        <v/>
      </c>
      <c r="J139" s="43" t="str" cm="1">
        <f t="array" aca="1" ref="J139" ca="1">IFERROR(_xlfn.SINGLE(INDEX(Data!$A$1:J$1009,_xlfn.AGGREGATE(15,6,(OFFSET(Data!$A$1,0,MATCH(J$6,Data!$1:$1,0)-1,1000,1)=IF(J$7="","Yes",J$7))/(OFFSET(Data!$A$1,0,MATCH(J$6,Data!$1:$1,0)-1,1000,1)=IF(J$7="","Yes",J$7))*ROW(Data!$C$1:$C$1009),ROW(J139)-ROW(J$7)),1)),"")</f>
        <v/>
      </c>
      <c r="K139" s="43" t="str">
        <f ca="1">IF(L139="","",IF(INDEX(Data!$BR:$BR,MATCH(L139,Data!$A:$A,0),1)=0,"",INDEX(Data!$BR:$BR,MATCH(L139,Data!$A:$A,0),1)))</f>
        <v/>
      </c>
      <c r="L139" s="43" t="str" cm="1">
        <f t="array" aca="1" ref="L139" ca="1">IFERROR(_xlfn.SINGLE(INDEX(Data!$A$1:L$1009,_xlfn.AGGREGATE(15,6,(OFFSET(Data!$A$1,0,MATCH(L$6,Data!$1:$1,0)-1,1000,1)=IF(L$7="","Yes",L$7))/(OFFSET(Data!$A$1,0,MATCH(L$6,Data!$1:$1,0)-1,1000,1)=IF(L$7="","Yes",L$7))*ROW(Data!$C$1:$C$1009),ROW(L139)-ROW(L$7)),1)),"")</f>
        <v/>
      </c>
      <c r="M139" s="43" t="str">
        <f ca="1">IF(N139="","",IF(INDEX(Data!$BR:$BR,MATCH(N139,Data!$A:$A,0),1)=0,"",INDEX(Data!$BR:$BR,MATCH(N139,Data!$A:$A,0),1)))</f>
        <v/>
      </c>
      <c r="N139" s="43" t="str" cm="1">
        <f t="array" aca="1" ref="N139" ca="1">IFERROR(_xlfn.SINGLE(INDEX(Data!$A$1:N$1009,_xlfn.AGGREGATE(15,6,(OFFSET(Data!$A$1,0,MATCH(N$6,Data!$1:$1,0)-1,1000,1)=IF(N$7="","Yes",N$7))/(OFFSET(Data!$A$1,0,MATCH(N$6,Data!$1:$1,0)-1,1000,1)=IF(N$7="","Yes",N$7))*ROW(Data!$C$1:$C$1009),ROW(N139)-ROW(N$7)),1)),"")</f>
        <v/>
      </c>
      <c r="O139" s="43" t="str">
        <f ca="1">IF(P139="","",IF(INDEX(Data!$BR:$BR,MATCH(P139,Data!$A:$A,0),1)=0,"",INDEX(Data!$BR:$BR,MATCH(P139,Data!$A:$A,0),1)))</f>
        <v/>
      </c>
      <c r="P139" s="43" t="str" cm="1">
        <f t="array" aca="1" ref="P139" ca="1">IFERROR(_xlfn.SINGLE(INDEX(Data!$A$1:Q$1009,_xlfn.AGGREGATE(15,6,(OFFSET(Data!$A$1,0,MATCH(P$6,Data!$1:$1,0)-1,1000,1)=IF(P$7="","Yes",P$7))/(OFFSET(Data!$A$1,0,MATCH(P$6,Data!$1:$1,0)-1,1000,1)=IF(P$7="","Yes",P$7))*ROW(Data!$C$1:$C$1009),ROW(P139)-ROW(P$7)),1)),"")</f>
        <v/>
      </c>
      <c r="Q139" s="43" t="str">
        <f ca="1">IF(R139="","",IF(INDEX(Data!$BR:$BR,MATCH(R139,Data!$A:$A,0),1)=0,"",INDEX(Data!$BR:$BR,MATCH(R139,Data!$A:$A,0),1)))</f>
        <v/>
      </c>
      <c r="R139" s="43" t="str" cm="1">
        <f t="array" aca="1" ref="R139" ca="1">IFERROR(_xlfn.SINGLE(INDEX(Data!$A$1:R$1009,_xlfn.AGGREGATE(15,6,(OFFSET(Data!$A$1,0,MATCH(R$6,Data!$1:$1,0)-1,1000,1)=IF(R$7="","Yes",R$7))/(OFFSET(Data!$A$1,0,MATCH(R$6,Data!$1:$1,0)-1,1000,1)=IF(R$7="","Yes",R$7))*ROW(Data!$C$1:$C$1009),ROW(R139)-ROW(R$7)),1)),"")</f>
        <v>USA Network</v>
      </c>
      <c r="S139" s="43" t="str">
        <f ca="1">IF(T139="","",IF(INDEX(Data!$BR:$BR,MATCH(T139,Data!$A:$A,0),1)=0,"",INDEX(Data!$BR:$BR,MATCH(T139,Data!$A:$A,0),1)))</f>
        <v/>
      </c>
      <c r="T139" s="43" t="str" cm="1">
        <f t="array" aca="1" ref="T139" ca="1">IFERROR(_xlfn.SINGLE(INDEX(Data!$A$1:S$1009,_xlfn.AGGREGATE(15,6,(OFFSET(Data!$A$1,0,MATCH(T$6,Data!$1:$1,0)-1,1000,1)=IF(T$7="","Yes",T$7))/(OFFSET(Data!$A$1,0,MATCH(T$6,Data!$1:$1,0)-1,1000,1)=IF(T$7="","Yes",T$7))*ROW(Data!$C$1:$C$1009),ROW(T139)-ROW(T$7)),1)),"")</f>
        <v>Turner Classic Movies</v>
      </c>
      <c r="U139" s="43" t="str">
        <f ca="1">IF(V139="","",IF(INDEX(Data!$BR:$BR,MATCH(V139,Data!$A:$A,0),1)=0,"",INDEX(Data!$BR:$BR,MATCH(V139,Data!$A:$A,0),1)))</f>
        <v/>
      </c>
      <c r="V139" s="43" t="str" cm="1">
        <f t="array" aca="1" ref="V139" ca="1">IFERROR(_xlfn.SINGLE(INDEX(Data!$A$1:T$1009,_xlfn.AGGREGATE(15,6,(OFFSET(Data!$A$1,0,MATCH(V$6,Data!$1:$1,0)-1,1000,1)=IF(V$7="","Yes",V$7))/(OFFSET(Data!$A$1,0,MATCH(V$6,Data!$1:$1,0)-1,1000,1)=IF(V$7="","Yes",V$7))*ROW(Data!$C$1:$C$1009),ROW(V139)-ROW(V$7)),1)),"")</f>
        <v>STARZ ENCORE Westerns</v>
      </c>
      <c r="W139" s="43" t="str">
        <f ca="1">IF(X139="","",IF(INDEX(Data!$BR:$BR,MATCH(X139,Data!$A:$A,0),1)=0,"",INDEX(Data!$BR:$BR,MATCH(X139,Data!$A:$A,0),1)))</f>
        <v/>
      </c>
      <c r="X139" s="43" t="str" cm="1">
        <f t="array" aca="1" ref="X139" ca="1">IFERROR(_xlfn.SINGLE(INDEX(Data!$A$1:Y$1009,_xlfn.AGGREGATE(15,6,(OFFSET(Data!$A$1,0,MATCH(X$6,Data!$1:$1,0)-1,1000,1)=IF(X$7="","Yes",X$7))/(OFFSET(Data!$A$1,0,MATCH(X$6,Data!$1:$1,0)-1,1000,1)=IF(X$7="","Yes",X$7))*ROW(Data!$C$1:$C$1009),ROW(X139)-ROW(X$7)),1)),"")</f>
        <v/>
      </c>
      <c r="Y139" s="43" t="str">
        <f ca="1">IF(Z139="","",IF(INDEX(Data!$BR:$BR,MATCH(Z139,Data!$A:$A,0),1)=0,"",INDEX(Data!$BR:$BR,MATCH(Z139,Data!$A:$A,0),1)))</f>
        <v/>
      </c>
      <c r="Z139" s="43" t="str" cm="1">
        <f t="array" aca="1" ref="Z139" ca="1">IFERROR(_xlfn.SINGLE(INDEX(Data!$A$1:AA$1009,_xlfn.AGGREGATE(15,6,(OFFSET(Data!$A$1,0,MATCH(Z$6,Data!$1:$1,0)-1,1000,1)=IF(Z$7="","Yes",Z$7))/(OFFSET(Data!$A$1,0,MATCH(Z$6,Data!$1:$1,0)-1,1000,1)=IF(Z$7="","Yes",Z$7))*ROW(Data!$C$1:$C$1009),ROW(Z139)-ROW(Z$7)),1)),"")</f>
        <v/>
      </c>
      <c r="AA139" s="43" t="str">
        <f ca="1">IF(AB139="","",IF(INDEX(Data!$BR:$BR,MATCH(AB139,Data!$A:$A,0),1)=0,"",INDEX(Data!$BR:$BR,MATCH(AB139,Data!$A:$A,0),1)))</f>
        <v/>
      </c>
      <c r="AB139" s="43" t="str" cm="1">
        <f t="array" aca="1" ref="AB139" ca="1">IFERROR(_xlfn.SINGLE(INDEX(Data!$A$1:AC$1009,_xlfn.AGGREGATE(15,6,(OFFSET(Data!$A$1,0,MATCH(AB$6,Data!$1:$1,0)-1,1000,1)=IF(AB$7="","Yes",AB$7))/(OFFSET(Data!$A$1,0,MATCH(AB$6,Data!$1:$1,0)-1,1000,1)=IF(AB$7="","Yes",AB$7))*ROW(Data!$C$1:$C$1009),ROW(AB139)-ROW(AB$7)),1)),"")</f>
        <v/>
      </c>
      <c r="AC139" s="43" t="str">
        <f ca="1">IF(AD139="","",IF(INDEX(Data!$BR:$BR,MATCH(AD139,Data!$A:$A,0),1)=0,"",INDEX(Data!$BR:$BR,MATCH(AD139,Data!$A:$A,0),1)))</f>
        <v/>
      </c>
      <c r="AD139" s="43" t="str" cm="1">
        <f t="array" aca="1" ref="AD139" ca="1">IFERROR(_xlfn.SINGLE(INDEX(Data!$A$1:AE$1009,_xlfn.AGGREGATE(15,6,(OFFSET(Data!$A$1,0,MATCH(AD$6,Data!$1:$1,0)-1,1000,1)=IF(AD$7="","Yes",AD$7))/(OFFSET(Data!$A$1,0,MATCH(AD$6,Data!$1:$1,0)-1,1000,1)=IF(AD$7="","Yes",AD$7))*ROW(Data!$C$1:$C$1009),ROW(AD139)-ROW(AD$7)),1)),"")</f>
        <v/>
      </c>
      <c r="AE139" s="43" t="str">
        <f ca="1">IF(AF139="","",IF(INDEX(Data!$BR:$BR,MATCH(AF139,Data!$A:$A,0),1)=0,"",INDEX(Data!$BR:$BR,MATCH(AF139,Data!$A:$A,0),1)))</f>
        <v/>
      </c>
      <c r="AF139" s="43" t="str" cm="1">
        <f t="array" aca="1" ref="AF139" ca="1">IFERROR(_xlfn.SINGLE(INDEX(Data!$A$1:AM$1009,_xlfn.AGGREGATE(15,6,(OFFSET(Data!$A$1,0,MATCH(AF$6,Data!$1:$1,0)-1,1000,1)=IF(AF$7="","Yes",AF$7))/(OFFSET(Data!$A$1,0,MATCH(AF$6,Data!$1:$1,0)-1,1000,1)=IF(AF$7="","Yes",AF$7))*ROW(Data!$C$1:$C$1009),ROW(AF139)-ROW(AF$7)),1)),"")</f>
        <v/>
      </c>
      <c r="AG139" s="43" t="str">
        <f ca="1">IF(AH139="","",IF(INDEX(Data!$BR:$BR,MATCH(AH139,Data!$A:$A,0),1)=0,"",INDEX(Data!$BR:$BR,MATCH(AH139,Data!$A:$A,0),1)))</f>
        <v/>
      </c>
      <c r="AH139" s="43" t="str" cm="1">
        <f t="array" aca="1" ref="AH139" ca="1">IFERROR(_xlfn.SINGLE(INDEX(Data!$A$1:AO$1009,_xlfn.AGGREGATE(15,6,(OFFSET(Data!$A$1,0,MATCH(AH$6,Data!$1:$1,0)-1,1000,1)=IF(AH$7="","Yes",AH$7))/(OFFSET(Data!$A$1,0,MATCH(AH$6,Data!$1:$1,0)-1,1000,1)=IF(AH$7="","Yes",AH$7))*ROW(Data!$C$1:$C$1009),ROW(AH139)-ROW(AH$7)),1)),"")</f>
        <v/>
      </c>
      <c r="AI139" s="43" t="str">
        <f ca="1">IF(AJ139="","",IF(INDEX(Data!$BR:$BR,MATCH(AJ139,Data!$A:$A,0),1)=0,"",INDEX(Data!$BR:$BR,MATCH(AJ139,Data!$A:$A,0),1)))</f>
        <v/>
      </c>
      <c r="AJ139" s="43" t="str" cm="1">
        <f t="array" aca="1" ref="AJ139" ca="1">IFERROR(_xlfn.SINGLE(INDEX(Data!$A$1:AQ$1009,_xlfn.AGGREGATE(15,6,(OFFSET(Data!$A$1,0,MATCH(AJ$6,Data!$1:$1,0)-1,1000,1)=IF(AJ$7="","Yes",AJ$7))/(OFFSET(Data!$A$1,0,MATCH(AJ$6,Data!$1:$1,0)-1,1000,1)=IF(AJ$7="","Yes",AJ$7))*ROW(Data!$C$1:$C$1009),ROW(AJ139)-ROW(AJ$7)),1)),"")</f>
        <v/>
      </c>
      <c r="AK139" s="43" t="str">
        <f ca="1">IF(AL139="","",IF(INDEX(Data!$BR:$BR,MATCH(AL139,Data!$A:$A,0),1)=0,"",INDEX(Data!$BR:$BR,MATCH(AL139,Data!$A:$A,0),1)))</f>
        <v/>
      </c>
      <c r="AL139" s="43" t="str" cm="1">
        <f t="array" aca="1" ref="AL139" ca="1">IFERROR(_xlfn.SINGLE(INDEX(Data!$A$1:AS$1009,_xlfn.AGGREGATE(15,6,(OFFSET(Data!$A$1,0,MATCH(AL$6,Data!$1:$1,0)-1,1000,1)=IF(AL$7="","Yes",AL$7))/(OFFSET(Data!$A$1,0,MATCH(AL$6,Data!$1:$1,0)-1,1000,1)=IF(AL$7="","Yes",AL$7))*ROW(Data!$C$1:$C$1009),ROW(AL139)-ROW(AL$7)),1)),"")</f>
        <v/>
      </c>
      <c r="AM139" s="43" t="str">
        <f ca="1">IF(AN139="","",IF(INDEX(Data!$BR:$BR,MATCH(AN139,Data!$A:$A,0),1)=0,"",INDEX(Data!$BR:$BR,MATCH(AN139,Data!$A:$A,0),1)))</f>
        <v/>
      </c>
      <c r="AN139" s="43" t="str" cm="1">
        <f t="array" aca="1" ref="AN139" ca="1">IFERROR(_xlfn.SINGLE(INDEX(Data!$A$1:AU$1009,_xlfn.AGGREGATE(15,6,(OFFSET(Data!$A$1,0,MATCH(AN$6,Data!$1:$1,0)-1,1000,1)=IF(AN$7="","Yes",AN$7))/(OFFSET(Data!$A$1,0,MATCH(AN$6,Data!$1:$1,0)-1,1000,1)=IF(AN$7="","Yes",AN$7))*ROW(Data!$C$1:$C$1009),ROW(AN139)-ROW(AN$7)),1)),"")</f>
        <v/>
      </c>
    </row>
    <row r="140" spans="1:40" x14ac:dyDescent="0.4">
      <c r="A140" s="43" t="str">
        <f ca="1">IF(B140="","",IF(INDEX(Data!$BR:$BR,MATCH(B140,Data!$A:$A,0),1)=0,"",INDEX(Data!$BR:$BR,MATCH(B140,Data!$A:$A,0),1)))</f>
        <v/>
      </c>
      <c r="B140" s="43" t="str" cm="1">
        <f t="array" aca="1" ref="B140" ca="1">IFERROR(_xlfn.SINGLE(INDEX(Data!A$1:$A$1007,_xlfn.AGGREGATE(15,6,(OFFSET(Data!$A$1,0,MATCH(B$6,Data!$1:$1,0)-1,1000,1)=IF(B$7="","Yes",B$7))/(OFFSET(Data!$A$1,0,MATCH(B$6,Data!$1:$1,0)-1,1000,1)=IF(B$7="","Yes",B$7))*ROW(Data!$C$1:$C$1007),ROW(B140)-ROW(B$7)),1)),"")</f>
        <v/>
      </c>
      <c r="C140" s="43" t="str">
        <f ca="1">IF(D140="","",IF(INDEX(Data!$BR:$BR,MATCH(D140,Data!$A:$A,0),1)=0,"",INDEX(Data!$BR:$BR,MATCH(D140,Data!$A:$A,0),1)))</f>
        <v/>
      </c>
      <c r="D140" s="43" t="str" cm="1">
        <f t="array" aca="1" ref="D140" ca="1">IFERROR(_xlfn.SINGLE(INDEX(Data!$A$1:C$1007,_xlfn.AGGREGATE(15,6,(OFFSET(Data!$A$1,0,MATCH(D$6,Data!$1:$1,0)-1,1000,1)=IF(D$7="","Yes",D$7))/(OFFSET(Data!$A$1,0,MATCH(D$6,Data!$1:$1,0)-1,1000,1)=IF(D$7="","Yes",D$7))*ROW(Data!$C$1:$C$1007),ROW(D140)-ROW(D$7)),1)),"")</f>
        <v/>
      </c>
      <c r="E140" s="43" t="str">
        <f ca="1">IF(F140="","",IF(INDEX(Data!$BR:$BR,MATCH(F140,Data!$A:$A,0),1)=0,"",INDEX(Data!$BR:$BR,MATCH(F140,Data!$A:$A,0),1)))</f>
        <v/>
      </c>
      <c r="F140" s="43" t="str" cm="1">
        <f t="array" aca="1" ref="F140" ca="1">IFERROR(_xlfn.SINGLE(INDEX(Data!$A$1:E$1009,_xlfn.AGGREGATE(15,6,(OFFSET(Data!$A$1,0,MATCH(F$6,Data!$1:$1,0)-1,1000,1)=IF(F$7="","Yes",F$7))/(OFFSET(Data!$A$1,0,MATCH(F$6,Data!$1:$1,0)-1,1000,1)=IF(F$7="","Yes",F$7))*ROW(Data!$C$1:$C$1009),ROW(F140)-ROW(F$7)),1)),"")</f>
        <v/>
      </c>
      <c r="G140" s="43" t="str">
        <f ca="1">IF(H140="","",IF(INDEX(Data!$BR:$BR,MATCH(H140,Data!$A:$A,0),1)=0,"",INDEX(Data!$BR:$BR,MATCH(H140,Data!$A:$A,0),1)))</f>
        <v/>
      </c>
      <c r="H140" s="43" t="str" cm="1">
        <f t="array" aca="1" ref="H140" ca="1">IFERROR(_xlfn.SINGLE(INDEX(Data!$A$1:G$1009,_xlfn.AGGREGATE(15,6,(OFFSET(Data!$A$1,0,MATCH(H$6,Data!$1:$1,0)-1,1000,1)=IF(H$7="","Yes",H$7))/(OFFSET(Data!$A$1,0,MATCH(H$6,Data!$1:$1,0)-1,1000,1)=IF(H$7="","Yes",H$7))*ROW(Data!$C$1:$C$1009),ROW(H140)-ROW(H$7)),1)),"")</f>
        <v/>
      </c>
      <c r="I140" s="43" t="str">
        <f ca="1">IF(J140="","",IF(INDEX(Data!$BR:$BR,MATCH(J140,Data!$A:$A,0),1)=0,"",INDEX(Data!$BR:$BR,MATCH(J140,Data!$A:$A,0),1)))</f>
        <v/>
      </c>
      <c r="J140" s="43" t="str" cm="1">
        <f t="array" aca="1" ref="J140" ca="1">IFERROR(_xlfn.SINGLE(INDEX(Data!$A$1:J$1009,_xlfn.AGGREGATE(15,6,(OFFSET(Data!$A$1,0,MATCH(J$6,Data!$1:$1,0)-1,1000,1)=IF(J$7="","Yes",J$7))/(OFFSET(Data!$A$1,0,MATCH(J$6,Data!$1:$1,0)-1,1000,1)=IF(J$7="","Yes",J$7))*ROW(Data!$C$1:$C$1009),ROW(J140)-ROW(J$7)),1)),"")</f>
        <v/>
      </c>
      <c r="K140" s="43" t="str">
        <f ca="1">IF(L140="","",IF(INDEX(Data!$BR:$BR,MATCH(L140,Data!$A:$A,0),1)=0,"",INDEX(Data!$BR:$BR,MATCH(L140,Data!$A:$A,0),1)))</f>
        <v/>
      </c>
      <c r="L140" s="43" t="str" cm="1">
        <f t="array" aca="1" ref="L140" ca="1">IFERROR(_xlfn.SINGLE(INDEX(Data!$A$1:L$1009,_xlfn.AGGREGATE(15,6,(OFFSET(Data!$A$1,0,MATCH(L$6,Data!$1:$1,0)-1,1000,1)=IF(L$7="","Yes",L$7))/(OFFSET(Data!$A$1,0,MATCH(L$6,Data!$1:$1,0)-1,1000,1)=IF(L$7="","Yes",L$7))*ROW(Data!$C$1:$C$1009),ROW(L140)-ROW(L$7)),1)),"")</f>
        <v/>
      </c>
      <c r="M140" s="43" t="str">
        <f ca="1">IF(N140="","",IF(INDEX(Data!$BR:$BR,MATCH(N140,Data!$A:$A,0),1)=0,"",INDEX(Data!$BR:$BR,MATCH(N140,Data!$A:$A,0),1)))</f>
        <v/>
      </c>
      <c r="N140" s="43" t="str" cm="1">
        <f t="array" aca="1" ref="N140" ca="1">IFERROR(_xlfn.SINGLE(INDEX(Data!$A$1:N$1009,_xlfn.AGGREGATE(15,6,(OFFSET(Data!$A$1,0,MATCH(N$6,Data!$1:$1,0)-1,1000,1)=IF(N$7="","Yes",N$7))/(OFFSET(Data!$A$1,0,MATCH(N$6,Data!$1:$1,0)-1,1000,1)=IF(N$7="","Yes",N$7))*ROW(Data!$C$1:$C$1009),ROW(N140)-ROW(N$7)),1)),"")</f>
        <v/>
      </c>
      <c r="O140" s="43" t="str">
        <f ca="1">IF(P140="","",IF(INDEX(Data!$BR:$BR,MATCH(P140,Data!$A:$A,0),1)=0,"",INDEX(Data!$BR:$BR,MATCH(P140,Data!$A:$A,0),1)))</f>
        <v/>
      </c>
      <c r="P140" s="43" t="str" cm="1">
        <f t="array" aca="1" ref="P140" ca="1">IFERROR(_xlfn.SINGLE(INDEX(Data!$A$1:Q$1009,_xlfn.AGGREGATE(15,6,(OFFSET(Data!$A$1,0,MATCH(P$6,Data!$1:$1,0)-1,1000,1)=IF(P$7="","Yes",P$7))/(OFFSET(Data!$A$1,0,MATCH(P$6,Data!$1:$1,0)-1,1000,1)=IF(P$7="","Yes",P$7))*ROW(Data!$C$1:$C$1009),ROW(P140)-ROW(P$7)),1)),"")</f>
        <v/>
      </c>
      <c r="Q140" s="43" t="str">
        <f ca="1">IF(R140="","",IF(INDEX(Data!$BR:$BR,MATCH(R140,Data!$A:$A,0),1)=0,"",INDEX(Data!$BR:$BR,MATCH(R140,Data!$A:$A,0),1)))</f>
        <v/>
      </c>
      <c r="R140" s="43" t="str" cm="1">
        <f t="array" aca="1" ref="R140" ca="1">IFERROR(_xlfn.SINGLE(INDEX(Data!$A$1:R$1009,_xlfn.AGGREGATE(15,6,(OFFSET(Data!$A$1,0,MATCH(R$6,Data!$1:$1,0)-1,1000,1)=IF(R$7="","Yes",R$7))/(OFFSET(Data!$A$1,0,MATCH(R$6,Data!$1:$1,0)-1,1000,1)=IF(R$7="","Yes",R$7))*ROW(Data!$C$1:$C$1009),ROW(R140)-ROW(R$7)),1)),"")</f>
        <v>VH1</v>
      </c>
      <c r="S140" s="43" t="str">
        <f ca="1">IF(T140="","",IF(INDEX(Data!$BR:$BR,MATCH(T140,Data!$A:$A,0),1)=0,"",INDEX(Data!$BR:$BR,MATCH(T140,Data!$A:$A,0),1)))</f>
        <v/>
      </c>
      <c r="T140" s="43" t="str" cm="1">
        <f t="array" aca="1" ref="T140" ca="1">IFERROR(_xlfn.SINGLE(INDEX(Data!$A$1:S$1009,_xlfn.AGGREGATE(15,6,(OFFSET(Data!$A$1,0,MATCH(T$6,Data!$1:$1,0)-1,1000,1)=IF(T$7="","Yes",T$7))/(OFFSET(Data!$A$1,0,MATCH(T$6,Data!$1:$1,0)-1,1000,1)=IF(T$7="","Yes",T$7))*ROW(Data!$C$1:$C$1009),ROW(T140)-ROW(T$7)),1)),"")</f>
        <v>TV Land</v>
      </c>
      <c r="U140" s="43" t="str">
        <f ca="1">IF(V140="","",IF(INDEX(Data!$BR:$BR,MATCH(V140,Data!$A:$A,0),1)=0,"",INDEX(Data!$BR:$BR,MATCH(V140,Data!$A:$A,0),1)))</f>
        <v/>
      </c>
      <c r="V140" s="43" t="str" cm="1">
        <f t="array" aca="1" ref="V140" ca="1">IFERROR(_xlfn.SINGLE(INDEX(Data!$A$1:T$1009,_xlfn.AGGREGATE(15,6,(OFFSET(Data!$A$1,0,MATCH(V$6,Data!$1:$1,0)-1,1000,1)=IF(V$7="","Yes",V$7))/(OFFSET(Data!$A$1,0,MATCH(V$6,Data!$1:$1,0)-1,1000,1)=IF(V$7="","Yes",V$7))*ROW(Data!$C$1:$C$1009),ROW(V140)-ROW(V$7)),1)),"")</f>
        <v>Starz Kids &amp; Family</v>
      </c>
      <c r="W140" s="43" t="str">
        <f ca="1">IF(X140="","",IF(INDEX(Data!$BR:$BR,MATCH(X140,Data!$A:$A,0),1)=0,"",INDEX(Data!$BR:$BR,MATCH(X140,Data!$A:$A,0),1)))</f>
        <v/>
      </c>
      <c r="X140" s="43" t="str" cm="1">
        <f t="array" aca="1" ref="X140" ca="1">IFERROR(_xlfn.SINGLE(INDEX(Data!$A$1:Y$1009,_xlfn.AGGREGATE(15,6,(OFFSET(Data!$A$1,0,MATCH(X$6,Data!$1:$1,0)-1,1000,1)=IF(X$7="","Yes",X$7))/(OFFSET(Data!$A$1,0,MATCH(X$6,Data!$1:$1,0)-1,1000,1)=IF(X$7="","Yes",X$7))*ROW(Data!$C$1:$C$1009),ROW(X140)-ROW(X$7)),1)),"")</f>
        <v/>
      </c>
      <c r="Y140" s="43" t="str">
        <f ca="1">IF(Z140="","",IF(INDEX(Data!$BR:$BR,MATCH(Z140,Data!$A:$A,0),1)=0,"",INDEX(Data!$BR:$BR,MATCH(Z140,Data!$A:$A,0),1)))</f>
        <v/>
      </c>
      <c r="Z140" s="43" t="str" cm="1">
        <f t="array" aca="1" ref="Z140" ca="1">IFERROR(_xlfn.SINGLE(INDEX(Data!$A$1:AA$1009,_xlfn.AGGREGATE(15,6,(OFFSET(Data!$A$1,0,MATCH(Z$6,Data!$1:$1,0)-1,1000,1)=IF(Z$7="","Yes",Z$7))/(OFFSET(Data!$A$1,0,MATCH(Z$6,Data!$1:$1,0)-1,1000,1)=IF(Z$7="","Yes",Z$7))*ROW(Data!$C$1:$C$1009),ROW(Z140)-ROW(Z$7)),1)),"")</f>
        <v/>
      </c>
      <c r="AA140" s="43" t="str">
        <f ca="1">IF(AB140="","",IF(INDEX(Data!$BR:$BR,MATCH(AB140,Data!$A:$A,0),1)=0,"",INDEX(Data!$BR:$BR,MATCH(AB140,Data!$A:$A,0),1)))</f>
        <v/>
      </c>
      <c r="AB140" s="43" t="str" cm="1">
        <f t="array" aca="1" ref="AB140" ca="1">IFERROR(_xlfn.SINGLE(INDEX(Data!$A$1:AC$1009,_xlfn.AGGREGATE(15,6,(OFFSET(Data!$A$1,0,MATCH(AB$6,Data!$1:$1,0)-1,1000,1)=IF(AB$7="","Yes",AB$7))/(OFFSET(Data!$A$1,0,MATCH(AB$6,Data!$1:$1,0)-1,1000,1)=IF(AB$7="","Yes",AB$7))*ROW(Data!$C$1:$C$1009),ROW(AB140)-ROW(AB$7)),1)),"")</f>
        <v/>
      </c>
      <c r="AC140" s="43" t="str">
        <f ca="1">IF(AD140="","",IF(INDEX(Data!$BR:$BR,MATCH(AD140,Data!$A:$A,0),1)=0,"",INDEX(Data!$BR:$BR,MATCH(AD140,Data!$A:$A,0),1)))</f>
        <v/>
      </c>
      <c r="AD140" s="43" t="str" cm="1">
        <f t="array" aca="1" ref="AD140" ca="1">IFERROR(_xlfn.SINGLE(INDEX(Data!$A$1:AE$1009,_xlfn.AGGREGATE(15,6,(OFFSET(Data!$A$1,0,MATCH(AD$6,Data!$1:$1,0)-1,1000,1)=IF(AD$7="","Yes",AD$7))/(OFFSET(Data!$A$1,0,MATCH(AD$6,Data!$1:$1,0)-1,1000,1)=IF(AD$7="","Yes",AD$7))*ROW(Data!$C$1:$C$1009),ROW(AD140)-ROW(AD$7)),1)),"")</f>
        <v/>
      </c>
      <c r="AE140" s="43" t="str">
        <f ca="1">IF(AF140="","",IF(INDEX(Data!$BR:$BR,MATCH(AF140,Data!$A:$A,0),1)=0,"",INDEX(Data!$BR:$BR,MATCH(AF140,Data!$A:$A,0),1)))</f>
        <v/>
      </c>
      <c r="AF140" s="43" t="str" cm="1">
        <f t="array" aca="1" ref="AF140" ca="1">IFERROR(_xlfn.SINGLE(INDEX(Data!$A$1:AM$1009,_xlfn.AGGREGATE(15,6,(OFFSET(Data!$A$1,0,MATCH(AF$6,Data!$1:$1,0)-1,1000,1)=IF(AF$7="","Yes",AF$7))/(OFFSET(Data!$A$1,0,MATCH(AF$6,Data!$1:$1,0)-1,1000,1)=IF(AF$7="","Yes",AF$7))*ROW(Data!$C$1:$C$1009),ROW(AF140)-ROW(AF$7)),1)),"")</f>
        <v/>
      </c>
      <c r="AG140" s="43" t="str">
        <f ca="1">IF(AH140="","",IF(INDEX(Data!$BR:$BR,MATCH(AH140,Data!$A:$A,0),1)=0,"",INDEX(Data!$BR:$BR,MATCH(AH140,Data!$A:$A,0),1)))</f>
        <v/>
      </c>
      <c r="AH140" s="43" t="str" cm="1">
        <f t="array" aca="1" ref="AH140" ca="1">IFERROR(_xlfn.SINGLE(INDEX(Data!$A$1:AO$1009,_xlfn.AGGREGATE(15,6,(OFFSET(Data!$A$1,0,MATCH(AH$6,Data!$1:$1,0)-1,1000,1)=IF(AH$7="","Yes",AH$7))/(OFFSET(Data!$A$1,0,MATCH(AH$6,Data!$1:$1,0)-1,1000,1)=IF(AH$7="","Yes",AH$7))*ROW(Data!$C$1:$C$1009),ROW(AH140)-ROW(AH$7)),1)),"")</f>
        <v/>
      </c>
      <c r="AI140" s="43" t="str">
        <f ca="1">IF(AJ140="","",IF(INDEX(Data!$BR:$BR,MATCH(AJ140,Data!$A:$A,0),1)=0,"",INDEX(Data!$BR:$BR,MATCH(AJ140,Data!$A:$A,0),1)))</f>
        <v/>
      </c>
      <c r="AJ140" s="43" t="str" cm="1">
        <f t="array" aca="1" ref="AJ140" ca="1">IFERROR(_xlfn.SINGLE(INDEX(Data!$A$1:AQ$1009,_xlfn.AGGREGATE(15,6,(OFFSET(Data!$A$1,0,MATCH(AJ$6,Data!$1:$1,0)-1,1000,1)=IF(AJ$7="","Yes",AJ$7))/(OFFSET(Data!$A$1,0,MATCH(AJ$6,Data!$1:$1,0)-1,1000,1)=IF(AJ$7="","Yes",AJ$7))*ROW(Data!$C$1:$C$1009),ROW(AJ140)-ROW(AJ$7)),1)),"")</f>
        <v/>
      </c>
      <c r="AK140" s="43" t="str">
        <f ca="1">IF(AL140="","",IF(INDEX(Data!$BR:$BR,MATCH(AL140,Data!$A:$A,0),1)=0,"",INDEX(Data!$BR:$BR,MATCH(AL140,Data!$A:$A,0),1)))</f>
        <v/>
      </c>
      <c r="AL140" s="43" t="str" cm="1">
        <f t="array" aca="1" ref="AL140" ca="1">IFERROR(_xlfn.SINGLE(INDEX(Data!$A$1:AS$1009,_xlfn.AGGREGATE(15,6,(OFFSET(Data!$A$1,0,MATCH(AL$6,Data!$1:$1,0)-1,1000,1)=IF(AL$7="","Yes",AL$7))/(OFFSET(Data!$A$1,0,MATCH(AL$6,Data!$1:$1,0)-1,1000,1)=IF(AL$7="","Yes",AL$7))*ROW(Data!$C$1:$C$1009),ROW(AL140)-ROW(AL$7)),1)),"")</f>
        <v/>
      </c>
      <c r="AM140" s="43" t="str">
        <f ca="1">IF(AN140="","",IF(INDEX(Data!$BR:$BR,MATCH(AN140,Data!$A:$A,0),1)=0,"",INDEX(Data!$BR:$BR,MATCH(AN140,Data!$A:$A,0),1)))</f>
        <v/>
      </c>
      <c r="AN140" s="43" t="str" cm="1">
        <f t="array" aca="1" ref="AN140" ca="1">IFERROR(_xlfn.SINGLE(INDEX(Data!$A$1:AU$1009,_xlfn.AGGREGATE(15,6,(OFFSET(Data!$A$1,0,MATCH(AN$6,Data!$1:$1,0)-1,1000,1)=IF(AN$7="","Yes",AN$7))/(OFFSET(Data!$A$1,0,MATCH(AN$6,Data!$1:$1,0)-1,1000,1)=IF(AN$7="","Yes",AN$7))*ROW(Data!$C$1:$C$1009),ROW(AN140)-ROW(AN$7)),1)),"")</f>
        <v/>
      </c>
    </row>
    <row r="141" spans="1:40" x14ac:dyDescent="0.4">
      <c r="A141" s="43" t="str">
        <f ca="1">IF(B141="","",IF(INDEX(Data!$BR:$BR,MATCH(B141,Data!$A:$A,0),1)=0,"",INDEX(Data!$BR:$BR,MATCH(B141,Data!$A:$A,0),1)))</f>
        <v/>
      </c>
      <c r="B141" s="43" t="str" cm="1">
        <f t="array" aca="1" ref="B141" ca="1">IFERROR(_xlfn.SINGLE(INDEX(Data!A$1:$A$1007,_xlfn.AGGREGATE(15,6,(OFFSET(Data!$A$1,0,MATCH(B$6,Data!$1:$1,0)-1,1000,1)=IF(B$7="","Yes",B$7))/(OFFSET(Data!$A$1,0,MATCH(B$6,Data!$1:$1,0)-1,1000,1)=IF(B$7="","Yes",B$7))*ROW(Data!$C$1:$C$1007),ROW(B141)-ROW(B$7)),1)),"")</f>
        <v/>
      </c>
      <c r="C141" s="43" t="str">
        <f ca="1">IF(D141="","",IF(INDEX(Data!$BR:$BR,MATCH(D141,Data!$A:$A,0),1)=0,"",INDEX(Data!$BR:$BR,MATCH(D141,Data!$A:$A,0),1)))</f>
        <v/>
      </c>
      <c r="D141" s="43" t="str" cm="1">
        <f t="array" aca="1" ref="D141" ca="1">IFERROR(_xlfn.SINGLE(INDEX(Data!$A$1:C$1007,_xlfn.AGGREGATE(15,6,(OFFSET(Data!$A$1,0,MATCH(D$6,Data!$1:$1,0)-1,1000,1)=IF(D$7="","Yes",D$7))/(OFFSET(Data!$A$1,0,MATCH(D$6,Data!$1:$1,0)-1,1000,1)=IF(D$7="","Yes",D$7))*ROW(Data!$C$1:$C$1007),ROW(D141)-ROW(D$7)),1)),"")</f>
        <v/>
      </c>
      <c r="E141" s="43" t="str">
        <f ca="1">IF(F141="","",IF(INDEX(Data!$BR:$BR,MATCH(F141,Data!$A:$A,0),1)=0,"",INDEX(Data!$BR:$BR,MATCH(F141,Data!$A:$A,0),1)))</f>
        <v/>
      </c>
      <c r="F141" s="43" t="str" cm="1">
        <f t="array" aca="1" ref="F141" ca="1">IFERROR(_xlfn.SINGLE(INDEX(Data!$A$1:E$1009,_xlfn.AGGREGATE(15,6,(OFFSET(Data!$A$1,0,MATCH(F$6,Data!$1:$1,0)-1,1000,1)=IF(F$7="","Yes",F$7))/(OFFSET(Data!$A$1,0,MATCH(F$6,Data!$1:$1,0)-1,1000,1)=IF(F$7="","Yes",F$7))*ROW(Data!$C$1:$C$1009),ROW(F141)-ROW(F$7)),1)),"")</f>
        <v/>
      </c>
      <c r="G141" s="43" t="str">
        <f ca="1">IF(H141="","",IF(INDEX(Data!$BR:$BR,MATCH(H141,Data!$A:$A,0),1)=0,"",INDEX(Data!$BR:$BR,MATCH(H141,Data!$A:$A,0),1)))</f>
        <v/>
      </c>
      <c r="H141" s="43" t="str" cm="1">
        <f t="array" aca="1" ref="H141" ca="1">IFERROR(_xlfn.SINGLE(INDEX(Data!$A$1:G$1009,_xlfn.AGGREGATE(15,6,(OFFSET(Data!$A$1,0,MATCH(H$6,Data!$1:$1,0)-1,1000,1)=IF(H$7="","Yes",H$7))/(OFFSET(Data!$A$1,0,MATCH(H$6,Data!$1:$1,0)-1,1000,1)=IF(H$7="","Yes",H$7))*ROW(Data!$C$1:$C$1009),ROW(H141)-ROW(H$7)),1)),"")</f>
        <v/>
      </c>
      <c r="I141" s="43" t="str">
        <f ca="1">IF(J141="","",IF(INDEX(Data!$BR:$BR,MATCH(J141,Data!$A:$A,0),1)=0,"",INDEX(Data!$BR:$BR,MATCH(J141,Data!$A:$A,0),1)))</f>
        <v/>
      </c>
      <c r="J141" s="43" t="str" cm="1">
        <f t="array" aca="1" ref="J141" ca="1">IFERROR(_xlfn.SINGLE(INDEX(Data!$A$1:J$1009,_xlfn.AGGREGATE(15,6,(OFFSET(Data!$A$1,0,MATCH(J$6,Data!$1:$1,0)-1,1000,1)=IF(J$7="","Yes",J$7))/(OFFSET(Data!$A$1,0,MATCH(J$6,Data!$1:$1,0)-1,1000,1)=IF(J$7="","Yes",J$7))*ROW(Data!$C$1:$C$1009),ROW(J141)-ROW(J$7)),1)),"")</f>
        <v/>
      </c>
      <c r="K141" s="43" t="str">
        <f ca="1">IF(L141="","",IF(INDEX(Data!$BR:$BR,MATCH(L141,Data!$A:$A,0),1)=0,"",INDEX(Data!$BR:$BR,MATCH(L141,Data!$A:$A,0),1)))</f>
        <v/>
      </c>
      <c r="L141" s="43" t="str" cm="1">
        <f t="array" aca="1" ref="L141" ca="1">IFERROR(_xlfn.SINGLE(INDEX(Data!$A$1:L$1009,_xlfn.AGGREGATE(15,6,(OFFSET(Data!$A$1,0,MATCH(L$6,Data!$1:$1,0)-1,1000,1)=IF(L$7="","Yes",L$7))/(OFFSET(Data!$A$1,0,MATCH(L$6,Data!$1:$1,0)-1,1000,1)=IF(L$7="","Yes",L$7))*ROW(Data!$C$1:$C$1009),ROW(L141)-ROW(L$7)),1)),"")</f>
        <v/>
      </c>
      <c r="M141" s="43" t="str">
        <f ca="1">IF(N141="","",IF(INDEX(Data!$BR:$BR,MATCH(N141,Data!$A:$A,0),1)=0,"",INDEX(Data!$BR:$BR,MATCH(N141,Data!$A:$A,0),1)))</f>
        <v/>
      </c>
      <c r="N141" s="43" t="str" cm="1">
        <f t="array" aca="1" ref="N141" ca="1">IFERROR(_xlfn.SINGLE(INDEX(Data!$A$1:N$1009,_xlfn.AGGREGATE(15,6,(OFFSET(Data!$A$1,0,MATCH(N$6,Data!$1:$1,0)-1,1000,1)=IF(N$7="","Yes",N$7))/(OFFSET(Data!$A$1,0,MATCH(N$6,Data!$1:$1,0)-1,1000,1)=IF(N$7="","Yes",N$7))*ROW(Data!$C$1:$C$1009),ROW(N141)-ROW(N$7)),1)),"")</f>
        <v/>
      </c>
      <c r="O141" s="43" t="str">
        <f ca="1">IF(P141="","",IF(INDEX(Data!$BR:$BR,MATCH(P141,Data!$A:$A,0),1)=0,"",INDEX(Data!$BR:$BR,MATCH(P141,Data!$A:$A,0),1)))</f>
        <v/>
      </c>
      <c r="P141" s="43" t="str" cm="1">
        <f t="array" aca="1" ref="P141" ca="1">IFERROR(_xlfn.SINGLE(INDEX(Data!$A$1:Q$1009,_xlfn.AGGREGATE(15,6,(OFFSET(Data!$A$1,0,MATCH(P$6,Data!$1:$1,0)-1,1000,1)=IF(P$7="","Yes",P$7))/(OFFSET(Data!$A$1,0,MATCH(P$6,Data!$1:$1,0)-1,1000,1)=IF(P$7="","Yes",P$7))*ROW(Data!$C$1:$C$1009),ROW(P141)-ROW(P$7)),1)),"")</f>
        <v/>
      </c>
      <c r="Q141" s="43" t="str">
        <f ca="1">IF(R141="","",IF(INDEX(Data!$BR:$BR,MATCH(R141,Data!$A:$A,0),1)=0,"",INDEX(Data!$BR:$BR,MATCH(R141,Data!$A:$A,0),1)))</f>
        <v/>
      </c>
      <c r="R141" s="43" t="str" cm="1">
        <f t="array" aca="1" ref="R141" ca="1">IFERROR(_xlfn.SINGLE(INDEX(Data!$A$1:R$1009,_xlfn.AGGREGATE(15,6,(OFFSET(Data!$A$1,0,MATCH(R$6,Data!$1:$1,0)-1,1000,1)=IF(R$7="","Yes",R$7))/(OFFSET(Data!$A$1,0,MATCH(R$6,Data!$1:$1,0)-1,1000,1)=IF(R$7="","Yes",R$7))*ROW(Data!$C$1:$C$1009),ROW(R141)-ROW(R$7)),1)),"")</f>
        <v>Viceland</v>
      </c>
      <c r="S141" s="43" t="str">
        <f ca="1">IF(T141="","",IF(INDEX(Data!$BR:$BR,MATCH(T141,Data!$A:$A,0),1)=0,"",INDEX(Data!$BR:$BR,MATCH(T141,Data!$A:$A,0),1)))</f>
        <v/>
      </c>
      <c r="T141" s="43" t="str" cm="1">
        <f t="array" aca="1" ref="T141" ca="1">IFERROR(_xlfn.SINGLE(INDEX(Data!$A$1:S$1009,_xlfn.AGGREGATE(15,6,(OFFSET(Data!$A$1,0,MATCH(T$6,Data!$1:$1,0)-1,1000,1)=IF(T$7="","Yes",T$7))/(OFFSET(Data!$A$1,0,MATCH(T$6,Data!$1:$1,0)-1,1000,1)=IF(T$7="","Yes",T$7))*ROW(Data!$C$1:$C$1009),ROW(T141)-ROW(T$7)),1)),"")</f>
        <v>TV One</v>
      </c>
      <c r="U141" s="43" t="str">
        <f ca="1">IF(V141="","",IF(INDEX(Data!$BR:$BR,MATCH(V141,Data!$A:$A,0),1)=0,"",INDEX(Data!$BR:$BR,MATCH(V141,Data!$A:$A,0),1)))</f>
        <v/>
      </c>
      <c r="V141" s="43" t="str" cm="1">
        <f t="array" aca="1" ref="V141" ca="1">IFERROR(_xlfn.SINGLE(INDEX(Data!$A$1:T$1009,_xlfn.AGGREGATE(15,6,(OFFSET(Data!$A$1,0,MATCH(V$6,Data!$1:$1,0)-1,1000,1)=IF(V$7="","Yes",V$7))/(OFFSET(Data!$A$1,0,MATCH(V$6,Data!$1:$1,0)-1,1000,1)=IF(V$7="","Yes",V$7))*ROW(Data!$C$1:$C$1009),ROW(V141)-ROW(V$7)),1)),"")</f>
        <v>Sundance TV</v>
      </c>
      <c r="W141" s="43" t="str">
        <f ca="1">IF(X141="","",IF(INDEX(Data!$BR:$BR,MATCH(X141,Data!$A:$A,0),1)=0,"",INDEX(Data!$BR:$BR,MATCH(X141,Data!$A:$A,0),1)))</f>
        <v/>
      </c>
      <c r="X141" s="43" t="str" cm="1">
        <f t="array" aca="1" ref="X141" ca="1">IFERROR(_xlfn.SINGLE(INDEX(Data!$A$1:Y$1009,_xlfn.AGGREGATE(15,6,(OFFSET(Data!$A$1,0,MATCH(X$6,Data!$1:$1,0)-1,1000,1)=IF(X$7="","Yes",X$7))/(OFFSET(Data!$A$1,0,MATCH(X$6,Data!$1:$1,0)-1,1000,1)=IF(X$7="","Yes",X$7))*ROW(Data!$C$1:$C$1009),ROW(X141)-ROW(X$7)),1)),"")</f>
        <v/>
      </c>
      <c r="Y141" s="43" t="str">
        <f ca="1">IF(Z141="","",IF(INDEX(Data!$BR:$BR,MATCH(Z141,Data!$A:$A,0),1)=0,"",INDEX(Data!$BR:$BR,MATCH(Z141,Data!$A:$A,0),1)))</f>
        <v/>
      </c>
      <c r="Z141" s="43" t="str" cm="1">
        <f t="array" aca="1" ref="Z141" ca="1">IFERROR(_xlfn.SINGLE(INDEX(Data!$A$1:AA$1009,_xlfn.AGGREGATE(15,6,(OFFSET(Data!$A$1,0,MATCH(Z$6,Data!$1:$1,0)-1,1000,1)=IF(Z$7="","Yes",Z$7))/(OFFSET(Data!$A$1,0,MATCH(Z$6,Data!$1:$1,0)-1,1000,1)=IF(Z$7="","Yes",Z$7))*ROW(Data!$C$1:$C$1009),ROW(Z141)-ROW(Z$7)),1)),"")</f>
        <v/>
      </c>
      <c r="AA141" s="43" t="str">
        <f ca="1">IF(AB141="","",IF(INDEX(Data!$BR:$BR,MATCH(AB141,Data!$A:$A,0),1)=0,"",INDEX(Data!$BR:$BR,MATCH(AB141,Data!$A:$A,0),1)))</f>
        <v/>
      </c>
      <c r="AB141" s="43" t="str" cm="1">
        <f t="array" aca="1" ref="AB141" ca="1">IFERROR(_xlfn.SINGLE(INDEX(Data!$A$1:AC$1009,_xlfn.AGGREGATE(15,6,(OFFSET(Data!$A$1,0,MATCH(AB$6,Data!$1:$1,0)-1,1000,1)=IF(AB$7="","Yes",AB$7))/(OFFSET(Data!$A$1,0,MATCH(AB$6,Data!$1:$1,0)-1,1000,1)=IF(AB$7="","Yes",AB$7))*ROW(Data!$C$1:$C$1009),ROW(AB141)-ROW(AB$7)),1)),"")</f>
        <v/>
      </c>
      <c r="AC141" s="43" t="str">
        <f ca="1">IF(AD141="","",IF(INDEX(Data!$BR:$BR,MATCH(AD141,Data!$A:$A,0),1)=0,"",INDEX(Data!$BR:$BR,MATCH(AD141,Data!$A:$A,0),1)))</f>
        <v/>
      </c>
      <c r="AD141" s="43" t="str" cm="1">
        <f t="array" aca="1" ref="AD141" ca="1">IFERROR(_xlfn.SINGLE(INDEX(Data!$A$1:AE$1009,_xlfn.AGGREGATE(15,6,(OFFSET(Data!$A$1,0,MATCH(AD$6,Data!$1:$1,0)-1,1000,1)=IF(AD$7="","Yes",AD$7))/(OFFSET(Data!$A$1,0,MATCH(AD$6,Data!$1:$1,0)-1,1000,1)=IF(AD$7="","Yes",AD$7))*ROW(Data!$C$1:$C$1009),ROW(AD141)-ROW(AD$7)),1)),"")</f>
        <v/>
      </c>
      <c r="AE141" s="43" t="str">
        <f ca="1">IF(AF141="","",IF(INDEX(Data!$BR:$BR,MATCH(AF141,Data!$A:$A,0),1)=0,"",INDEX(Data!$BR:$BR,MATCH(AF141,Data!$A:$A,0),1)))</f>
        <v/>
      </c>
      <c r="AF141" s="43" t="str" cm="1">
        <f t="array" aca="1" ref="AF141" ca="1">IFERROR(_xlfn.SINGLE(INDEX(Data!$A$1:AM$1009,_xlfn.AGGREGATE(15,6,(OFFSET(Data!$A$1,0,MATCH(AF$6,Data!$1:$1,0)-1,1000,1)=IF(AF$7="","Yes",AF$7))/(OFFSET(Data!$A$1,0,MATCH(AF$6,Data!$1:$1,0)-1,1000,1)=IF(AF$7="","Yes",AF$7))*ROW(Data!$C$1:$C$1009),ROW(AF141)-ROW(AF$7)),1)),"")</f>
        <v/>
      </c>
      <c r="AG141" s="43" t="str">
        <f ca="1">IF(AH141="","",IF(INDEX(Data!$BR:$BR,MATCH(AH141,Data!$A:$A,0),1)=0,"",INDEX(Data!$BR:$BR,MATCH(AH141,Data!$A:$A,0),1)))</f>
        <v/>
      </c>
      <c r="AH141" s="43" t="str" cm="1">
        <f t="array" aca="1" ref="AH141" ca="1">IFERROR(_xlfn.SINGLE(INDEX(Data!$A$1:AO$1009,_xlfn.AGGREGATE(15,6,(OFFSET(Data!$A$1,0,MATCH(AH$6,Data!$1:$1,0)-1,1000,1)=IF(AH$7="","Yes",AH$7))/(OFFSET(Data!$A$1,0,MATCH(AH$6,Data!$1:$1,0)-1,1000,1)=IF(AH$7="","Yes",AH$7))*ROW(Data!$C$1:$C$1009),ROW(AH141)-ROW(AH$7)),1)),"")</f>
        <v/>
      </c>
      <c r="AI141" s="43" t="str">
        <f ca="1">IF(AJ141="","",IF(INDEX(Data!$BR:$BR,MATCH(AJ141,Data!$A:$A,0),1)=0,"",INDEX(Data!$BR:$BR,MATCH(AJ141,Data!$A:$A,0),1)))</f>
        <v/>
      </c>
      <c r="AJ141" s="43" t="str" cm="1">
        <f t="array" aca="1" ref="AJ141" ca="1">IFERROR(_xlfn.SINGLE(INDEX(Data!$A$1:AQ$1009,_xlfn.AGGREGATE(15,6,(OFFSET(Data!$A$1,0,MATCH(AJ$6,Data!$1:$1,0)-1,1000,1)=IF(AJ$7="","Yes",AJ$7))/(OFFSET(Data!$A$1,0,MATCH(AJ$6,Data!$1:$1,0)-1,1000,1)=IF(AJ$7="","Yes",AJ$7))*ROW(Data!$C$1:$C$1009),ROW(AJ141)-ROW(AJ$7)),1)),"")</f>
        <v/>
      </c>
      <c r="AK141" s="43" t="str">
        <f ca="1">IF(AL141="","",IF(INDEX(Data!$BR:$BR,MATCH(AL141,Data!$A:$A,0),1)=0,"",INDEX(Data!$BR:$BR,MATCH(AL141,Data!$A:$A,0),1)))</f>
        <v/>
      </c>
      <c r="AL141" s="43" t="str" cm="1">
        <f t="array" aca="1" ref="AL141" ca="1">IFERROR(_xlfn.SINGLE(INDEX(Data!$A$1:AS$1009,_xlfn.AGGREGATE(15,6,(OFFSET(Data!$A$1,0,MATCH(AL$6,Data!$1:$1,0)-1,1000,1)=IF(AL$7="","Yes",AL$7))/(OFFSET(Data!$A$1,0,MATCH(AL$6,Data!$1:$1,0)-1,1000,1)=IF(AL$7="","Yes",AL$7))*ROW(Data!$C$1:$C$1009),ROW(AL141)-ROW(AL$7)),1)),"")</f>
        <v/>
      </c>
      <c r="AM141" s="43" t="str">
        <f ca="1">IF(AN141="","",IF(INDEX(Data!$BR:$BR,MATCH(AN141,Data!$A:$A,0),1)=0,"",INDEX(Data!$BR:$BR,MATCH(AN141,Data!$A:$A,0),1)))</f>
        <v/>
      </c>
      <c r="AN141" s="43" t="str" cm="1">
        <f t="array" aca="1" ref="AN141" ca="1">IFERROR(_xlfn.SINGLE(INDEX(Data!$A$1:AU$1009,_xlfn.AGGREGATE(15,6,(OFFSET(Data!$A$1,0,MATCH(AN$6,Data!$1:$1,0)-1,1000,1)=IF(AN$7="","Yes",AN$7))/(OFFSET(Data!$A$1,0,MATCH(AN$6,Data!$1:$1,0)-1,1000,1)=IF(AN$7="","Yes",AN$7))*ROW(Data!$C$1:$C$1009),ROW(AN141)-ROW(AN$7)),1)),"")</f>
        <v/>
      </c>
    </row>
    <row r="142" spans="1:40" x14ac:dyDescent="0.4">
      <c r="A142" s="43" t="str">
        <f ca="1">IF(B142="","",IF(INDEX(Data!$BR:$BR,MATCH(B142,Data!$A:$A,0),1)=0,"",INDEX(Data!$BR:$BR,MATCH(B142,Data!$A:$A,0),1)))</f>
        <v/>
      </c>
      <c r="B142" s="43" t="str" cm="1">
        <f t="array" aca="1" ref="B142" ca="1">IFERROR(_xlfn.SINGLE(INDEX(Data!A$1:$A$1007,_xlfn.AGGREGATE(15,6,(OFFSET(Data!$A$1,0,MATCH(B$6,Data!$1:$1,0)-1,1000,1)=IF(B$7="","Yes",B$7))/(OFFSET(Data!$A$1,0,MATCH(B$6,Data!$1:$1,0)-1,1000,1)=IF(B$7="","Yes",B$7))*ROW(Data!$C$1:$C$1007),ROW(B142)-ROW(B$7)),1)),"")</f>
        <v/>
      </c>
      <c r="C142" s="43" t="str">
        <f ca="1">IF(D142="","",IF(INDEX(Data!$BR:$BR,MATCH(D142,Data!$A:$A,0),1)=0,"",INDEX(Data!$BR:$BR,MATCH(D142,Data!$A:$A,0),1)))</f>
        <v/>
      </c>
      <c r="D142" s="43" t="str" cm="1">
        <f t="array" aca="1" ref="D142" ca="1">IFERROR(_xlfn.SINGLE(INDEX(Data!$A$1:C$1007,_xlfn.AGGREGATE(15,6,(OFFSET(Data!$A$1,0,MATCH(D$6,Data!$1:$1,0)-1,1000,1)=IF(D$7="","Yes",D$7))/(OFFSET(Data!$A$1,0,MATCH(D$6,Data!$1:$1,0)-1,1000,1)=IF(D$7="","Yes",D$7))*ROW(Data!$C$1:$C$1007),ROW(D142)-ROW(D$7)),1)),"")</f>
        <v/>
      </c>
      <c r="E142" s="43" t="str">
        <f ca="1">IF(F142="","",IF(INDEX(Data!$BR:$BR,MATCH(F142,Data!$A:$A,0),1)=0,"",INDEX(Data!$BR:$BR,MATCH(F142,Data!$A:$A,0),1)))</f>
        <v/>
      </c>
      <c r="F142" s="43" t="str" cm="1">
        <f t="array" aca="1" ref="F142" ca="1">IFERROR(_xlfn.SINGLE(INDEX(Data!$A$1:E$1009,_xlfn.AGGREGATE(15,6,(OFFSET(Data!$A$1,0,MATCH(F$6,Data!$1:$1,0)-1,1000,1)=IF(F$7="","Yes",F$7))/(OFFSET(Data!$A$1,0,MATCH(F$6,Data!$1:$1,0)-1,1000,1)=IF(F$7="","Yes",F$7))*ROW(Data!$C$1:$C$1009),ROW(F142)-ROW(F$7)),1)),"")</f>
        <v/>
      </c>
      <c r="G142" s="43" t="str">
        <f ca="1">IF(H142="","",IF(INDEX(Data!$BR:$BR,MATCH(H142,Data!$A:$A,0),1)=0,"",INDEX(Data!$BR:$BR,MATCH(H142,Data!$A:$A,0),1)))</f>
        <v/>
      </c>
      <c r="H142" s="43" t="str" cm="1">
        <f t="array" aca="1" ref="H142" ca="1">IFERROR(_xlfn.SINGLE(INDEX(Data!$A$1:G$1009,_xlfn.AGGREGATE(15,6,(OFFSET(Data!$A$1,0,MATCH(H$6,Data!$1:$1,0)-1,1000,1)=IF(H$7="","Yes",H$7))/(OFFSET(Data!$A$1,0,MATCH(H$6,Data!$1:$1,0)-1,1000,1)=IF(H$7="","Yes",H$7))*ROW(Data!$C$1:$C$1009),ROW(H142)-ROW(H$7)),1)),"")</f>
        <v/>
      </c>
      <c r="I142" s="43" t="str">
        <f ca="1">IF(J142="","",IF(INDEX(Data!$BR:$BR,MATCH(J142,Data!$A:$A,0),1)=0,"",INDEX(Data!$BR:$BR,MATCH(J142,Data!$A:$A,0),1)))</f>
        <v/>
      </c>
      <c r="J142" s="43" t="str" cm="1">
        <f t="array" aca="1" ref="J142" ca="1">IFERROR(_xlfn.SINGLE(INDEX(Data!$A$1:J$1009,_xlfn.AGGREGATE(15,6,(OFFSET(Data!$A$1,0,MATCH(J$6,Data!$1:$1,0)-1,1000,1)=IF(J$7="","Yes",J$7))/(OFFSET(Data!$A$1,0,MATCH(J$6,Data!$1:$1,0)-1,1000,1)=IF(J$7="","Yes",J$7))*ROW(Data!$C$1:$C$1009),ROW(J142)-ROW(J$7)),1)),"")</f>
        <v/>
      </c>
      <c r="K142" s="43" t="str">
        <f ca="1">IF(L142="","",IF(INDEX(Data!$BR:$BR,MATCH(L142,Data!$A:$A,0),1)=0,"",INDEX(Data!$BR:$BR,MATCH(L142,Data!$A:$A,0),1)))</f>
        <v/>
      </c>
      <c r="L142" s="43" t="str" cm="1">
        <f t="array" aca="1" ref="L142" ca="1">IFERROR(_xlfn.SINGLE(INDEX(Data!$A$1:L$1009,_xlfn.AGGREGATE(15,6,(OFFSET(Data!$A$1,0,MATCH(L$6,Data!$1:$1,0)-1,1000,1)=IF(L$7="","Yes",L$7))/(OFFSET(Data!$A$1,0,MATCH(L$6,Data!$1:$1,0)-1,1000,1)=IF(L$7="","Yes",L$7))*ROW(Data!$C$1:$C$1009),ROW(L142)-ROW(L$7)),1)),"")</f>
        <v/>
      </c>
      <c r="M142" s="43" t="str">
        <f ca="1">IF(N142="","",IF(INDEX(Data!$BR:$BR,MATCH(N142,Data!$A:$A,0),1)=0,"",INDEX(Data!$BR:$BR,MATCH(N142,Data!$A:$A,0),1)))</f>
        <v/>
      </c>
      <c r="N142" s="43" t="str" cm="1">
        <f t="array" aca="1" ref="N142" ca="1">IFERROR(_xlfn.SINGLE(INDEX(Data!$A$1:N$1009,_xlfn.AGGREGATE(15,6,(OFFSET(Data!$A$1,0,MATCH(N$6,Data!$1:$1,0)-1,1000,1)=IF(N$7="","Yes",N$7))/(OFFSET(Data!$A$1,0,MATCH(N$6,Data!$1:$1,0)-1,1000,1)=IF(N$7="","Yes",N$7))*ROW(Data!$C$1:$C$1009),ROW(N142)-ROW(N$7)),1)),"")</f>
        <v/>
      </c>
      <c r="O142" s="43" t="str">
        <f ca="1">IF(P142="","",IF(INDEX(Data!$BR:$BR,MATCH(P142,Data!$A:$A,0),1)=0,"",INDEX(Data!$BR:$BR,MATCH(P142,Data!$A:$A,0),1)))</f>
        <v/>
      </c>
      <c r="P142" s="43" t="str" cm="1">
        <f t="array" aca="1" ref="P142" ca="1">IFERROR(_xlfn.SINGLE(INDEX(Data!$A$1:Q$1009,_xlfn.AGGREGATE(15,6,(OFFSET(Data!$A$1,0,MATCH(P$6,Data!$1:$1,0)-1,1000,1)=IF(P$7="","Yes",P$7))/(OFFSET(Data!$A$1,0,MATCH(P$6,Data!$1:$1,0)-1,1000,1)=IF(P$7="","Yes",P$7))*ROW(Data!$C$1:$C$1009),ROW(P142)-ROW(P$7)),1)),"")</f>
        <v/>
      </c>
      <c r="Q142" s="43" t="str">
        <f ca="1">IF(R142="","",IF(INDEX(Data!$BR:$BR,MATCH(R142,Data!$A:$A,0),1)=0,"",INDEX(Data!$BR:$BR,MATCH(R142,Data!$A:$A,0),1)))</f>
        <v/>
      </c>
      <c r="R142" s="43" t="str" cm="1">
        <f t="array" aca="1" ref="R142" ca="1">IFERROR(_xlfn.SINGLE(INDEX(Data!$A$1:R$1009,_xlfn.AGGREGATE(15,6,(OFFSET(Data!$A$1,0,MATCH(R$6,Data!$1:$1,0)-1,1000,1)=IF(R$7="","Yes",R$7))/(OFFSET(Data!$A$1,0,MATCH(R$6,Data!$1:$1,0)-1,1000,1)=IF(R$7="","Yes",R$7))*ROW(Data!$C$1:$C$1009),ROW(R142)-ROW(R$7)),1)),"")</f>
        <v>We TV</v>
      </c>
      <c r="S142" s="43" t="str">
        <f ca="1">IF(T142="","",IF(INDEX(Data!$BR:$BR,MATCH(T142,Data!$A:$A,0),1)=0,"",INDEX(Data!$BR:$BR,MATCH(T142,Data!$A:$A,0),1)))</f>
        <v/>
      </c>
      <c r="T142" s="43" t="str" cm="1">
        <f t="array" aca="1" ref="T142" ca="1">IFERROR(_xlfn.SINGLE(INDEX(Data!$A$1:S$1009,_xlfn.AGGREGATE(15,6,(OFFSET(Data!$A$1,0,MATCH(T$6,Data!$1:$1,0)-1,1000,1)=IF(T$7="","Yes",T$7))/(OFFSET(Data!$A$1,0,MATCH(T$6,Data!$1:$1,0)-1,1000,1)=IF(T$7="","Yes",T$7))*ROW(Data!$C$1:$C$1009),ROW(T142)-ROW(T$7)),1)),"")</f>
        <v>TVG</v>
      </c>
      <c r="U142" s="43" t="str">
        <f ca="1">IF(V142="","",IF(INDEX(Data!$BR:$BR,MATCH(V142,Data!$A:$A,0),1)=0,"",INDEX(Data!$BR:$BR,MATCH(V142,Data!$A:$A,0),1)))</f>
        <v/>
      </c>
      <c r="V142" s="43" t="str" cm="1">
        <f t="array" aca="1" ref="V142" ca="1">IFERROR(_xlfn.SINGLE(INDEX(Data!$A$1:T$1009,_xlfn.AGGREGATE(15,6,(OFFSET(Data!$A$1,0,MATCH(V$6,Data!$1:$1,0)-1,1000,1)=IF(V$7="","Yes",V$7))/(OFFSET(Data!$A$1,0,MATCH(V$6,Data!$1:$1,0)-1,1000,1)=IF(V$7="","Yes",V$7))*ROW(Data!$C$1:$C$1009),ROW(V142)-ROW(V$7)),1)),"")</f>
        <v>Syfy</v>
      </c>
      <c r="W142" s="43" t="str">
        <f ca="1">IF(X142="","",IF(INDEX(Data!$BR:$BR,MATCH(X142,Data!$A:$A,0),1)=0,"",INDEX(Data!$BR:$BR,MATCH(X142,Data!$A:$A,0),1)))</f>
        <v/>
      </c>
      <c r="X142" s="43" t="str" cm="1">
        <f t="array" aca="1" ref="X142" ca="1">IFERROR(_xlfn.SINGLE(INDEX(Data!$A$1:Y$1009,_xlfn.AGGREGATE(15,6,(OFFSET(Data!$A$1,0,MATCH(X$6,Data!$1:$1,0)-1,1000,1)=IF(X$7="","Yes",X$7))/(OFFSET(Data!$A$1,0,MATCH(X$6,Data!$1:$1,0)-1,1000,1)=IF(X$7="","Yes",X$7))*ROW(Data!$C$1:$C$1009),ROW(X142)-ROW(X$7)),1)),"")</f>
        <v/>
      </c>
      <c r="Y142" s="43" t="str">
        <f ca="1">IF(Z142="","",IF(INDEX(Data!$BR:$BR,MATCH(Z142,Data!$A:$A,0),1)=0,"",INDEX(Data!$BR:$BR,MATCH(Z142,Data!$A:$A,0),1)))</f>
        <v/>
      </c>
      <c r="Z142" s="43" t="str" cm="1">
        <f t="array" aca="1" ref="Z142" ca="1">IFERROR(_xlfn.SINGLE(INDEX(Data!$A$1:AA$1009,_xlfn.AGGREGATE(15,6,(OFFSET(Data!$A$1,0,MATCH(Z$6,Data!$1:$1,0)-1,1000,1)=IF(Z$7="","Yes",Z$7))/(OFFSET(Data!$A$1,0,MATCH(Z$6,Data!$1:$1,0)-1,1000,1)=IF(Z$7="","Yes",Z$7))*ROW(Data!$C$1:$C$1009),ROW(Z142)-ROW(Z$7)),1)),"")</f>
        <v/>
      </c>
      <c r="AA142" s="43" t="str">
        <f ca="1">IF(AB142="","",IF(INDEX(Data!$BR:$BR,MATCH(AB142,Data!$A:$A,0),1)=0,"",INDEX(Data!$BR:$BR,MATCH(AB142,Data!$A:$A,0),1)))</f>
        <v/>
      </c>
      <c r="AB142" s="43" t="str" cm="1">
        <f t="array" aca="1" ref="AB142" ca="1">IFERROR(_xlfn.SINGLE(INDEX(Data!$A$1:AC$1009,_xlfn.AGGREGATE(15,6,(OFFSET(Data!$A$1,0,MATCH(AB$6,Data!$1:$1,0)-1,1000,1)=IF(AB$7="","Yes",AB$7))/(OFFSET(Data!$A$1,0,MATCH(AB$6,Data!$1:$1,0)-1,1000,1)=IF(AB$7="","Yes",AB$7))*ROW(Data!$C$1:$C$1009),ROW(AB142)-ROW(AB$7)),1)),"")</f>
        <v/>
      </c>
      <c r="AC142" s="43" t="str">
        <f ca="1">IF(AD142="","",IF(INDEX(Data!$BR:$BR,MATCH(AD142,Data!$A:$A,0),1)=0,"",INDEX(Data!$BR:$BR,MATCH(AD142,Data!$A:$A,0),1)))</f>
        <v/>
      </c>
      <c r="AD142" s="43" t="str" cm="1">
        <f t="array" aca="1" ref="AD142" ca="1">IFERROR(_xlfn.SINGLE(INDEX(Data!$A$1:AE$1009,_xlfn.AGGREGATE(15,6,(OFFSET(Data!$A$1,0,MATCH(AD$6,Data!$1:$1,0)-1,1000,1)=IF(AD$7="","Yes",AD$7))/(OFFSET(Data!$A$1,0,MATCH(AD$6,Data!$1:$1,0)-1,1000,1)=IF(AD$7="","Yes",AD$7))*ROW(Data!$C$1:$C$1009),ROW(AD142)-ROW(AD$7)),1)),"")</f>
        <v/>
      </c>
      <c r="AE142" s="43" t="str">
        <f ca="1">IF(AF142="","",IF(INDEX(Data!$BR:$BR,MATCH(AF142,Data!$A:$A,0),1)=0,"",INDEX(Data!$BR:$BR,MATCH(AF142,Data!$A:$A,0),1)))</f>
        <v/>
      </c>
      <c r="AF142" s="43" t="str" cm="1">
        <f t="array" aca="1" ref="AF142" ca="1">IFERROR(_xlfn.SINGLE(INDEX(Data!$A$1:AM$1009,_xlfn.AGGREGATE(15,6,(OFFSET(Data!$A$1,0,MATCH(AF$6,Data!$1:$1,0)-1,1000,1)=IF(AF$7="","Yes",AF$7))/(OFFSET(Data!$A$1,0,MATCH(AF$6,Data!$1:$1,0)-1,1000,1)=IF(AF$7="","Yes",AF$7))*ROW(Data!$C$1:$C$1009),ROW(AF142)-ROW(AF$7)),1)),"")</f>
        <v/>
      </c>
      <c r="AG142" s="43" t="str">
        <f ca="1">IF(AH142="","",IF(INDEX(Data!$BR:$BR,MATCH(AH142,Data!$A:$A,0),1)=0,"",INDEX(Data!$BR:$BR,MATCH(AH142,Data!$A:$A,0),1)))</f>
        <v/>
      </c>
      <c r="AH142" s="43" t="str" cm="1">
        <f t="array" aca="1" ref="AH142" ca="1">IFERROR(_xlfn.SINGLE(INDEX(Data!$A$1:AO$1009,_xlfn.AGGREGATE(15,6,(OFFSET(Data!$A$1,0,MATCH(AH$6,Data!$1:$1,0)-1,1000,1)=IF(AH$7="","Yes",AH$7))/(OFFSET(Data!$A$1,0,MATCH(AH$6,Data!$1:$1,0)-1,1000,1)=IF(AH$7="","Yes",AH$7))*ROW(Data!$C$1:$C$1009),ROW(AH142)-ROW(AH$7)),1)),"")</f>
        <v/>
      </c>
      <c r="AI142" s="43" t="str">
        <f ca="1">IF(AJ142="","",IF(INDEX(Data!$BR:$BR,MATCH(AJ142,Data!$A:$A,0),1)=0,"",INDEX(Data!$BR:$BR,MATCH(AJ142,Data!$A:$A,0),1)))</f>
        <v/>
      </c>
      <c r="AJ142" s="43" t="str" cm="1">
        <f t="array" aca="1" ref="AJ142" ca="1">IFERROR(_xlfn.SINGLE(INDEX(Data!$A$1:AQ$1009,_xlfn.AGGREGATE(15,6,(OFFSET(Data!$A$1,0,MATCH(AJ$6,Data!$1:$1,0)-1,1000,1)=IF(AJ$7="","Yes",AJ$7))/(OFFSET(Data!$A$1,0,MATCH(AJ$6,Data!$1:$1,0)-1,1000,1)=IF(AJ$7="","Yes",AJ$7))*ROW(Data!$C$1:$C$1009),ROW(AJ142)-ROW(AJ$7)),1)),"")</f>
        <v/>
      </c>
      <c r="AK142" s="43" t="str">
        <f ca="1">IF(AL142="","",IF(INDEX(Data!$BR:$BR,MATCH(AL142,Data!$A:$A,0),1)=0,"",INDEX(Data!$BR:$BR,MATCH(AL142,Data!$A:$A,0),1)))</f>
        <v/>
      </c>
      <c r="AL142" s="43" t="str" cm="1">
        <f t="array" aca="1" ref="AL142" ca="1">IFERROR(_xlfn.SINGLE(INDEX(Data!$A$1:AS$1009,_xlfn.AGGREGATE(15,6,(OFFSET(Data!$A$1,0,MATCH(AL$6,Data!$1:$1,0)-1,1000,1)=IF(AL$7="","Yes",AL$7))/(OFFSET(Data!$A$1,0,MATCH(AL$6,Data!$1:$1,0)-1,1000,1)=IF(AL$7="","Yes",AL$7))*ROW(Data!$C$1:$C$1009),ROW(AL142)-ROW(AL$7)),1)),"")</f>
        <v/>
      </c>
      <c r="AM142" s="43" t="str">
        <f ca="1">IF(AN142="","",IF(INDEX(Data!$BR:$BR,MATCH(AN142,Data!$A:$A,0),1)=0,"",INDEX(Data!$BR:$BR,MATCH(AN142,Data!$A:$A,0),1)))</f>
        <v/>
      </c>
      <c r="AN142" s="43" t="str" cm="1">
        <f t="array" aca="1" ref="AN142" ca="1">IFERROR(_xlfn.SINGLE(INDEX(Data!$A$1:AU$1009,_xlfn.AGGREGATE(15,6,(OFFSET(Data!$A$1,0,MATCH(AN$6,Data!$1:$1,0)-1,1000,1)=IF(AN$7="","Yes",AN$7))/(OFFSET(Data!$A$1,0,MATCH(AN$6,Data!$1:$1,0)-1,1000,1)=IF(AN$7="","Yes",AN$7))*ROW(Data!$C$1:$C$1009),ROW(AN142)-ROW(AN$7)),1)),"")</f>
        <v/>
      </c>
    </row>
    <row r="143" spans="1:40" x14ac:dyDescent="0.4">
      <c r="A143" s="43" t="str">
        <f ca="1">IF(B143="","",IF(INDEX(Data!$BR:$BR,MATCH(B143,Data!$A:$A,0),1)=0,"",INDEX(Data!$BR:$BR,MATCH(B143,Data!$A:$A,0),1)))</f>
        <v/>
      </c>
      <c r="B143" s="43" t="str" cm="1">
        <f t="array" aca="1" ref="B143" ca="1">IFERROR(_xlfn.SINGLE(INDEX(Data!A$1:$A$1007,_xlfn.AGGREGATE(15,6,(OFFSET(Data!$A$1,0,MATCH(B$6,Data!$1:$1,0)-1,1000,1)=IF(B$7="","Yes",B$7))/(OFFSET(Data!$A$1,0,MATCH(B$6,Data!$1:$1,0)-1,1000,1)=IF(B$7="","Yes",B$7))*ROW(Data!$C$1:$C$1007),ROW(B143)-ROW(B$7)),1)),"")</f>
        <v/>
      </c>
      <c r="C143" s="43" t="str">
        <f ca="1">IF(D143="","",IF(INDEX(Data!$BR:$BR,MATCH(D143,Data!$A:$A,0),1)=0,"",INDEX(Data!$BR:$BR,MATCH(D143,Data!$A:$A,0),1)))</f>
        <v/>
      </c>
      <c r="D143" s="43" t="str" cm="1">
        <f t="array" aca="1" ref="D143" ca="1">IFERROR(_xlfn.SINGLE(INDEX(Data!$A$1:C$1007,_xlfn.AGGREGATE(15,6,(OFFSET(Data!$A$1,0,MATCH(D$6,Data!$1:$1,0)-1,1000,1)=IF(D$7="","Yes",D$7))/(OFFSET(Data!$A$1,0,MATCH(D$6,Data!$1:$1,0)-1,1000,1)=IF(D$7="","Yes",D$7))*ROW(Data!$C$1:$C$1007),ROW(D143)-ROW(D$7)),1)),"")</f>
        <v/>
      </c>
      <c r="E143" s="43" t="str">
        <f ca="1">IF(F143="","",IF(INDEX(Data!$BR:$BR,MATCH(F143,Data!$A:$A,0),1)=0,"",INDEX(Data!$BR:$BR,MATCH(F143,Data!$A:$A,0),1)))</f>
        <v/>
      </c>
      <c r="F143" s="43" t="str" cm="1">
        <f t="array" aca="1" ref="F143" ca="1">IFERROR(_xlfn.SINGLE(INDEX(Data!$A$1:E$1009,_xlfn.AGGREGATE(15,6,(OFFSET(Data!$A$1,0,MATCH(F$6,Data!$1:$1,0)-1,1000,1)=IF(F$7="","Yes",F$7))/(OFFSET(Data!$A$1,0,MATCH(F$6,Data!$1:$1,0)-1,1000,1)=IF(F$7="","Yes",F$7))*ROW(Data!$C$1:$C$1009),ROW(F143)-ROW(F$7)),1)),"")</f>
        <v/>
      </c>
      <c r="G143" s="43" t="str">
        <f ca="1">IF(H143="","",IF(INDEX(Data!$BR:$BR,MATCH(H143,Data!$A:$A,0),1)=0,"",INDEX(Data!$BR:$BR,MATCH(H143,Data!$A:$A,0),1)))</f>
        <v/>
      </c>
      <c r="H143" s="43" t="str" cm="1">
        <f t="array" aca="1" ref="H143" ca="1">IFERROR(_xlfn.SINGLE(INDEX(Data!$A$1:G$1009,_xlfn.AGGREGATE(15,6,(OFFSET(Data!$A$1,0,MATCH(H$6,Data!$1:$1,0)-1,1000,1)=IF(H$7="","Yes",H$7))/(OFFSET(Data!$A$1,0,MATCH(H$6,Data!$1:$1,0)-1,1000,1)=IF(H$7="","Yes",H$7))*ROW(Data!$C$1:$C$1009),ROW(H143)-ROW(H$7)),1)),"")</f>
        <v/>
      </c>
      <c r="I143" s="43" t="str">
        <f ca="1">IF(J143="","",IF(INDEX(Data!$BR:$BR,MATCH(J143,Data!$A:$A,0),1)=0,"",INDEX(Data!$BR:$BR,MATCH(J143,Data!$A:$A,0),1)))</f>
        <v/>
      </c>
      <c r="J143" s="43" t="str" cm="1">
        <f t="array" aca="1" ref="J143" ca="1">IFERROR(_xlfn.SINGLE(INDEX(Data!$A$1:J$1009,_xlfn.AGGREGATE(15,6,(OFFSET(Data!$A$1,0,MATCH(J$6,Data!$1:$1,0)-1,1000,1)=IF(J$7="","Yes",J$7))/(OFFSET(Data!$A$1,0,MATCH(J$6,Data!$1:$1,0)-1,1000,1)=IF(J$7="","Yes",J$7))*ROW(Data!$C$1:$C$1009),ROW(J143)-ROW(J$7)),1)),"")</f>
        <v/>
      </c>
      <c r="K143" s="43" t="str">
        <f ca="1">IF(L143="","",IF(INDEX(Data!$BR:$BR,MATCH(L143,Data!$A:$A,0),1)=0,"",INDEX(Data!$BR:$BR,MATCH(L143,Data!$A:$A,0),1)))</f>
        <v/>
      </c>
      <c r="L143" s="43" t="str" cm="1">
        <f t="array" aca="1" ref="L143" ca="1">IFERROR(_xlfn.SINGLE(INDEX(Data!$A$1:L$1009,_xlfn.AGGREGATE(15,6,(OFFSET(Data!$A$1,0,MATCH(L$6,Data!$1:$1,0)-1,1000,1)=IF(L$7="","Yes",L$7))/(OFFSET(Data!$A$1,0,MATCH(L$6,Data!$1:$1,0)-1,1000,1)=IF(L$7="","Yes",L$7))*ROW(Data!$C$1:$C$1009),ROW(L143)-ROW(L$7)),1)),"")</f>
        <v/>
      </c>
      <c r="M143" s="43" t="str">
        <f ca="1">IF(N143="","",IF(INDEX(Data!$BR:$BR,MATCH(N143,Data!$A:$A,0),1)=0,"",INDEX(Data!$BR:$BR,MATCH(N143,Data!$A:$A,0),1)))</f>
        <v/>
      </c>
      <c r="N143" s="43" t="str" cm="1">
        <f t="array" aca="1" ref="N143" ca="1">IFERROR(_xlfn.SINGLE(INDEX(Data!$A$1:N$1009,_xlfn.AGGREGATE(15,6,(OFFSET(Data!$A$1,0,MATCH(N$6,Data!$1:$1,0)-1,1000,1)=IF(N$7="","Yes",N$7))/(OFFSET(Data!$A$1,0,MATCH(N$6,Data!$1:$1,0)-1,1000,1)=IF(N$7="","Yes",N$7))*ROW(Data!$C$1:$C$1009),ROW(N143)-ROW(N$7)),1)),"")</f>
        <v/>
      </c>
      <c r="O143" s="43" t="str">
        <f ca="1">IF(P143="","",IF(INDEX(Data!$BR:$BR,MATCH(P143,Data!$A:$A,0),1)=0,"",INDEX(Data!$BR:$BR,MATCH(P143,Data!$A:$A,0),1)))</f>
        <v/>
      </c>
      <c r="P143" s="43" t="str" cm="1">
        <f t="array" aca="1" ref="P143" ca="1">IFERROR(_xlfn.SINGLE(INDEX(Data!$A$1:Q$1009,_xlfn.AGGREGATE(15,6,(OFFSET(Data!$A$1,0,MATCH(P$6,Data!$1:$1,0)-1,1000,1)=IF(P$7="","Yes",P$7))/(OFFSET(Data!$A$1,0,MATCH(P$6,Data!$1:$1,0)-1,1000,1)=IF(P$7="","Yes",P$7))*ROW(Data!$C$1:$C$1009),ROW(P143)-ROW(P$7)),1)),"")</f>
        <v/>
      </c>
      <c r="Q143" s="43" t="str">
        <f ca="1">IF(R143="","",IF(INDEX(Data!$BR:$BR,MATCH(R143,Data!$A:$A,0),1)=0,"",INDEX(Data!$BR:$BR,MATCH(R143,Data!$A:$A,0),1)))</f>
        <v/>
      </c>
      <c r="R143" s="43" t="str" cm="1">
        <f t="array" aca="1" ref="R143" ca="1">IFERROR(_xlfn.SINGLE(INDEX(Data!$A$1:R$1009,_xlfn.AGGREGATE(15,6,(OFFSET(Data!$A$1,0,MATCH(R$6,Data!$1:$1,0)-1,1000,1)=IF(R$7="","Yes",R$7))/(OFFSET(Data!$A$1,0,MATCH(R$6,Data!$1:$1,0)-1,1000,1)=IF(R$7="","Yes",R$7))*ROW(Data!$C$1:$C$1009),ROW(R143)-ROW(R$7)),1)),"")</f>
        <v>Weather Channel</v>
      </c>
      <c r="S143" s="43" t="str">
        <f ca="1">IF(T143="","",IF(INDEX(Data!$BR:$BR,MATCH(T143,Data!$A:$A,0),1)=0,"",INDEX(Data!$BR:$BR,MATCH(T143,Data!$A:$A,0),1)))</f>
        <v/>
      </c>
      <c r="T143" s="43" t="str" cm="1">
        <f t="array" aca="1" ref="T143" ca="1">IFERROR(_xlfn.SINGLE(INDEX(Data!$A$1:S$1009,_xlfn.AGGREGATE(15,6,(OFFSET(Data!$A$1,0,MATCH(T$6,Data!$1:$1,0)-1,1000,1)=IF(T$7="","Yes",T$7))/(OFFSET(Data!$A$1,0,MATCH(T$6,Data!$1:$1,0)-1,1000,1)=IF(T$7="","Yes",T$7))*ROW(Data!$C$1:$C$1009),ROW(T143)-ROW(T$7)),1)),"")</f>
        <v>Unimas</v>
      </c>
      <c r="U143" s="43" t="str">
        <f ca="1">IF(V143="","",IF(INDEX(Data!$BR:$BR,MATCH(V143,Data!$A:$A,0),1)=0,"",INDEX(Data!$BR:$BR,MATCH(V143,Data!$A:$A,0),1)))</f>
        <v/>
      </c>
      <c r="V143" s="43" t="str" cm="1">
        <f t="array" aca="1" ref="V143" ca="1">IFERROR(_xlfn.SINGLE(INDEX(Data!$A$1:T$1009,_xlfn.AGGREGATE(15,6,(OFFSET(Data!$A$1,0,MATCH(V$6,Data!$1:$1,0)-1,1000,1)=IF(V$7="","Yes",V$7))/(OFFSET(Data!$A$1,0,MATCH(V$6,Data!$1:$1,0)-1,1000,1)=IF(V$7="","Yes",V$7))*ROW(Data!$C$1:$C$1009),ROW(V143)-ROW(V$7)),1)),"")</f>
        <v>Tastemade</v>
      </c>
      <c r="W143" s="43" t="str">
        <f ca="1">IF(X143="","",IF(INDEX(Data!$BR:$BR,MATCH(X143,Data!$A:$A,0),1)=0,"",INDEX(Data!$BR:$BR,MATCH(X143,Data!$A:$A,0),1)))</f>
        <v/>
      </c>
      <c r="X143" s="43" t="str" cm="1">
        <f t="array" aca="1" ref="X143" ca="1">IFERROR(_xlfn.SINGLE(INDEX(Data!$A$1:Y$1009,_xlfn.AGGREGATE(15,6,(OFFSET(Data!$A$1,0,MATCH(X$6,Data!$1:$1,0)-1,1000,1)=IF(X$7="","Yes",X$7))/(OFFSET(Data!$A$1,0,MATCH(X$6,Data!$1:$1,0)-1,1000,1)=IF(X$7="","Yes",X$7))*ROW(Data!$C$1:$C$1009),ROW(X143)-ROW(X$7)),1)),"")</f>
        <v/>
      </c>
      <c r="Y143" s="43" t="str">
        <f ca="1">IF(Z143="","",IF(INDEX(Data!$BR:$BR,MATCH(Z143,Data!$A:$A,0),1)=0,"",INDEX(Data!$BR:$BR,MATCH(Z143,Data!$A:$A,0),1)))</f>
        <v/>
      </c>
      <c r="Z143" s="43" t="str" cm="1">
        <f t="array" aca="1" ref="Z143" ca="1">IFERROR(_xlfn.SINGLE(INDEX(Data!$A$1:AA$1009,_xlfn.AGGREGATE(15,6,(OFFSET(Data!$A$1,0,MATCH(Z$6,Data!$1:$1,0)-1,1000,1)=IF(Z$7="","Yes",Z$7))/(OFFSET(Data!$A$1,0,MATCH(Z$6,Data!$1:$1,0)-1,1000,1)=IF(Z$7="","Yes",Z$7))*ROW(Data!$C$1:$C$1009),ROW(Z143)-ROW(Z$7)),1)),"")</f>
        <v/>
      </c>
      <c r="AA143" s="43" t="str">
        <f ca="1">IF(AB143="","",IF(INDEX(Data!$BR:$BR,MATCH(AB143,Data!$A:$A,0),1)=0,"",INDEX(Data!$BR:$BR,MATCH(AB143,Data!$A:$A,0),1)))</f>
        <v/>
      </c>
      <c r="AB143" s="43" t="str" cm="1">
        <f t="array" aca="1" ref="AB143" ca="1">IFERROR(_xlfn.SINGLE(INDEX(Data!$A$1:AC$1009,_xlfn.AGGREGATE(15,6,(OFFSET(Data!$A$1,0,MATCH(AB$6,Data!$1:$1,0)-1,1000,1)=IF(AB$7="","Yes",AB$7))/(OFFSET(Data!$A$1,0,MATCH(AB$6,Data!$1:$1,0)-1,1000,1)=IF(AB$7="","Yes",AB$7))*ROW(Data!$C$1:$C$1009),ROW(AB143)-ROW(AB$7)),1)),"")</f>
        <v/>
      </c>
      <c r="AC143" s="43" t="str">
        <f ca="1">IF(AD143="","",IF(INDEX(Data!$BR:$BR,MATCH(AD143,Data!$A:$A,0),1)=0,"",INDEX(Data!$BR:$BR,MATCH(AD143,Data!$A:$A,0),1)))</f>
        <v/>
      </c>
      <c r="AD143" s="43" t="str" cm="1">
        <f t="array" aca="1" ref="AD143" ca="1">IFERROR(_xlfn.SINGLE(INDEX(Data!$A$1:AE$1009,_xlfn.AGGREGATE(15,6,(OFFSET(Data!$A$1,0,MATCH(AD$6,Data!$1:$1,0)-1,1000,1)=IF(AD$7="","Yes",AD$7))/(OFFSET(Data!$A$1,0,MATCH(AD$6,Data!$1:$1,0)-1,1000,1)=IF(AD$7="","Yes",AD$7))*ROW(Data!$C$1:$C$1009),ROW(AD143)-ROW(AD$7)),1)),"")</f>
        <v/>
      </c>
      <c r="AE143" s="43" t="str">
        <f ca="1">IF(AF143="","",IF(INDEX(Data!$BR:$BR,MATCH(AF143,Data!$A:$A,0),1)=0,"",INDEX(Data!$BR:$BR,MATCH(AF143,Data!$A:$A,0),1)))</f>
        <v/>
      </c>
      <c r="AF143" s="43" t="str" cm="1">
        <f t="array" aca="1" ref="AF143" ca="1">IFERROR(_xlfn.SINGLE(INDEX(Data!$A$1:AM$1009,_xlfn.AGGREGATE(15,6,(OFFSET(Data!$A$1,0,MATCH(AF$6,Data!$1:$1,0)-1,1000,1)=IF(AF$7="","Yes",AF$7))/(OFFSET(Data!$A$1,0,MATCH(AF$6,Data!$1:$1,0)-1,1000,1)=IF(AF$7="","Yes",AF$7))*ROW(Data!$C$1:$C$1009),ROW(AF143)-ROW(AF$7)),1)),"")</f>
        <v/>
      </c>
      <c r="AG143" s="43" t="str">
        <f ca="1">IF(AH143="","",IF(INDEX(Data!$BR:$BR,MATCH(AH143,Data!$A:$A,0),1)=0,"",INDEX(Data!$BR:$BR,MATCH(AH143,Data!$A:$A,0),1)))</f>
        <v/>
      </c>
      <c r="AH143" s="43" t="str" cm="1">
        <f t="array" aca="1" ref="AH143" ca="1">IFERROR(_xlfn.SINGLE(INDEX(Data!$A$1:AO$1009,_xlfn.AGGREGATE(15,6,(OFFSET(Data!$A$1,0,MATCH(AH$6,Data!$1:$1,0)-1,1000,1)=IF(AH$7="","Yes",AH$7))/(OFFSET(Data!$A$1,0,MATCH(AH$6,Data!$1:$1,0)-1,1000,1)=IF(AH$7="","Yes",AH$7))*ROW(Data!$C$1:$C$1009),ROW(AH143)-ROW(AH$7)),1)),"")</f>
        <v/>
      </c>
      <c r="AI143" s="43" t="str">
        <f ca="1">IF(AJ143="","",IF(INDEX(Data!$BR:$BR,MATCH(AJ143,Data!$A:$A,0),1)=0,"",INDEX(Data!$BR:$BR,MATCH(AJ143,Data!$A:$A,0),1)))</f>
        <v/>
      </c>
      <c r="AJ143" s="43" t="str" cm="1">
        <f t="array" aca="1" ref="AJ143" ca="1">IFERROR(_xlfn.SINGLE(INDEX(Data!$A$1:AQ$1009,_xlfn.AGGREGATE(15,6,(OFFSET(Data!$A$1,0,MATCH(AJ$6,Data!$1:$1,0)-1,1000,1)=IF(AJ$7="","Yes",AJ$7))/(OFFSET(Data!$A$1,0,MATCH(AJ$6,Data!$1:$1,0)-1,1000,1)=IF(AJ$7="","Yes",AJ$7))*ROW(Data!$C$1:$C$1009),ROW(AJ143)-ROW(AJ$7)),1)),"")</f>
        <v/>
      </c>
      <c r="AK143" s="43" t="str">
        <f ca="1">IF(AL143="","",IF(INDEX(Data!$BR:$BR,MATCH(AL143,Data!$A:$A,0),1)=0,"",INDEX(Data!$BR:$BR,MATCH(AL143,Data!$A:$A,0),1)))</f>
        <v/>
      </c>
      <c r="AL143" s="43" t="str" cm="1">
        <f t="array" aca="1" ref="AL143" ca="1">IFERROR(_xlfn.SINGLE(INDEX(Data!$A$1:AS$1009,_xlfn.AGGREGATE(15,6,(OFFSET(Data!$A$1,0,MATCH(AL$6,Data!$1:$1,0)-1,1000,1)=IF(AL$7="","Yes",AL$7))/(OFFSET(Data!$A$1,0,MATCH(AL$6,Data!$1:$1,0)-1,1000,1)=IF(AL$7="","Yes",AL$7))*ROW(Data!$C$1:$C$1009),ROW(AL143)-ROW(AL$7)),1)),"")</f>
        <v/>
      </c>
      <c r="AM143" s="43" t="str">
        <f ca="1">IF(AN143="","",IF(INDEX(Data!$BR:$BR,MATCH(AN143,Data!$A:$A,0),1)=0,"",INDEX(Data!$BR:$BR,MATCH(AN143,Data!$A:$A,0),1)))</f>
        <v/>
      </c>
      <c r="AN143" s="43" t="str" cm="1">
        <f t="array" aca="1" ref="AN143" ca="1">IFERROR(_xlfn.SINGLE(INDEX(Data!$A$1:AU$1009,_xlfn.AGGREGATE(15,6,(OFFSET(Data!$A$1,0,MATCH(AN$6,Data!$1:$1,0)-1,1000,1)=IF(AN$7="","Yes",AN$7))/(OFFSET(Data!$A$1,0,MATCH(AN$6,Data!$1:$1,0)-1,1000,1)=IF(AN$7="","Yes",AN$7))*ROW(Data!$C$1:$C$1009),ROW(AN143)-ROW(AN$7)),1)),"")</f>
        <v/>
      </c>
    </row>
    <row r="144" spans="1:40" x14ac:dyDescent="0.4">
      <c r="A144" s="43" t="str">
        <f ca="1">IF(B144="","",IF(INDEX(Data!$BR:$BR,MATCH(B144,Data!$A:$A,0),1)=0,"",INDEX(Data!$BR:$BR,MATCH(B144,Data!$A:$A,0),1)))</f>
        <v/>
      </c>
      <c r="B144" s="43" t="str" cm="1">
        <f t="array" aca="1" ref="B144" ca="1">IFERROR(_xlfn.SINGLE(INDEX(Data!A$1:$A$1007,_xlfn.AGGREGATE(15,6,(OFFSET(Data!$A$1,0,MATCH(B$6,Data!$1:$1,0)-1,1000,1)=IF(B$7="","Yes",B$7))/(OFFSET(Data!$A$1,0,MATCH(B$6,Data!$1:$1,0)-1,1000,1)=IF(B$7="","Yes",B$7))*ROW(Data!$C$1:$C$1007),ROW(B144)-ROW(B$7)),1)),"")</f>
        <v/>
      </c>
      <c r="C144" s="43" t="str">
        <f ca="1">IF(D144="","",IF(INDEX(Data!$BR:$BR,MATCH(D144,Data!$A:$A,0),1)=0,"",INDEX(Data!$BR:$BR,MATCH(D144,Data!$A:$A,0),1)))</f>
        <v/>
      </c>
      <c r="D144" s="43" t="str" cm="1">
        <f t="array" aca="1" ref="D144" ca="1">IFERROR(_xlfn.SINGLE(INDEX(Data!$A$1:C$1007,_xlfn.AGGREGATE(15,6,(OFFSET(Data!$A$1,0,MATCH(D$6,Data!$1:$1,0)-1,1000,1)=IF(D$7="","Yes",D$7))/(OFFSET(Data!$A$1,0,MATCH(D$6,Data!$1:$1,0)-1,1000,1)=IF(D$7="","Yes",D$7))*ROW(Data!$C$1:$C$1007),ROW(D144)-ROW(D$7)),1)),"")</f>
        <v/>
      </c>
      <c r="E144" s="43" t="str">
        <f ca="1">IF(F144="","",IF(INDEX(Data!$BR:$BR,MATCH(F144,Data!$A:$A,0),1)=0,"",INDEX(Data!$BR:$BR,MATCH(F144,Data!$A:$A,0),1)))</f>
        <v/>
      </c>
      <c r="F144" s="43" t="str" cm="1">
        <f t="array" aca="1" ref="F144" ca="1">IFERROR(_xlfn.SINGLE(INDEX(Data!$A$1:E$1009,_xlfn.AGGREGATE(15,6,(OFFSET(Data!$A$1,0,MATCH(F$6,Data!$1:$1,0)-1,1000,1)=IF(F$7="","Yes",F$7))/(OFFSET(Data!$A$1,0,MATCH(F$6,Data!$1:$1,0)-1,1000,1)=IF(F$7="","Yes",F$7))*ROW(Data!$C$1:$C$1009),ROW(F144)-ROW(F$7)),1)),"")</f>
        <v/>
      </c>
      <c r="G144" s="43" t="str">
        <f ca="1">IF(H144="","",IF(INDEX(Data!$BR:$BR,MATCH(H144,Data!$A:$A,0),1)=0,"",INDEX(Data!$BR:$BR,MATCH(H144,Data!$A:$A,0),1)))</f>
        <v/>
      </c>
      <c r="H144" s="43" t="str" cm="1">
        <f t="array" aca="1" ref="H144" ca="1">IFERROR(_xlfn.SINGLE(INDEX(Data!$A$1:G$1009,_xlfn.AGGREGATE(15,6,(OFFSET(Data!$A$1,0,MATCH(H$6,Data!$1:$1,0)-1,1000,1)=IF(H$7="","Yes",H$7))/(OFFSET(Data!$A$1,0,MATCH(H$6,Data!$1:$1,0)-1,1000,1)=IF(H$7="","Yes",H$7))*ROW(Data!$C$1:$C$1009),ROW(H144)-ROW(H$7)),1)),"")</f>
        <v/>
      </c>
      <c r="I144" s="43" t="str">
        <f ca="1">IF(J144="","",IF(INDEX(Data!$BR:$BR,MATCH(J144,Data!$A:$A,0),1)=0,"",INDEX(Data!$BR:$BR,MATCH(J144,Data!$A:$A,0),1)))</f>
        <v/>
      </c>
      <c r="J144" s="43" t="str" cm="1">
        <f t="array" aca="1" ref="J144" ca="1">IFERROR(_xlfn.SINGLE(INDEX(Data!$A$1:J$1009,_xlfn.AGGREGATE(15,6,(OFFSET(Data!$A$1,0,MATCH(J$6,Data!$1:$1,0)-1,1000,1)=IF(J$7="","Yes",J$7))/(OFFSET(Data!$A$1,0,MATCH(J$6,Data!$1:$1,0)-1,1000,1)=IF(J$7="","Yes",J$7))*ROW(Data!$C$1:$C$1009),ROW(J144)-ROW(J$7)),1)),"")</f>
        <v/>
      </c>
      <c r="K144" s="43" t="str">
        <f ca="1">IF(L144="","",IF(INDEX(Data!$BR:$BR,MATCH(L144,Data!$A:$A,0),1)=0,"",INDEX(Data!$BR:$BR,MATCH(L144,Data!$A:$A,0),1)))</f>
        <v/>
      </c>
      <c r="L144" s="43" t="str" cm="1">
        <f t="array" aca="1" ref="L144" ca="1">IFERROR(_xlfn.SINGLE(INDEX(Data!$A$1:L$1009,_xlfn.AGGREGATE(15,6,(OFFSET(Data!$A$1,0,MATCH(L$6,Data!$1:$1,0)-1,1000,1)=IF(L$7="","Yes",L$7))/(OFFSET(Data!$A$1,0,MATCH(L$6,Data!$1:$1,0)-1,1000,1)=IF(L$7="","Yes",L$7))*ROW(Data!$C$1:$C$1009),ROW(L144)-ROW(L$7)),1)),"")</f>
        <v/>
      </c>
      <c r="M144" s="43" t="str">
        <f ca="1">IF(N144="","",IF(INDEX(Data!$BR:$BR,MATCH(N144,Data!$A:$A,0),1)=0,"",INDEX(Data!$BR:$BR,MATCH(N144,Data!$A:$A,0),1)))</f>
        <v/>
      </c>
      <c r="N144" s="43" t="str" cm="1">
        <f t="array" aca="1" ref="N144" ca="1">IFERROR(_xlfn.SINGLE(INDEX(Data!$A$1:N$1009,_xlfn.AGGREGATE(15,6,(OFFSET(Data!$A$1,0,MATCH(N$6,Data!$1:$1,0)-1,1000,1)=IF(N$7="","Yes",N$7))/(OFFSET(Data!$A$1,0,MATCH(N$6,Data!$1:$1,0)-1,1000,1)=IF(N$7="","Yes",N$7))*ROW(Data!$C$1:$C$1009),ROW(N144)-ROW(N$7)),1)),"")</f>
        <v/>
      </c>
      <c r="O144" s="43" t="str">
        <f ca="1">IF(P144="","",IF(INDEX(Data!$BR:$BR,MATCH(P144,Data!$A:$A,0),1)=0,"",INDEX(Data!$BR:$BR,MATCH(P144,Data!$A:$A,0),1)))</f>
        <v/>
      </c>
      <c r="P144" s="43" t="str" cm="1">
        <f t="array" aca="1" ref="P144" ca="1">IFERROR(_xlfn.SINGLE(INDEX(Data!$A$1:Q$1009,_xlfn.AGGREGATE(15,6,(OFFSET(Data!$A$1,0,MATCH(P$6,Data!$1:$1,0)-1,1000,1)=IF(P$7="","Yes",P$7))/(OFFSET(Data!$A$1,0,MATCH(P$6,Data!$1:$1,0)-1,1000,1)=IF(P$7="","Yes",P$7))*ROW(Data!$C$1:$C$1009),ROW(P144)-ROW(P$7)),1)),"")</f>
        <v/>
      </c>
      <c r="Q144" s="43" t="str">
        <f ca="1">IF(R144="","",IF(INDEX(Data!$BR:$BR,MATCH(R144,Data!$A:$A,0),1)=0,"",INDEX(Data!$BR:$BR,MATCH(R144,Data!$A:$A,0),1)))</f>
        <v/>
      </c>
      <c r="R144" s="43" t="str" cm="1">
        <f t="array" aca="1" ref="R144" ca="1">IFERROR(_xlfn.SINGLE(INDEX(Data!$A$1:R$1009,_xlfn.AGGREGATE(15,6,(OFFSET(Data!$A$1,0,MATCH(R$6,Data!$1:$1,0)-1,1000,1)=IF(R$7="","Yes",R$7))/(OFFSET(Data!$A$1,0,MATCH(R$6,Data!$1:$1,0)-1,1000,1)=IF(R$7="","Yes",R$7))*ROW(Data!$C$1:$C$1009),ROW(R144)-ROW(R$7)),1)),"")</f>
        <v>Yes Network</v>
      </c>
      <c r="S144" s="43" t="str">
        <f ca="1">IF(T144="","",IF(INDEX(Data!$BR:$BR,MATCH(T144,Data!$A:$A,0),1)=0,"",INDEX(Data!$BR:$BR,MATCH(T144,Data!$A:$A,0),1)))</f>
        <v/>
      </c>
      <c r="T144" s="43" t="str" cm="1">
        <f t="array" aca="1" ref="T144" ca="1">IFERROR(_xlfn.SINGLE(INDEX(Data!$A$1:S$1009,_xlfn.AGGREGATE(15,6,(OFFSET(Data!$A$1,0,MATCH(T$6,Data!$1:$1,0)-1,1000,1)=IF(T$7="","Yes",T$7))/(OFFSET(Data!$A$1,0,MATCH(T$6,Data!$1:$1,0)-1,1000,1)=IF(T$7="","Yes",T$7))*ROW(Data!$C$1:$C$1009),ROW(T144)-ROW(T$7)),1)),"")</f>
        <v>Universal Kids</v>
      </c>
      <c r="U144" s="43" t="str">
        <f ca="1">IF(V144="","",IF(INDEX(Data!$BR:$BR,MATCH(V144,Data!$A:$A,0),1)=0,"",INDEX(Data!$BR:$BR,MATCH(V144,Data!$A:$A,0),1)))</f>
        <v/>
      </c>
      <c r="V144" s="43" t="str" cm="1">
        <f t="array" aca="1" ref="V144" ca="1">IFERROR(_xlfn.SINGLE(INDEX(Data!$A$1:T$1009,_xlfn.AGGREGATE(15,6,(OFFSET(Data!$A$1,0,MATCH(V$6,Data!$1:$1,0)-1,1000,1)=IF(V$7="","Yes",V$7))/(OFFSET(Data!$A$1,0,MATCH(V$6,Data!$1:$1,0)-1,1000,1)=IF(V$7="","Yes",V$7))*ROW(Data!$C$1:$C$1009),ROW(V144)-ROW(V$7)),1)),"")</f>
        <v>TBS</v>
      </c>
      <c r="W144" s="43" t="str">
        <f ca="1">IF(X144="","",IF(INDEX(Data!$BR:$BR,MATCH(X144,Data!$A:$A,0),1)=0,"",INDEX(Data!$BR:$BR,MATCH(X144,Data!$A:$A,0),1)))</f>
        <v/>
      </c>
      <c r="X144" s="43" t="str" cm="1">
        <f t="array" aca="1" ref="X144" ca="1">IFERROR(_xlfn.SINGLE(INDEX(Data!$A$1:Y$1009,_xlfn.AGGREGATE(15,6,(OFFSET(Data!$A$1,0,MATCH(X$6,Data!$1:$1,0)-1,1000,1)=IF(X$7="","Yes",X$7))/(OFFSET(Data!$A$1,0,MATCH(X$6,Data!$1:$1,0)-1,1000,1)=IF(X$7="","Yes",X$7))*ROW(Data!$C$1:$C$1009),ROW(X144)-ROW(X$7)),1)),"")</f>
        <v/>
      </c>
      <c r="Y144" s="43" t="str">
        <f ca="1">IF(Z144="","",IF(INDEX(Data!$BR:$BR,MATCH(Z144,Data!$A:$A,0),1)=0,"",INDEX(Data!$BR:$BR,MATCH(Z144,Data!$A:$A,0),1)))</f>
        <v/>
      </c>
      <c r="Z144" s="43" t="str" cm="1">
        <f t="array" aca="1" ref="Z144" ca="1">IFERROR(_xlfn.SINGLE(INDEX(Data!$A$1:AA$1009,_xlfn.AGGREGATE(15,6,(OFFSET(Data!$A$1,0,MATCH(Z$6,Data!$1:$1,0)-1,1000,1)=IF(Z$7="","Yes",Z$7))/(OFFSET(Data!$A$1,0,MATCH(Z$6,Data!$1:$1,0)-1,1000,1)=IF(Z$7="","Yes",Z$7))*ROW(Data!$C$1:$C$1009),ROW(Z144)-ROW(Z$7)),1)),"")</f>
        <v/>
      </c>
      <c r="AA144" s="43" t="str">
        <f ca="1">IF(AB144="","",IF(INDEX(Data!$BR:$BR,MATCH(AB144,Data!$A:$A,0),1)=0,"",INDEX(Data!$BR:$BR,MATCH(AB144,Data!$A:$A,0),1)))</f>
        <v/>
      </c>
      <c r="AB144" s="43" t="str" cm="1">
        <f t="array" aca="1" ref="AB144" ca="1">IFERROR(_xlfn.SINGLE(INDEX(Data!$A$1:AC$1009,_xlfn.AGGREGATE(15,6,(OFFSET(Data!$A$1,0,MATCH(AB$6,Data!$1:$1,0)-1,1000,1)=IF(AB$7="","Yes",AB$7))/(OFFSET(Data!$A$1,0,MATCH(AB$6,Data!$1:$1,0)-1,1000,1)=IF(AB$7="","Yes",AB$7))*ROW(Data!$C$1:$C$1009),ROW(AB144)-ROW(AB$7)),1)),"")</f>
        <v/>
      </c>
      <c r="AC144" s="43" t="str">
        <f ca="1">IF(AD144="","",IF(INDEX(Data!$BR:$BR,MATCH(AD144,Data!$A:$A,0),1)=0,"",INDEX(Data!$BR:$BR,MATCH(AD144,Data!$A:$A,0),1)))</f>
        <v/>
      </c>
      <c r="AD144" s="43" t="str" cm="1">
        <f t="array" aca="1" ref="AD144" ca="1">IFERROR(_xlfn.SINGLE(INDEX(Data!$A$1:AE$1009,_xlfn.AGGREGATE(15,6,(OFFSET(Data!$A$1,0,MATCH(AD$6,Data!$1:$1,0)-1,1000,1)=IF(AD$7="","Yes",AD$7))/(OFFSET(Data!$A$1,0,MATCH(AD$6,Data!$1:$1,0)-1,1000,1)=IF(AD$7="","Yes",AD$7))*ROW(Data!$C$1:$C$1009),ROW(AD144)-ROW(AD$7)),1)),"")</f>
        <v/>
      </c>
      <c r="AE144" s="43" t="str">
        <f ca="1">IF(AF144="","",IF(INDEX(Data!$BR:$BR,MATCH(AF144,Data!$A:$A,0),1)=0,"",INDEX(Data!$BR:$BR,MATCH(AF144,Data!$A:$A,0),1)))</f>
        <v/>
      </c>
      <c r="AF144" s="43" t="str" cm="1">
        <f t="array" aca="1" ref="AF144" ca="1">IFERROR(_xlfn.SINGLE(INDEX(Data!$A$1:AM$1009,_xlfn.AGGREGATE(15,6,(OFFSET(Data!$A$1,0,MATCH(AF$6,Data!$1:$1,0)-1,1000,1)=IF(AF$7="","Yes",AF$7))/(OFFSET(Data!$A$1,0,MATCH(AF$6,Data!$1:$1,0)-1,1000,1)=IF(AF$7="","Yes",AF$7))*ROW(Data!$C$1:$C$1009),ROW(AF144)-ROW(AF$7)),1)),"")</f>
        <v/>
      </c>
      <c r="AG144" s="43" t="str">
        <f ca="1">IF(AH144="","",IF(INDEX(Data!$BR:$BR,MATCH(AH144,Data!$A:$A,0),1)=0,"",INDEX(Data!$BR:$BR,MATCH(AH144,Data!$A:$A,0),1)))</f>
        <v/>
      </c>
      <c r="AH144" s="43" t="str" cm="1">
        <f t="array" aca="1" ref="AH144" ca="1">IFERROR(_xlfn.SINGLE(INDEX(Data!$A$1:AO$1009,_xlfn.AGGREGATE(15,6,(OFFSET(Data!$A$1,0,MATCH(AH$6,Data!$1:$1,0)-1,1000,1)=IF(AH$7="","Yes",AH$7))/(OFFSET(Data!$A$1,0,MATCH(AH$6,Data!$1:$1,0)-1,1000,1)=IF(AH$7="","Yes",AH$7))*ROW(Data!$C$1:$C$1009),ROW(AH144)-ROW(AH$7)),1)),"")</f>
        <v/>
      </c>
      <c r="AI144" s="43" t="str">
        <f ca="1">IF(AJ144="","",IF(INDEX(Data!$BR:$BR,MATCH(AJ144,Data!$A:$A,0),1)=0,"",INDEX(Data!$BR:$BR,MATCH(AJ144,Data!$A:$A,0),1)))</f>
        <v/>
      </c>
      <c r="AJ144" s="43" t="str" cm="1">
        <f t="array" aca="1" ref="AJ144" ca="1">IFERROR(_xlfn.SINGLE(INDEX(Data!$A$1:AQ$1009,_xlfn.AGGREGATE(15,6,(OFFSET(Data!$A$1,0,MATCH(AJ$6,Data!$1:$1,0)-1,1000,1)=IF(AJ$7="","Yes",AJ$7))/(OFFSET(Data!$A$1,0,MATCH(AJ$6,Data!$1:$1,0)-1,1000,1)=IF(AJ$7="","Yes",AJ$7))*ROW(Data!$C$1:$C$1009),ROW(AJ144)-ROW(AJ$7)),1)),"")</f>
        <v/>
      </c>
      <c r="AK144" s="43" t="str">
        <f ca="1">IF(AL144="","",IF(INDEX(Data!$BR:$BR,MATCH(AL144,Data!$A:$A,0),1)=0,"",INDEX(Data!$BR:$BR,MATCH(AL144,Data!$A:$A,0),1)))</f>
        <v/>
      </c>
      <c r="AL144" s="43" t="str" cm="1">
        <f t="array" aca="1" ref="AL144" ca="1">IFERROR(_xlfn.SINGLE(INDEX(Data!$A$1:AS$1009,_xlfn.AGGREGATE(15,6,(OFFSET(Data!$A$1,0,MATCH(AL$6,Data!$1:$1,0)-1,1000,1)=IF(AL$7="","Yes",AL$7))/(OFFSET(Data!$A$1,0,MATCH(AL$6,Data!$1:$1,0)-1,1000,1)=IF(AL$7="","Yes",AL$7))*ROW(Data!$C$1:$C$1009),ROW(AL144)-ROW(AL$7)),1)),"")</f>
        <v/>
      </c>
      <c r="AM144" s="43" t="str">
        <f ca="1">IF(AN144="","",IF(INDEX(Data!$BR:$BR,MATCH(AN144,Data!$A:$A,0),1)=0,"",INDEX(Data!$BR:$BR,MATCH(AN144,Data!$A:$A,0),1)))</f>
        <v/>
      </c>
      <c r="AN144" s="43" t="str" cm="1">
        <f t="array" aca="1" ref="AN144" ca="1">IFERROR(_xlfn.SINGLE(INDEX(Data!$A$1:AU$1009,_xlfn.AGGREGATE(15,6,(OFFSET(Data!$A$1,0,MATCH(AN$6,Data!$1:$1,0)-1,1000,1)=IF(AN$7="","Yes",AN$7))/(OFFSET(Data!$A$1,0,MATCH(AN$6,Data!$1:$1,0)-1,1000,1)=IF(AN$7="","Yes",AN$7))*ROW(Data!$C$1:$C$1009),ROW(AN144)-ROW(AN$7)),1)),"")</f>
        <v/>
      </c>
    </row>
    <row r="145" spans="1:40" x14ac:dyDescent="0.4">
      <c r="A145" s="43" t="str">
        <f ca="1">IF(B145="","",IF(INDEX(Data!$BR:$BR,MATCH(B145,Data!$A:$A,0),1)=0,"",INDEX(Data!$BR:$BR,MATCH(B145,Data!$A:$A,0),1)))</f>
        <v/>
      </c>
      <c r="B145" s="43" t="str" cm="1">
        <f t="array" aca="1" ref="B145" ca="1">IFERROR(_xlfn.SINGLE(INDEX(Data!A$1:$A$1007,_xlfn.AGGREGATE(15,6,(OFFSET(Data!$A$1,0,MATCH(B$6,Data!$1:$1,0)-1,1000,1)=IF(B$7="","Yes",B$7))/(OFFSET(Data!$A$1,0,MATCH(B$6,Data!$1:$1,0)-1,1000,1)=IF(B$7="","Yes",B$7))*ROW(Data!$C$1:$C$1007),ROW(B145)-ROW(B$7)),1)),"")</f>
        <v/>
      </c>
      <c r="C145" s="43" t="str">
        <f ca="1">IF(D145="","",IF(INDEX(Data!$BR:$BR,MATCH(D145,Data!$A:$A,0),1)=0,"",INDEX(Data!$BR:$BR,MATCH(D145,Data!$A:$A,0),1)))</f>
        <v/>
      </c>
      <c r="D145" s="43" t="str" cm="1">
        <f t="array" aca="1" ref="D145" ca="1">IFERROR(_xlfn.SINGLE(INDEX(Data!$A$1:C$1007,_xlfn.AGGREGATE(15,6,(OFFSET(Data!$A$1,0,MATCH(D$6,Data!$1:$1,0)-1,1000,1)=IF(D$7="","Yes",D$7))/(OFFSET(Data!$A$1,0,MATCH(D$6,Data!$1:$1,0)-1,1000,1)=IF(D$7="","Yes",D$7))*ROW(Data!$C$1:$C$1007),ROW(D145)-ROW(D$7)),1)),"")</f>
        <v/>
      </c>
      <c r="E145" s="43" t="str">
        <f ca="1">IF(F145="","",IF(INDEX(Data!$BR:$BR,MATCH(F145,Data!$A:$A,0),1)=0,"",INDEX(Data!$BR:$BR,MATCH(F145,Data!$A:$A,0),1)))</f>
        <v/>
      </c>
      <c r="F145" s="43" t="str" cm="1">
        <f t="array" aca="1" ref="F145" ca="1">IFERROR(_xlfn.SINGLE(INDEX(Data!$A$1:E$1009,_xlfn.AGGREGATE(15,6,(OFFSET(Data!$A$1,0,MATCH(F$6,Data!$1:$1,0)-1,1000,1)=IF(F$7="","Yes",F$7))/(OFFSET(Data!$A$1,0,MATCH(F$6,Data!$1:$1,0)-1,1000,1)=IF(F$7="","Yes",F$7))*ROW(Data!$C$1:$C$1009),ROW(F145)-ROW(F$7)),1)),"")</f>
        <v/>
      </c>
      <c r="G145" s="43" t="str">
        <f ca="1">IF(H145="","",IF(INDEX(Data!$BR:$BR,MATCH(H145,Data!$A:$A,0),1)=0,"",INDEX(Data!$BR:$BR,MATCH(H145,Data!$A:$A,0),1)))</f>
        <v/>
      </c>
      <c r="H145" s="43" t="str" cm="1">
        <f t="array" aca="1" ref="H145" ca="1">IFERROR(_xlfn.SINGLE(INDEX(Data!$A$1:G$1009,_xlfn.AGGREGATE(15,6,(OFFSET(Data!$A$1,0,MATCH(H$6,Data!$1:$1,0)-1,1000,1)=IF(H$7="","Yes",H$7))/(OFFSET(Data!$A$1,0,MATCH(H$6,Data!$1:$1,0)-1,1000,1)=IF(H$7="","Yes",H$7))*ROW(Data!$C$1:$C$1009),ROW(H145)-ROW(H$7)),1)),"")</f>
        <v/>
      </c>
      <c r="I145" s="43" t="str">
        <f ca="1">IF(J145="","",IF(INDEX(Data!$BR:$BR,MATCH(J145,Data!$A:$A,0),1)=0,"",INDEX(Data!$BR:$BR,MATCH(J145,Data!$A:$A,0),1)))</f>
        <v/>
      </c>
      <c r="J145" s="43" t="str" cm="1">
        <f t="array" aca="1" ref="J145" ca="1">IFERROR(_xlfn.SINGLE(INDEX(Data!$A$1:J$1009,_xlfn.AGGREGATE(15,6,(OFFSET(Data!$A$1,0,MATCH(J$6,Data!$1:$1,0)-1,1000,1)=IF(J$7="","Yes",J$7))/(OFFSET(Data!$A$1,0,MATCH(J$6,Data!$1:$1,0)-1,1000,1)=IF(J$7="","Yes",J$7))*ROW(Data!$C$1:$C$1009),ROW(J145)-ROW(J$7)),1)),"")</f>
        <v/>
      </c>
      <c r="K145" s="43" t="str">
        <f ca="1">IF(L145="","",IF(INDEX(Data!$BR:$BR,MATCH(L145,Data!$A:$A,0),1)=0,"",INDEX(Data!$BR:$BR,MATCH(L145,Data!$A:$A,0),1)))</f>
        <v/>
      </c>
      <c r="L145" s="43" t="str" cm="1">
        <f t="array" aca="1" ref="L145" ca="1">IFERROR(_xlfn.SINGLE(INDEX(Data!$A$1:L$1009,_xlfn.AGGREGATE(15,6,(OFFSET(Data!$A$1,0,MATCH(L$6,Data!$1:$1,0)-1,1000,1)=IF(L$7="","Yes",L$7))/(OFFSET(Data!$A$1,0,MATCH(L$6,Data!$1:$1,0)-1,1000,1)=IF(L$7="","Yes",L$7))*ROW(Data!$C$1:$C$1009),ROW(L145)-ROW(L$7)),1)),"")</f>
        <v/>
      </c>
      <c r="M145" s="43" t="str">
        <f ca="1">IF(N145="","",IF(INDEX(Data!$BR:$BR,MATCH(N145,Data!$A:$A,0),1)=0,"",INDEX(Data!$BR:$BR,MATCH(N145,Data!$A:$A,0),1)))</f>
        <v/>
      </c>
      <c r="N145" s="43" t="str" cm="1">
        <f t="array" aca="1" ref="N145" ca="1">IFERROR(_xlfn.SINGLE(INDEX(Data!$A$1:N$1009,_xlfn.AGGREGATE(15,6,(OFFSET(Data!$A$1,0,MATCH(N$6,Data!$1:$1,0)-1,1000,1)=IF(N$7="","Yes",N$7))/(OFFSET(Data!$A$1,0,MATCH(N$6,Data!$1:$1,0)-1,1000,1)=IF(N$7="","Yes",N$7))*ROW(Data!$C$1:$C$1009),ROW(N145)-ROW(N$7)),1)),"")</f>
        <v/>
      </c>
      <c r="O145" s="43" t="str">
        <f ca="1">IF(P145="","",IF(INDEX(Data!$BR:$BR,MATCH(P145,Data!$A:$A,0),1)=0,"",INDEX(Data!$BR:$BR,MATCH(P145,Data!$A:$A,0),1)))</f>
        <v/>
      </c>
      <c r="P145" s="43" t="str" cm="1">
        <f t="array" aca="1" ref="P145" ca="1">IFERROR(_xlfn.SINGLE(INDEX(Data!$A$1:Q$1009,_xlfn.AGGREGATE(15,6,(OFFSET(Data!$A$1,0,MATCH(P$6,Data!$1:$1,0)-1,1000,1)=IF(P$7="","Yes",P$7))/(OFFSET(Data!$A$1,0,MATCH(P$6,Data!$1:$1,0)-1,1000,1)=IF(P$7="","Yes",P$7))*ROW(Data!$C$1:$C$1009),ROW(P145)-ROW(P$7)),1)),"")</f>
        <v/>
      </c>
      <c r="Q145" s="43" t="str">
        <f ca="1">IF(R145="","",IF(INDEX(Data!$BR:$BR,MATCH(R145,Data!$A:$A,0),1)=0,"",INDEX(Data!$BR:$BR,MATCH(R145,Data!$A:$A,0),1)))</f>
        <v/>
      </c>
      <c r="R145" s="43" t="str" cm="1">
        <f t="array" aca="1" ref="R145" ca="1">IFERROR(_xlfn.SINGLE(INDEX(Data!$A$1:R$1009,_xlfn.AGGREGATE(15,6,(OFFSET(Data!$A$1,0,MATCH(R$6,Data!$1:$1,0)-1,1000,1)=IF(R$7="","Yes",R$7))/(OFFSET(Data!$A$1,0,MATCH(R$6,Data!$1:$1,0)-1,1000,1)=IF(R$7="","Yes",R$7))*ROW(Data!$C$1:$C$1009),ROW(R145)-ROW(R$7)),1)),"")</f>
        <v/>
      </c>
      <c r="S145" s="43" t="str">
        <f ca="1">IF(T145="","",IF(INDEX(Data!$BR:$BR,MATCH(T145,Data!$A:$A,0),1)=0,"",INDEX(Data!$BR:$BR,MATCH(T145,Data!$A:$A,0),1)))</f>
        <v/>
      </c>
      <c r="T145" s="43" t="str" cm="1">
        <f t="array" aca="1" ref="T145" ca="1">IFERROR(_xlfn.SINGLE(INDEX(Data!$A$1:S$1009,_xlfn.AGGREGATE(15,6,(OFFSET(Data!$A$1,0,MATCH(T$6,Data!$1:$1,0)-1,1000,1)=IF(T$7="","Yes",T$7))/(OFFSET(Data!$A$1,0,MATCH(T$6,Data!$1:$1,0)-1,1000,1)=IF(T$7="","Yes",T$7))*ROW(Data!$C$1:$C$1009),ROW(T145)-ROW(T$7)),1)),"")</f>
        <v>Universo</v>
      </c>
      <c r="U145" s="43" t="str">
        <f ca="1">IF(V145="","",IF(INDEX(Data!$BR:$BR,MATCH(V145,Data!$A:$A,0),1)=0,"",INDEX(Data!$BR:$BR,MATCH(V145,Data!$A:$A,0),1)))</f>
        <v/>
      </c>
      <c r="V145" s="43" t="str" cm="1">
        <f t="array" aca="1" ref="V145" ca="1">IFERROR(_xlfn.SINGLE(INDEX(Data!$A$1:T$1009,_xlfn.AGGREGATE(15,6,(OFFSET(Data!$A$1,0,MATCH(V$6,Data!$1:$1,0)-1,1000,1)=IF(V$7="","Yes",V$7))/(OFFSET(Data!$A$1,0,MATCH(V$6,Data!$1:$1,0)-1,1000,1)=IF(V$7="","Yes",V$7))*ROW(Data!$C$1:$C$1009),ROW(V145)-ROW(V$7)),1)),"")</f>
        <v>Teen Nick</v>
      </c>
      <c r="W145" s="43" t="str">
        <f ca="1">IF(X145="","",IF(INDEX(Data!$BR:$BR,MATCH(X145,Data!$A:$A,0),1)=0,"",INDEX(Data!$BR:$BR,MATCH(X145,Data!$A:$A,0),1)))</f>
        <v/>
      </c>
      <c r="X145" s="43" t="str" cm="1">
        <f t="array" aca="1" ref="X145" ca="1">IFERROR(_xlfn.SINGLE(INDEX(Data!$A$1:Y$1009,_xlfn.AGGREGATE(15,6,(OFFSET(Data!$A$1,0,MATCH(X$6,Data!$1:$1,0)-1,1000,1)=IF(X$7="","Yes",X$7))/(OFFSET(Data!$A$1,0,MATCH(X$6,Data!$1:$1,0)-1,1000,1)=IF(X$7="","Yes",X$7))*ROW(Data!$C$1:$C$1009),ROW(X145)-ROW(X$7)),1)),"")</f>
        <v/>
      </c>
      <c r="Y145" s="43" t="str">
        <f ca="1">IF(Z145="","",IF(INDEX(Data!$BR:$BR,MATCH(Z145,Data!$A:$A,0),1)=0,"",INDEX(Data!$BR:$BR,MATCH(Z145,Data!$A:$A,0),1)))</f>
        <v/>
      </c>
      <c r="Z145" s="43" t="str" cm="1">
        <f t="array" aca="1" ref="Z145" ca="1">IFERROR(_xlfn.SINGLE(INDEX(Data!$A$1:AA$1009,_xlfn.AGGREGATE(15,6,(OFFSET(Data!$A$1,0,MATCH(Z$6,Data!$1:$1,0)-1,1000,1)=IF(Z$7="","Yes",Z$7))/(OFFSET(Data!$A$1,0,MATCH(Z$6,Data!$1:$1,0)-1,1000,1)=IF(Z$7="","Yes",Z$7))*ROW(Data!$C$1:$C$1009),ROW(Z145)-ROW(Z$7)),1)),"")</f>
        <v/>
      </c>
      <c r="AA145" s="43" t="str">
        <f ca="1">IF(AB145="","",IF(INDEX(Data!$BR:$BR,MATCH(AB145,Data!$A:$A,0),1)=0,"",INDEX(Data!$BR:$BR,MATCH(AB145,Data!$A:$A,0),1)))</f>
        <v/>
      </c>
      <c r="AB145" s="43" t="str" cm="1">
        <f t="array" aca="1" ref="AB145" ca="1">IFERROR(_xlfn.SINGLE(INDEX(Data!$A$1:AC$1009,_xlfn.AGGREGATE(15,6,(OFFSET(Data!$A$1,0,MATCH(AB$6,Data!$1:$1,0)-1,1000,1)=IF(AB$7="","Yes",AB$7))/(OFFSET(Data!$A$1,0,MATCH(AB$6,Data!$1:$1,0)-1,1000,1)=IF(AB$7="","Yes",AB$7))*ROW(Data!$C$1:$C$1009),ROW(AB145)-ROW(AB$7)),1)),"")</f>
        <v/>
      </c>
      <c r="AC145" s="43" t="str">
        <f ca="1">IF(AD145="","",IF(INDEX(Data!$BR:$BR,MATCH(AD145,Data!$A:$A,0),1)=0,"",INDEX(Data!$BR:$BR,MATCH(AD145,Data!$A:$A,0),1)))</f>
        <v/>
      </c>
      <c r="AD145" s="43" t="str" cm="1">
        <f t="array" aca="1" ref="AD145" ca="1">IFERROR(_xlfn.SINGLE(INDEX(Data!$A$1:AE$1009,_xlfn.AGGREGATE(15,6,(OFFSET(Data!$A$1,0,MATCH(AD$6,Data!$1:$1,0)-1,1000,1)=IF(AD$7="","Yes",AD$7))/(OFFSET(Data!$A$1,0,MATCH(AD$6,Data!$1:$1,0)-1,1000,1)=IF(AD$7="","Yes",AD$7))*ROW(Data!$C$1:$C$1009),ROW(AD145)-ROW(AD$7)),1)),"")</f>
        <v/>
      </c>
      <c r="AE145" s="43" t="str">
        <f ca="1">IF(AF145="","",IF(INDEX(Data!$BR:$BR,MATCH(AF145,Data!$A:$A,0),1)=0,"",INDEX(Data!$BR:$BR,MATCH(AF145,Data!$A:$A,0),1)))</f>
        <v/>
      </c>
      <c r="AF145" s="43" t="str" cm="1">
        <f t="array" aca="1" ref="AF145" ca="1">IFERROR(_xlfn.SINGLE(INDEX(Data!$A$1:AM$1009,_xlfn.AGGREGATE(15,6,(OFFSET(Data!$A$1,0,MATCH(AF$6,Data!$1:$1,0)-1,1000,1)=IF(AF$7="","Yes",AF$7))/(OFFSET(Data!$A$1,0,MATCH(AF$6,Data!$1:$1,0)-1,1000,1)=IF(AF$7="","Yes",AF$7))*ROW(Data!$C$1:$C$1009),ROW(AF145)-ROW(AF$7)),1)),"")</f>
        <v/>
      </c>
      <c r="AG145" s="43" t="str">
        <f ca="1">IF(AH145="","",IF(INDEX(Data!$BR:$BR,MATCH(AH145,Data!$A:$A,0),1)=0,"",INDEX(Data!$BR:$BR,MATCH(AH145,Data!$A:$A,0),1)))</f>
        <v/>
      </c>
      <c r="AH145" s="43" t="str" cm="1">
        <f t="array" aca="1" ref="AH145" ca="1">IFERROR(_xlfn.SINGLE(INDEX(Data!$A$1:AO$1009,_xlfn.AGGREGATE(15,6,(OFFSET(Data!$A$1,0,MATCH(AH$6,Data!$1:$1,0)-1,1000,1)=IF(AH$7="","Yes",AH$7))/(OFFSET(Data!$A$1,0,MATCH(AH$6,Data!$1:$1,0)-1,1000,1)=IF(AH$7="","Yes",AH$7))*ROW(Data!$C$1:$C$1009),ROW(AH145)-ROW(AH$7)),1)),"")</f>
        <v/>
      </c>
      <c r="AI145" s="43" t="str">
        <f ca="1">IF(AJ145="","",IF(INDEX(Data!$BR:$BR,MATCH(AJ145,Data!$A:$A,0),1)=0,"",INDEX(Data!$BR:$BR,MATCH(AJ145,Data!$A:$A,0),1)))</f>
        <v/>
      </c>
      <c r="AJ145" s="43" t="str" cm="1">
        <f t="array" aca="1" ref="AJ145" ca="1">IFERROR(_xlfn.SINGLE(INDEX(Data!$A$1:AQ$1009,_xlfn.AGGREGATE(15,6,(OFFSET(Data!$A$1,0,MATCH(AJ$6,Data!$1:$1,0)-1,1000,1)=IF(AJ$7="","Yes",AJ$7))/(OFFSET(Data!$A$1,0,MATCH(AJ$6,Data!$1:$1,0)-1,1000,1)=IF(AJ$7="","Yes",AJ$7))*ROW(Data!$C$1:$C$1009),ROW(AJ145)-ROW(AJ$7)),1)),"")</f>
        <v/>
      </c>
      <c r="AK145" s="43" t="str">
        <f ca="1">IF(AL145="","",IF(INDEX(Data!$BR:$BR,MATCH(AL145,Data!$A:$A,0),1)=0,"",INDEX(Data!$BR:$BR,MATCH(AL145,Data!$A:$A,0),1)))</f>
        <v/>
      </c>
      <c r="AL145" s="43" t="str" cm="1">
        <f t="array" aca="1" ref="AL145" ca="1">IFERROR(_xlfn.SINGLE(INDEX(Data!$A$1:AS$1009,_xlfn.AGGREGATE(15,6,(OFFSET(Data!$A$1,0,MATCH(AL$6,Data!$1:$1,0)-1,1000,1)=IF(AL$7="","Yes",AL$7))/(OFFSET(Data!$A$1,0,MATCH(AL$6,Data!$1:$1,0)-1,1000,1)=IF(AL$7="","Yes",AL$7))*ROW(Data!$C$1:$C$1009),ROW(AL145)-ROW(AL$7)),1)),"")</f>
        <v/>
      </c>
      <c r="AM145" s="43" t="str">
        <f ca="1">IF(AN145="","",IF(INDEX(Data!$BR:$BR,MATCH(AN145,Data!$A:$A,0),1)=0,"",INDEX(Data!$BR:$BR,MATCH(AN145,Data!$A:$A,0),1)))</f>
        <v/>
      </c>
      <c r="AN145" s="43" t="str" cm="1">
        <f t="array" aca="1" ref="AN145" ca="1">IFERROR(_xlfn.SINGLE(INDEX(Data!$A$1:AU$1009,_xlfn.AGGREGATE(15,6,(OFFSET(Data!$A$1,0,MATCH(AN$6,Data!$1:$1,0)-1,1000,1)=IF(AN$7="","Yes",AN$7))/(OFFSET(Data!$A$1,0,MATCH(AN$6,Data!$1:$1,0)-1,1000,1)=IF(AN$7="","Yes",AN$7))*ROW(Data!$C$1:$C$1009),ROW(AN145)-ROW(AN$7)),1)),"")</f>
        <v/>
      </c>
    </row>
    <row r="146" spans="1:40" x14ac:dyDescent="0.4">
      <c r="A146" s="43" t="str">
        <f ca="1">IF(B146="","",IF(INDEX(Data!$BR:$BR,MATCH(B146,Data!$A:$A,0),1)=0,"",INDEX(Data!$BR:$BR,MATCH(B146,Data!$A:$A,0),1)))</f>
        <v/>
      </c>
      <c r="B146" s="43" t="str" cm="1">
        <f t="array" aca="1" ref="B146" ca="1">IFERROR(_xlfn.SINGLE(INDEX(Data!A$1:$A$1007,_xlfn.AGGREGATE(15,6,(OFFSET(Data!$A$1,0,MATCH(B$6,Data!$1:$1,0)-1,1000,1)=IF(B$7="","Yes",B$7))/(OFFSET(Data!$A$1,0,MATCH(B$6,Data!$1:$1,0)-1,1000,1)=IF(B$7="","Yes",B$7))*ROW(Data!$C$1:$C$1007),ROW(B146)-ROW(B$7)),1)),"")</f>
        <v/>
      </c>
      <c r="C146" s="43" t="str">
        <f ca="1">IF(D146="","",IF(INDEX(Data!$BR:$BR,MATCH(D146,Data!$A:$A,0),1)=0,"",INDEX(Data!$BR:$BR,MATCH(D146,Data!$A:$A,0),1)))</f>
        <v/>
      </c>
      <c r="D146" s="43" t="str" cm="1">
        <f t="array" aca="1" ref="D146" ca="1">IFERROR(_xlfn.SINGLE(INDEX(Data!$A$1:C$1007,_xlfn.AGGREGATE(15,6,(OFFSET(Data!$A$1,0,MATCH(D$6,Data!$1:$1,0)-1,1000,1)=IF(D$7="","Yes",D$7))/(OFFSET(Data!$A$1,0,MATCH(D$6,Data!$1:$1,0)-1,1000,1)=IF(D$7="","Yes",D$7))*ROW(Data!$C$1:$C$1007),ROW(D146)-ROW(D$7)),1)),"")</f>
        <v/>
      </c>
      <c r="E146" s="43" t="str">
        <f ca="1">IF(F146="","",IF(INDEX(Data!$BR:$BR,MATCH(F146,Data!$A:$A,0),1)=0,"",INDEX(Data!$BR:$BR,MATCH(F146,Data!$A:$A,0),1)))</f>
        <v/>
      </c>
      <c r="F146" s="43" t="str" cm="1">
        <f t="array" aca="1" ref="F146" ca="1">IFERROR(_xlfn.SINGLE(INDEX(Data!$A$1:E$1009,_xlfn.AGGREGATE(15,6,(OFFSET(Data!$A$1,0,MATCH(F$6,Data!$1:$1,0)-1,1000,1)=IF(F$7="","Yes",F$7))/(OFFSET(Data!$A$1,0,MATCH(F$6,Data!$1:$1,0)-1,1000,1)=IF(F$7="","Yes",F$7))*ROW(Data!$C$1:$C$1009),ROW(F146)-ROW(F$7)),1)),"")</f>
        <v/>
      </c>
      <c r="G146" s="43" t="str">
        <f ca="1">IF(H146="","",IF(INDEX(Data!$BR:$BR,MATCH(H146,Data!$A:$A,0),1)=0,"",INDEX(Data!$BR:$BR,MATCH(H146,Data!$A:$A,0),1)))</f>
        <v/>
      </c>
      <c r="H146" s="43" t="str" cm="1">
        <f t="array" aca="1" ref="H146" ca="1">IFERROR(_xlfn.SINGLE(INDEX(Data!$A$1:G$1009,_xlfn.AGGREGATE(15,6,(OFFSET(Data!$A$1,0,MATCH(H$6,Data!$1:$1,0)-1,1000,1)=IF(H$7="","Yes",H$7))/(OFFSET(Data!$A$1,0,MATCH(H$6,Data!$1:$1,0)-1,1000,1)=IF(H$7="","Yes",H$7))*ROW(Data!$C$1:$C$1009),ROW(H146)-ROW(H$7)),1)),"")</f>
        <v/>
      </c>
      <c r="I146" s="43" t="str">
        <f ca="1">IF(J146="","",IF(INDEX(Data!$BR:$BR,MATCH(J146,Data!$A:$A,0),1)=0,"",INDEX(Data!$BR:$BR,MATCH(J146,Data!$A:$A,0),1)))</f>
        <v/>
      </c>
      <c r="J146" s="43" t="str" cm="1">
        <f t="array" aca="1" ref="J146" ca="1">IFERROR(_xlfn.SINGLE(INDEX(Data!$A$1:J$1009,_xlfn.AGGREGATE(15,6,(OFFSET(Data!$A$1,0,MATCH(J$6,Data!$1:$1,0)-1,1000,1)=IF(J$7="","Yes",J$7))/(OFFSET(Data!$A$1,0,MATCH(J$6,Data!$1:$1,0)-1,1000,1)=IF(J$7="","Yes",J$7))*ROW(Data!$C$1:$C$1009),ROW(J146)-ROW(J$7)),1)),"")</f>
        <v/>
      </c>
      <c r="K146" s="43" t="str">
        <f ca="1">IF(L146="","",IF(INDEX(Data!$BR:$BR,MATCH(L146,Data!$A:$A,0),1)=0,"",INDEX(Data!$BR:$BR,MATCH(L146,Data!$A:$A,0),1)))</f>
        <v/>
      </c>
      <c r="L146" s="43" t="str" cm="1">
        <f t="array" aca="1" ref="L146" ca="1">IFERROR(_xlfn.SINGLE(INDEX(Data!$A$1:L$1009,_xlfn.AGGREGATE(15,6,(OFFSET(Data!$A$1,0,MATCH(L$6,Data!$1:$1,0)-1,1000,1)=IF(L$7="","Yes",L$7))/(OFFSET(Data!$A$1,0,MATCH(L$6,Data!$1:$1,0)-1,1000,1)=IF(L$7="","Yes",L$7))*ROW(Data!$C$1:$C$1009),ROW(L146)-ROW(L$7)),1)),"")</f>
        <v/>
      </c>
      <c r="M146" s="43" t="str">
        <f ca="1">IF(N146="","",IF(INDEX(Data!$BR:$BR,MATCH(N146,Data!$A:$A,0),1)=0,"",INDEX(Data!$BR:$BR,MATCH(N146,Data!$A:$A,0),1)))</f>
        <v/>
      </c>
      <c r="N146" s="43" t="str" cm="1">
        <f t="array" aca="1" ref="N146" ca="1">IFERROR(_xlfn.SINGLE(INDEX(Data!$A$1:N$1009,_xlfn.AGGREGATE(15,6,(OFFSET(Data!$A$1,0,MATCH(N$6,Data!$1:$1,0)-1,1000,1)=IF(N$7="","Yes",N$7))/(OFFSET(Data!$A$1,0,MATCH(N$6,Data!$1:$1,0)-1,1000,1)=IF(N$7="","Yes",N$7))*ROW(Data!$C$1:$C$1009),ROW(N146)-ROW(N$7)),1)),"")</f>
        <v/>
      </c>
      <c r="O146" s="43" t="str">
        <f ca="1">IF(P146="","",IF(INDEX(Data!$BR:$BR,MATCH(P146,Data!$A:$A,0),1)=0,"",INDEX(Data!$BR:$BR,MATCH(P146,Data!$A:$A,0),1)))</f>
        <v/>
      </c>
      <c r="P146" s="43" t="str" cm="1">
        <f t="array" aca="1" ref="P146" ca="1">IFERROR(_xlfn.SINGLE(INDEX(Data!$A$1:Q$1009,_xlfn.AGGREGATE(15,6,(OFFSET(Data!$A$1,0,MATCH(P$6,Data!$1:$1,0)-1,1000,1)=IF(P$7="","Yes",P$7))/(OFFSET(Data!$A$1,0,MATCH(P$6,Data!$1:$1,0)-1,1000,1)=IF(P$7="","Yes",P$7))*ROW(Data!$C$1:$C$1009),ROW(P146)-ROW(P$7)),1)),"")</f>
        <v/>
      </c>
      <c r="Q146" s="43" t="str">
        <f ca="1">IF(R146="","",IF(INDEX(Data!$BR:$BR,MATCH(R146,Data!$A:$A,0),1)=0,"",INDEX(Data!$BR:$BR,MATCH(R146,Data!$A:$A,0),1)))</f>
        <v/>
      </c>
      <c r="R146" s="43" t="str" cm="1">
        <f t="array" aca="1" ref="R146" ca="1">IFERROR(_xlfn.SINGLE(INDEX(Data!$A$1:R$1009,_xlfn.AGGREGATE(15,6,(OFFSET(Data!$A$1,0,MATCH(R$6,Data!$1:$1,0)-1,1000,1)=IF(R$7="","Yes",R$7))/(OFFSET(Data!$A$1,0,MATCH(R$6,Data!$1:$1,0)-1,1000,1)=IF(R$7="","Yes",R$7))*ROW(Data!$C$1:$C$1009),ROW(R146)-ROW(R$7)),1)),"")</f>
        <v/>
      </c>
      <c r="S146" s="43" t="str">
        <f ca="1">IF(T146="","",IF(INDEX(Data!$BR:$BR,MATCH(T146,Data!$A:$A,0),1)=0,"",INDEX(Data!$BR:$BR,MATCH(T146,Data!$A:$A,0),1)))</f>
        <v/>
      </c>
      <c r="T146" s="43" t="str" cm="1">
        <f t="array" aca="1" ref="T146" ca="1">IFERROR(_xlfn.SINGLE(INDEX(Data!$A$1:S$1009,_xlfn.AGGREGATE(15,6,(OFFSET(Data!$A$1,0,MATCH(T$6,Data!$1:$1,0)-1,1000,1)=IF(T$7="","Yes",T$7))/(OFFSET(Data!$A$1,0,MATCH(T$6,Data!$1:$1,0)-1,1000,1)=IF(T$7="","Yes",T$7))*ROW(Data!$C$1:$C$1009),ROW(T146)-ROW(T$7)),1)),"")</f>
        <v>Univision</v>
      </c>
      <c r="U146" s="43" t="str">
        <f ca="1">IF(V146="","",IF(INDEX(Data!$BR:$BR,MATCH(V146,Data!$A:$A,0),1)=0,"",INDEX(Data!$BR:$BR,MATCH(V146,Data!$A:$A,0),1)))</f>
        <v/>
      </c>
      <c r="V146" s="43" t="str" cm="1">
        <f t="array" aca="1" ref="V146" ca="1">IFERROR(_xlfn.SINGLE(INDEX(Data!$A$1:T$1009,_xlfn.AGGREGATE(15,6,(OFFSET(Data!$A$1,0,MATCH(V$6,Data!$1:$1,0)-1,1000,1)=IF(V$7="","Yes",V$7))/(OFFSET(Data!$A$1,0,MATCH(V$6,Data!$1:$1,0)-1,1000,1)=IF(V$7="","Yes",V$7))*ROW(Data!$C$1:$C$1009),ROW(V146)-ROW(V$7)),1)),"")</f>
        <v>Tennis Channel</v>
      </c>
      <c r="W146" s="43" t="str">
        <f ca="1">IF(X146="","",IF(INDEX(Data!$BR:$BR,MATCH(X146,Data!$A:$A,0),1)=0,"",INDEX(Data!$BR:$BR,MATCH(X146,Data!$A:$A,0),1)))</f>
        <v/>
      </c>
      <c r="X146" s="43" t="str" cm="1">
        <f t="array" aca="1" ref="X146" ca="1">IFERROR(_xlfn.SINGLE(INDEX(Data!$A$1:Y$1009,_xlfn.AGGREGATE(15,6,(OFFSET(Data!$A$1,0,MATCH(X$6,Data!$1:$1,0)-1,1000,1)=IF(X$7="","Yes",X$7))/(OFFSET(Data!$A$1,0,MATCH(X$6,Data!$1:$1,0)-1,1000,1)=IF(X$7="","Yes",X$7))*ROW(Data!$C$1:$C$1009),ROW(X146)-ROW(X$7)),1)),"")</f>
        <v/>
      </c>
      <c r="Y146" s="43" t="str">
        <f ca="1">IF(Z146="","",IF(INDEX(Data!$BR:$BR,MATCH(Z146,Data!$A:$A,0),1)=0,"",INDEX(Data!$BR:$BR,MATCH(Z146,Data!$A:$A,0),1)))</f>
        <v/>
      </c>
      <c r="Z146" s="43" t="str" cm="1">
        <f t="array" aca="1" ref="Z146" ca="1">IFERROR(_xlfn.SINGLE(INDEX(Data!$A$1:AA$1009,_xlfn.AGGREGATE(15,6,(OFFSET(Data!$A$1,0,MATCH(Z$6,Data!$1:$1,0)-1,1000,1)=IF(Z$7="","Yes",Z$7))/(OFFSET(Data!$A$1,0,MATCH(Z$6,Data!$1:$1,0)-1,1000,1)=IF(Z$7="","Yes",Z$7))*ROW(Data!$C$1:$C$1009),ROW(Z146)-ROW(Z$7)),1)),"")</f>
        <v/>
      </c>
      <c r="AA146" s="43" t="str">
        <f ca="1">IF(AB146="","",IF(INDEX(Data!$BR:$BR,MATCH(AB146,Data!$A:$A,0),1)=0,"",INDEX(Data!$BR:$BR,MATCH(AB146,Data!$A:$A,0),1)))</f>
        <v/>
      </c>
      <c r="AB146" s="43" t="str" cm="1">
        <f t="array" aca="1" ref="AB146" ca="1">IFERROR(_xlfn.SINGLE(INDEX(Data!$A$1:AC$1009,_xlfn.AGGREGATE(15,6,(OFFSET(Data!$A$1,0,MATCH(AB$6,Data!$1:$1,0)-1,1000,1)=IF(AB$7="","Yes",AB$7))/(OFFSET(Data!$A$1,0,MATCH(AB$6,Data!$1:$1,0)-1,1000,1)=IF(AB$7="","Yes",AB$7))*ROW(Data!$C$1:$C$1009),ROW(AB146)-ROW(AB$7)),1)),"")</f>
        <v/>
      </c>
      <c r="AC146" s="43" t="str">
        <f ca="1">IF(AD146="","",IF(INDEX(Data!$BR:$BR,MATCH(AD146,Data!$A:$A,0),1)=0,"",INDEX(Data!$BR:$BR,MATCH(AD146,Data!$A:$A,0),1)))</f>
        <v/>
      </c>
      <c r="AD146" s="43" t="str" cm="1">
        <f t="array" aca="1" ref="AD146" ca="1">IFERROR(_xlfn.SINGLE(INDEX(Data!$A$1:AE$1009,_xlfn.AGGREGATE(15,6,(OFFSET(Data!$A$1,0,MATCH(AD$6,Data!$1:$1,0)-1,1000,1)=IF(AD$7="","Yes",AD$7))/(OFFSET(Data!$A$1,0,MATCH(AD$6,Data!$1:$1,0)-1,1000,1)=IF(AD$7="","Yes",AD$7))*ROW(Data!$C$1:$C$1009),ROW(AD146)-ROW(AD$7)),1)),"")</f>
        <v/>
      </c>
      <c r="AE146" s="43" t="str">
        <f ca="1">IF(AF146="","",IF(INDEX(Data!$BR:$BR,MATCH(AF146,Data!$A:$A,0),1)=0,"",INDEX(Data!$BR:$BR,MATCH(AF146,Data!$A:$A,0),1)))</f>
        <v/>
      </c>
      <c r="AF146" s="43" t="str" cm="1">
        <f t="array" aca="1" ref="AF146" ca="1">IFERROR(_xlfn.SINGLE(INDEX(Data!$A$1:AM$1009,_xlfn.AGGREGATE(15,6,(OFFSET(Data!$A$1,0,MATCH(AF$6,Data!$1:$1,0)-1,1000,1)=IF(AF$7="","Yes",AF$7))/(OFFSET(Data!$A$1,0,MATCH(AF$6,Data!$1:$1,0)-1,1000,1)=IF(AF$7="","Yes",AF$7))*ROW(Data!$C$1:$C$1009),ROW(AF146)-ROW(AF$7)),1)),"")</f>
        <v/>
      </c>
      <c r="AG146" s="43" t="str">
        <f ca="1">IF(AH146="","",IF(INDEX(Data!$BR:$BR,MATCH(AH146,Data!$A:$A,0),1)=0,"",INDEX(Data!$BR:$BR,MATCH(AH146,Data!$A:$A,0),1)))</f>
        <v/>
      </c>
      <c r="AH146" s="43" t="str" cm="1">
        <f t="array" aca="1" ref="AH146" ca="1">IFERROR(_xlfn.SINGLE(INDEX(Data!$A$1:AO$1009,_xlfn.AGGREGATE(15,6,(OFFSET(Data!$A$1,0,MATCH(AH$6,Data!$1:$1,0)-1,1000,1)=IF(AH$7="","Yes",AH$7))/(OFFSET(Data!$A$1,0,MATCH(AH$6,Data!$1:$1,0)-1,1000,1)=IF(AH$7="","Yes",AH$7))*ROW(Data!$C$1:$C$1009),ROW(AH146)-ROW(AH$7)),1)),"")</f>
        <v/>
      </c>
      <c r="AI146" s="43" t="str">
        <f ca="1">IF(AJ146="","",IF(INDEX(Data!$BR:$BR,MATCH(AJ146,Data!$A:$A,0),1)=0,"",INDEX(Data!$BR:$BR,MATCH(AJ146,Data!$A:$A,0),1)))</f>
        <v/>
      </c>
      <c r="AJ146" s="43" t="str" cm="1">
        <f t="array" aca="1" ref="AJ146" ca="1">IFERROR(_xlfn.SINGLE(INDEX(Data!$A$1:AQ$1009,_xlfn.AGGREGATE(15,6,(OFFSET(Data!$A$1,0,MATCH(AJ$6,Data!$1:$1,0)-1,1000,1)=IF(AJ$7="","Yes",AJ$7))/(OFFSET(Data!$A$1,0,MATCH(AJ$6,Data!$1:$1,0)-1,1000,1)=IF(AJ$7="","Yes",AJ$7))*ROW(Data!$C$1:$C$1009),ROW(AJ146)-ROW(AJ$7)),1)),"")</f>
        <v/>
      </c>
      <c r="AK146" s="43" t="str">
        <f ca="1">IF(AL146="","",IF(INDEX(Data!$BR:$BR,MATCH(AL146,Data!$A:$A,0),1)=0,"",INDEX(Data!$BR:$BR,MATCH(AL146,Data!$A:$A,0),1)))</f>
        <v/>
      </c>
      <c r="AL146" s="43" t="str" cm="1">
        <f t="array" aca="1" ref="AL146" ca="1">IFERROR(_xlfn.SINGLE(INDEX(Data!$A$1:AS$1009,_xlfn.AGGREGATE(15,6,(OFFSET(Data!$A$1,0,MATCH(AL$6,Data!$1:$1,0)-1,1000,1)=IF(AL$7="","Yes",AL$7))/(OFFSET(Data!$A$1,0,MATCH(AL$6,Data!$1:$1,0)-1,1000,1)=IF(AL$7="","Yes",AL$7))*ROW(Data!$C$1:$C$1009),ROW(AL146)-ROW(AL$7)),1)),"")</f>
        <v/>
      </c>
      <c r="AM146" s="43" t="str">
        <f ca="1">IF(AN146="","",IF(INDEX(Data!$BR:$BR,MATCH(AN146,Data!$A:$A,0),1)=0,"",INDEX(Data!$BR:$BR,MATCH(AN146,Data!$A:$A,0),1)))</f>
        <v/>
      </c>
      <c r="AN146" s="43" t="str" cm="1">
        <f t="array" aca="1" ref="AN146" ca="1">IFERROR(_xlfn.SINGLE(INDEX(Data!$A$1:AU$1009,_xlfn.AGGREGATE(15,6,(OFFSET(Data!$A$1,0,MATCH(AN$6,Data!$1:$1,0)-1,1000,1)=IF(AN$7="","Yes",AN$7))/(OFFSET(Data!$A$1,0,MATCH(AN$6,Data!$1:$1,0)-1,1000,1)=IF(AN$7="","Yes",AN$7))*ROW(Data!$C$1:$C$1009),ROW(AN146)-ROW(AN$7)),1)),"")</f>
        <v/>
      </c>
    </row>
    <row r="147" spans="1:40" x14ac:dyDescent="0.4">
      <c r="A147" s="43" t="str">
        <f ca="1">IF(B147="","",IF(INDEX(Data!$BR:$BR,MATCH(B147,Data!$A:$A,0),1)=0,"",INDEX(Data!$BR:$BR,MATCH(B147,Data!$A:$A,0),1)))</f>
        <v/>
      </c>
      <c r="B147" s="43" t="str" cm="1">
        <f t="array" aca="1" ref="B147" ca="1">IFERROR(_xlfn.SINGLE(INDEX(Data!A$1:$A$1007,_xlfn.AGGREGATE(15,6,(OFFSET(Data!$A$1,0,MATCH(B$6,Data!$1:$1,0)-1,1000,1)=IF(B$7="","Yes",B$7))/(OFFSET(Data!$A$1,0,MATCH(B$6,Data!$1:$1,0)-1,1000,1)=IF(B$7="","Yes",B$7))*ROW(Data!$C$1:$C$1007),ROW(B147)-ROW(B$7)),1)),"")</f>
        <v/>
      </c>
      <c r="C147" s="43" t="str">
        <f ca="1">IF(D147="","",IF(INDEX(Data!$BR:$BR,MATCH(D147,Data!$A:$A,0),1)=0,"",INDEX(Data!$BR:$BR,MATCH(D147,Data!$A:$A,0),1)))</f>
        <v/>
      </c>
      <c r="D147" s="43" t="str" cm="1">
        <f t="array" aca="1" ref="D147" ca="1">IFERROR(_xlfn.SINGLE(INDEX(Data!$A$1:C$1007,_xlfn.AGGREGATE(15,6,(OFFSET(Data!$A$1,0,MATCH(D$6,Data!$1:$1,0)-1,1000,1)=IF(D$7="","Yes",D$7))/(OFFSET(Data!$A$1,0,MATCH(D$6,Data!$1:$1,0)-1,1000,1)=IF(D$7="","Yes",D$7))*ROW(Data!$C$1:$C$1007),ROW(D147)-ROW(D$7)),1)),"")</f>
        <v/>
      </c>
      <c r="E147" s="43" t="str">
        <f ca="1">IF(F147="","",IF(INDEX(Data!$BR:$BR,MATCH(F147,Data!$A:$A,0),1)=0,"",INDEX(Data!$BR:$BR,MATCH(F147,Data!$A:$A,0),1)))</f>
        <v/>
      </c>
      <c r="F147" s="43" t="str" cm="1">
        <f t="array" aca="1" ref="F147" ca="1">IFERROR(_xlfn.SINGLE(INDEX(Data!$A$1:E$1009,_xlfn.AGGREGATE(15,6,(OFFSET(Data!$A$1,0,MATCH(F$6,Data!$1:$1,0)-1,1000,1)=IF(F$7="","Yes",F$7))/(OFFSET(Data!$A$1,0,MATCH(F$6,Data!$1:$1,0)-1,1000,1)=IF(F$7="","Yes",F$7))*ROW(Data!$C$1:$C$1009),ROW(F147)-ROW(F$7)),1)),"")</f>
        <v/>
      </c>
      <c r="G147" s="43" t="str">
        <f ca="1">IF(H147="","",IF(INDEX(Data!$BR:$BR,MATCH(H147,Data!$A:$A,0),1)=0,"",INDEX(Data!$BR:$BR,MATCH(H147,Data!$A:$A,0),1)))</f>
        <v/>
      </c>
      <c r="H147" s="43" t="str" cm="1">
        <f t="array" aca="1" ref="H147" ca="1">IFERROR(_xlfn.SINGLE(INDEX(Data!$A$1:G$1009,_xlfn.AGGREGATE(15,6,(OFFSET(Data!$A$1,0,MATCH(H$6,Data!$1:$1,0)-1,1000,1)=IF(H$7="","Yes",H$7))/(OFFSET(Data!$A$1,0,MATCH(H$6,Data!$1:$1,0)-1,1000,1)=IF(H$7="","Yes",H$7))*ROW(Data!$C$1:$C$1009),ROW(H147)-ROW(H$7)),1)),"")</f>
        <v/>
      </c>
      <c r="I147" s="43" t="str">
        <f ca="1">IF(J147="","",IF(INDEX(Data!$BR:$BR,MATCH(J147,Data!$A:$A,0),1)=0,"",INDEX(Data!$BR:$BR,MATCH(J147,Data!$A:$A,0),1)))</f>
        <v/>
      </c>
      <c r="J147" s="43" t="str" cm="1">
        <f t="array" aca="1" ref="J147" ca="1">IFERROR(_xlfn.SINGLE(INDEX(Data!$A$1:J$1009,_xlfn.AGGREGATE(15,6,(OFFSET(Data!$A$1,0,MATCH(J$6,Data!$1:$1,0)-1,1000,1)=IF(J$7="","Yes",J$7))/(OFFSET(Data!$A$1,0,MATCH(J$6,Data!$1:$1,0)-1,1000,1)=IF(J$7="","Yes",J$7))*ROW(Data!$C$1:$C$1009),ROW(J147)-ROW(J$7)),1)),"")</f>
        <v/>
      </c>
      <c r="K147" s="43" t="str">
        <f ca="1">IF(L147="","",IF(INDEX(Data!$BR:$BR,MATCH(L147,Data!$A:$A,0),1)=0,"",INDEX(Data!$BR:$BR,MATCH(L147,Data!$A:$A,0),1)))</f>
        <v/>
      </c>
      <c r="L147" s="43" t="str" cm="1">
        <f t="array" aca="1" ref="L147" ca="1">IFERROR(_xlfn.SINGLE(INDEX(Data!$A$1:L$1009,_xlfn.AGGREGATE(15,6,(OFFSET(Data!$A$1,0,MATCH(L$6,Data!$1:$1,0)-1,1000,1)=IF(L$7="","Yes",L$7))/(OFFSET(Data!$A$1,0,MATCH(L$6,Data!$1:$1,0)-1,1000,1)=IF(L$7="","Yes",L$7))*ROW(Data!$C$1:$C$1009),ROW(L147)-ROW(L$7)),1)),"")</f>
        <v/>
      </c>
      <c r="M147" s="43" t="str">
        <f ca="1">IF(N147="","",IF(INDEX(Data!$BR:$BR,MATCH(N147,Data!$A:$A,0),1)=0,"",INDEX(Data!$BR:$BR,MATCH(N147,Data!$A:$A,0),1)))</f>
        <v/>
      </c>
      <c r="N147" s="43" t="str" cm="1">
        <f t="array" aca="1" ref="N147" ca="1">IFERROR(_xlfn.SINGLE(INDEX(Data!$A$1:N$1009,_xlfn.AGGREGATE(15,6,(OFFSET(Data!$A$1,0,MATCH(N$6,Data!$1:$1,0)-1,1000,1)=IF(N$7="","Yes",N$7))/(OFFSET(Data!$A$1,0,MATCH(N$6,Data!$1:$1,0)-1,1000,1)=IF(N$7="","Yes",N$7))*ROW(Data!$C$1:$C$1009),ROW(N147)-ROW(N$7)),1)),"")</f>
        <v/>
      </c>
      <c r="O147" s="43" t="str">
        <f ca="1">IF(P147="","",IF(INDEX(Data!$BR:$BR,MATCH(P147,Data!$A:$A,0),1)=0,"",INDEX(Data!$BR:$BR,MATCH(P147,Data!$A:$A,0),1)))</f>
        <v/>
      </c>
      <c r="P147" s="43" t="str" cm="1">
        <f t="array" aca="1" ref="P147" ca="1">IFERROR(_xlfn.SINGLE(INDEX(Data!$A$1:Q$1009,_xlfn.AGGREGATE(15,6,(OFFSET(Data!$A$1,0,MATCH(P$6,Data!$1:$1,0)-1,1000,1)=IF(P$7="","Yes",P$7))/(OFFSET(Data!$A$1,0,MATCH(P$6,Data!$1:$1,0)-1,1000,1)=IF(P$7="","Yes",P$7))*ROW(Data!$C$1:$C$1009),ROW(P147)-ROW(P$7)),1)),"")</f>
        <v/>
      </c>
      <c r="Q147" s="43" t="str">
        <f ca="1">IF(R147="","",IF(INDEX(Data!$BR:$BR,MATCH(R147,Data!$A:$A,0),1)=0,"",INDEX(Data!$BR:$BR,MATCH(R147,Data!$A:$A,0),1)))</f>
        <v/>
      </c>
      <c r="R147" s="43" t="str" cm="1">
        <f t="array" aca="1" ref="R147" ca="1">IFERROR(_xlfn.SINGLE(INDEX(Data!$A$1:R$1009,_xlfn.AGGREGATE(15,6,(OFFSET(Data!$A$1,0,MATCH(R$6,Data!$1:$1,0)-1,1000,1)=IF(R$7="","Yes",R$7))/(OFFSET(Data!$A$1,0,MATCH(R$6,Data!$1:$1,0)-1,1000,1)=IF(R$7="","Yes",R$7))*ROW(Data!$C$1:$C$1009),ROW(R147)-ROW(R$7)),1)),"")</f>
        <v/>
      </c>
      <c r="S147" s="43" t="str">
        <f ca="1">IF(T147="","",IF(INDEX(Data!$BR:$BR,MATCH(T147,Data!$A:$A,0),1)=0,"",INDEX(Data!$BR:$BR,MATCH(T147,Data!$A:$A,0),1)))</f>
        <v/>
      </c>
      <c r="T147" s="43" t="str" cm="1">
        <f t="array" aca="1" ref="T147" ca="1">IFERROR(_xlfn.SINGLE(INDEX(Data!$A$1:S$1009,_xlfn.AGGREGATE(15,6,(OFFSET(Data!$A$1,0,MATCH(T$6,Data!$1:$1,0)-1,1000,1)=IF(T$7="","Yes",T$7))/(OFFSET(Data!$A$1,0,MATCH(T$6,Data!$1:$1,0)-1,1000,1)=IF(T$7="","Yes",T$7))*ROW(Data!$C$1:$C$1009),ROW(T147)-ROW(T$7)),1)),"")</f>
        <v>Up</v>
      </c>
      <c r="U147" s="43" t="str">
        <f ca="1">IF(V147="","",IF(INDEX(Data!$BR:$BR,MATCH(V147,Data!$A:$A,0),1)=0,"",INDEX(Data!$BR:$BR,MATCH(V147,Data!$A:$A,0),1)))</f>
        <v/>
      </c>
      <c r="V147" s="43" t="str" cm="1">
        <f t="array" aca="1" ref="V147" ca="1">IFERROR(_xlfn.SINGLE(INDEX(Data!$A$1:T$1009,_xlfn.AGGREGATE(15,6,(OFFSET(Data!$A$1,0,MATCH(V$6,Data!$1:$1,0)-1,1000,1)=IF(V$7="","Yes",V$7))/(OFFSET(Data!$A$1,0,MATCH(V$6,Data!$1:$1,0)-1,1000,1)=IF(V$7="","Yes",V$7))*ROW(Data!$C$1:$C$1009),ROW(V147)-ROW(V$7)),1)),"")</f>
        <v>TLC</v>
      </c>
      <c r="W147" s="43" t="str">
        <f ca="1">IF(X147="","",IF(INDEX(Data!$BR:$BR,MATCH(X147,Data!$A:$A,0),1)=0,"",INDEX(Data!$BR:$BR,MATCH(X147,Data!$A:$A,0),1)))</f>
        <v/>
      </c>
      <c r="X147" s="43" t="str" cm="1">
        <f t="array" aca="1" ref="X147" ca="1">IFERROR(_xlfn.SINGLE(INDEX(Data!$A$1:Y$1009,_xlfn.AGGREGATE(15,6,(OFFSET(Data!$A$1,0,MATCH(X$6,Data!$1:$1,0)-1,1000,1)=IF(X$7="","Yes",X$7))/(OFFSET(Data!$A$1,0,MATCH(X$6,Data!$1:$1,0)-1,1000,1)=IF(X$7="","Yes",X$7))*ROW(Data!$C$1:$C$1009),ROW(X147)-ROW(X$7)),1)),"")</f>
        <v/>
      </c>
      <c r="Y147" s="43" t="str">
        <f ca="1">IF(Z147="","",IF(INDEX(Data!$BR:$BR,MATCH(Z147,Data!$A:$A,0),1)=0,"",INDEX(Data!$BR:$BR,MATCH(Z147,Data!$A:$A,0),1)))</f>
        <v/>
      </c>
      <c r="Z147" s="43" t="str" cm="1">
        <f t="array" aca="1" ref="Z147" ca="1">IFERROR(_xlfn.SINGLE(INDEX(Data!$A$1:AA$1009,_xlfn.AGGREGATE(15,6,(OFFSET(Data!$A$1,0,MATCH(Z$6,Data!$1:$1,0)-1,1000,1)=IF(Z$7="","Yes",Z$7))/(OFFSET(Data!$A$1,0,MATCH(Z$6,Data!$1:$1,0)-1,1000,1)=IF(Z$7="","Yes",Z$7))*ROW(Data!$C$1:$C$1009),ROW(Z147)-ROW(Z$7)),1)),"")</f>
        <v/>
      </c>
      <c r="AA147" s="43" t="str">
        <f ca="1">IF(AB147="","",IF(INDEX(Data!$BR:$BR,MATCH(AB147,Data!$A:$A,0),1)=0,"",INDEX(Data!$BR:$BR,MATCH(AB147,Data!$A:$A,0),1)))</f>
        <v/>
      </c>
      <c r="AB147" s="43" t="str" cm="1">
        <f t="array" aca="1" ref="AB147" ca="1">IFERROR(_xlfn.SINGLE(INDEX(Data!$A$1:AC$1009,_xlfn.AGGREGATE(15,6,(OFFSET(Data!$A$1,0,MATCH(AB$6,Data!$1:$1,0)-1,1000,1)=IF(AB$7="","Yes",AB$7))/(OFFSET(Data!$A$1,0,MATCH(AB$6,Data!$1:$1,0)-1,1000,1)=IF(AB$7="","Yes",AB$7))*ROW(Data!$C$1:$C$1009),ROW(AB147)-ROW(AB$7)),1)),"")</f>
        <v/>
      </c>
      <c r="AC147" s="43" t="str">
        <f ca="1">IF(AD147="","",IF(INDEX(Data!$BR:$BR,MATCH(AD147,Data!$A:$A,0),1)=0,"",INDEX(Data!$BR:$BR,MATCH(AD147,Data!$A:$A,0),1)))</f>
        <v/>
      </c>
      <c r="AD147" s="43" t="str" cm="1">
        <f t="array" aca="1" ref="AD147" ca="1">IFERROR(_xlfn.SINGLE(INDEX(Data!$A$1:AE$1009,_xlfn.AGGREGATE(15,6,(OFFSET(Data!$A$1,0,MATCH(AD$6,Data!$1:$1,0)-1,1000,1)=IF(AD$7="","Yes",AD$7))/(OFFSET(Data!$A$1,0,MATCH(AD$6,Data!$1:$1,0)-1,1000,1)=IF(AD$7="","Yes",AD$7))*ROW(Data!$C$1:$C$1009),ROW(AD147)-ROW(AD$7)),1)),"")</f>
        <v/>
      </c>
      <c r="AE147" s="43" t="str">
        <f ca="1">IF(AF147="","",IF(INDEX(Data!$BR:$BR,MATCH(AF147,Data!$A:$A,0),1)=0,"",INDEX(Data!$BR:$BR,MATCH(AF147,Data!$A:$A,0),1)))</f>
        <v/>
      </c>
      <c r="AF147" s="43" t="str" cm="1">
        <f t="array" aca="1" ref="AF147" ca="1">IFERROR(_xlfn.SINGLE(INDEX(Data!$A$1:AM$1009,_xlfn.AGGREGATE(15,6,(OFFSET(Data!$A$1,0,MATCH(AF$6,Data!$1:$1,0)-1,1000,1)=IF(AF$7="","Yes",AF$7))/(OFFSET(Data!$A$1,0,MATCH(AF$6,Data!$1:$1,0)-1,1000,1)=IF(AF$7="","Yes",AF$7))*ROW(Data!$C$1:$C$1009),ROW(AF147)-ROW(AF$7)),1)),"")</f>
        <v/>
      </c>
      <c r="AG147" s="43" t="str">
        <f ca="1">IF(AH147="","",IF(INDEX(Data!$BR:$BR,MATCH(AH147,Data!$A:$A,0),1)=0,"",INDEX(Data!$BR:$BR,MATCH(AH147,Data!$A:$A,0),1)))</f>
        <v/>
      </c>
      <c r="AH147" s="43" t="str" cm="1">
        <f t="array" aca="1" ref="AH147" ca="1">IFERROR(_xlfn.SINGLE(INDEX(Data!$A$1:AO$1009,_xlfn.AGGREGATE(15,6,(OFFSET(Data!$A$1,0,MATCH(AH$6,Data!$1:$1,0)-1,1000,1)=IF(AH$7="","Yes",AH$7))/(OFFSET(Data!$A$1,0,MATCH(AH$6,Data!$1:$1,0)-1,1000,1)=IF(AH$7="","Yes",AH$7))*ROW(Data!$C$1:$C$1009),ROW(AH147)-ROW(AH$7)),1)),"")</f>
        <v/>
      </c>
      <c r="AI147" s="43" t="str">
        <f ca="1">IF(AJ147="","",IF(INDEX(Data!$BR:$BR,MATCH(AJ147,Data!$A:$A,0),1)=0,"",INDEX(Data!$BR:$BR,MATCH(AJ147,Data!$A:$A,0),1)))</f>
        <v/>
      </c>
      <c r="AJ147" s="43" t="str" cm="1">
        <f t="array" aca="1" ref="AJ147" ca="1">IFERROR(_xlfn.SINGLE(INDEX(Data!$A$1:AQ$1009,_xlfn.AGGREGATE(15,6,(OFFSET(Data!$A$1,0,MATCH(AJ$6,Data!$1:$1,0)-1,1000,1)=IF(AJ$7="","Yes",AJ$7))/(OFFSET(Data!$A$1,0,MATCH(AJ$6,Data!$1:$1,0)-1,1000,1)=IF(AJ$7="","Yes",AJ$7))*ROW(Data!$C$1:$C$1009),ROW(AJ147)-ROW(AJ$7)),1)),"")</f>
        <v/>
      </c>
      <c r="AK147" s="43" t="str">
        <f ca="1">IF(AL147="","",IF(INDEX(Data!$BR:$BR,MATCH(AL147,Data!$A:$A,0),1)=0,"",INDEX(Data!$BR:$BR,MATCH(AL147,Data!$A:$A,0),1)))</f>
        <v/>
      </c>
      <c r="AL147" s="43" t="str" cm="1">
        <f t="array" aca="1" ref="AL147" ca="1">IFERROR(_xlfn.SINGLE(INDEX(Data!$A$1:AS$1009,_xlfn.AGGREGATE(15,6,(OFFSET(Data!$A$1,0,MATCH(AL$6,Data!$1:$1,0)-1,1000,1)=IF(AL$7="","Yes",AL$7))/(OFFSET(Data!$A$1,0,MATCH(AL$6,Data!$1:$1,0)-1,1000,1)=IF(AL$7="","Yes",AL$7))*ROW(Data!$C$1:$C$1009),ROW(AL147)-ROW(AL$7)),1)),"")</f>
        <v/>
      </c>
      <c r="AM147" s="43" t="str">
        <f ca="1">IF(AN147="","",IF(INDEX(Data!$BR:$BR,MATCH(AN147,Data!$A:$A,0),1)=0,"",INDEX(Data!$BR:$BR,MATCH(AN147,Data!$A:$A,0),1)))</f>
        <v/>
      </c>
      <c r="AN147" s="43" t="str" cm="1">
        <f t="array" aca="1" ref="AN147" ca="1">IFERROR(_xlfn.SINGLE(INDEX(Data!$A$1:AU$1009,_xlfn.AGGREGATE(15,6,(OFFSET(Data!$A$1,0,MATCH(AN$6,Data!$1:$1,0)-1,1000,1)=IF(AN$7="","Yes",AN$7))/(OFFSET(Data!$A$1,0,MATCH(AN$6,Data!$1:$1,0)-1,1000,1)=IF(AN$7="","Yes",AN$7))*ROW(Data!$C$1:$C$1009),ROW(AN147)-ROW(AN$7)),1)),"")</f>
        <v/>
      </c>
    </row>
    <row r="148" spans="1:40" x14ac:dyDescent="0.4">
      <c r="A148" s="43" t="str">
        <f ca="1">IF(B148="","",IF(INDEX(Data!$BR:$BR,MATCH(B148,Data!$A:$A,0),1)=0,"",INDEX(Data!$BR:$BR,MATCH(B148,Data!$A:$A,0),1)))</f>
        <v/>
      </c>
      <c r="B148" s="43" t="str" cm="1">
        <f t="array" aca="1" ref="B148" ca="1">IFERROR(_xlfn.SINGLE(INDEX(Data!A$1:$A$1007,_xlfn.AGGREGATE(15,6,(OFFSET(Data!$A$1,0,MATCH(B$6,Data!$1:$1,0)-1,1000,1)=IF(B$7="","Yes",B$7))/(OFFSET(Data!$A$1,0,MATCH(B$6,Data!$1:$1,0)-1,1000,1)=IF(B$7="","Yes",B$7))*ROW(Data!$C$1:$C$1007),ROW(B148)-ROW(B$7)),1)),"")</f>
        <v/>
      </c>
      <c r="C148" s="43" t="str">
        <f ca="1">IF(D148="","",IF(INDEX(Data!$BR:$BR,MATCH(D148,Data!$A:$A,0),1)=0,"",INDEX(Data!$BR:$BR,MATCH(D148,Data!$A:$A,0),1)))</f>
        <v/>
      </c>
      <c r="D148" s="43" t="str" cm="1">
        <f t="array" aca="1" ref="D148" ca="1">IFERROR(_xlfn.SINGLE(INDEX(Data!$A$1:C$1007,_xlfn.AGGREGATE(15,6,(OFFSET(Data!$A$1,0,MATCH(D$6,Data!$1:$1,0)-1,1000,1)=IF(D$7="","Yes",D$7))/(OFFSET(Data!$A$1,0,MATCH(D$6,Data!$1:$1,0)-1,1000,1)=IF(D$7="","Yes",D$7))*ROW(Data!$C$1:$C$1007),ROW(D148)-ROW(D$7)),1)),"")</f>
        <v/>
      </c>
      <c r="E148" s="43" t="str">
        <f ca="1">IF(F148="","",IF(INDEX(Data!$BR:$BR,MATCH(F148,Data!$A:$A,0),1)=0,"",INDEX(Data!$BR:$BR,MATCH(F148,Data!$A:$A,0),1)))</f>
        <v/>
      </c>
      <c r="F148" s="43" t="str" cm="1">
        <f t="array" aca="1" ref="F148" ca="1">IFERROR(_xlfn.SINGLE(INDEX(Data!$A$1:E$1009,_xlfn.AGGREGATE(15,6,(OFFSET(Data!$A$1,0,MATCH(F$6,Data!$1:$1,0)-1,1000,1)=IF(F$7="","Yes",F$7))/(OFFSET(Data!$A$1,0,MATCH(F$6,Data!$1:$1,0)-1,1000,1)=IF(F$7="","Yes",F$7))*ROW(Data!$C$1:$C$1009),ROW(F148)-ROW(F$7)),1)),"")</f>
        <v/>
      </c>
      <c r="G148" s="43" t="str">
        <f ca="1">IF(H148="","",IF(INDEX(Data!$BR:$BR,MATCH(H148,Data!$A:$A,0),1)=0,"",INDEX(Data!$BR:$BR,MATCH(H148,Data!$A:$A,0),1)))</f>
        <v/>
      </c>
      <c r="H148" s="43" t="str" cm="1">
        <f t="array" aca="1" ref="H148" ca="1">IFERROR(_xlfn.SINGLE(INDEX(Data!$A$1:G$1009,_xlfn.AGGREGATE(15,6,(OFFSET(Data!$A$1,0,MATCH(H$6,Data!$1:$1,0)-1,1000,1)=IF(H$7="","Yes",H$7))/(OFFSET(Data!$A$1,0,MATCH(H$6,Data!$1:$1,0)-1,1000,1)=IF(H$7="","Yes",H$7))*ROW(Data!$C$1:$C$1009),ROW(H148)-ROW(H$7)),1)),"")</f>
        <v/>
      </c>
      <c r="I148" s="43" t="str">
        <f ca="1">IF(J148="","",IF(INDEX(Data!$BR:$BR,MATCH(J148,Data!$A:$A,0),1)=0,"",INDEX(Data!$BR:$BR,MATCH(J148,Data!$A:$A,0),1)))</f>
        <v/>
      </c>
      <c r="J148" s="43" t="str" cm="1">
        <f t="array" aca="1" ref="J148" ca="1">IFERROR(_xlfn.SINGLE(INDEX(Data!$A$1:J$1009,_xlfn.AGGREGATE(15,6,(OFFSET(Data!$A$1,0,MATCH(J$6,Data!$1:$1,0)-1,1000,1)=IF(J$7="","Yes",J$7))/(OFFSET(Data!$A$1,0,MATCH(J$6,Data!$1:$1,0)-1,1000,1)=IF(J$7="","Yes",J$7))*ROW(Data!$C$1:$C$1009),ROW(J148)-ROW(J$7)),1)),"")</f>
        <v/>
      </c>
      <c r="K148" s="43" t="str">
        <f ca="1">IF(L148="","",IF(INDEX(Data!$BR:$BR,MATCH(L148,Data!$A:$A,0),1)=0,"",INDEX(Data!$BR:$BR,MATCH(L148,Data!$A:$A,0),1)))</f>
        <v/>
      </c>
      <c r="L148" s="43" t="str" cm="1">
        <f t="array" aca="1" ref="L148" ca="1">IFERROR(_xlfn.SINGLE(INDEX(Data!$A$1:L$1009,_xlfn.AGGREGATE(15,6,(OFFSET(Data!$A$1,0,MATCH(L$6,Data!$1:$1,0)-1,1000,1)=IF(L$7="","Yes",L$7))/(OFFSET(Data!$A$1,0,MATCH(L$6,Data!$1:$1,0)-1,1000,1)=IF(L$7="","Yes",L$7))*ROW(Data!$C$1:$C$1009),ROW(L148)-ROW(L$7)),1)),"")</f>
        <v/>
      </c>
      <c r="M148" s="43" t="str">
        <f ca="1">IF(N148="","",IF(INDEX(Data!$BR:$BR,MATCH(N148,Data!$A:$A,0),1)=0,"",INDEX(Data!$BR:$BR,MATCH(N148,Data!$A:$A,0),1)))</f>
        <v/>
      </c>
      <c r="N148" s="43" t="str" cm="1">
        <f t="array" aca="1" ref="N148" ca="1">IFERROR(_xlfn.SINGLE(INDEX(Data!$A$1:N$1009,_xlfn.AGGREGATE(15,6,(OFFSET(Data!$A$1,0,MATCH(N$6,Data!$1:$1,0)-1,1000,1)=IF(N$7="","Yes",N$7))/(OFFSET(Data!$A$1,0,MATCH(N$6,Data!$1:$1,0)-1,1000,1)=IF(N$7="","Yes",N$7))*ROW(Data!$C$1:$C$1009),ROW(N148)-ROW(N$7)),1)),"")</f>
        <v/>
      </c>
      <c r="O148" s="43" t="str">
        <f ca="1">IF(P148="","",IF(INDEX(Data!$BR:$BR,MATCH(P148,Data!$A:$A,0),1)=0,"",INDEX(Data!$BR:$BR,MATCH(P148,Data!$A:$A,0),1)))</f>
        <v/>
      </c>
      <c r="P148" s="43" t="str" cm="1">
        <f t="array" aca="1" ref="P148" ca="1">IFERROR(_xlfn.SINGLE(INDEX(Data!$A$1:Q$1009,_xlfn.AGGREGATE(15,6,(OFFSET(Data!$A$1,0,MATCH(P$6,Data!$1:$1,0)-1,1000,1)=IF(P$7="","Yes",P$7))/(OFFSET(Data!$A$1,0,MATCH(P$6,Data!$1:$1,0)-1,1000,1)=IF(P$7="","Yes",P$7))*ROW(Data!$C$1:$C$1009),ROW(P148)-ROW(P$7)),1)),"")</f>
        <v/>
      </c>
      <c r="Q148" s="43" t="str">
        <f ca="1">IF(R148="","",IF(INDEX(Data!$BR:$BR,MATCH(R148,Data!$A:$A,0),1)=0,"",INDEX(Data!$BR:$BR,MATCH(R148,Data!$A:$A,0),1)))</f>
        <v/>
      </c>
      <c r="R148" s="43" t="str" cm="1">
        <f t="array" aca="1" ref="R148" ca="1">IFERROR(_xlfn.SINGLE(INDEX(Data!$A$1:R$1009,_xlfn.AGGREGATE(15,6,(OFFSET(Data!$A$1,0,MATCH(R$6,Data!$1:$1,0)-1,1000,1)=IF(R$7="","Yes",R$7))/(OFFSET(Data!$A$1,0,MATCH(R$6,Data!$1:$1,0)-1,1000,1)=IF(R$7="","Yes",R$7))*ROW(Data!$C$1:$C$1009),ROW(R148)-ROW(R$7)),1)),"")</f>
        <v/>
      </c>
      <c r="S148" s="43" t="str">
        <f ca="1">IF(T148="","",IF(INDEX(Data!$BR:$BR,MATCH(T148,Data!$A:$A,0),1)=0,"",INDEX(Data!$BR:$BR,MATCH(T148,Data!$A:$A,0),1)))</f>
        <v/>
      </c>
      <c r="T148" s="43" t="str" cm="1">
        <f t="array" aca="1" ref="T148" ca="1">IFERROR(_xlfn.SINGLE(INDEX(Data!$A$1:S$1009,_xlfn.AGGREGATE(15,6,(OFFSET(Data!$A$1,0,MATCH(T$6,Data!$1:$1,0)-1,1000,1)=IF(T$7="","Yes",T$7))/(OFFSET(Data!$A$1,0,MATCH(T$6,Data!$1:$1,0)-1,1000,1)=IF(T$7="","Yes",T$7))*ROW(Data!$C$1:$C$1009),ROW(T148)-ROW(T$7)),1)),"")</f>
        <v>USA Network</v>
      </c>
      <c r="U148" s="43" t="str">
        <f ca="1">IF(V148="","",IF(INDEX(Data!$BR:$BR,MATCH(V148,Data!$A:$A,0),1)=0,"",INDEX(Data!$BR:$BR,MATCH(V148,Data!$A:$A,0),1)))</f>
        <v/>
      </c>
      <c r="V148" s="43" t="str" cm="1">
        <f t="array" aca="1" ref="V148" ca="1">IFERROR(_xlfn.SINGLE(INDEX(Data!$A$1:T$1009,_xlfn.AGGREGATE(15,6,(OFFSET(Data!$A$1,0,MATCH(V$6,Data!$1:$1,0)-1,1000,1)=IF(V$7="","Yes",V$7))/(OFFSET(Data!$A$1,0,MATCH(V$6,Data!$1:$1,0)-1,1000,1)=IF(V$7="","Yes",V$7))*ROW(Data!$C$1:$C$1009),ROW(V148)-ROW(V$7)),1)),"")</f>
        <v>TNT</v>
      </c>
      <c r="W148" s="43" t="str">
        <f ca="1">IF(X148="","",IF(INDEX(Data!$BR:$BR,MATCH(X148,Data!$A:$A,0),1)=0,"",INDEX(Data!$BR:$BR,MATCH(X148,Data!$A:$A,0),1)))</f>
        <v/>
      </c>
      <c r="X148" s="43" t="str" cm="1">
        <f t="array" aca="1" ref="X148" ca="1">IFERROR(_xlfn.SINGLE(INDEX(Data!$A$1:Y$1009,_xlfn.AGGREGATE(15,6,(OFFSET(Data!$A$1,0,MATCH(X$6,Data!$1:$1,0)-1,1000,1)=IF(X$7="","Yes",X$7))/(OFFSET(Data!$A$1,0,MATCH(X$6,Data!$1:$1,0)-1,1000,1)=IF(X$7="","Yes",X$7))*ROW(Data!$C$1:$C$1009),ROW(X148)-ROW(X$7)),1)),"")</f>
        <v/>
      </c>
      <c r="Y148" s="43" t="str">
        <f ca="1">IF(Z148="","",IF(INDEX(Data!$BR:$BR,MATCH(Z148,Data!$A:$A,0),1)=0,"",INDEX(Data!$BR:$BR,MATCH(Z148,Data!$A:$A,0),1)))</f>
        <v/>
      </c>
      <c r="Z148" s="43" t="str" cm="1">
        <f t="array" aca="1" ref="Z148" ca="1">IFERROR(_xlfn.SINGLE(INDEX(Data!$A$1:AA$1009,_xlfn.AGGREGATE(15,6,(OFFSET(Data!$A$1,0,MATCH(Z$6,Data!$1:$1,0)-1,1000,1)=IF(Z$7="","Yes",Z$7))/(OFFSET(Data!$A$1,0,MATCH(Z$6,Data!$1:$1,0)-1,1000,1)=IF(Z$7="","Yes",Z$7))*ROW(Data!$C$1:$C$1009),ROW(Z148)-ROW(Z$7)),1)),"")</f>
        <v/>
      </c>
      <c r="AA148" s="43" t="str">
        <f ca="1">IF(AB148="","",IF(INDEX(Data!$BR:$BR,MATCH(AB148,Data!$A:$A,0),1)=0,"",INDEX(Data!$BR:$BR,MATCH(AB148,Data!$A:$A,0),1)))</f>
        <v/>
      </c>
      <c r="AB148" s="43" t="str" cm="1">
        <f t="array" aca="1" ref="AB148" ca="1">IFERROR(_xlfn.SINGLE(INDEX(Data!$A$1:AC$1009,_xlfn.AGGREGATE(15,6,(OFFSET(Data!$A$1,0,MATCH(AB$6,Data!$1:$1,0)-1,1000,1)=IF(AB$7="","Yes",AB$7))/(OFFSET(Data!$A$1,0,MATCH(AB$6,Data!$1:$1,0)-1,1000,1)=IF(AB$7="","Yes",AB$7))*ROW(Data!$C$1:$C$1009),ROW(AB148)-ROW(AB$7)),1)),"")</f>
        <v/>
      </c>
      <c r="AC148" s="43" t="str">
        <f ca="1">IF(AD148="","",IF(INDEX(Data!$BR:$BR,MATCH(AD148,Data!$A:$A,0),1)=0,"",INDEX(Data!$BR:$BR,MATCH(AD148,Data!$A:$A,0),1)))</f>
        <v/>
      </c>
      <c r="AD148" s="43" t="str" cm="1">
        <f t="array" aca="1" ref="AD148" ca="1">IFERROR(_xlfn.SINGLE(INDEX(Data!$A$1:AE$1009,_xlfn.AGGREGATE(15,6,(OFFSET(Data!$A$1,0,MATCH(AD$6,Data!$1:$1,0)-1,1000,1)=IF(AD$7="","Yes",AD$7))/(OFFSET(Data!$A$1,0,MATCH(AD$6,Data!$1:$1,0)-1,1000,1)=IF(AD$7="","Yes",AD$7))*ROW(Data!$C$1:$C$1009),ROW(AD148)-ROW(AD$7)),1)),"")</f>
        <v/>
      </c>
      <c r="AE148" s="43" t="str">
        <f ca="1">IF(AF148="","",IF(INDEX(Data!$BR:$BR,MATCH(AF148,Data!$A:$A,0),1)=0,"",INDEX(Data!$BR:$BR,MATCH(AF148,Data!$A:$A,0),1)))</f>
        <v/>
      </c>
      <c r="AF148" s="43" t="str" cm="1">
        <f t="array" aca="1" ref="AF148" ca="1">IFERROR(_xlfn.SINGLE(INDEX(Data!$A$1:AM$1009,_xlfn.AGGREGATE(15,6,(OFFSET(Data!$A$1,0,MATCH(AF$6,Data!$1:$1,0)-1,1000,1)=IF(AF$7="","Yes",AF$7))/(OFFSET(Data!$A$1,0,MATCH(AF$6,Data!$1:$1,0)-1,1000,1)=IF(AF$7="","Yes",AF$7))*ROW(Data!$C$1:$C$1009),ROW(AF148)-ROW(AF$7)),1)),"")</f>
        <v/>
      </c>
      <c r="AG148" s="43" t="str">
        <f ca="1">IF(AH148="","",IF(INDEX(Data!$BR:$BR,MATCH(AH148,Data!$A:$A,0),1)=0,"",INDEX(Data!$BR:$BR,MATCH(AH148,Data!$A:$A,0),1)))</f>
        <v/>
      </c>
      <c r="AH148" s="43" t="str" cm="1">
        <f t="array" aca="1" ref="AH148" ca="1">IFERROR(_xlfn.SINGLE(INDEX(Data!$A$1:AO$1009,_xlfn.AGGREGATE(15,6,(OFFSET(Data!$A$1,0,MATCH(AH$6,Data!$1:$1,0)-1,1000,1)=IF(AH$7="","Yes",AH$7))/(OFFSET(Data!$A$1,0,MATCH(AH$6,Data!$1:$1,0)-1,1000,1)=IF(AH$7="","Yes",AH$7))*ROW(Data!$C$1:$C$1009),ROW(AH148)-ROW(AH$7)),1)),"")</f>
        <v/>
      </c>
      <c r="AI148" s="43" t="str">
        <f ca="1">IF(AJ148="","",IF(INDEX(Data!$BR:$BR,MATCH(AJ148,Data!$A:$A,0),1)=0,"",INDEX(Data!$BR:$BR,MATCH(AJ148,Data!$A:$A,0),1)))</f>
        <v/>
      </c>
      <c r="AJ148" s="43" t="str" cm="1">
        <f t="array" aca="1" ref="AJ148" ca="1">IFERROR(_xlfn.SINGLE(INDEX(Data!$A$1:AQ$1009,_xlfn.AGGREGATE(15,6,(OFFSET(Data!$A$1,0,MATCH(AJ$6,Data!$1:$1,0)-1,1000,1)=IF(AJ$7="","Yes",AJ$7))/(OFFSET(Data!$A$1,0,MATCH(AJ$6,Data!$1:$1,0)-1,1000,1)=IF(AJ$7="","Yes",AJ$7))*ROW(Data!$C$1:$C$1009),ROW(AJ148)-ROW(AJ$7)),1)),"")</f>
        <v/>
      </c>
      <c r="AK148" s="43" t="str">
        <f ca="1">IF(AL148="","",IF(INDEX(Data!$BR:$BR,MATCH(AL148,Data!$A:$A,0),1)=0,"",INDEX(Data!$BR:$BR,MATCH(AL148,Data!$A:$A,0),1)))</f>
        <v/>
      </c>
      <c r="AL148" s="43" t="str" cm="1">
        <f t="array" aca="1" ref="AL148" ca="1">IFERROR(_xlfn.SINGLE(INDEX(Data!$A$1:AS$1009,_xlfn.AGGREGATE(15,6,(OFFSET(Data!$A$1,0,MATCH(AL$6,Data!$1:$1,0)-1,1000,1)=IF(AL$7="","Yes",AL$7))/(OFFSET(Data!$A$1,0,MATCH(AL$6,Data!$1:$1,0)-1,1000,1)=IF(AL$7="","Yes",AL$7))*ROW(Data!$C$1:$C$1009),ROW(AL148)-ROW(AL$7)),1)),"")</f>
        <v/>
      </c>
      <c r="AM148" s="43" t="str">
        <f ca="1">IF(AN148="","",IF(INDEX(Data!$BR:$BR,MATCH(AN148,Data!$A:$A,0),1)=0,"",INDEX(Data!$BR:$BR,MATCH(AN148,Data!$A:$A,0),1)))</f>
        <v/>
      </c>
      <c r="AN148" s="43" t="str" cm="1">
        <f t="array" aca="1" ref="AN148" ca="1">IFERROR(_xlfn.SINGLE(INDEX(Data!$A$1:AU$1009,_xlfn.AGGREGATE(15,6,(OFFSET(Data!$A$1,0,MATCH(AN$6,Data!$1:$1,0)-1,1000,1)=IF(AN$7="","Yes",AN$7))/(OFFSET(Data!$A$1,0,MATCH(AN$6,Data!$1:$1,0)-1,1000,1)=IF(AN$7="","Yes",AN$7))*ROW(Data!$C$1:$C$1009),ROW(AN148)-ROW(AN$7)),1)),"")</f>
        <v/>
      </c>
    </row>
    <row r="149" spans="1:40" x14ac:dyDescent="0.4">
      <c r="A149" s="43" t="str">
        <f ca="1">IF(B149="","",IF(INDEX(Data!$BR:$BR,MATCH(B149,Data!$A:$A,0),1)=0,"",INDEX(Data!$BR:$BR,MATCH(B149,Data!$A:$A,0),1)))</f>
        <v/>
      </c>
      <c r="B149" s="43" t="str" cm="1">
        <f t="array" aca="1" ref="B149" ca="1">IFERROR(_xlfn.SINGLE(INDEX(Data!A$1:$A$1007,_xlfn.AGGREGATE(15,6,(OFFSET(Data!$A$1,0,MATCH(B$6,Data!$1:$1,0)-1,1000,1)=IF(B$7="","Yes",B$7))/(OFFSET(Data!$A$1,0,MATCH(B$6,Data!$1:$1,0)-1,1000,1)=IF(B$7="","Yes",B$7))*ROW(Data!$C$1:$C$1007),ROW(B149)-ROW(B$7)),1)),"")</f>
        <v/>
      </c>
      <c r="C149" s="43" t="str">
        <f ca="1">IF(D149="","",IF(INDEX(Data!$BR:$BR,MATCH(D149,Data!$A:$A,0),1)=0,"",INDEX(Data!$BR:$BR,MATCH(D149,Data!$A:$A,0),1)))</f>
        <v/>
      </c>
      <c r="D149" s="43" t="str" cm="1">
        <f t="array" aca="1" ref="D149" ca="1">IFERROR(_xlfn.SINGLE(INDEX(Data!$A$1:C$1007,_xlfn.AGGREGATE(15,6,(OFFSET(Data!$A$1,0,MATCH(D$6,Data!$1:$1,0)-1,1000,1)=IF(D$7="","Yes",D$7))/(OFFSET(Data!$A$1,0,MATCH(D$6,Data!$1:$1,0)-1,1000,1)=IF(D$7="","Yes",D$7))*ROW(Data!$C$1:$C$1007),ROW(D149)-ROW(D$7)),1)),"")</f>
        <v/>
      </c>
      <c r="E149" s="43" t="str">
        <f ca="1">IF(F149="","",IF(INDEX(Data!$BR:$BR,MATCH(F149,Data!$A:$A,0),1)=0,"",INDEX(Data!$BR:$BR,MATCH(F149,Data!$A:$A,0),1)))</f>
        <v/>
      </c>
      <c r="F149" s="43" t="str" cm="1">
        <f t="array" aca="1" ref="F149" ca="1">IFERROR(_xlfn.SINGLE(INDEX(Data!$A$1:E$1009,_xlfn.AGGREGATE(15,6,(OFFSET(Data!$A$1,0,MATCH(F$6,Data!$1:$1,0)-1,1000,1)=IF(F$7="","Yes",F$7))/(OFFSET(Data!$A$1,0,MATCH(F$6,Data!$1:$1,0)-1,1000,1)=IF(F$7="","Yes",F$7))*ROW(Data!$C$1:$C$1009),ROW(F149)-ROW(F$7)),1)),"")</f>
        <v/>
      </c>
      <c r="G149" s="43" t="str">
        <f ca="1">IF(H149="","",IF(INDEX(Data!$BR:$BR,MATCH(H149,Data!$A:$A,0),1)=0,"",INDEX(Data!$BR:$BR,MATCH(H149,Data!$A:$A,0),1)))</f>
        <v/>
      </c>
      <c r="H149" s="43" t="str" cm="1">
        <f t="array" aca="1" ref="H149" ca="1">IFERROR(_xlfn.SINGLE(INDEX(Data!$A$1:G$1009,_xlfn.AGGREGATE(15,6,(OFFSET(Data!$A$1,0,MATCH(H$6,Data!$1:$1,0)-1,1000,1)=IF(H$7="","Yes",H$7))/(OFFSET(Data!$A$1,0,MATCH(H$6,Data!$1:$1,0)-1,1000,1)=IF(H$7="","Yes",H$7))*ROW(Data!$C$1:$C$1009),ROW(H149)-ROW(H$7)),1)),"")</f>
        <v/>
      </c>
      <c r="I149" s="43" t="str">
        <f ca="1">IF(J149="","",IF(INDEX(Data!$BR:$BR,MATCH(J149,Data!$A:$A,0),1)=0,"",INDEX(Data!$BR:$BR,MATCH(J149,Data!$A:$A,0),1)))</f>
        <v/>
      </c>
      <c r="J149" s="43" t="str" cm="1">
        <f t="array" aca="1" ref="J149" ca="1">IFERROR(_xlfn.SINGLE(INDEX(Data!$A$1:J$1009,_xlfn.AGGREGATE(15,6,(OFFSET(Data!$A$1,0,MATCH(J$6,Data!$1:$1,0)-1,1000,1)=IF(J$7="","Yes",J$7))/(OFFSET(Data!$A$1,0,MATCH(J$6,Data!$1:$1,0)-1,1000,1)=IF(J$7="","Yes",J$7))*ROW(Data!$C$1:$C$1009),ROW(J149)-ROW(J$7)),1)),"")</f>
        <v/>
      </c>
      <c r="K149" s="43" t="str">
        <f ca="1">IF(L149="","",IF(INDEX(Data!$BR:$BR,MATCH(L149,Data!$A:$A,0),1)=0,"",INDEX(Data!$BR:$BR,MATCH(L149,Data!$A:$A,0),1)))</f>
        <v/>
      </c>
      <c r="L149" s="43" t="str" cm="1">
        <f t="array" aca="1" ref="L149" ca="1">IFERROR(_xlfn.SINGLE(INDEX(Data!$A$1:L$1009,_xlfn.AGGREGATE(15,6,(OFFSET(Data!$A$1,0,MATCH(L$6,Data!$1:$1,0)-1,1000,1)=IF(L$7="","Yes",L$7))/(OFFSET(Data!$A$1,0,MATCH(L$6,Data!$1:$1,0)-1,1000,1)=IF(L$7="","Yes",L$7))*ROW(Data!$C$1:$C$1009),ROW(L149)-ROW(L$7)),1)),"")</f>
        <v/>
      </c>
      <c r="M149" s="43" t="str">
        <f ca="1">IF(N149="","",IF(INDEX(Data!$BR:$BR,MATCH(N149,Data!$A:$A,0),1)=0,"",INDEX(Data!$BR:$BR,MATCH(N149,Data!$A:$A,0),1)))</f>
        <v/>
      </c>
      <c r="N149" s="43" t="str" cm="1">
        <f t="array" aca="1" ref="N149" ca="1">IFERROR(_xlfn.SINGLE(INDEX(Data!$A$1:N$1009,_xlfn.AGGREGATE(15,6,(OFFSET(Data!$A$1,0,MATCH(N$6,Data!$1:$1,0)-1,1000,1)=IF(N$7="","Yes",N$7))/(OFFSET(Data!$A$1,0,MATCH(N$6,Data!$1:$1,0)-1,1000,1)=IF(N$7="","Yes",N$7))*ROW(Data!$C$1:$C$1009),ROW(N149)-ROW(N$7)),1)),"")</f>
        <v/>
      </c>
      <c r="O149" s="43" t="str">
        <f ca="1">IF(P149="","",IF(INDEX(Data!$BR:$BR,MATCH(P149,Data!$A:$A,0),1)=0,"",INDEX(Data!$BR:$BR,MATCH(P149,Data!$A:$A,0),1)))</f>
        <v/>
      </c>
      <c r="P149" s="43" t="str" cm="1">
        <f t="array" aca="1" ref="P149" ca="1">IFERROR(_xlfn.SINGLE(INDEX(Data!$A$1:Q$1009,_xlfn.AGGREGATE(15,6,(OFFSET(Data!$A$1,0,MATCH(P$6,Data!$1:$1,0)-1,1000,1)=IF(P$7="","Yes",P$7))/(OFFSET(Data!$A$1,0,MATCH(P$6,Data!$1:$1,0)-1,1000,1)=IF(P$7="","Yes",P$7))*ROW(Data!$C$1:$C$1009),ROW(P149)-ROW(P$7)),1)),"")</f>
        <v/>
      </c>
      <c r="Q149" s="43" t="str">
        <f ca="1">IF(R149="","",IF(INDEX(Data!$BR:$BR,MATCH(R149,Data!$A:$A,0),1)=0,"",INDEX(Data!$BR:$BR,MATCH(R149,Data!$A:$A,0),1)))</f>
        <v/>
      </c>
      <c r="R149" s="43" t="str" cm="1">
        <f t="array" aca="1" ref="R149" ca="1">IFERROR(_xlfn.SINGLE(INDEX(Data!$A$1:R$1009,_xlfn.AGGREGATE(15,6,(OFFSET(Data!$A$1,0,MATCH(R$6,Data!$1:$1,0)-1,1000,1)=IF(R$7="","Yes",R$7))/(OFFSET(Data!$A$1,0,MATCH(R$6,Data!$1:$1,0)-1,1000,1)=IF(R$7="","Yes",R$7))*ROW(Data!$C$1:$C$1009),ROW(R149)-ROW(R$7)),1)),"")</f>
        <v/>
      </c>
      <c r="S149" s="43" t="str">
        <f ca="1">IF(T149="","",IF(INDEX(Data!$BR:$BR,MATCH(T149,Data!$A:$A,0),1)=0,"",INDEX(Data!$BR:$BR,MATCH(T149,Data!$A:$A,0),1)))</f>
        <v/>
      </c>
      <c r="T149" s="43" t="str" cm="1">
        <f t="array" aca="1" ref="T149" ca="1">IFERROR(_xlfn.SINGLE(INDEX(Data!$A$1:S$1009,_xlfn.AGGREGATE(15,6,(OFFSET(Data!$A$1,0,MATCH(T$6,Data!$1:$1,0)-1,1000,1)=IF(T$7="","Yes",T$7))/(OFFSET(Data!$A$1,0,MATCH(T$6,Data!$1:$1,0)-1,1000,1)=IF(T$7="","Yes",T$7))*ROW(Data!$C$1:$C$1009),ROW(T149)-ROW(T$7)),1)),"")</f>
        <v>VH1</v>
      </c>
      <c r="U149" s="43" t="str">
        <f ca="1">IF(V149="","",IF(INDEX(Data!$BR:$BR,MATCH(V149,Data!$A:$A,0),1)=0,"",INDEX(Data!$BR:$BR,MATCH(V149,Data!$A:$A,0),1)))</f>
        <v/>
      </c>
      <c r="V149" s="43" t="str" cm="1">
        <f t="array" aca="1" ref="V149" ca="1">IFERROR(_xlfn.SINGLE(INDEX(Data!$A$1:T$1009,_xlfn.AGGREGATE(15,6,(OFFSET(Data!$A$1,0,MATCH(V$6,Data!$1:$1,0)-1,1000,1)=IF(V$7="","Yes",V$7))/(OFFSET(Data!$A$1,0,MATCH(V$6,Data!$1:$1,0)-1,1000,1)=IF(V$7="","Yes",V$7))*ROW(Data!$C$1:$C$1009),ROW(V149)-ROW(V$7)),1)),"")</f>
        <v>Travel Channel</v>
      </c>
      <c r="W149" s="43" t="str">
        <f ca="1">IF(X149="","",IF(INDEX(Data!$BR:$BR,MATCH(X149,Data!$A:$A,0),1)=0,"",INDEX(Data!$BR:$BR,MATCH(X149,Data!$A:$A,0),1)))</f>
        <v/>
      </c>
      <c r="X149" s="43" t="str" cm="1">
        <f t="array" aca="1" ref="X149" ca="1">IFERROR(_xlfn.SINGLE(INDEX(Data!$A$1:Y$1009,_xlfn.AGGREGATE(15,6,(OFFSET(Data!$A$1,0,MATCH(X$6,Data!$1:$1,0)-1,1000,1)=IF(X$7="","Yes",X$7))/(OFFSET(Data!$A$1,0,MATCH(X$6,Data!$1:$1,0)-1,1000,1)=IF(X$7="","Yes",X$7))*ROW(Data!$C$1:$C$1009),ROW(X149)-ROW(X$7)),1)),"")</f>
        <v/>
      </c>
      <c r="Y149" s="43" t="str">
        <f ca="1">IF(Z149="","",IF(INDEX(Data!$BR:$BR,MATCH(Z149,Data!$A:$A,0),1)=0,"",INDEX(Data!$BR:$BR,MATCH(Z149,Data!$A:$A,0),1)))</f>
        <v/>
      </c>
      <c r="Z149" s="43" t="str" cm="1">
        <f t="array" aca="1" ref="Z149" ca="1">IFERROR(_xlfn.SINGLE(INDEX(Data!$A$1:AA$1009,_xlfn.AGGREGATE(15,6,(OFFSET(Data!$A$1,0,MATCH(Z$6,Data!$1:$1,0)-1,1000,1)=IF(Z$7="","Yes",Z$7))/(OFFSET(Data!$A$1,0,MATCH(Z$6,Data!$1:$1,0)-1,1000,1)=IF(Z$7="","Yes",Z$7))*ROW(Data!$C$1:$C$1009),ROW(Z149)-ROW(Z$7)),1)),"")</f>
        <v/>
      </c>
      <c r="AA149" s="43" t="str">
        <f ca="1">IF(AB149="","",IF(INDEX(Data!$BR:$BR,MATCH(AB149,Data!$A:$A,0),1)=0,"",INDEX(Data!$BR:$BR,MATCH(AB149,Data!$A:$A,0),1)))</f>
        <v/>
      </c>
      <c r="AB149" s="43" t="str" cm="1">
        <f t="array" aca="1" ref="AB149" ca="1">IFERROR(_xlfn.SINGLE(INDEX(Data!$A$1:AC$1009,_xlfn.AGGREGATE(15,6,(OFFSET(Data!$A$1,0,MATCH(AB$6,Data!$1:$1,0)-1,1000,1)=IF(AB$7="","Yes",AB$7))/(OFFSET(Data!$A$1,0,MATCH(AB$6,Data!$1:$1,0)-1,1000,1)=IF(AB$7="","Yes",AB$7))*ROW(Data!$C$1:$C$1009),ROW(AB149)-ROW(AB$7)),1)),"")</f>
        <v/>
      </c>
      <c r="AC149" s="43" t="str">
        <f ca="1">IF(AD149="","",IF(INDEX(Data!$BR:$BR,MATCH(AD149,Data!$A:$A,0),1)=0,"",INDEX(Data!$BR:$BR,MATCH(AD149,Data!$A:$A,0),1)))</f>
        <v/>
      </c>
      <c r="AD149" s="43" t="str" cm="1">
        <f t="array" aca="1" ref="AD149" ca="1">IFERROR(_xlfn.SINGLE(INDEX(Data!$A$1:AE$1009,_xlfn.AGGREGATE(15,6,(OFFSET(Data!$A$1,0,MATCH(AD$6,Data!$1:$1,0)-1,1000,1)=IF(AD$7="","Yes",AD$7))/(OFFSET(Data!$A$1,0,MATCH(AD$6,Data!$1:$1,0)-1,1000,1)=IF(AD$7="","Yes",AD$7))*ROW(Data!$C$1:$C$1009),ROW(AD149)-ROW(AD$7)),1)),"")</f>
        <v/>
      </c>
      <c r="AE149" s="43" t="str">
        <f ca="1">IF(AF149="","",IF(INDEX(Data!$BR:$BR,MATCH(AF149,Data!$A:$A,0),1)=0,"",INDEX(Data!$BR:$BR,MATCH(AF149,Data!$A:$A,0),1)))</f>
        <v/>
      </c>
      <c r="AF149" s="43" t="str" cm="1">
        <f t="array" aca="1" ref="AF149" ca="1">IFERROR(_xlfn.SINGLE(INDEX(Data!$A$1:AM$1009,_xlfn.AGGREGATE(15,6,(OFFSET(Data!$A$1,0,MATCH(AF$6,Data!$1:$1,0)-1,1000,1)=IF(AF$7="","Yes",AF$7))/(OFFSET(Data!$A$1,0,MATCH(AF$6,Data!$1:$1,0)-1,1000,1)=IF(AF$7="","Yes",AF$7))*ROW(Data!$C$1:$C$1009),ROW(AF149)-ROW(AF$7)),1)),"")</f>
        <v/>
      </c>
      <c r="AG149" s="43" t="str">
        <f ca="1">IF(AH149="","",IF(INDEX(Data!$BR:$BR,MATCH(AH149,Data!$A:$A,0),1)=0,"",INDEX(Data!$BR:$BR,MATCH(AH149,Data!$A:$A,0),1)))</f>
        <v/>
      </c>
      <c r="AH149" s="43" t="str" cm="1">
        <f t="array" aca="1" ref="AH149" ca="1">IFERROR(_xlfn.SINGLE(INDEX(Data!$A$1:AO$1009,_xlfn.AGGREGATE(15,6,(OFFSET(Data!$A$1,0,MATCH(AH$6,Data!$1:$1,0)-1,1000,1)=IF(AH$7="","Yes",AH$7))/(OFFSET(Data!$A$1,0,MATCH(AH$6,Data!$1:$1,0)-1,1000,1)=IF(AH$7="","Yes",AH$7))*ROW(Data!$C$1:$C$1009),ROW(AH149)-ROW(AH$7)),1)),"")</f>
        <v/>
      </c>
      <c r="AI149" s="43" t="str">
        <f ca="1">IF(AJ149="","",IF(INDEX(Data!$BR:$BR,MATCH(AJ149,Data!$A:$A,0),1)=0,"",INDEX(Data!$BR:$BR,MATCH(AJ149,Data!$A:$A,0),1)))</f>
        <v/>
      </c>
      <c r="AJ149" s="43" t="str" cm="1">
        <f t="array" aca="1" ref="AJ149" ca="1">IFERROR(_xlfn.SINGLE(INDEX(Data!$A$1:AQ$1009,_xlfn.AGGREGATE(15,6,(OFFSET(Data!$A$1,0,MATCH(AJ$6,Data!$1:$1,0)-1,1000,1)=IF(AJ$7="","Yes",AJ$7))/(OFFSET(Data!$A$1,0,MATCH(AJ$6,Data!$1:$1,0)-1,1000,1)=IF(AJ$7="","Yes",AJ$7))*ROW(Data!$C$1:$C$1009),ROW(AJ149)-ROW(AJ$7)),1)),"")</f>
        <v/>
      </c>
      <c r="AK149" s="43" t="str">
        <f ca="1">IF(AL149="","",IF(INDEX(Data!$BR:$BR,MATCH(AL149,Data!$A:$A,0),1)=0,"",INDEX(Data!$BR:$BR,MATCH(AL149,Data!$A:$A,0),1)))</f>
        <v/>
      </c>
      <c r="AL149" s="43" t="str" cm="1">
        <f t="array" aca="1" ref="AL149" ca="1">IFERROR(_xlfn.SINGLE(INDEX(Data!$A$1:AS$1009,_xlfn.AGGREGATE(15,6,(OFFSET(Data!$A$1,0,MATCH(AL$6,Data!$1:$1,0)-1,1000,1)=IF(AL$7="","Yes",AL$7))/(OFFSET(Data!$A$1,0,MATCH(AL$6,Data!$1:$1,0)-1,1000,1)=IF(AL$7="","Yes",AL$7))*ROW(Data!$C$1:$C$1009),ROW(AL149)-ROW(AL$7)),1)),"")</f>
        <v/>
      </c>
      <c r="AM149" s="43" t="str">
        <f ca="1">IF(AN149="","",IF(INDEX(Data!$BR:$BR,MATCH(AN149,Data!$A:$A,0),1)=0,"",INDEX(Data!$BR:$BR,MATCH(AN149,Data!$A:$A,0),1)))</f>
        <v/>
      </c>
      <c r="AN149" s="43" t="str" cm="1">
        <f t="array" aca="1" ref="AN149" ca="1">IFERROR(_xlfn.SINGLE(INDEX(Data!$A$1:AU$1009,_xlfn.AGGREGATE(15,6,(OFFSET(Data!$A$1,0,MATCH(AN$6,Data!$1:$1,0)-1,1000,1)=IF(AN$7="","Yes",AN$7))/(OFFSET(Data!$A$1,0,MATCH(AN$6,Data!$1:$1,0)-1,1000,1)=IF(AN$7="","Yes",AN$7))*ROW(Data!$C$1:$C$1009),ROW(AN149)-ROW(AN$7)),1)),"")</f>
        <v/>
      </c>
    </row>
    <row r="150" spans="1:40" x14ac:dyDescent="0.4">
      <c r="A150" s="43" t="str">
        <f ca="1">IF(B150="","",IF(INDEX(Data!$BR:$BR,MATCH(B150,Data!$A:$A,0),1)=0,"",INDEX(Data!$BR:$BR,MATCH(B150,Data!$A:$A,0),1)))</f>
        <v/>
      </c>
      <c r="B150" s="43" t="str" cm="1">
        <f t="array" aca="1" ref="B150" ca="1">IFERROR(_xlfn.SINGLE(INDEX(Data!A$1:$A$1007,_xlfn.AGGREGATE(15,6,(OFFSET(Data!$A$1,0,MATCH(B$6,Data!$1:$1,0)-1,1000,1)=IF(B$7="","Yes",B$7))/(OFFSET(Data!$A$1,0,MATCH(B$6,Data!$1:$1,0)-1,1000,1)=IF(B$7="","Yes",B$7))*ROW(Data!$C$1:$C$1007),ROW(B150)-ROW(B$7)),1)),"")</f>
        <v/>
      </c>
      <c r="C150" s="43" t="str">
        <f ca="1">IF(D150="","",IF(INDEX(Data!$BR:$BR,MATCH(D150,Data!$A:$A,0),1)=0,"",INDEX(Data!$BR:$BR,MATCH(D150,Data!$A:$A,0),1)))</f>
        <v/>
      </c>
      <c r="D150" s="43" t="str" cm="1">
        <f t="array" aca="1" ref="D150" ca="1">IFERROR(_xlfn.SINGLE(INDEX(Data!$A$1:C$1007,_xlfn.AGGREGATE(15,6,(OFFSET(Data!$A$1,0,MATCH(D$6,Data!$1:$1,0)-1,1000,1)=IF(D$7="","Yes",D$7))/(OFFSET(Data!$A$1,0,MATCH(D$6,Data!$1:$1,0)-1,1000,1)=IF(D$7="","Yes",D$7))*ROW(Data!$C$1:$C$1007),ROW(D150)-ROW(D$7)),1)),"")</f>
        <v/>
      </c>
      <c r="E150" s="43" t="str">
        <f ca="1">IF(F150="","",IF(INDEX(Data!$BR:$BR,MATCH(F150,Data!$A:$A,0),1)=0,"",INDEX(Data!$BR:$BR,MATCH(F150,Data!$A:$A,0),1)))</f>
        <v/>
      </c>
      <c r="F150" s="43" t="str" cm="1">
        <f t="array" aca="1" ref="F150" ca="1">IFERROR(_xlfn.SINGLE(INDEX(Data!$A$1:E$1009,_xlfn.AGGREGATE(15,6,(OFFSET(Data!$A$1,0,MATCH(F$6,Data!$1:$1,0)-1,1000,1)=IF(F$7="","Yes",F$7))/(OFFSET(Data!$A$1,0,MATCH(F$6,Data!$1:$1,0)-1,1000,1)=IF(F$7="","Yes",F$7))*ROW(Data!$C$1:$C$1009),ROW(F150)-ROW(F$7)),1)),"")</f>
        <v/>
      </c>
      <c r="G150" s="43" t="str">
        <f ca="1">IF(H150="","",IF(INDEX(Data!$BR:$BR,MATCH(H150,Data!$A:$A,0),1)=0,"",INDEX(Data!$BR:$BR,MATCH(H150,Data!$A:$A,0),1)))</f>
        <v/>
      </c>
      <c r="H150" s="43" t="str" cm="1">
        <f t="array" aca="1" ref="H150" ca="1">IFERROR(_xlfn.SINGLE(INDEX(Data!$A$1:G$1009,_xlfn.AGGREGATE(15,6,(OFFSET(Data!$A$1,0,MATCH(H$6,Data!$1:$1,0)-1,1000,1)=IF(H$7="","Yes",H$7))/(OFFSET(Data!$A$1,0,MATCH(H$6,Data!$1:$1,0)-1,1000,1)=IF(H$7="","Yes",H$7))*ROW(Data!$C$1:$C$1009),ROW(H150)-ROW(H$7)),1)),"")</f>
        <v/>
      </c>
      <c r="I150" s="43" t="str">
        <f ca="1">IF(J150="","",IF(INDEX(Data!$BR:$BR,MATCH(J150,Data!$A:$A,0),1)=0,"",INDEX(Data!$BR:$BR,MATCH(J150,Data!$A:$A,0),1)))</f>
        <v/>
      </c>
      <c r="J150" s="43" t="str" cm="1">
        <f t="array" aca="1" ref="J150" ca="1">IFERROR(_xlfn.SINGLE(INDEX(Data!$A$1:J$1009,_xlfn.AGGREGATE(15,6,(OFFSET(Data!$A$1,0,MATCH(J$6,Data!$1:$1,0)-1,1000,1)=IF(J$7="","Yes",J$7))/(OFFSET(Data!$A$1,0,MATCH(J$6,Data!$1:$1,0)-1,1000,1)=IF(J$7="","Yes",J$7))*ROW(Data!$C$1:$C$1009),ROW(J150)-ROW(J$7)),1)),"")</f>
        <v/>
      </c>
      <c r="K150" s="43" t="str">
        <f ca="1">IF(L150="","",IF(INDEX(Data!$BR:$BR,MATCH(L150,Data!$A:$A,0),1)=0,"",INDEX(Data!$BR:$BR,MATCH(L150,Data!$A:$A,0),1)))</f>
        <v/>
      </c>
      <c r="L150" s="43" t="str" cm="1">
        <f t="array" aca="1" ref="L150" ca="1">IFERROR(_xlfn.SINGLE(INDEX(Data!$A$1:L$1009,_xlfn.AGGREGATE(15,6,(OFFSET(Data!$A$1,0,MATCH(L$6,Data!$1:$1,0)-1,1000,1)=IF(L$7="","Yes",L$7))/(OFFSET(Data!$A$1,0,MATCH(L$6,Data!$1:$1,0)-1,1000,1)=IF(L$7="","Yes",L$7))*ROW(Data!$C$1:$C$1009),ROW(L150)-ROW(L$7)),1)),"")</f>
        <v/>
      </c>
      <c r="M150" s="43" t="str">
        <f ca="1">IF(N150="","",IF(INDEX(Data!$BR:$BR,MATCH(N150,Data!$A:$A,0),1)=0,"",INDEX(Data!$BR:$BR,MATCH(N150,Data!$A:$A,0),1)))</f>
        <v/>
      </c>
      <c r="N150" s="43" t="str" cm="1">
        <f t="array" aca="1" ref="N150" ca="1">IFERROR(_xlfn.SINGLE(INDEX(Data!$A$1:N$1009,_xlfn.AGGREGATE(15,6,(OFFSET(Data!$A$1,0,MATCH(N$6,Data!$1:$1,0)-1,1000,1)=IF(N$7="","Yes",N$7))/(OFFSET(Data!$A$1,0,MATCH(N$6,Data!$1:$1,0)-1,1000,1)=IF(N$7="","Yes",N$7))*ROW(Data!$C$1:$C$1009),ROW(N150)-ROW(N$7)),1)),"")</f>
        <v/>
      </c>
      <c r="O150" s="43" t="str">
        <f ca="1">IF(P150="","",IF(INDEX(Data!$BR:$BR,MATCH(P150,Data!$A:$A,0),1)=0,"",INDEX(Data!$BR:$BR,MATCH(P150,Data!$A:$A,0),1)))</f>
        <v/>
      </c>
      <c r="P150" s="43" t="str" cm="1">
        <f t="array" aca="1" ref="P150" ca="1">IFERROR(_xlfn.SINGLE(INDEX(Data!$A$1:Q$1009,_xlfn.AGGREGATE(15,6,(OFFSET(Data!$A$1,0,MATCH(P$6,Data!$1:$1,0)-1,1000,1)=IF(P$7="","Yes",P$7))/(OFFSET(Data!$A$1,0,MATCH(P$6,Data!$1:$1,0)-1,1000,1)=IF(P$7="","Yes",P$7))*ROW(Data!$C$1:$C$1009),ROW(P150)-ROW(P$7)),1)),"")</f>
        <v/>
      </c>
      <c r="Q150" s="43" t="str">
        <f ca="1">IF(R150="","",IF(INDEX(Data!$BR:$BR,MATCH(R150,Data!$A:$A,0),1)=0,"",INDEX(Data!$BR:$BR,MATCH(R150,Data!$A:$A,0),1)))</f>
        <v/>
      </c>
      <c r="R150" s="43" t="str" cm="1">
        <f t="array" aca="1" ref="R150" ca="1">IFERROR(_xlfn.SINGLE(INDEX(Data!$A$1:R$1009,_xlfn.AGGREGATE(15,6,(OFFSET(Data!$A$1,0,MATCH(R$6,Data!$1:$1,0)-1,1000,1)=IF(R$7="","Yes",R$7))/(OFFSET(Data!$A$1,0,MATCH(R$6,Data!$1:$1,0)-1,1000,1)=IF(R$7="","Yes",R$7))*ROW(Data!$C$1:$C$1009),ROW(R150)-ROW(R$7)),1)),"")</f>
        <v/>
      </c>
      <c r="S150" s="43" t="str">
        <f ca="1">IF(T150="","",IF(INDEX(Data!$BR:$BR,MATCH(T150,Data!$A:$A,0),1)=0,"",INDEX(Data!$BR:$BR,MATCH(T150,Data!$A:$A,0),1)))</f>
        <v/>
      </c>
      <c r="T150" s="43" t="str" cm="1">
        <f t="array" aca="1" ref="T150" ca="1">IFERROR(_xlfn.SINGLE(INDEX(Data!$A$1:S$1009,_xlfn.AGGREGATE(15,6,(OFFSET(Data!$A$1,0,MATCH(T$6,Data!$1:$1,0)-1,1000,1)=IF(T$7="","Yes",T$7))/(OFFSET(Data!$A$1,0,MATCH(T$6,Data!$1:$1,0)-1,1000,1)=IF(T$7="","Yes",T$7))*ROW(Data!$C$1:$C$1009),ROW(T150)-ROW(T$7)),1)),"")</f>
        <v>Viceland</v>
      </c>
      <c r="U150" s="43" t="str">
        <f ca="1">IF(V150="","",IF(INDEX(Data!$BR:$BR,MATCH(V150,Data!$A:$A,0),1)=0,"",INDEX(Data!$BR:$BR,MATCH(V150,Data!$A:$A,0),1)))</f>
        <v/>
      </c>
      <c r="V150" s="43" t="str" cm="1">
        <f t="array" aca="1" ref="V150" ca="1">IFERROR(_xlfn.SINGLE(INDEX(Data!$A$1:T$1009,_xlfn.AGGREGATE(15,6,(OFFSET(Data!$A$1,0,MATCH(V$6,Data!$1:$1,0)-1,1000,1)=IF(V$7="","Yes",V$7))/(OFFSET(Data!$A$1,0,MATCH(V$6,Data!$1:$1,0)-1,1000,1)=IF(V$7="","Yes",V$7))*ROW(Data!$C$1:$C$1009),ROW(V150)-ROW(V$7)),1)),"")</f>
        <v>TruTV</v>
      </c>
      <c r="W150" s="43" t="str">
        <f ca="1">IF(X150="","",IF(INDEX(Data!$BR:$BR,MATCH(X150,Data!$A:$A,0),1)=0,"",INDEX(Data!$BR:$BR,MATCH(X150,Data!$A:$A,0),1)))</f>
        <v/>
      </c>
      <c r="X150" s="43" t="str" cm="1">
        <f t="array" aca="1" ref="X150" ca="1">IFERROR(_xlfn.SINGLE(INDEX(Data!$A$1:Y$1009,_xlfn.AGGREGATE(15,6,(OFFSET(Data!$A$1,0,MATCH(X$6,Data!$1:$1,0)-1,1000,1)=IF(X$7="","Yes",X$7))/(OFFSET(Data!$A$1,0,MATCH(X$6,Data!$1:$1,0)-1,1000,1)=IF(X$7="","Yes",X$7))*ROW(Data!$C$1:$C$1009),ROW(X150)-ROW(X$7)),1)),"")</f>
        <v/>
      </c>
      <c r="Y150" s="43" t="str">
        <f ca="1">IF(Z150="","",IF(INDEX(Data!$BR:$BR,MATCH(Z150,Data!$A:$A,0),1)=0,"",INDEX(Data!$BR:$BR,MATCH(Z150,Data!$A:$A,0),1)))</f>
        <v/>
      </c>
      <c r="Z150" s="43" t="str" cm="1">
        <f t="array" aca="1" ref="Z150" ca="1">IFERROR(_xlfn.SINGLE(INDEX(Data!$A$1:AA$1009,_xlfn.AGGREGATE(15,6,(OFFSET(Data!$A$1,0,MATCH(Z$6,Data!$1:$1,0)-1,1000,1)=IF(Z$7="","Yes",Z$7))/(OFFSET(Data!$A$1,0,MATCH(Z$6,Data!$1:$1,0)-1,1000,1)=IF(Z$7="","Yes",Z$7))*ROW(Data!$C$1:$C$1009),ROW(Z150)-ROW(Z$7)),1)),"")</f>
        <v/>
      </c>
      <c r="AA150" s="43" t="str">
        <f ca="1">IF(AB150="","",IF(INDEX(Data!$BR:$BR,MATCH(AB150,Data!$A:$A,0),1)=0,"",INDEX(Data!$BR:$BR,MATCH(AB150,Data!$A:$A,0),1)))</f>
        <v/>
      </c>
      <c r="AB150" s="43" t="str" cm="1">
        <f t="array" aca="1" ref="AB150" ca="1">IFERROR(_xlfn.SINGLE(INDEX(Data!$A$1:AC$1009,_xlfn.AGGREGATE(15,6,(OFFSET(Data!$A$1,0,MATCH(AB$6,Data!$1:$1,0)-1,1000,1)=IF(AB$7="","Yes",AB$7))/(OFFSET(Data!$A$1,0,MATCH(AB$6,Data!$1:$1,0)-1,1000,1)=IF(AB$7="","Yes",AB$7))*ROW(Data!$C$1:$C$1009),ROW(AB150)-ROW(AB$7)),1)),"")</f>
        <v/>
      </c>
      <c r="AC150" s="43" t="str">
        <f ca="1">IF(AD150="","",IF(INDEX(Data!$BR:$BR,MATCH(AD150,Data!$A:$A,0),1)=0,"",INDEX(Data!$BR:$BR,MATCH(AD150,Data!$A:$A,0),1)))</f>
        <v/>
      </c>
      <c r="AD150" s="43" t="str" cm="1">
        <f t="array" aca="1" ref="AD150" ca="1">IFERROR(_xlfn.SINGLE(INDEX(Data!$A$1:AE$1009,_xlfn.AGGREGATE(15,6,(OFFSET(Data!$A$1,0,MATCH(AD$6,Data!$1:$1,0)-1,1000,1)=IF(AD$7="","Yes",AD$7))/(OFFSET(Data!$A$1,0,MATCH(AD$6,Data!$1:$1,0)-1,1000,1)=IF(AD$7="","Yes",AD$7))*ROW(Data!$C$1:$C$1009),ROW(AD150)-ROW(AD$7)),1)),"")</f>
        <v/>
      </c>
      <c r="AE150" s="43" t="str">
        <f ca="1">IF(AF150="","",IF(INDEX(Data!$BR:$BR,MATCH(AF150,Data!$A:$A,0),1)=0,"",INDEX(Data!$BR:$BR,MATCH(AF150,Data!$A:$A,0),1)))</f>
        <v/>
      </c>
      <c r="AF150" s="43" t="str" cm="1">
        <f t="array" aca="1" ref="AF150" ca="1">IFERROR(_xlfn.SINGLE(INDEX(Data!$A$1:AM$1009,_xlfn.AGGREGATE(15,6,(OFFSET(Data!$A$1,0,MATCH(AF$6,Data!$1:$1,0)-1,1000,1)=IF(AF$7="","Yes",AF$7))/(OFFSET(Data!$A$1,0,MATCH(AF$6,Data!$1:$1,0)-1,1000,1)=IF(AF$7="","Yes",AF$7))*ROW(Data!$C$1:$C$1009),ROW(AF150)-ROW(AF$7)),1)),"")</f>
        <v/>
      </c>
      <c r="AG150" s="43" t="str">
        <f ca="1">IF(AH150="","",IF(INDEX(Data!$BR:$BR,MATCH(AH150,Data!$A:$A,0),1)=0,"",INDEX(Data!$BR:$BR,MATCH(AH150,Data!$A:$A,0),1)))</f>
        <v/>
      </c>
      <c r="AH150" s="43" t="str" cm="1">
        <f t="array" aca="1" ref="AH150" ca="1">IFERROR(_xlfn.SINGLE(INDEX(Data!$A$1:AO$1009,_xlfn.AGGREGATE(15,6,(OFFSET(Data!$A$1,0,MATCH(AH$6,Data!$1:$1,0)-1,1000,1)=IF(AH$7="","Yes",AH$7))/(OFFSET(Data!$A$1,0,MATCH(AH$6,Data!$1:$1,0)-1,1000,1)=IF(AH$7="","Yes",AH$7))*ROW(Data!$C$1:$C$1009),ROW(AH150)-ROW(AH$7)),1)),"")</f>
        <v/>
      </c>
      <c r="AI150" s="43" t="str">
        <f ca="1">IF(AJ150="","",IF(INDEX(Data!$BR:$BR,MATCH(AJ150,Data!$A:$A,0),1)=0,"",INDEX(Data!$BR:$BR,MATCH(AJ150,Data!$A:$A,0),1)))</f>
        <v/>
      </c>
      <c r="AJ150" s="43" t="str" cm="1">
        <f t="array" aca="1" ref="AJ150" ca="1">IFERROR(_xlfn.SINGLE(INDEX(Data!$A$1:AQ$1009,_xlfn.AGGREGATE(15,6,(OFFSET(Data!$A$1,0,MATCH(AJ$6,Data!$1:$1,0)-1,1000,1)=IF(AJ$7="","Yes",AJ$7))/(OFFSET(Data!$A$1,0,MATCH(AJ$6,Data!$1:$1,0)-1,1000,1)=IF(AJ$7="","Yes",AJ$7))*ROW(Data!$C$1:$C$1009),ROW(AJ150)-ROW(AJ$7)),1)),"")</f>
        <v/>
      </c>
      <c r="AK150" s="43" t="str">
        <f ca="1">IF(AL150="","",IF(INDEX(Data!$BR:$BR,MATCH(AL150,Data!$A:$A,0),1)=0,"",INDEX(Data!$BR:$BR,MATCH(AL150,Data!$A:$A,0),1)))</f>
        <v/>
      </c>
      <c r="AL150" s="43" t="str" cm="1">
        <f t="array" aca="1" ref="AL150" ca="1">IFERROR(_xlfn.SINGLE(INDEX(Data!$A$1:AS$1009,_xlfn.AGGREGATE(15,6,(OFFSET(Data!$A$1,0,MATCH(AL$6,Data!$1:$1,0)-1,1000,1)=IF(AL$7="","Yes",AL$7))/(OFFSET(Data!$A$1,0,MATCH(AL$6,Data!$1:$1,0)-1,1000,1)=IF(AL$7="","Yes",AL$7))*ROW(Data!$C$1:$C$1009),ROW(AL150)-ROW(AL$7)),1)),"")</f>
        <v/>
      </c>
      <c r="AM150" s="43" t="str">
        <f ca="1">IF(AN150="","",IF(INDEX(Data!$BR:$BR,MATCH(AN150,Data!$A:$A,0),1)=0,"",INDEX(Data!$BR:$BR,MATCH(AN150,Data!$A:$A,0),1)))</f>
        <v/>
      </c>
      <c r="AN150" s="43" t="str" cm="1">
        <f t="array" aca="1" ref="AN150" ca="1">IFERROR(_xlfn.SINGLE(INDEX(Data!$A$1:AU$1009,_xlfn.AGGREGATE(15,6,(OFFSET(Data!$A$1,0,MATCH(AN$6,Data!$1:$1,0)-1,1000,1)=IF(AN$7="","Yes",AN$7))/(OFFSET(Data!$A$1,0,MATCH(AN$6,Data!$1:$1,0)-1,1000,1)=IF(AN$7="","Yes",AN$7))*ROW(Data!$C$1:$C$1009),ROW(AN150)-ROW(AN$7)),1)),"")</f>
        <v/>
      </c>
    </row>
    <row r="151" spans="1:40" x14ac:dyDescent="0.4">
      <c r="A151" s="43" t="str">
        <f ca="1">IF(B151="","",IF(INDEX(Data!$BR:$BR,MATCH(B151,Data!$A:$A,0),1)=0,"",INDEX(Data!$BR:$BR,MATCH(B151,Data!$A:$A,0),1)))</f>
        <v/>
      </c>
      <c r="B151" s="43" t="str" cm="1">
        <f t="array" aca="1" ref="B151" ca="1">IFERROR(_xlfn.SINGLE(INDEX(Data!A$1:$A$1007,_xlfn.AGGREGATE(15,6,(OFFSET(Data!$A$1,0,MATCH(B$6,Data!$1:$1,0)-1,1000,1)=IF(B$7="","Yes",B$7))/(OFFSET(Data!$A$1,0,MATCH(B$6,Data!$1:$1,0)-1,1000,1)=IF(B$7="","Yes",B$7))*ROW(Data!$C$1:$C$1007),ROW(B151)-ROW(B$7)),1)),"")</f>
        <v/>
      </c>
      <c r="C151" s="43" t="str">
        <f ca="1">IF(D151="","",IF(INDEX(Data!$BR:$BR,MATCH(D151,Data!$A:$A,0),1)=0,"",INDEX(Data!$BR:$BR,MATCH(D151,Data!$A:$A,0),1)))</f>
        <v/>
      </c>
      <c r="D151" s="43" t="str" cm="1">
        <f t="array" aca="1" ref="D151" ca="1">IFERROR(_xlfn.SINGLE(INDEX(Data!$A$1:C$1007,_xlfn.AGGREGATE(15,6,(OFFSET(Data!$A$1,0,MATCH(D$6,Data!$1:$1,0)-1,1000,1)=IF(D$7="","Yes",D$7))/(OFFSET(Data!$A$1,0,MATCH(D$6,Data!$1:$1,0)-1,1000,1)=IF(D$7="","Yes",D$7))*ROW(Data!$C$1:$C$1007),ROW(D151)-ROW(D$7)),1)),"")</f>
        <v/>
      </c>
      <c r="E151" s="43" t="str">
        <f ca="1">IF(F151="","",IF(INDEX(Data!$BR:$BR,MATCH(F151,Data!$A:$A,0),1)=0,"",INDEX(Data!$BR:$BR,MATCH(F151,Data!$A:$A,0),1)))</f>
        <v/>
      </c>
      <c r="F151" s="43" t="str" cm="1">
        <f t="array" aca="1" ref="F151" ca="1">IFERROR(_xlfn.SINGLE(INDEX(Data!$A$1:E$1009,_xlfn.AGGREGATE(15,6,(OFFSET(Data!$A$1,0,MATCH(F$6,Data!$1:$1,0)-1,1000,1)=IF(F$7="","Yes",F$7))/(OFFSET(Data!$A$1,0,MATCH(F$6,Data!$1:$1,0)-1,1000,1)=IF(F$7="","Yes",F$7))*ROW(Data!$C$1:$C$1009),ROW(F151)-ROW(F$7)),1)),"")</f>
        <v/>
      </c>
      <c r="G151" s="43" t="str">
        <f ca="1">IF(H151="","",IF(INDEX(Data!$BR:$BR,MATCH(H151,Data!$A:$A,0),1)=0,"",INDEX(Data!$BR:$BR,MATCH(H151,Data!$A:$A,0),1)))</f>
        <v/>
      </c>
      <c r="H151" s="43" t="str" cm="1">
        <f t="array" aca="1" ref="H151" ca="1">IFERROR(_xlfn.SINGLE(INDEX(Data!$A$1:G$1009,_xlfn.AGGREGATE(15,6,(OFFSET(Data!$A$1,0,MATCH(H$6,Data!$1:$1,0)-1,1000,1)=IF(H$7="","Yes",H$7))/(OFFSET(Data!$A$1,0,MATCH(H$6,Data!$1:$1,0)-1,1000,1)=IF(H$7="","Yes",H$7))*ROW(Data!$C$1:$C$1009),ROW(H151)-ROW(H$7)),1)),"")</f>
        <v/>
      </c>
      <c r="I151" s="43" t="str">
        <f ca="1">IF(J151="","",IF(INDEX(Data!$BR:$BR,MATCH(J151,Data!$A:$A,0),1)=0,"",INDEX(Data!$BR:$BR,MATCH(J151,Data!$A:$A,0),1)))</f>
        <v/>
      </c>
      <c r="J151" s="43" t="str" cm="1">
        <f t="array" aca="1" ref="J151" ca="1">IFERROR(_xlfn.SINGLE(INDEX(Data!$A$1:J$1009,_xlfn.AGGREGATE(15,6,(OFFSET(Data!$A$1,0,MATCH(J$6,Data!$1:$1,0)-1,1000,1)=IF(J$7="","Yes",J$7))/(OFFSET(Data!$A$1,0,MATCH(J$6,Data!$1:$1,0)-1,1000,1)=IF(J$7="","Yes",J$7))*ROW(Data!$C$1:$C$1009),ROW(J151)-ROW(J$7)),1)),"")</f>
        <v/>
      </c>
      <c r="K151" s="43" t="str">
        <f ca="1">IF(L151="","",IF(INDEX(Data!$BR:$BR,MATCH(L151,Data!$A:$A,0),1)=0,"",INDEX(Data!$BR:$BR,MATCH(L151,Data!$A:$A,0),1)))</f>
        <v/>
      </c>
      <c r="L151" s="43" t="str" cm="1">
        <f t="array" aca="1" ref="L151" ca="1">IFERROR(_xlfn.SINGLE(INDEX(Data!$A$1:L$1009,_xlfn.AGGREGATE(15,6,(OFFSET(Data!$A$1,0,MATCH(L$6,Data!$1:$1,0)-1,1000,1)=IF(L$7="","Yes",L$7))/(OFFSET(Data!$A$1,0,MATCH(L$6,Data!$1:$1,0)-1,1000,1)=IF(L$7="","Yes",L$7))*ROW(Data!$C$1:$C$1009),ROW(L151)-ROW(L$7)),1)),"")</f>
        <v/>
      </c>
      <c r="M151" s="43" t="str">
        <f ca="1">IF(N151="","",IF(INDEX(Data!$BR:$BR,MATCH(N151,Data!$A:$A,0),1)=0,"",INDEX(Data!$BR:$BR,MATCH(N151,Data!$A:$A,0),1)))</f>
        <v/>
      </c>
      <c r="N151" s="43" t="str" cm="1">
        <f t="array" aca="1" ref="N151" ca="1">IFERROR(_xlfn.SINGLE(INDEX(Data!$A$1:N$1009,_xlfn.AGGREGATE(15,6,(OFFSET(Data!$A$1,0,MATCH(N$6,Data!$1:$1,0)-1,1000,1)=IF(N$7="","Yes",N$7))/(OFFSET(Data!$A$1,0,MATCH(N$6,Data!$1:$1,0)-1,1000,1)=IF(N$7="","Yes",N$7))*ROW(Data!$C$1:$C$1009),ROW(N151)-ROW(N$7)),1)),"")</f>
        <v/>
      </c>
      <c r="O151" s="43" t="str">
        <f ca="1">IF(P151="","",IF(INDEX(Data!$BR:$BR,MATCH(P151,Data!$A:$A,0),1)=0,"",INDEX(Data!$BR:$BR,MATCH(P151,Data!$A:$A,0),1)))</f>
        <v/>
      </c>
      <c r="P151" s="43" t="str" cm="1">
        <f t="array" aca="1" ref="P151" ca="1">IFERROR(_xlfn.SINGLE(INDEX(Data!$A$1:Q$1009,_xlfn.AGGREGATE(15,6,(OFFSET(Data!$A$1,0,MATCH(P$6,Data!$1:$1,0)-1,1000,1)=IF(P$7="","Yes",P$7))/(OFFSET(Data!$A$1,0,MATCH(P$6,Data!$1:$1,0)-1,1000,1)=IF(P$7="","Yes",P$7))*ROW(Data!$C$1:$C$1009),ROW(P151)-ROW(P$7)),1)),"")</f>
        <v/>
      </c>
      <c r="Q151" s="43" t="str">
        <f ca="1">IF(R151="","",IF(INDEX(Data!$BR:$BR,MATCH(R151,Data!$A:$A,0),1)=0,"",INDEX(Data!$BR:$BR,MATCH(R151,Data!$A:$A,0),1)))</f>
        <v/>
      </c>
      <c r="R151" s="43" t="str" cm="1">
        <f t="array" aca="1" ref="R151" ca="1">IFERROR(_xlfn.SINGLE(INDEX(Data!$A$1:R$1009,_xlfn.AGGREGATE(15,6,(OFFSET(Data!$A$1,0,MATCH(R$6,Data!$1:$1,0)-1,1000,1)=IF(R$7="","Yes",R$7))/(OFFSET(Data!$A$1,0,MATCH(R$6,Data!$1:$1,0)-1,1000,1)=IF(R$7="","Yes",R$7))*ROW(Data!$C$1:$C$1009),ROW(R151)-ROW(R$7)),1)),"")</f>
        <v/>
      </c>
      <c r="S151" s="43" t="str">
        <f ca="1">IF(T151="","",IF(INDEX(Data!$BR:$BR,MATCH(T151,Data!$A:$A,0),1)=0,"",INDEX(Data!$BR:$BR,MATCH(T151,Data!$A:$A,0),1)))</f>
        <v/>
      </c>
      <c r="T151" s="43" t="str" cm="1">
        <f t="array" aca="1" ref="T151" ca="1">IFERROR(_xlfn.SINGLE(INDEX(Data!$A$1:S$1009,_xlfn.AGGREGATE(15,6,(OFFSET(Data!$A$1,0,MATCH(T$6,Data!$1:$1,0)-1,1000,1)=IF(T$7="","Yes",T$7))/(OFFSET(Data!$A$1,0,MATCH(T$6,Data!$1:$1,0)-1,1000,1)=IF(T$7="","Yes",T$7))*ROW(Data!$C$1:$C$1009),ROW(T151)-ROW(T$7)),1)),"")</f>
        <v>We TV</v>
      </c>
      <c r="U151" s="43" t="str">
        <f ca="1">IF(V151="","",IF(INDEX(Data!$BR:$BR,MATCH(V151,Data!$A:$A,0),1)=0,"",INDEX(Data!$BR:$BR,MATCH(V151,Data!$A:$A,0),1)))</f>
        <v/>
      </c>
      <c r="V151" s="43" t="str" cm="1">
        <f t="array" aca="1" ref="V151" ca="1">IFERROR(_xlfn.SINGLE(INDEX(Data!$A$1:T$1009,_xlfn.AGGREGATE(15,6,(OFFSET(Data!$A$1,0,MATCH(V$6,Data!$1:$1,0)-1,1000,1)=IF(V$7="","Yes",V$7))/(OFFSET(Data!$A$1,0,MATCH(V$6,Data!$1:$1,0)-1,1000,1)=IF(V$7="","Yes",V$7))*ROW(Data!$C$1:$C$1009),ROW(V151)-ROW(V$7)),1)),"")</f>
        <v>TUDN</v>
      </c>
      <c r="W151" s="43" t="str">
        <f ca="1">IF(X151="","",IF(INDEX(Data!$BR:$BR,MATCH(X151,Data!$A:$A,0),1)=0,"",INDEX(Data!$BR:$BR,MATCH(X151,Data!$A:$A,0),1)))</f>
        <v/>
      </c>
      <c r="X151" s="43" t="str" cm="1">
        <f t="array" aca="1" ref="X151" ca="1">IFERROR(_xlfn.SINGLE(INDEX(Data!$A$1:Y$1009,_xlfn.AGGREGATE(15,6,(OFFSET(Data!$A$1,0,MATCH(X$6,Data!$1:$1,0)-1,1000,1)=IF(X$7="","Yes",X$7))/(OFFSET(Data!$A$1,0,MATCH(X$6,Data!$1:$1,0)-1,1000,1)=IF(X$7="","Yes",X$7))*ROW(Data!$C$1:$C$1009),ROW(X151)-ROW(X$7)),1)),"")</f>
        <v/>
      </c>
      <c r="Y151" s="43" t="str">
        <f ca="1">IF(Z151="","",IF(INDEX(Data!$BR:$BR,MATCH(Z151,Data!$A:$A,0),1)=0,"",INDEX(Data!$BR:$BR,MATCH(Z151,Data!$A:$A,0),1)))</f>
        <v/>
      </c>
      <c r="Z151" s="43" t="str" cm="1">
        <f t="array" aca="1" ref="Z151" ca="1">IFERROR(_xlfn.SINGLE(INDEX(Data!$A$1:AA$1009,_xlfn.AGGREGATE(15,6,(OFFSET(Data!$A$1,0,MATCH(Z$6,Data!$1:$1,0)-1,1000,1)=IF(Z$7="","Yes",Z$7))/(OFFSET(Data!$A$1,0,MATCH(Z$6,Data!$1:$1,0)-1,1000,1)=IF(Z$7="","Yes",Z$7))*ROW(Data!$C$1:$C$1009),ROW(Z151)-ROW(Z$7)),1)),"")</f>
        <v/>
      </c>
      <c r="AA151" s="43" t="str">
        <f ca="1">IF(AB151="","",IF(INDEX(Data!$BR:$BR,MATCH(AB151,Data!$A:$A,0),1)=0,"",INDEX(Data!$BR:$BR,MATCH(AB151,Data!$A:$A,0),1)))</f>
        <v/>
      </c>
      <c r="AB151" s="43" t="str" cm="1">
        <f t="array" aca="1" ref="AB151" ca="1">IFERROR(_xlfn.SINGLE(INDEX(Data!$A$1:AC$1009,_xlfn.AGGREGATE(15,6,(OFFSET(Data!$A$1,0,MATCH(AB$6,Data!$1:$1,0)-1,1000,1)=IF(AB$7="","Yes",AB$7))/(OFFSET(Data!$A$1,0,MATCH(AB$6,Data!$1:$1,0)-1,1000,1)=IF(AB$7="","Yes",AB$7))*ROW(Data!$C$1:$C$1009),ROW(AB151)-ROW(AB$7)),1)),"")</f>
        <v/>
      </c>
      <c r="AC151" s="43" t="str">
        <f ca="1">IF(AD151="","",IF(INDEX(Data!$BR:$BR,MATCH(AD151,Data!$A:$A,0),1)=0,"",INDEX(Data!$BR:$BR,MATCH(AD151,Data!$A:$A,0),1)))</f>
        <v/>
      </c>
      <c r="AD151" s="43" t="str" cm="1">
        <f t="array" aca="1" ref="AD151" ca="1">IFERROR(_xlfn.SINGLE(INDEX(Data!$A$1:AE$1009,_xlfn.AGGREGATE(15,6,(OFFSET(Data!$A$1,0,MATCH(AD$6,Data!$1:$1,0)-1,1000,1)=IF(AD$7="","Yes",AD$7))/(OFFSET(Data!$A$1,0,MATCH(AD$6,Data!$1:$1,0)-1,1000,1)=IF(AD$7="","Yes",AD$7))*ROW(Data!$C$1:$C$1009),ROW(AD151)-ROW(AD$7)),1)),"")</f>
        <v/>
      </c>
      <c r="AE151" s="43" t="str">
        <f ca="1">IF(AF151="","",IF(INDEX(Data!$BR:$BR,MATCH(AF151,Data!$A:$A,0),1)=0,"",INDEX(Data!$BR:$BR,MATCH(AF151,Data!$A:$A,0),1)))</f>
        <v/>
      </c>
      <c r="AF151" s="43" t="str" cm="1">
        <f t="array" aca="1" ref="AF151" ca="1">IFERROR(_xlfn.SINGLE(INDEX(Data!$A$1:AM$1009,_xlfn.AGGREGATE(15,6,(OFFSET(Data!$A$1,0,MATCH(AF$6,Data!$1:$1,0)-1,1000,1)=IF(AF$7="","Yes",AF$7))/(OFFSET(Data!$A$1,0,MATCH(AF$6,Data!$1:$1,0)-1,1000,1)=IF(AF$7="","Yes",AF$7))*ROW(Data!$C$1:$C$1009),ROW(AF151)-ROW(AF$7)),1)),"")</f>
        <v/>
      </c>
      <c r="AG151" s="43" t="str">
        <f ca="1">IF(AH151="","",IF(INDEX(Data!$BR:$BR,MATCH(AH151,Data!$A:$A,0),1)=0,"",INDEX(Data!$BR:$BR,MATCH(AH151,Data!$A:$A,0),1)))</f>
        <v/>
      </c>
      <c r="AH151" s="43" t="str" cm="1">
        <f t="array" aca="1" ref="AH151" ca="1">IFERROR(_xlfn.SINGLE(INDEX(Data!$A$1:AO$1009,_xlfn.AGGREGATE(15,6,(OFFSET(Data!$A$1,0,MATCH(AH$6,Data!$1:$1,0)-1,1000,1)=IF(AH$7="","Yes",AH$7))/(OFFSET(Data!$A$1,0,MATCH(AH$6,Data!$1:$1,0)-1,1000,1)=IF(AH$7="","Yes",AH$7))*ROW(Data!$C$1:$C$1009),ROW(AH151)-ROW(AH$7)),1)),"")</f>
        <v/>
      </c>
      <c r="AI151" s="43" t="str">
        <f ca="1">IF(AJ151="","",IF(INDEX(Data!$BR:$BR,MATCH(AJ151,Data!$A:$A,0),1)=0,"",INDEX(Data!$BR:$BR,MATCH(AJ151,Data!$A:$A,0),1)))</f>
        <v/>
      </c>
      <c r="AJ151" s="43" t="str" cm="1">
        <f t="array" aca="1" ref="AJ151" ca="1">IFERROR(_xlfn.SINGLE(INDEX(Data!$A$1:AQ$1009,_xlfn.AGGREGATE(15,6,(OFFSET(Data!$A$1,0,MATCH(AJ$6,Data!$1:$1,0)-1,1000,1)=IF(AJ$7="","Yes",AJ$7))/(OFFSET(Data!$A$1,0,MATCH(AJ$6,Data!$1:$1,0)-1,1000,1)=IF(AJ$7="","Yes",AJ$7))*ROW(Data!$C$1:$C$1009),ROW(AJ151)-ROW(AJ$7)),1)),"")</f>
        <v/>
      </c>
      <c r="AK151" s="43" t="str">
        <f ca="1">IF(AL151="","",IF(INDEX(Data!$BR:$BR,MATCH(AL151,Data!$A:$A,0),1)=0,"",INDEX(Data!$BR:$BR,MATCH(AL151,Data!$A:$A,0),1)))</f>
        <v/>
      </c>
      <c r="AL151" s="43" t="str" cm="1">
        <f t="array" aca="1" ref="AL151" ca="1">IFERROR(_xlfn.SINGLE(INDEX(Data!$A$1:AS$1009,_xlfn.AGGREGATE(15,6,(OFFSET(Data!$A$1,0,MATCH(AL$6,Data!$1:$1,0)-1,1000,1)=IF(AL$7="","Yes",AL$7))/(OFFSET(Data!$A$1,0,MATCH(AL$6,Data!$1:$1,0)-1,1000,1)=IF(AL$7="","Yes",AL$7))*ROW(Data!$C$1:$C$1009),ROW(AL151)-ROW(AL$7)),1)),"")</f>
        <v/>
      </c>
      <c r="AM151" s="43" t="str">
        <f ca="1">IF(AN151="","",IF(INDEX(Data!$BR:$BR,MATCH(AN151,Data!$A:$A,0),1)=0,"",INDEX(Data!$BR:$BR,MATCH(AN151,Data!$A:$A,0),1)))</f>
        <v/>
      </c>
      <c r="AN151" s="43" t="str" cm="1">
        <f t="array" aca="1" ref="AN151" ca="1">IFERROR(_xlfn.SINGLE(INDEX(Data!$A$1:AU$1009,_xlfn.AGGREGATE(15,6,(OFFSET(Data!$A$1,0,MATCH(AN$6,Data!$1:$1,0)-1,1000,1)=IF(AN$7="","Yes",AN$7))/(OFFSET(Data!$A$1,0,MATCH(AN$6,Data!$1:$1,0)-1,1000,1)=IF(AN$7="","Yes",AN$7))*ROW(Data!$C$1:$C$1009),ROW(AN151)-ROW(AN$7)),1)),"")</f>
        <v/>
      </c>
    </row>
    <row r="152" spans="1:40" ht="24" x14ac:dyDescent="0.4">
      <c r="A152" s="43" t="str">
        <f ca="1">IF(B152="","",IF(INDEX(Data!$BR:$BR,MATCH(B152,Data!$A:$A,0),1)=0,"",INDEX(Data!$BR:$BR,MATCH(B152,Data!$A:$A,0),1)))</f>
        <v/>
      </c>
      <c r="B152" s="43" t="str" cm="1">
        <f t="array" aca="1" ref="B152" ca="1">IFERROR(_xlfn.SINGLE(INDEX(Data!A$1:$A$1007,_xlfn.AGGREGATE(15,6,(OFFSET(Data!$A$1,0,MATCH(B$6,Data!$1:$1,0)-1,1000,1)=IF(B$7="","Yes",B$7))/(OFFSET(Data!$A$1,0,MATCH(B$6,Data!$1:$1,0)-1,1000,1)=IF(B$7="","Yes",B$7))*ROW(Data!$C$1:$C$1007),ROW(B152)-ROW(B$7)),1)),"")</f>
        <v/>
      </c>
      <c r="C152" s="43" t="str">
        <f ca="1">IF(D152="","",IF(INDEX(Data!$BR:$BR,MATCH(D152,Data!$A:$A,0),1)=0,"",INDEX(Data!$BR:$BR,MATCH(D152,Data!$A:$A,0),1)))</f>
        <v/>
      </c>
      <c r="D152" s="43" t="str" cm="1">
        <f t="array" aca="1" ref="D152" ca="1">IFERROR(_xlfn.SINGLE(INDEX(Data!$A$1:C$1007,_xlfn.AGGREGATE(15,6,(OFFSET(Data!$A$1,0,MATCH(D$6,Data!$1:$1,0)-1,1000,1)=IF(D$7="","Yes",D$7))/(OFFSET(Data!$A$1,0,MATCH(D$6,Data!$1:$1,0)-1,1000,1)=IF(D$7="","Yes",D$7))*ROW(Data!$C$1:$C$1007),ROW(D152)-ROW(D$7)),1)),"")</f>
        <v/>
      </c>
      <c r="E152" s="43" t="str">
        <f ca="1">IF(F152="","",IF(INDEX(Data!$BR:$BR,MATCH(F152,Data!$A:$A,0),1)=0,"",INDEX(Data!$BR:$BR,MATCH(F152,Data!$A:$A,0),1)))</f>
        <v/>
      </c>
      <c r="F152" s="43" t="str" cm="1">
        <f t="array" aca="1" ref="F152" ca="1">IFERROR(_xlfn.SINGLE(INDEX(Data!$A$1:E$1009,_xlfn.AGGREGATE(15,6,(OFFSET(Data!$A$1,0,MATCH(F$6,Data!$1:$1,0)-1,1000,1)=IF(F$7="","Yes",F$7))/(OFFSET(Data!$A$1,0,MATCH(F$6,Data!$1:$1,0)-1,1000,1)=IF(F$7="","Yes",F$7))*ROW(Data!$C$1:$C$1009),ROW(F152)-ROW(F$7)),1)),"")</f>
        <v/>
      </c>
      <c r="G152" s="43" t="str">
        <f ca="1">IF(H152="","",IF(INDEX(Data!$BR:$BR,MATCH(H152,Data!$A:$A,0),1)=0,"",INDEX(Data!$BR:$BR,MATCH(H152,Data!$A:$A,0),1)))</f>
        <v/>
      </c>
      <c r="H152" s="43" t="str" cm="1">
        <f t="array" aca="1" ref="H152" ca="1">IFERROR(_xlfn.SINGLE(INDEX(Data!$A$1:G$1009,_xlfn.AGGREGATE(15,6,(OFFSET(Data!$A$1,0,MATCH(H$6,Data!$1:$1,0)-1,1000,1)=IF(H$7="","Yes",H$7))/(OFFSET(Data!$A$1,0,MATCH(H$6,Data!$1:$1,0)-1,1000,1)=IF(H$7="","Yes",H$7))*ROW(Data!$C$1:$C$1009),ROW(H152)-ROW(H$7)),1)),"")</f>
        <v/>
      </c>
      <c r="I152" s="43" t="str">
        <f ca="1">IF(J152="","",IF(INDEX(Data!$BR:$BR,MATCH(J152,Data!$A:$A,0),1)=0,"",INDEX(Data!$BR:$BR,MATCH(J152,Data!$A:$A,0),1)))</f>
        <v/>
      </c>
      <c r="J152" s="43" t="str" cm="1">
        <f t="array" aca="1" ref="J152" ca="1">IFERROR(_xlfn.SINGLE(INDEX(Data!$A$1:J$1009,_xlfn.AGGREGATE(15,6,(OFFSET(Data!$A$1,0,MATCH(J$6,Data!$1:$1,0)-1,1000,1)=IF(J$7="","Yes",J$7))/(OFFSET(Data!$A$1,0,MATCH(J$6,Data!$1:$1,0)-1,1000,1)=IF(J$7="","Yes",J$7))*ROW(Data!$C$1:$C$1009),ROW(J152)-ROW(J$7)),1)),"")</f>
        <v/>
      </c>
      <c r="K152" s="43" t="str">
        <f ca="1">IF(L152="","",IF(INDEX(Data!$BR:$BR,MATCH(L152,Data!$A:$A,0),1)=0,"",INDEX(Data!$BR:$BR,MATCH(L152,Data!$A:$A,0),1)))</f>
        <v/>
      </c>
      <c r="L152" s="43" t="str" cm="1">
        <f t="array" aca="1" ref="L152" ca="1">IFERROR(_xlfn.SINGLE(INDEX(Data!$A$1:L$1009,_xlfn.AGGREGATE(15,6,(OFFSET(Data!$A$1,0,MATCH(L$6,Data!$1:$1,0)-1,1000,1)=IF(L$7="","Yes",L$7))/(OFFSET(Data!$A$1,0,MATCH(L$6,Data!$1:$1,0)-1,1000,1)=IF(L$7="","Yes",L$7))*ROW(Data!$C$1:$C$1009),ROW(L152)-ROW(L$7)),1)),"")</f>
        <v/>
      </c>
      <c r="M152" s="43" t="str">
        <f ca="1">IF(N152="","",IF(INDEX(Data!$BR:$BR,MATCH(N152,Data!$A:$A,0),1)=0,"",INDEX(Data!$BR:$BR,MATCH(N152,Data!$A:$A,0),1)))</f>
        <v/>
      </c>
      <c r="N152" s="43" t="str" cm="1">
        <f t="array" aca="1" ref="N152" ca="1">IFERROR(_xlfn.SINGLE(INDEX(Data!$A$1:N$1009,_xlfn.AGGREGATE(15,6,(OFFSET(Data!$A$1,0,MATCH(N$6,Data!$1:$1,0)-1,1000,1)=IF(N$7="","Yes",N$7))/(OFFSET(Data!$A$1,0,MATCH(N$6,Data!$1:$1,0)-1,1000,1)=IF(N$7="","Yes",N$7))*ROW(Data!$C$1:$C$1009),ROW(N152)-ROW(N$7)),1)),"")</f>
        <v/>
      </c>
      <c r="O152" s="43" t="str">
        <f ca="1">IF(P152="","",IF(INDEX(Data!$BR:$BR,MATCH(P152,Data!$A:$A,0),1)=0,"",INDEX(Data!$BR:$BR,MATCH(P152,Data!$A:$A,0),1)))</f>
        <v/>
      </c>
      <c r="P152" s="43" t="str" cm="1">
        <f t="array" aca="1" ref="P152" ca="1">IFERROR(_xlfn.SINGLE(INDEX(Data!$A$1:Q$1009,_xlfn.AGGREGATE(15,6,(OFFSET(Data!$A$1,0,MATCH(P$6,Data!$1:$1,0)-1,1000,1)=IF(P$7="","Yes",P$7))/(OFFSET(Data!$A$1,0,MATCH(P$6,Data!$1:$1,0)-1,1000,1)=IF(P$7="","Yes",P$7))*ROW(Data!$C$1:$C$1009),ROW(P152)-ROW(P$7)),1)),"")</f>
        <v/>
      </c>
      <c r="Q152" s="43" t="str">
        <f ca="1">IF(R152="","",IF(INDEX(Data!$BR:$BR,MATCH(R152,Data!$A:$A,0),1)=0,"",INDEX(Data!$BR:$BR,MATCH(R152,Data!$A:$A,0),1)))</f>
        <v/>
      </c>
      <c r="R152" s="43" t="str" cm="1">
        <f t="array" aca="1" ref="R152" ca="1">IFERROR(_xlfn.SINGLE(INDEX(Data!$A$1:R$1009,_xlfn.AGGREGATE(15,6,(OFFSET(Data!$A$1,0,MATCH(R$6,Data!$1:$1,0)-1,1000,1)=IF(R$7="","Yes",R$7))/(OFFSET(Data!$A$1,0,MATCH(R$6,Data!$1:$1,0)-1,1000,1)=IF(R$7="","Yes",R$7))*ROW(Data!$C$1:$C$1009),ROW(R152)-ROW(R$7)),1)),"")</f>
        <v/>
      </c>
      <c r="S152" s="43" t="str">
        <f ca="1">IF(T152="","",IF(INDEX(Data!$BR:$BR,MATCH(T152,Data!$A:$A,0),1)=0,"",INDEX(Data!$BR:$BR,MATCH(T152,Data!$A:$A,0),1)))</f>
        <v/>
      </c>
      <c r="T152" s="43" t="str" cm="1">
        <f t="array" aca="1" ref="T152" ca="1">IFERROR(_xlfn.SINGLE(INDEX(Data!$A$1:S$1009,_xlfn.AGGREGATE(15,6,(OFFSET(Data!$A$1,0,MATCH(T$6,Data!$1:$1,0)-1,1000,1)=IF(T$7="","Yes",T$7))/(OFFSET(Data!$A$1,0,MATCH(T$6,Data!$1:$1,0)-1,1000,1)=IF(T$7="","Yes",T$7))*ROW(Data!$C$1:$C$1009),ROW(T152)-ROW(T$7)),1)),"")</f>
        <v>Weather Channel</v>
      </c>
      <c r="U152" s="43" t="str">
        <f ca="1">IF(V152="","",IF(INDEX(Data!$BR:$BR,MATCH(V152,Data!$A:$A,0),1)=0,"",INDEX(Data!$BR:$BR,MATCH(V152,Data!$A:$A,0),1)))</f>
        <v/>
      </c>
      <c r="V152" s="43" t="str" cm="1">
        <f t="array" aca="1" ref="V152" ca="1">IFERROR(_xlfn.SINGLE(INDEX(Data!$A$1:T$1009,_xlfn.AGGREGATE(15,6,(OFFSET(Data!$A$1,0,MATCH(V$6,Data!$1:$1,0)-1,1000,1)=IF(V$7="","Yes",V$7))/(OFFSET(Data!$A$1,0,MATCH(V$6,Data!$1:$1,0)-1,1000,1)=IF(V$7="","Yes",V$7))*ROW(Data!$C$1:$C$1009),ROW(V152)-ROW(V$7)),1)),"")</f>
        <v>Turner Classic Movies</v>
      </c>
      <c r="W152" s="43" t="str">
        <f ca="1">IF(X152="","",IF(INDEX(Data!$BR:$BR,MATCH(X152,Data!$A:$A,0),1)=0,"",INDEX(Data!$BR:$BR,MATCH(X152,Data!$A:$A,0),1)))</f>
        <v/>
      </c>
      <c r="X152" s="43" t="str" cm="1">
        <f t="array" aca="1" ref="X152" ca="1">IFERROR(_xlfn.SINGLE(INDEX(Data!$A$1:Y$1009,_xlfn.AGGREGATE(15,6,(OFFSET(Data!$A$1,0,MATCH(X$6,Data!$1:$1,0)-1,1000,1)=IF(X$7="","Yes",X$7))/(OFFSET(Data!$A$1,0,MATCH(X$6,Data!$1:$1,0)-1,1000,1)=IF(X$7="","Yes",X$7))*ROW(Data!$C$1:$C$1009),ROW(X152)-ROW(X$7)),1)),"")</f>
        <v/>
      </c>
      <c r="Y152" s="43" t="str">
        <f ca="1">IF(Z152="","",IF(INDEX(Data!$BR:$BR,MATCH(Z152,Data!$A:$A,0),1)=0,"",INDEX(Data!$BR:$BR,MATCH(Z152,Data!$A:$A,0),1)))</f>
        <v/>
      </c>
      <c r="Z152" s="43" t="str" cm="1">
        <f t="array" aca="1" ref="Z152" ca="1">IFERROR(_xlfn.SINGLE(INDEX(Data!$A$1:AA$1009,_xlfn.AGGREGATE(15,6,(OFFSET(Data!$A$1,0,MATCH(Z$6,Data!$1:$1,0)-1,1000,1)=IF(Z$7="","Yes",Z$7))/(OFFSET(Data!$A$1,0,MATCH(Z$6,Data!$1:$1,0)-1,1000,1)=IF(Z$7="","Yes",Z$7))*ROW(Data!$C$1:$C$1009),ROW(Z152)-ROW(Z$7)),1)),"")</f>
        <v/>
      </c>
      <c r="AA152" s="43" t="str">
        <f ca="1">IF(AB152="","",IF(INDEX(Data!$BR:$BR,MATCH(AB152,Data!$A:$A,0),1)=0,"",INDEX(Data!$BR:$BR,MATCH(AB152,Data!$A:$A,0),1)))</f>
        <v/>
      </c>
      <c r="AB152" s="43" t="str" cm="1">
        <f t="array" aca="1" ref="AB152" ca="1">IFERROR(_xlfn.SINGLE(INDEX(Data!$A$1:AC$1009,_xlfn.AGGREGATE(15,6,(OFFSET(Data!$A$1,0,MATCH(AB$6,Data!$1:$1,0)-1,1000,1)=IF(AB$7="","Yes",AB$7))/(OFFSET(Data!$A$1,0,MATCH(AB$6,Data!$1:$1,0)-1,1000,1)=IF(AB$7="","Yes",AB$7))*ROW(Data!$C$1:$C$1009),ROW(AB152)-ROW(AB$7)),1)),"")</f>
        <v/>
      </c>
      <c r="AC152" s="43" t="str">
        <f ca="1">IF(AD152="","",IF(INDEX(Data!$BR:$BR,MATCH(AD152,Data!$A:$A,0),1)=0,"",INDEX(Data!$BR:$BR,MATCH(AD152,Data!$A:$A,0),1)))</f>
        <v/>
      </c>
      <c r="AD152" s="43" t="str" cm="1">
        <f t="array" aca="1" ref="AD152" ca="1">IFERROR(_xlfn.SINGLE(INDEX(Data!$A$1:AE$1009,_xlfn.AGGREGATE(15,6,(OFFSET(Data!$A$1,0,MATCH(AD$6,Data!$1:$1,0)-1,1000,1)=IF(AD$7="","Yes",AD$7))/(OFFSET(Data!$A$1,0,MATCH(AD$6,Data!$1:$1,0)-1,1000,1)=IF(AD$7="","Yes",AD$7))*ROW(Data!$C$1:$C$1009),ROW(AD152)-ROW(AD$7)),1)),"")</f>
        <v/>
      </c>
      <c r="AE152" s="43" t="str">
        <f ca="1">IF(AF152="","",IF(INDEX(Data!$BR:$BR,MATCH(AF152,Data!$A:$A,0),1)=0,"",INDEX(Data!$BR:$BR,MATCH(AF152,Data!$A:$A,0),1)))</f>
        <v/>
      </c>
      <c r="AF152" s="43" t="str" cm="1">
        <f t="array" aca="1" ref="AF152" ca="1">IFERROR(_xlfn.SINGLE(INDEX(Data!$A$1:AM$1009,_xlfn.AGGREGATE(15,6,(OFFSET(Data!$A$1,0,MATCH(AF$6,Data!$1:$1,0)-1,1000,1)=IF(AF$7="","Yes",AF$7))/(OFFSET(Data!$A$1,0,MATCH(AF$6,Data!$1:$1,0)-1,1000,1)=IF(AF$7="","Yes",AF$7))*ROW(Data!$C$1:$C$1009),ROW(AF152)-ROW(AF$7)),1)),"")</f>
        <v/>
      </c>
      <c r="AG152" s="43" t="str">
        <f ca="1">IF(AH152="","",IF(INDEX(Data!$BR:$BR,MATCH(AH152,Data!$A:$A,0),1)=0,"",INDEX(Data!$BR:$BR,MATCH(AH152,Data!$A:$A,0),1)))</f>
        <v/>
      </c>
      <c r="AH152" s="43" t="str" cm="1">
        <f t="array" aca="1" ref="AH152" ca="1">IFERROR(_xlfn.SINGLE(INDEX(Data!$A$1:AO$1009,_xlfn.AGGREGATE(15,6,(OFFSET(Data!$A$1,0,MATCH(AH$6,Data!$1:$1,0)-1,1000,1)=IF(AH$7="","Yes",AH$7))/(OFFSET(Data!$A$1,0,MATCH(AH$6,Data!$1:$1,0)-1,1000,1)=IF(AH$7="","Yes",AH$7))*ROW(Data!$C$1:$C$1009),ROW(AH152)-ROW(AH$7)),1)),"")</f>
        <v/>
      </c>
      <c r="AI152" s="43" t="str">
        <f ca="1">IF(AJ152="","",IF(INDEX(Data!$BR:$BR,MATCH(AJ152,Data!$A:$A,0),1)=0,"",INDEX(Data!$BR:$BR,MATCH(AJ152,Data!$A:$A,0),1)))</f>
        <v/>
      </c>
      <c r="AJ152" s="43" t="str" cm="1">
        <f t="array" aca="1" ref="AJ152" ca="1">IFERROR(_xlfn.SINGLE(INDEX(Data!$A$1:AQ$1009,_xlfn.AGGREGATE(15,6,(OFFSET(Data!$A$1,0,MATCH(AJ$6,Data!$1:$1,0)-1,1000,1)=IF(AJ$7="","Yes",AJ$7))/(OFFSET(Data!$A$1,0,MATCH(AJ$6,Data!$1:$1,0)-1,1000,1)=IF(AJ$7="","Yes",AJ$7))*ROW(Data!$C$1:$C$1009),ROW(AJ152)-ROW(AJ$7)),1)),"")</f>
        <v/>
      </c>
      <c r="AK152" s="43" t="str">
        <f ca="1">IF(AL152="","",IF(INDEX(Data!$BR:$BR,MATCH(AL152,Data!$A:$A,0),1)=0,"",INDEX(Data!$BR:$BR,MATCH(AL152,Data!$A:$A,0),1)))</f>
        <v/>
      </c>
      <c r="AL152" s="43" t="str" cm="1">
        <f t="array" aca="1" ref="AL152" ca="1">IFERROR(_xlfn.SINGLE(INDEX(Data!$A$1:AS$1009,_xlfn.AGGREGATE(15,6,(OFFSET(Data!$A$1,0,MATCH(AL$6,Data!$1:$1,0)-1,1000,1)=IF(AL$7="","Yes",AL$7))/(OFFSET(Data!$A$1,0,MATCH(AL$6,Data!$1:$1,0)-1,1000,1)=IF(AL$7="","Yes",AL$7))*ROW(Data!$C$1:$C$1009),ROW(AL152)-ROW(AL$7)),1)),"")</f>
        <v/>
      </c>
      <c r="AM152" s="43" t="str">
        <f ca="1">IF(AN152="","",IF(INDEX(Data!$BR:$BR,MATCH(AN152,Data!$A:$A,0),1)=0,"",INDEX(Data!$BR:$BR,MATCH(AN152,Data!$A:$A,0),1)))</f>
        <v/>
      </c>
      <c r="AN152" s="43" t="str" cm="1">
        <f t="array" aca="1" ref="AN152" ca="1">IFERROR(_xlfn.SINGLE(INDEX(Data!$A$1:AU$1009,_xlfn.AGGREGATE(15,6,(OFFSET(Data!$A$1,0,MATCH(AN$6,Data!$1:$1,0)-1,1000,1)=IF(AN$7="","Yes",AN$7))/(OFFSET(Data!$A$1,0,MATCH(AN$6,Data!$1:$1,0)-1,1000,1)=IF(AN$7="","Yes",AN$7))*ROW(Data!$C$1:$C$1009),ROW(AN152)-ROW(AN$7)),1)),"")</f>
        <v/>
      </c>
    </row>
    <row r="153" spans="1:40" x14ac:dyDescent="0.4">
      <c r="A153" s="43" t="str">
        <f ca="1">IF(B153="","",IF(INDEX(Data!$BR:$BR,MATCH(B153,Data!$A:$A,0),1)=0,"",INDEX(Data!$BR:$BR,MATCH(B153,Data!$A:$A,0),1)))</f>
        <v/>
      </c>
      <c r="B153" s="43" t="str" cm="1">
        <f t="array" aca="1" ref="B153" ca="1">IFERROR(_xlfn.SINGLE(INDEX(Data!A$1:$A$1007,_xlfn.AGGREGATE(15,6,(OFFSET(Data!$A$1,0,MATCH(B$6,Data!$1:$1,0)-1,1000,1)=IF(B$7="","Yes",B$7))/(OFFSET(Data!$A$1,0,MATCH(B$6,Data!$1:$1,0)-1,1000,1)=IF(B$7="","Yes",B$7))*ROW(Data!$C$1:$C$1007),ROW(B153)-ROW(B$7)),1)),"")</f>
        <v/>
      </c>
      <c r="C153" s="43" t="str">
        <f ca="1">IF(D153="","",IF(INDEX(Data!$BR:$BR,MATCH(D153,Data!$A:$A,0),1)=0,"",INDEX(Data!$BR:$BR,MATCH(D153,Data!$A:$A,0),1)))</f>
        <v/>
      </c>
      <c r="D153" s="43" t="str" cm="1">
        <f t="array" aca="1" ref="D153" ca="1">IFERROR(_xlfn.SINGLE(INDEX(Data!$A$1:C$1007,_xlfn.AGGREGATE(15,6,(OFFSET(Data!$A$1,0,MATCH(D$6,Data!$1:$1,0)-1,1000,1)=IF(D$7="","Yes",D$7))/(OFFSET(Data!$A$1,0,MATCH(D$6,Data!$1:$1,0)-1,1000,1)=IF(D$7="","Yes",D$7))*ROW(Data!$C$1:$C$1007),ROW(D153)-ROW(D$7)),1)),"")</f>
        <v/>
      </c>
      <c r="E153" s="43" t="str">
        <f ca="1">IF(F153="","",IF(INDEX(Data!$BR:$BR,MATCH(F153,Data!$A:$A,0),1)=0,"",INDEX(Data!$BR:$BR,MATCH(F153,Data!$A:$A,0),1)))</f>
        <v/>
      </c>
      <c r="F153" s="43" t="str" cm="1">
        <f t="array" aca="1" ref="F153" ca="1">IFERROR(_xlfn.SINGLE(INDEX(Data!$A$1:E$1009,_xlfn.AGGREGATE(15,6,(OFFSET(Data!$A$1,0,MATCH(F$6,Data!$1:$1,0)-1,1000,1)=IF(F$7="","Yes",F$7))/(OFFSET(Data!$A$1,0,MATCH(F$6,Data!$1:$1,0)-1,1000,1)=IF(F$7="","Yes",F$7))*ROW(Data!$C$1:$C$1009),ROW(F153)-ROW(F$7)),1)),"")</f>
        <v/>
      </c>
      <c r="G153" s="43" t="str">
        <f ca="1">IF(H153="","",IF(INDEX(Data!$BR:$BR,MATCH(H153,Data!$A:$A,0),1)=0,"",INDEX(Data!$BR:$BR,MATCH(H153,Data!$A:$A,0),1)))</f>
        <v/>
      </c>
      <c r="H153" s="43" t="str" cm="1">
        <f t="array" aca="1" ref="H153" ca="1">IFERROR(_xlfn.SINGLE(INDEX(Data!$A$1:G$1009,_xlfn.AGGREGATE(15,6,(OFFSET(Data!$A$1,0,MATCH(H$6,Data!$1:$1,0)-1,1000,1)=IF(H$7="","Yes",H$7))/(OFFSET(Data!$A$1,0,MATCH(H$6,Data!$1:$1,0)-1,1000,1)=IF(H$7="","Yes",H$7))*ROW(Data!$C$1:$C$1009),ROW(H153)-ROW(H$7)),1)),"")</f>
        <v/>
      </c>
      <c r="I153" s="43" t="str">
        <f ca="1">IF(J153="","",IF(INDEX(Data!$BR:$BR,MATCH(J153,Data!$A:$A,0),1)=0,"",INDEX(Data!$BR:$BR,MATCH(J153,Data!$A:$A,0),1)))</f>
        <v/>
      </c>
      <c r="J153" s="43" t="str" cm="1">
        <f t="array" aca="1" ref="J153" ca="1">IFERROR(_xlfn.SINGLE(INDEX(Data!$A$1:J$1009,_xlfn.AGGREGATE(15,6,(OFFSET(Data!$A$1,0,MATCH(J$6,Data!$1:$1,0)-1,1000,1)=IF(J$7="","Yes",J$7))/(OFFSET(Data!$A$1,0,MATCH(J$6,Data!$1:$1,0)-1,1000,1)=IF(J$7="","Yes",J$7))*ROW(Data!$C$1:$C$1009),ROW(J153)-ROW(J$7)),1)),"")</f>
        <v/>
      </c>
      <c r="K153" s="43" t="str">
        <f ca="1">IF(L153="","",IF(INDEX(Data!$BR:$BR,MATCH(L153,Data!$A:$A,0),1)=0,"",INDEX(Data!$BR:$BR,MATCH(L153,Data!$A:$A,0),1)))</f>
        <v/>
      </c>
      <c r="L153" s="43" t="str" cm="1">
        <f t="array" aca="1" ref="L153" ca="1">IFERROR(_xlfn.SINGLE(INDEX(Data!$A$1:L$1009,_xlfn.AGGREGATE(15,6,(OFFSET(Data!$A$1,0,MATCH(L$6,Data!$1:$1,0)-1,1000,1)=IF(L$7="","Yes",L$7))/(OFFSET(Data!$A$1,0,MATCH(L$6,Data!$1:$1,0)-1,1000,1)=IF(L$7="","Yes",L$7))*ROW(Data!$C$1:$C$1009),ROW(L153)-ROW(L$7)),1)),"")</f>
        <v/>
      </c>
      <c r="M153" s="43" t="str">
        <f ca="1">IF(N153="","",IF(INDEX(Data!$BR:$BR,MATCH(N153,Data!$A:$A,0),1)=0,"",INDEX(Data!$BR:$BR,MATCH(N153,Data!$A:$A,0),1)))</f>
        <v/>
      </c>
      <c r="N153" s="43" t="str" cm="1">
        <f t="array" aca="1" ref="N153" ca="1">IFERROR(_xlfn.SINGLE(INDEX(Data!$A$1:N$1009,_xlfn.AGGREGATE(15,6,(OFFSET(Data!$A$1,0,MATCH(N$6,Data!$1:$1,0)-1,1000,1)=IF(N$7="","Yes",N$7))/(OFFSET(Data!$A$1,0,MATCH(N$6,Data!$1:$1,0)-1,1000,1)=IF(N$7="","Yes",N$7))*ROW(Data!$C$1:$C$1009),ROW(N153)-ROW(N$7)),1)),"")</f>
        <v/>
      </c>
      <c r="O153" s="43" t="str">
        <f ca="1">IF(P153="","",IF(INDEX(Data!$BR:$BR,MATCH(P153,Data!$A:$A,0),1)=0,"",INDEX(Data!$BR:$BR,MATCH(P153,Data!$A:$A,0),1)))</f>
        <v/>
      </c>
      <c r="P153" s="43" t="str" cm="1">
        <f t="array" aca="1" ref="P153" ca="1">IFERROR(_xlfn.SINGLE(INDEX(Data!$A$1:Q$1009,_xlfn.AGGREGATE(15,6,(OFFSET(Data!$A$1,0,MATCH(P$6,Data!$1:$1,0)-1,1000,1)=IF(P$7="","Yes",P$7))/(OFFSET(Data!$A$1,0,MATCH(P$6,Data!$1:$1,0)-1,1000,1)=IF(P$7="","Yes",P$7))*ROW(Data!$C$1:$C$1009),ROW(P153)-ROW(P$7)),1)),"")</f>
        <v/>
      </c>
      <c r="Q153" s="43" t="str">
        <f ca="1">IF(R153="","",IF(INDEX(Data!$BR:$BR,MATCH(R153,Data!$A:$A,0),1)=0,"",INDEX(Data!$BR:$BR,MATCH(R153,Data!$A:$A,0),1)))</f>
        <v/>
      </c>
      <c r="R153" s="43" t="str" cm="1">
        <f t="array" aca="1" ref="R153" ca="1">IFERROR(_xlfn.SINGLE(INDEX(Data!$A$1:R$1009,_xlfn.AGGREGATE(15,6,(OFFSET(Data!$A$1,0,MATCH(R$6,Data!$1:$1,0)-1,1000,1)=IF(R$7="","Yes",R$7))/(OFFSET(Data!$A$1,0,MATCH(R$6,Data!$1:$1,0)-1,1000,1)=IF(R$7="","Yes",R$7))*ROW(Data!$C$1:$C$1009),ROW(R153)-ROW(R$7)),1)),"")</f>
        <v/>
      </c>
      <c r="S153" s="43" t="str">
        <f ca="1">IF(T153="","",IF(INDEX(Data!$BR:$BR,MATCH(T153,Data!$A:$A,0),1)=0,"",INDEX(Data!$BR:$BR,MATCH(T153,Data!$A:$A,0),1)))</f>
        <v/>
      </c>
      <c r="T153" s="43" t="str" cm="1">
        <f t="array" aca="1" ref="T153" ca="1">IFERROR(_xlfn.SINGLE(INDEX(Data!$A$1:S$1009,_xlfn.AGGREGATE(15,6,(OFFSET(Data!$A$1,0,MATCH(T$6,Data!$1:$1,0)-1,1000,1)=IF(T$7="","Yes",T$7))/(OFFSET(Data!$A$1,0,MATCH(T$6,Data!$1:$1,0)-1,1000,1)=IF(T$7="","Yes",T$7))*ROW(Data!$C$1:$C$1009),ROW(T153)-ROW(T$7)),1)),"")</f>
        <v>Yes Network</v>
      </c>
      <c r="U153" s="43" t="str">
        <f ca="1">IF(V153="","",IF(INDEX(Data!$BR:$BR,MATCH(V153,Data!$A:$A,0),1)=0,"",INDEX(Data!$BR:$BR,MATCH(V153,Data!$A:$A,0),1)))</f>
        <v/>
      </c>
      <c r="V153" s="43" t="str" cm="1">
        <f t="array" aca="1" ref="V153" ca="1">IFERROR(_xlfn.SINGLE(INDEX(Data!$A$1:T$1009,_xlfn.AGGREGATE(15,6,(OFFSET(Data!$A$1,0,MATCH(V$6,Data!$1:$1,0)-1,1000,1)=IF(V$7="","Yes",V$7))/(OFFSET(Data!$A$1,0,MATCH(V$6,Data!$1:$1,0)-1,1000,1)=IF(V$7="","Yes",V$7))*ROW(Data!$C$1:$C$1009),ROW(V153)-ROW(V$7)),1)),"")</f>
        <v>TV Land</v>
      </c>
      <c r="W153" s="43" t="str">
        <f ca="1">IF(X153="","",IF(INDEX(Data!$BR:$BR,MATCH(X153,Data!$A:$A,0),1)=0,"",INDEX(Data!$BR:$BR,MATCH(X153,Data!$A:$A,0),1)))</f>
        <v/>
      </c>
      <c r="X153" s="43" t="str" cm="1">
        <f t="array" aca="1" ref="X153" ca="1">IFERROR(_xlfn.SINGLE(INDEX(Data!$A$1:Y$1009,_xlfn.AGGREGATE(15,6,(OFFSET(Data!$A$1,0,MATCH(X$6,Data!$1:$1,0)-1,1000,1)=IF(X$7="","Yes",X$7))/(OFFSET(Data!$A$1,0,MATCH(X$6,Data!$1:$1,0)-1,1000,1)=IF(X$7="","Yes",X$7))*ROW(Data!$C$1:$C$1009),ROW(X153)-ROW(X$7)),1)),"")</f>
        <v/>
      </c>
      <c r="Y153" s="43" t="str">
        <f ca="1">IF(Z153="","",IF(INDEX(Data!$BR:$BR,MATCH(Z153,Data!$A:$A,0),1)=0,"",INDEX(Data!$BR:$BR,MATCH(Z153,Data!$A:$A,0),1)))</f>
        <v/>
      </c>
      <c r="Z153" s="43" t="str" cm="1">
        <f t="array" aca="1" ref="Z153" ca="1">IFERROR(_xlfn.SINGLE(INDEX(Data!$A$1:AA$1009,_xlfn.AGGREGATE(15,6,(OFFSET(Data!$A$1,0,MATCH(Z$6,Data!$1:$1,0)-1,1000,1)=IF(Z$7="","Yes",Z$7))/(OFFSET(Data!$A$1,0,MATCH(Z$6,Data!$1:$1,0)-1,1000,1)=IF(Z$7="","Yes",Z$7))*ROW(Data!$C$1:$C$1009),ROW(Z153)-ROW(Z$7)),1)),"")</f>
        <v/>
      </c>
      <c r="AA153" s="43" t="str">
        <f ca="1">IF(AB153="","",IF(INDEX(Data!$BR:$BR,MATCH(AB153,Data!$A:$A,0),1)=0,"",INDEX(Data!$BR:$BR,MATCH(AB153,Data!$A:$A,0),1)))</f>
        <v/>
      </c>
      <c r="AB153" s="43" t="str" cm="1">
        <f t="array" aca="1" ref="AB153" ca="1">IFERROR(_xlfn.SINGLE(INDEX(Data!$A$1:AC$1009,_xlfn.AGGREGATE(15,6,(OFFSET(Data!$A$1,0,MATCH(AB$6,Data!$1:$1,0)-1,1000,1)=IF(AB$7="","Yes",AB$7))/(OFFSET(Data!$A$1,0,MATCH(AB$6,Data!$1:$1,0)-1,1000,1)=IF(AB$7="","Yes",AB$7))*ROW(Data!$C$1:$C$1009),ROW(AB153)-ROW(AB$7)),1)),"")</f>
        <v/>
      </c>
      <c r="AC153" s="43" t="str">
        <f ca="1">IF(AD153="","",IF(INDEX(Data!$BR:$BR,MATCH(AD153,Data!$A:$A,0),1)=0,"",INDEX(Data!$BR:$BR,MATCH(AD153,Data!$A:$A,0),1)))</f>
        <v/>
      </c>
      <c r="AD153" s="43" t="str" cm="1">
        <f t="array" aca="1" ref="AD153" ca="1">IFERROR(_xlfn.SINGLE(INDEX(Data!$A$1:AE$1009,_xlfn.AGGREGATE(15,6,(OFFSET(Data!$A$1,0,MATCH(AD$6,Data!$1:$1,0)-1,1000,1)=IF(AD$7="","Yes",AD$7))/(OFFSET(Data!$A$1,0,MATCH(AD$6,Data!$1:$1,0)-1,1000,1)=IF(AD$7="","Yes",AD$7))*ROW(Data!$C$1:$C$1009),ROW(AD153)-ROW(AD$7)),1)),"")</f>
        <v/>
      </c>
      <c r="AE153" s="43" t="str">
        <f ca="1">IF(AF153="","",IF(INDEX(Data!$BR:$BR,MATCH(AF153,Data!$A:$A,0),1)=0,"",INDEX(Data!$BR:$BR,MATCH(AF153,Data!$A:$A,0),1)))</f>
        <v/>
      </c>
      <c r="AF153" s="43" t="str" cm="1">
        <f t="array" aca="1" ref="AF153" ca="1">IFERROR(_xlfn.SINGLE(INDEX(Data!$A$1:AM$1009,_xlfn.AGGREGATE(15,6,(OFFSET(Data!$A$1,0,MATCH(AF$6,Data!$1:$1,0)-1,1000,1)=IF(AF$7="","Yes",AF$7))/(OFFSET(Data!$A$1,0,MATCH(AF$6,Data!$1:$1,0)-1,1000,1)=IF(AF$7="","Yes",AF$7))*ROW(Data!$C$1:$C$1009),ROW(AF153)-ROW(AF$7)),1)),"")</f>
        <v/>
      </c>
      <c r="AG153" s="43" t="str">
        <f ca="1">IF(AH153="","",IF(INDEX(Data!$BR:$BR,MATCH(AH153,Data!$A:$A,0),1)=0,"",INDEX(Data!$BR:$BR,MATCH(AH153,Data!$A:$A,0),1)))</f>
        <v/>
      </c>
      <c r="AH153" s="43" t="str" cm="1">
        <f t="array" aca="1" ref="AH153" ca="1">IFERROR(_xlfn.SINGLE(INDEX(Data!$A$1:AO$1009,_xlfn.AGGREGATE(15,6,(OFFSET(Data!$A$1,0,MATCH(AH$6,Data!$1:$1,0)-1,1000,1)=IF(AH$7="","Yes",AH$7))/(OFFSET(Data!$A$1,0,MATCH(AH$6,Data!$1:$1,0)-1,1000,1)=IF(AH$7="","Yes",AH$7))*ROW(Data!$C$1:$C$1009),ROW(AH153)-ROW(AH$7)),1)),"")</f>
        <v/>
      </c>
      <c r="AI153" s="43" t="str">
        <f ca="1">IF(AJ153="","",IF(INDEX(Data!$BR:$BR,MATCH(AJ153,Data!$A:$A,0),1)=0,"",INDEX(Data!$BR:$BR,MATCH(AJ153,Data!$A:$A,0),1)))</f>
        <v/>
      </c>
      <c r="AJ153" s="43" t="str" cm="1">
        <f t="array" aca="1" ref="AJ153" ca="1">IFERROR(_xlfn.SINGLE(INDEX(Data!$A$1:AQ$1009,_xlfn.AGGREGATE(15,6,(OFFSET(Data!$A$1,0,MATCH(AJ$6,Data!$1:$1,0)-1,1000,1)=IF(AJ$7="","Yes",AJ$7))/(OFFSET(Data!$A$1,0,MATCH(AJ$6,Data!$1:$1,0)-1,1000,1)=IF(AJ$7="","Yes",AJ$7))*ROW(Data!$C$1:$C$1009),ROW(AJ153)-ROW(AJ$7)),1)),"")</f>
        <v/>
      </c>
      <c r="AK153" s="43" t="str">
        <f ca="1">IF(AL153="","",IF(INDEX(Data!$BR:$BR,MATCH(AL153,Data!$A:$A,0),1)=0,"",INDEX(Data!$BR:$BR,MATCH(AL153,Data!$A:$A,0),1)))</f>
        <v/>
      </c>
      <c r="AL153" s="43" t="str" cm="1">
        <f t="array" aca="1" ref="AL153" ca="1">IFERROR(_xlfn.SINGLE(INDEX(Data!$A$1:AS$1009,_xlfn.AGGREGATE(15,6,(OFFSET(Data!$A$1,0,MATCH(AL$6,Data!$1:$1,0)-1,1000,1)=IF(AL$7="","Yes",AL$7))/(OFFSET(Data!$A$1,0,MATCH(AL$6,Data!$1:$1,0)-1,1000,1)=IF(AL$7="","Yes",AL$7))*ROW(Data!$C$1:$C$1009),ROW(AL153)-ROW(AL$7)),1)),"")</f>
        <v/>
      </c>
      <c r="AM153" s="43" t="str">
        <f ca="1">IF(AN153="","",IF(INDEX(Data!$BR:$BR,MATCH(AN153,Data!$A:$A,0),1)=0,"",INDEX(Data!$BR:$BR,MATCH(AN153,Data!$A:$A,0),1)))</f>
        <v/>
      </c>
      <c r="AN153" s="43" t="str" cm="1">
        <f t="array" aca="1" ref="AN153" ca="1">IFERROR(_xlfn.SINGLE(INDEX(Data!$A$1:AU$1009,_xlfn.AGGREGATE(15,6,(OFFSET(Data!$A$1,0,MATCH(AN$6,Data!$1:$1,0)-1,1000,1)=IF(AN$7="","Yes",AN$7))/(OFFSET(Data!$A$1,0,MATCH(AN$6,Data!$1:$1,0)-1,1000,1)=IF(AN$7="","Yes",AN$7))*ROW(Data!$C$1:$C$1009),ROW(AN153)-ROW(AN$7)),1)),"")</f>
        <v/>
      </c>
    </row>
    <row r="154" spans="1:40" x14ac:dyDescent="0.4">
      <c r="A154" s="43" t="str">
        <f ca="1">IF(B154="","",IF(INDEX(Data!$BR:$BR,MATCH(B154,Data!$A:$A,0),1)=0,"",INDEX(Data!$BR:$BR,MATCH(B154,Data!$A:$A,0),1)))</f>
        <v/>
      </c>
      <c r="B154" s="43" t="str" cm="1">
        <f t="array" aca="1" ref="B154" ca="1">IFERROR(_xlfn.SINGLE(INDEX(Data!A$1:$A$1007,_xlfn.AGGREGATE(15,6,(OFFSET(Data!$A$1,0,MATCH(B$6,Data!$1:$1,0)-1,1000,1)=IF(B$7="","Yes",B$7))/(OFFSET(Data!$A$1,0,MATCH(B$6,Data!$1:$1,0)-1,1000,1)=IF(B$7="","Yes",B$7))*ROW(Data!$C$1:$C$1007),ROW(B154)-ROW(B$7)),1)),"")</f>
        <v/>
      </c>
      <c r="C154" s="43" t="str">
        <f ca="1">IF(D154="","",IF(INDEX(Data!$BR:$BR,MATCH(D154,Data!$A:$A,0),1)=0,"",INDEX(Data!$BR:$BR,MATCH(D154,Data!$A:$A,0),1)))</f>
        <v/>
      </c>
      <c r="D154" s="43" t="str" cm="1">
        <f t="array" aca="1" ref="D154" ca="1">IFERROR(_xlfn.SINGLE(INDEX(Data!$A$1:C$1007,_xlfn.AGGREGATE(15,6,(OFFSET(Data!$A$1,0,MATCH(D$6,Data!$1:$1,0)-1,1000,1)=IF(D$7="","Yes",D$7))/(OFFSET(Data!$A$1,0,MATCH(D$6,Data!$1:$1,0)-1,1000,1)=IF(D$7="","Yes",D$7))*ROW(Data!$C$1:$C$1007),ROW(D154)-ROW(D$7)),1)),"")</f>
        <v/>
      </c>
      <c r="E154" s="43" t="str">
        <f ca="1">IF(F154="","",IF(INDEX(Data!$BR:$BR,MATCH(F154,Data!$A:$A,0),1)=0,"",INDEX(Data!$BR:$BR,MATCH(F154,Data!$A:$A,0),1)))</f>
        <v/>
      </c>
      <c r="F154" s="43" t="str" cm="1">
        <f t="array" aca="1" ref="F154" ca="1">IFERROR(_xlfn.SINGLE(INDEX(Data!$A$1:E$1009,_xlfn.AGGREGATE(15,6,(OFFSET(Data!$A$1,0,MATCH(F$6,Data!$1:$1,0)-1,1000,1)=IF(F$7="","Yes",F$7))/(OFFSET(Data!$A$1,0,MATCH(F$6,Data!$1:$1,0)-1,1000,1)=IF(F$7="","Yes",F$7))*ROW(Data!$C$1:$C$1009),ROW(F154)-ROW(F$7)),1)),"")</f>
        <v/>
      </c>
      <c r="G154" s="43" t="str">
        <f ca="1">IF(H154="","",IF(INDEX(Data!$BR:$BR,MATCH(H154,Data!$A:$A,0),1)=0,"",INDEX(Data!$BR:$BR,MATCH(H154,Data!$A:$A,0),1)))</f>
        <v/>
      </c>
      <c r="H154" s="43" t="str" cm="1">
        <f t="array" aca="1" ref="H154" ca="1">IFERROR(_xlfn.SINGLE(INDEX(Data!$A$1:G$1009,_xlfn.AGGREGATE(15,6,(OFFSET(Data!$A$1,0,MATCH(H$6,Data!$1:$1,0)-1,1000,1)=IF(H$7="","Yes",H$7))/(OFFSET(Data!$A$1,0,MATCH(H$6,Data!$1:$1,0)-1,1000,1)=IF(H$7="","Yes",H$7))*ROW(Data!$C$1:$C$1009),ROW(H154)-ROW(H$7)),1)),"")</f>
        <v/>
      </c>
      <c r="I154" s="43" t="str">
        <f ca="1">IF(J154="","",IF(INDEX(Data!$BR:$BR,MATCH(J154,Data!$A:$A,0),1)=0,"",INDEX(Data!$BR:$BR,MATCH(J154,Data!$A:$A,0),1)))</f>
        <v/>
      </c>
      <c r="J154" s="43" t="str" cm="1">
        <f t="array" aca="1" ref="J154" ca="1">IFERROR(_xlfn.SINGLE(INDEX(Data!$A$1:J$1009,_xlfn.AGGREGATE(15,6,(OFFSET(Data!$A$1,0,MATCH(J$6,Data!$1:$1,0)-1,1000,1)=IF(J$7="","Yes",J$7))/(OFFSET(Data!$A$1,0,MATCH(J$6,Data!$1:$1,0)-1,1000,1)=IF(J$7="","Yes",J$7))*ROW(Data!$C$1:$C$1009),ROW(J154)-ROW(J$7)),1)),"")</f>
        <v/>
      </c>
      <c r="K154" s="43" t="str">
        <f ca="1">IF(L154="","",IF(INDEX(Data!$BR:$BR,MATCH(L154,Data!$A:$A,0),1)=0,"",INDEX(Data!$BR:$BR,MATCH(L154,Data!$A:$A,0),1)))</f>
        <v/>
      </c>
      <c r="L154" s="43" t="str" cm="1">
        <f t="array" aca="1" ref="L154" ca="1">IFERROR(_xlfn.SINGLE(INDEX(Data!$A$1:L$1009,_xlfn.AGGREGATE(15,6,(OFFSET(Data!$A$1,0,MATCH(L$6,Data!$1:$1,0)-1,1000,1)=IF(L$7="","Yes",L$7))/(OFFSET(Data!$A$1,0,MATCH(L$6,Data!$1:$1,0)-1,1000,1)=IF(L$7="","Yes",L$7))*ROW(Data!$C$1:$C$1009),ROW(L154)-ROW(L$7)),1)),"")</f>
        <v/>
      </c>
      <c r="M154" s="43" t="str">
        <f ca="1">IF(N154="","",IF(INDEX(Data!$BR:$BR,MATCH(N154,Data!$A:$A,0),1)=0,"",INDEX(Data!$BR:$BR,MATCH(N154,Data!$A:$A,0),1)))</f>
        <v/>
      </c>
      <c r="N154" s="43" t="str" cm="1">
        <f t="array" aca="1" ref="N154" ca="1">IFERROR(_xlfn.SINGLE(INDEX(Data!$A$1:N$1009,_xlfn.AGGREGATE(15,6,(OFFSET(Data!$A$1,0,MATCH(N$6,Data!$1:$1,0)-1,1000,1)=IF(N$7="","Yes",N$7))/(OFFSET(Data!$A$1,0,MATCH(N$6,Data!$1:$1,0)-1,1000,1)=IF(N$7="","Yes",N$7))*ROW(Data!$C$1:$C$1009),ROW(N154)-ROW(N$7)),1)),"")</f>
        <v/>
      </c>
      <c r="O154" s="43" t="str">
        <f ca="1">IF(P154="","",IF(INDEX(Data!$BR:$BR,MATCH(P154,Data!$A:$A,0),1)=0,"",INDEX(Data!$BR:$BR,MATCH(P154,Data!$A:$A,0),1)))</f>
        <v/>
      </c>
      <c r="P154" s="43" t="str" cm="1">
        <f t="array" aca="1" ref="P154" ca="1">IFERROR(_xlfn.SINGLE(INDEX(Data!$A$1:Q$1009,_xlfn.AGGREGATE(15,6,(OFFSET(Data!$A$1,0,MATCH(P$6,Data!$1:$1,0)-1,1000,1)=IF(P$7="","Yes",P$7))/(OFFSET(Data!$A$1,0,MATCH(P$6,Data!$1:$1,0)-1,1000,1)=IF(P$7="","Yes",P$7))*ROW(Data!$C$1:$C$1009),ROW(P154)-ROW(P$7)),1)),"")</f>
        <v/>
      </c>
      <c r="Q154" s="43" t="str">
        <f ca="1">IF(R154="","",IF(INDEX(Data!$BR:$BR,MATCH(R154,Data!$A:$A,0),1)=0,"",INDEX(Data!$BR:$BR,MATCH(R154,Data!$A:$A,0),1)))</f>
        <v/>
      </c>
      <c r="R154" s="43" t="str" cm="1">
        <f t="array" aca="1" ref="R154" ca="1">IFERROR(_xlfn.SINGLE(INDEX(Data!$A$1:R$1009,_xlfn.AGGREGATE(15,6,(OFFSET(Data!$A$1,0,MATCH(R$6,Data!$1:$1,0)-1,1000,1)=IF(R$7="","Yes",R$7))/(OFFSET(Data!$A$1,0,MATCH(R$6,Data!$1:$1,0)-1,1000,1)=IF(R$7="","Yes",R$7))*ROW(Data!$C$1:$C$1009),ROW(R154)-ROW(R$7)),1)),"")</f>
        <v/>
      </c>
      <c r="S154" s="43" t="str">
        <f ca="1">IF(T154="","",IF(INDEX(Data!$BR:$BR,MATCH(T154,Data!$A:$A,0),1)=0,"",INDEX(Data!$BR:$BR,MATCH(T154,Data!$A:$A,0),1)))</f>
        <v/>
      </c>
      <c r="T154" s="43" t="str" cm="1">
        <f t="array" aca="1" ref="T154" ca="1">IFERROR(_xlfn.SINGLE(INDEX(Data!$A$1:S$1009,_xlfn.AGGREGATE(15,6,(OFFSET(Data!$A$1,0,MATCH(T$6,Data!$1:$1,0)-1,1000,1)=IF(T$7="","Yes",T$7))/(OFFSET(Data!$A$1,0,MATCH(T$6,Data!$1:$1,0)-1,1000,1)=IF(T$7="","Yes",T$7))*ROW(Data!$C$1:$C$1009),ROW(T154)-ROW(T$7)),1)),"")</f>
        <v/>
      </c>
      <c r="U154" s="43" t="str">
        <f ca="1">IF(V154="","",IF(INDEX(Data!$BR:$BR,MATCH(V154,Data!$A:$A,0),1)=0,"",INDEX(Data!$BR:$BR,MATCH(V154,Data!$A:$A,0),1)))</f>
        <v/>
      </c>
      <c r="V154" s="43" t="str" cm="1">
        <f t="array" aca="1" ref="V154" ca="1">IFERROR(_xlfn.SINGLE(INDEX(Data!$A$1:T$1009,_xlfn.AGGREGATE(15,6,(OFFSET(Data!$A$1,0,MATCH(V$6,Data!$1:$1,0)-1,1000,1)=IF(V$7="","Yes",V$7))/(OFFSET(Data!$A$1,0,MATCH(V$6,Data!$1:$1,0)-1,1000,1)=IF(V$7="","Yes",V$7))*ROW(Data!$C$1:$C$1009),ROW(V154)-ROW(V$7)),1)),"")</f>
        <v>TV One</v>
      </c>
      <c r="W154" s="43" t="str">
        <f ca="1">IF(X154="","",IF(INDEX(Data!$BR:$BR,MATCH(X154,Data!$A:$A,0),1)=0,"",INDEX(Data!$BR:$BR,MATCH(X154,Data!$A:$A,0),1)))</f>
        <v/>
      </c>
      <c r="X154" s="43" t="str" cm="1">
        <f t="array" aca="1" ref="X154" ca="1">IFERROR(_xlfn.SINGLE(INDEX(Data!$A$1:Y$1009,_xlfn.AGGREGATE(15,6,(OFFSET(Data!$A$1,0,MATCH(X$6,Data!$1:$1,0)-1,1000,1)=IF(X$7="","Yes",X$7))/(OFFSET(Data!$A$1,0,MATCH(X$6,Data!$1:$1,0)-1,1000,1)=IF(X$7="","Yes",X$7))*ROW(Data!$C$1:$C$1009),ROW(X154)-ROW(X$7)),1)),"")</f>
        <v/>
      </c>
      <c r="Y154" s="43" t="str">
        <f ca="1">IF(Z154="","",IF(INDEX(Data!$BR:$BR,MATCH(Z154,Data!$A:$A,0),1)=0,"",INDEX(Data!$BR:$BR,MATCH(Z154,Data!$A:$A,0),1)))</f>
        <v/>
      </c>
      <c r="Z154" s="43" t="str" cm="1">
        <f t="array" aca="1" ref="Z154" ca="1">IFERROR(_xlfn.SINGLE(INDEX(Data!$A$1:AA$1009,_xlfn.AGGREGATE(15,6,(OFFSET(Data!$A$1,0,MATCH(Z$6,Data!$1:$1,0)-1,1000,1)=IF(Z$7="","Yes",Z$7))/(OFFSET(Data!$A$1,0,MATCH(Z$6,Data!$1:$1,0)-1,1000,1)=IF(Z$7="","Yes",Z$7))*ROW(Data!$C$1:$C$1009),ROW(Z154)-ROW(Z$7)),1)),"")</f>
        <v/>
      </c>
      <c r="AA154" s="43" t="str">
        <f ca="1">IF(AB154="","",IF(INDEX(Data!$BR:$BR,MATCH(AB154,Data!$A:$A,0),1)=0,"",INDEX(Data!$BR:$BR,MATCH(AB154,Data!$A:$A,0),1)))</f>
        <v/>
      </c>
      <c r="AB154" s="43" t="str" cm="1">
        <f t="array" aca="1" ref="AB154" ca="1">IFERROR(_xlfn.SINGLE(INDEX(Data!$A$1:AC$1009,_xlfn.AGGREGATE(15,6,(OFFSET(Data!$A$1,0,MATCH(AB$6,Data!$1:$1,0)-1,1000,1)=IF(AB$7="","Yes",AB$7))/(OFFSET(Data!$A$1,0,MATCH(AB$6,Data!$1:$1,0)-1,1000,1)=IF(AB$7="","Yes",AB$7))*ROW(Data!$C$1:$C$1009),ROW(AB154)-ROW(AB$7)),1)),"")</f>
        <v/>
      </c>
      <c r="AC154" s="43" t="str">
        <f ca="1">IF(AD154="","",IF(INDEX(Data!$BR:$BR,MATCH(AD154,Data!$A:$A,0),1)=0,"",INDEX(Data!$BR:$BR,MATCH(AD154,Data!$A:$A,0),1)))</f>
        <v/>
      </c>
      <c r="AD154" s="43" t="str" cm="1">
        <f t="array" aca="1" ref="AD154" ca="1">IFERROR(_xlfn.SINGLE(INDEX(Data!$A$1:AE$1009,_xlfn.AGGREGATE(15,6,(OFFSET(Data!$A$1,0,MATCH(AD$6,Data!$1:$1,0)-1,1000,1)=IF(AD$7="","Yes",AD$7))/(OFFSET(Data!$A$1,0,MATCH(AD$6,Data!$1:$1,0)-1,1000,1)=IF(AD$7="","Yes",AD$7))*ROW(Data!$C$1:$C$1009),ROW(AD154)-ROW(AD$7)),1)),"")</f>
        <v/>
      </c>
      <c r="AE154" s="43" t="str">
        <f ca="1">IF(AF154="","",IF(INDEX(Data!$BR:$BR,MATCH(AF154,Data!$A:$A,0),1)=0,"",INDEX(Data!$BR:$BR,MATCH(AF154,Data!$A:$A,0),1)))</f>
        <v/>
      </c>
      <c r="AF154" s="43" t="str" cm="1">
        <f t="array" aca="1" ref="AF154" ca="1">IFERROR(_xlfn.SINGLE(INDEX(Data!$A$1:AM$1009,_xlfn.AGGREGATE(15,6,(OFFSET(Data!$A$1,0,MATCH(AF$6,Data!$1:$1,0)-1,1000,1)=IF(AF$7="","Yes",AF$7))/(OFFSET(Data!$A$1,0,MATCH(AF$6,Data!$1:$1,0)-1,1000,1)=IF(AF$7="","Yes",AF$7))*ROW(Data!$C$1:$C$1009),ROW(AF154)-ROW(AF$7)),1)),"")</f>
        <v/>
      </c>
      <c r="AG154" s="43" t="str">
        <f ca="1">IF(AH154="","",IF(INDEX(Data!$BR:$BR,MATCH(AH154,Data!$A:$A,0),1)=0,"",INDEX(Data!$BR:$BR,MATCH(AH154,Data!$A:$A,0),1)))</f>
        <v/>
      </c>
      <c r="AH154" s="43" t="str" cm="1">
        <f t="array" aca="1" ref="AH154" ca="1">IFERROR(_xlfn.SINGLE(INDEX(Data!$A$1:AO$1009,_xlfn.AGGREGATE(15,6,(OFFSET(Data!$A$1,0,MATCH(AH$6,Data!$1:$1,0)-1,1000,1)=IF(AH$7="","Yes",AH$7))/(OFFSET(Data!$A$1,0,MATCH(AH$6,Data!$1:$1,0)-1,1000,1)=IF(AH$7="","Yes",AH$7))*ROW(Data!$C$1:$C$1009),ROW(AH154)-ROW(AH$7)),1)),"")</f>
        <v/>
      </c>
      <c r="AI154" s="43" t="str">
        <f ca="1">IF(AJ154="","",IF(INDEX(Data!$BR:$BR,MATCH(AJ154,Data!$A:$A,0),1)=0,"",INDEX(Data!$BR:$BR,MATCH(AJ154,Data!$A:$A,0),1)))</f>
        <v/>
      </c>
      <c r="AJ154" s="43" t="str" cm="1">
        <f t="array" aca="1" ref="AJ154" ca="1">IFERROR(_xlfn.SINGLE(INDEX(Data!$A$1:AQ$1009,_xlfn.AGGREGATE(15,6,(OFFSET(Data!$A$1,0,MATCH(AJ$6,Data!$1:$1,0)-1,1000,1)=IF(AJ$7="","Yes",AJ$7))/(OFFSET(Data!$A$1,0,MATCH(AJ$6,Data!$1:$1,0)-1,1000,1)=IF(AJ$7="","Yes",AJ$7))*ROW(Data!$C$1:$C$1009),ROW(AJ154)-ROW(AJ$7)),1)),"")</f>
        <v/>
      </c>
      <c r="AK154" s="43" t="str">
        <f ca="1">IF(AL154="","",IF(INDEX(Data!$BR:$BR,MATCH(AL154,Data!$A:$A,0),1)=0,"",INDEX(Data!$BR:$BR,MATCH(AL154,Data!$A:$A,0),1)))</f>
        <v/>
      </c>
      <c r="AL154" s="43" t="str" cm="1">
        <f t="array" aca="1" ref="AL154" ca="1">IFERROR(_xlfn.SINGLE(INDEX(Data!$A$1:AS$1009,_xlfn.AGGREGATE(15,6,(OFFSET(Data!$A$1,0,MATCH(AL$6,Data!$1:$1,0)-1,1000,1)=IF(AL$7="","Yes",AL$7))/(OFFSET(Data!$A$1,0,MATCH(AL$6,Data!$1:$1,0)-1,1000,1)=IF(AL$7="","Yes",AL$7))*ROW(Data!$C$1:$C$1009),ROW(AL154)-ROW(AL$7)),1)),"")</f>
        <v/>
      </c>
      <c r="AM154" s="43" t="str">
        <f ca="1">IF(AN154="","",IF(INDEX(Data!$BR:$BR,MATCH(AN154,Data!$A:$A,0),1)=0,"",INDEX(Data!$BR:$BR,MATCH(AN154,Data!$A:$A,0),1)))</f>
        <v/>
      </c>
      <c r="AN154" s="43" t="str" cm="1">
        <f t="array" aca="1" ref="AN154" ca="1">IFERROR(_xlfn.SINGLE(INDEX(Data!$A$1:AU$1009,_xlfn.AGGREGATE(15,6,(OFFSET(Data!$A$1,0,MATCH(AN$6,Data!$1:$1,0)-1,1000,1)=IF(AN$7="","Yes",AN$7))/(OFFSET(Data!$A$1,0,MATCH(AN$6,Data!$1:$1,0)-1,1000,1)=IF(AN$7="","Yes",AN$7))*ROW(Data!$C$1:$C$1009),ROW(AN154)-ROW(AN$7)),1)),"")</f>
        <v/>
      </c>
    </row>
    <row r="155" spans="1:40" x14ac:dyDescent="0.4">
      <c r="A155" s="43" t="str">
        <f ca="1">IF(B155="","",IF(INDEX(Data!$BR:$BR,MATCH(B155,Data!$A:$A,0),1)=0,"",INDEX(Data!$BR:$BR,MATCH(B155,Data!$A:$A,0),1)))</f>
        <v/>
      </c>
      <c r="B155" s="43" t="str" cm="1">
        <f t="array" aca="1" ref="B155" ca="1">IFERROR(_xlfn.SINGLE(INDEX(Data!A$1:$A$1007,_xlfn.AGGREGATE(15,6,(OFFSET(Data!$A$1,0,MATCH(B$6,Data!$1:$1,0)-1,1000,1)=IF(B$7="","Yes",B$7))/(OFFSET(Data!$A$1,0,MATCH(B$6,Data!$1:$1,0)-1,1000,1)=IF(B$7="","Yes",B$7))*ROW(Data!$C$1:$C$1007),ROW(B155)-ROW(B$7)),1)),"")</f>
        <v/>
      </c>
      <c r="C155" s="43" t="str">
        <f ca="1">IF(D155="","",IF(INDEX(Data!$BR:$BR,MATCH(D155,Data!$A:$A,0),1)=0,"",INDEX(Data!$BR:$BR,MATCH(D155,Data!$A:$A,0),1)))</f>
        <v/>
      </c>
      <c r="D155" s="43" t="str" cm="1">
        <f t="array" aca="1" ref="D155" ca="1">IFERROR(_xlfn.SINGLE(INDEX(Data!$A$1:C$1007,_xlfn.AGGREGATE(15,6,(OFFSET(Data!$A$1,0,MATCH(D$6,Data!$1:$1,0)-1,1000,1)=IF(D$7="","Yes",D$7))/(OFFSET(Data!$A$1,0,MATCH(D$6,Data!$1:$1,0)-1,1000,1)=IF(D$7="","Yes",D$7))*ROW(Data!$C$1:$C$1007),ROW(D155)-ROW(D$7)),1)),"")</f>
        <v/>
      </c>
      <c r="E155" s="43" t="str">
        <f ca="1">IF(F155="","",IF(INDEX(Data!$BR:$BR,MATCH(F155,Data!$A:$A,0),1)=0,"",INDEX(Data!$BR:$BR,MATCH(F155,Data!$A:$A,0),1)))</f>
        <v/>
      </c>
      <c r="F155" s="43" t="str" cm="1">
        <f t="array" aca="1" ref="F155" ca="1">IFERROR(_xlfn.SINGLE(INDEX(Data!$A$1:E$1009,_xlfn.AGGREGATE(15,6,(OFFSET(Data!$A$1,0,MATCH(F$6,Data!$1:$1,0)-1,1000,1)=IF(F$7="","Yes",F$7))/(OFFSET(Data!$A$1,0,MATCH(F$6,Data!$1:$1,0)-1,1000,1)=IF(F$7="","Yes",F$7))*ROW(Data!$C$1:$C$1009),ROW(F155)-ROW(F$7)),1)),"")</f>
        <v/>
      </c>
      <c r="G155" s="43" t="str">
        <f ca="1">IF(H155="","",IF(INDEX(Data!$BR:$BR,MATCH(H155,Data!$A:$A,0),1)=0,"",INDEX(Data!$BR:$BR,MATCH(H155,Data!$A:$A,0),1)))</f>
        <v/>
      </c>
      <c r="H155" s="43" t="str" cm="1">
        <f t="array" aca="1" ref="H155" ca="1">IFERROR(_xlfn.SINGLE(INDEX(Data!$A$1:G$1009,_xlfn.AGGREGATE(15,6,(OFFSET(Data!$A$1,0,MATCH(H$6,Data!$1:$1,0)-1,1000,1)=IF(H$7="","Yes",H$7))/(OFFSET(Data!$A$1,0,MATCH(H$6,Data!$1:$1,0)-1,1000,1)=IF(H$7="","Yes",H$7))*ROW(Data!$C$1:$C$1009),ROW(H155)-ROW(H$7)),1)),"")</f>
        <v/>
      </c>
      <c r="I155" s="43" t="str">
        <f ca="1">IF(J155="","",IF(INDEX(Data!$BR:$BR,MATCH(J155,Data!$A:$A,0),1)=0,"",INDEX(Data!$BR:$BR,MATCH(J155,Data!$A:$A,0),1)))</f>
        <v/>
      </c>
      <c r="J155" s="43" t="str" cm="1">
        <f t="array" aca="1" ref="J155" ca="1">IFERROR(_xlfn.SINGLE(INDEX(Data!$A$1:J$1009,_xlfn.AGGREGATE(15,6,(OFFSET(Data!$A$1,0,MATCH(J$6,Data!$1:$1,0)-1,1000,1)=IF(J$7="","Yes",J$7))/(OFFSET(Data!$A$1,0,MATCH(J$6,Data!$1:$1,0)-1,1000,1)=IF(J$7="","Yes",J$7))*ROW(Data!$C$1:$C$1009),ROW(J155)-ROW(J$7)),1)),"")</f>
        <v/>
      </c>
      <c r="K155" s="43" t="str">
        <f ca="1">IF(L155="","",IF(INDEX(Data!$BR:$BR,MATCH(L155,Data!$A:$A,0),1)=0,"",INDEX(Data!$BR:$BR,MATCH(L155,Data!$A:$A,0),1)))</f>
        <v/>
      </c>
      <c r="L155" s="43" t="str" cm="1">
        <f t="array" aca="1" ref="L155" ca="1">IFERROR(_xlfn.SINGLE(INDEX(Data!$A$1:L$1009,_xlfn.AGGREGATE(15,6,(OFFSET(Data!$A$1,0,MATCH(L$6,Data!$1:$1,0)-1,1000,1)=IF(L$7="","Yes",L$7))/(OFFSET(Data!$A$1,0,MATCH(L$6,Data!$1:$1,0)-1,1000,1)=IF(L$7="","Yes",L$7))*ROW(Data!$C$1:$C$1009),ROW(L155)-ROW(L$7)),1)),"")</f>
        <v/>
      </c>
      <c r="M155" s="43" t="str">
        <f ca="1">IF(N155="","",IF(INDEX(Data!$BR:$BR,MATCH(N155,Data!$A:$A,0),1)=0,"",INDEX(Data!$BR:$BR,MATCH(N155,Data!$A:$A,0),1)))</f>
        <v/>
      </c>
      <c r="N155" s="43" t="str" cm="1">
        <f t="array" aca="1" ref="N155" ca="1">IFERROR(_xlfn.SINGLE(INDEX(Data!$A$1:N$1009,_xlfn.AGGREGATE(15,6,(OFFSET(Data!$A$1,0,MATCH(N$6,Data!$1:$1,0)-1,1000,1)=IF(N$7="","Yes",N$7))/(OFFSET(Data!$A$1,0,MATCH(N$6,Data!$1:$1,0)-1,1000,1)=IF(N$7="","Yes",N$7))*ROW(Data!$C$1:$C$1009),ROW(N155)-ROW(N$7)),1)),"")</f>
        <v/>
      </c>
      <c r="O155" s="43" t="str">
        <f ca="1">IF(P155="","",IF(INDEX(Data!$BR:$BR,MATCH(P155,Data!$A:$A,0),1)=0,"",INDEX(Data!$BR:$BR,MATCH(P155,Data!$A:$A,0),1)))</f>
        <v/>
      </c>
      <c r="P155" s="43" t="str" cm="1">
        <f t="array" aca="1" ref="P155" ca="1">IFERROR(_xlfn.SINGLE(INDEX(Data!$A$1:Q$1009,_xlfn.AGGREGATE(15,6,(OFFSET(Data!$A$1,0,MATCH(P$6,Data!$1:$1,0)-1,1000,1)=IF(P$7="","Yes",P$7))/(OFFSET(Data!$A$1,0,MATCH(P$6,Data!$1:$1,0)-1,1000,1)=IF(P$7="","Yes",P$7))*ROW(Data!$C$1:$C$1009),ROW(P155)-ROW(P$7)),1)),"")</f>
        <v/>
      </c>
      <c r="Q155" s="43" t="str">
        <f ca="1">IF(R155="","",IF(INDEX(Data!$BR:$BR,MATCH(R155,Data!$A:$A,0),1)=0,"",INDEX(Data!$BR:$BR,MATCH(R155,Data!$A:$A,0),1)))</f>
        <v/>
      </c>
      <c r="R155" s="43" t="str" cm="1">
        <f t="array" aca="1" ref="R155" ca="1">IFERROR(_xlfn.SINGLE(INDEX(Data!$A$1:R$1009,_xlfn.AGGREGATE(15,6,(OFFSET(Data!$A$1,0,MATCH(R$6,Data!$1:$1,0)-1,1000,1)=IF(R$7="","Yes",R$7))/(OFFSET(Data!$A$1,0,MATCH(R$6,Data!$1:$1,0)-1,1000,1)=IF(R$7="","Yes",R$7))*ROW(Data!$C$1:$C$1009),ROW(R155)-ROW(R$7)),1)),"")</f>
        <v/>
      </c>
      <c r="S155" s="43" t="str">
        <f ca="1">IF(T155="","",IF(INDEX(Data!$BR:$BR,MATCH(T155,Data!$A:$A,0),1)=0,"",INDEX(Data!$BR:$BR,MATCH(T155,Data!$A:$A,0),1)))</f>
        <v/>
      </c>
      <c r="T155" s="43" t="str" cm="1">
        <f t="array" aca="1" ref="T155" ca="1">IFERROR(_xlfn.SINGLE(INDEX(Data!$A$1:S$1009,_xlfn.AGGREGATE(15,6,(OFFSET(Data!$A$1,0,MATCH(T$6,Data!$1:$1,0)-1,1000,1)=IF(T$7="","Yes",T$7))/(OFFSET(Data!$A$1,0,MATCH(T$6,Data!$1:$1,0)-1,1000,1)=IF(T$7="","Yes",T$7))*ROW(Data!$C$1:$C$1009),ROW(T155)-ROW(T$7)),1)),"")</f>
        <v/>
      </c>
      <c r="U155" s="43" t="str">
        <f ca="1">IF(V155="","",IF(INDEX(Data!$BR:$BR,MATCH(V155,Data!$A:$A,0),1)=0,"",INDEX(Data!$BR:$BR,MATCH(V155,Data!$A:$A,0),1)))</f>
        <v/>
      </c>
      <c r="V155" s="43" t="str" cm="1">
        <f t="array" aca="1" ref="V155" ca="1">IFERROR(_xlfn.SINGLE(INDEX(Data!$A$1:T$1009,_xlfn.AGGREGATE(15,6,(OFFSET(Data!$A$1,0,MATCH(V$6,Data!$1:$1,0)-1,1000,1)=IF(V$7="","Yes",V$7))/(OFFSET(Data!$A$1,0,MATCH(V$6,Data!$1:$1,0)-1,1000,1)=IF(V$7="","Yes",V$7))*ROW(Data!$C$1:$C$1009),ROW(V155)-ROW(V$7)),1)),"")</f>
        <v>TVG</v>
      </c>
      <c r="W155" s="43" t="str">
        <f ca="1">IF(X155="","",IF(INDEX(Data!$BR:$BR,MATCH(X155,Data!$A:$A,0),1)=0,"",INDEX(Data!$BR:$BR,MATCH(X155,Data!$A:$A,0),1)))</f>
        <v/>
      </c>
      <c r="X155" s="43" t="str" cm="1">
        <f t="array" aca="1" ref="X155" ca="1">IFERROR(_xlfn.SINGLE(INDEX(Data!$A$1:Y$1009,_xlfn.AGGREGATE(15,6,(OFFSET(Data!$A$1,0,MATCH(X$6,Data!$1:$1,0)-1,1000,1)=IF(X$7="","Yes",X$7))/(OFFSET(Data!$A$1,0,MATCH(X$6,Data!$1:$1,0)-1,1000,1)=IF(X$7="","Yes",X$7))*ROW(Data!$C$1:$C$1009),ROW(X155)-ROW(X$7)),1)),"")</f>
        <v/>
      </c>
      <c r="Y155" s="43" t="str">
        <f ca="1">IF(Z155="","",IF(INDEX(Data!$BR:$BR,MATCH(Z155,Data!$A:$A,0),1)=0,"",INDEX(Data!$BR:$BR,MATCH(Z155,Data!$A:$A,0),1)))</f>
        <v/>
      </c>
      <c r="Z155" s="43" t="str" cm="1">
        <f t="array" aca="1" ref="Z155" ca="1">IFERROR(_xlfn.SINGLE(INDEX(Data!$A$1:AA$1009,_xlfn.AGGREGATE(15,6,(OFFSET(Data!$A$1,0,MATCH(Z$6,Data!$1:$1,0)-1,1000,1)=IF(Z$7="","Yes",Z$7))/(OFFSET(Data!$A$1,0,MATCH(Z$6,Data!$1:$1,0)-1,1000,1)=IF(Z$7="","Yes",Z$7))*ROW(Data!$C$1:$C$1009),ROW(Z155)-ROW(Z$7)),1)),"")</f>
        <v/>
      </c>
      <c r="AA155" s="43" t="str">
        <f ca="1">IF(AB155="","",IF(INDEX(Data!$BR:$BR,MATCH(AB155,Data!$A:$A,0),1)=0,"",INDEX(Data!$BR:$BR,MATCH(AB155,Data!$A:$A,0),1)))</f>
        <v/>
      </c>
      <c r="AB155" s="43" t="str" cm="1">
        <f t="array" aca="1" ref="AB155" ca="1">IFERROR(_xlfn.SINGLE(INDEX(Data!$A$1:AC$1009,_xlfn.AGGREGATE(15,6,(OFFSET(Data!$A$1,0,MATCH(AB$6,Data!$1:$1,0)-1,1000,1)=IF(AB$7="","Yes",AB$7))/(OFFSET(Data!$A$1,0,MATCH(AB$6,Data!$1:$1,0)-1,1000,1)=IF(AB$7="","Yes",AB$7))*ROW(Data!$C$1:$C$1009),ROW(AB155)-ROW(AB$7)),1)),"")</f>
        <v/>
      </c>
      <c r="AC155" s="43" t="str">
        <f ca="1">IF(AD155="","",IF(INDEX(Data!$BR:$BR,MATCH(AD155,Data!$A:$A,0),1)=0,"",INDEX(Data!$BR:$BR,MATCH(AD155,Data!$A:$A,0),1)))</f>
        <v/>
      </c>
      <c r="AD155" s="43" t="str" cm="1">
        <f t="array" aca="1" ref="AD155" ca="1">IFERROR(_xlfn.SINGLE(INDEX(Data!$A$1:AE$1009,_xlfn.AGGREGATE(15,6,(OFFSET(Data!$A$1,0,MATCH(AD$6,Data!$1:$1,0)-1,1000,1)=IF(AD$7="","Yes",AD$7))/(OFFSET(Data!$A$1,0,MATCH(AD$6,Data!$1:$1,0)-1,1000,1)=IF(AD$7="","Yes",AD$7))*ROW(Data!$C$1:$C$1009),ROW(AD155)-ROW(AD$7)),1)),"")</f>
        <v/>
      </c>
      <c r="AE155" s="43" t="str">
        <f ca="1">IF(AF155="","",IF(INDEX(Data!$BR:$BR,MATCH(AF155,Data!$A:$A,0),1)=0,"",INDEX(Data!$BR:$BR,MATCH(AF155,Data!$A:$A,0),1)))</f>
        <v/>
      </c>
      <c r="AF155" s="43" t="str" cm="1">
        <f t="array" aca="1" ref="AF155" ca="1">IFERROR(_xlfn.SINGLE(INDEX(Data!$A$1:AM$1009,_xlfn.AGGREGATE(15,6,(OFFSET(Data!$A$1,0,MATCH(AF$6,Data!$1:$1,0)-1,1000,1)=IF(AF$7="","Yes",AF$7))/(OFFSET(Data!$A$1,0,MATCH(AF$6,Data!$1:$1,0)-1,1000,1)=IF(AF$7="","Yes",AF$7))*ROW(Data!$C$1:$C$1009),ROW(AF155)-ROW(AF$7)),1)),"")</f>
        <v/>
      </c>
      <c r="AG155" s="43" t="str">
        <f ca="1">IF(AH155="","",IF(INDEX(Data!$BR:$BR,MATCH(AH155,Data!$A:$A,0),1)=0,"",INDEX(Data!$BR:$BR,MATCH(AH155,Data!$A:$A,0),1)))</f>
        <v/>
      </c>
      <c r="AH155" s="43" t="str" cm="1">
        <f t="array" aca="1" ref="AH155" ca="1">IFERROR(_xlfn.SINGLE(INDEX(Data!$A$1:AO$1009,_xlfn.AGGREGATE(15,6,(OFFSET(Data!$A$1,0,MATCH(AH$6,Data!$1:$1,0)-1,1000,1)=IF(AH$7="","Yes",AH$7))/(OFFSET(Data!$A$1,0,MATCH(AH$6,Data!$1:$1,0)-1,1000,1)=IF(AH$7="","Yes",AH$7))*ROW(Data!$C$1:$C$1009),ROW(AH155)-ROW(AH$7)),1)),"")</f>
        <v/>
      </c>
      <c r="AI155" s="43" t="str">
        <f ca="1">IF(AJ155="","",IF(INDEX(Data!$BR:$BR,MATCH(AJ155,Data!$A:$A,0),1)=0,"",INDEX(Data!$BR:$BR,MATCH(AJ155,Data!$A:$A,0),1)))</f>
        <v/>
      </c>
      <c r="AJ155" s="43" t="str" cm="1">
        <f t="array" aca="1" ref="AJ155" ca="1">IFERROR(_xlfn.SINGLE(INDEX(Data!$A$1:AQ$1009,_xlfn.AGGREGATE(15,6,(OFFSET(Data!$A$1,0,MATCH(AJ$6,Data!$1:$1,0)-1,1000,1)=IF(AJ$7="","Yes",AJ$7))/(OFFSET(Data!$A$1,0,MATCH(AJ$6,Data!$1:$1,0)-1,1000,1)=IF(AJ$7="","Yes",AJ$7))*ROW(Data!$C$1:$C$1009),ROW(AJ155)-ROW(AJ$7)),1)),"")</f>
        <v/>
      </c>
      <c r="AK155" s="43" t="str">
        <f ca="1">IF(AL155="","",IF(INDEX(Data!$BR:$BR,MATCH(AL155,Data!$A:$A,0),1)=0,"",INDEX(Data!$BR:$BR,MATCH(AL155,Data!$A:$A,0),1)))</f>
        <v/>
      </c>
      <c r="AL155" s="43" t="str" cm="1">
        <f t="array" aca="1" ref="AL155" ca="1">IFERROR(_xlfn.SINGLE(INDEX(Data!$A$1:AS$1009,_xlfn.AGGREGATE(15,6,(OFFSET(Data!$A$1,0,MATCH(AL$6,Data!$1:$1,0)-1,1000,1)=IF(AL$7="","Yes",AL$7))/(OFFSET(Data!$A$1,0,MATCH(AL$6,Data!$1:$1,0)-1,1000,1)=IF(AL$7="","Yes",AL$7))*ROW(Data!$C$1:$C$1009),ROW(AL155)-ROW(AL$7)),1)),"")</f>
        <v/>
      </c>
      <c r="AM155" s="43" t="str">
        <f ca="1">IF(AN155="","",IF(INDEX(Data!$BR:$BR,MATCH(AN155,Data!$A:$A,0),1)=0,"",INDEX(Data!$BR:$BR,MATCH(AN155,Data!$A:$A,0),1)))</f>
        <v/>
      </c>
      <c r="AN155" s="43" t="str" cm="1">
        <f t="array" aca="1" ref="AN155" ca="1">IFERROR(_xlfn.SINGLE(INDEX(Data!$A$1:AU$1009,_xlfn.AGGREGATE(15,6,(OFFSET(Data!$A$1,0,MATCH(AN$6,Data!$1:$1,0)-1,1000,1)=IF(AN$7="","Yes",AN$7))/(OFFSET(Data!$A$1,0,MATCH(AN$6,Data!$1:$1,0)-1,1000,1)=IF(AN$7="","Yes",AN$7))*ROW(Data!$C$1:$C$1009),ROW(AN155)-ROW(AN$7)),1)),"")</f>
        <v/>
      </c>
    </row>
    <row r="156" spans="1:40" x14ac:dyDescent="0.4">
      <c r="A156" s="43" t="str">
        <f ca="1">IF(B156="","",IF(INDEX(Data!$BR:$BR,MATCH(B156,Data!$A:$A,0),1)=0,"",INDEX(Data!$BR:$BR,MATCH(B156,Data!$A:$A,0),1)))</f>
        <v/>
      </c>
      <c r="B156" s="43" t="str" cm="1">
        <f t="array" aca="1" ref="B156" ca="1">IFERROR(_xlfn.SINGLE(INDEX(Data!A$1:$A$1007,_xlfn.AGGREGATE(15,6,(OFFSET(Data!$A$1,0,MATCH(B$6,Data!$1:$1,0)-1,1000,1)=IF(B$7="","Yes",B$7))/(OFFSET(Data!$A$1,0,MATCH(B$6,Data!$1:$1,0)-1,1000,1)=IF(B$7="","Yes",B$7))*ROW(Data!$C$1:$C$1007),ROW(B156)-ROW(B$7)),1)),"")</f>
        <v/>
      </c>
      <c r="C156" s="43" t="str">
        <f ca="1">IF(D156="","",IF(INDEX(Data!$BR:$BR,MATCH(D156,Data!$A:$A,0),1)=0,"",INDEX(Data!$BR:$BR,MATCH(D156,Data!$A:$A,0),1)))</f>
        <v/>
      </c>
      <c r="D156" s="43" t="str" cm="1">
        <f t="array" aca="1" ref="D156" ca="1">IFERROR(_xlfn.SINGLE(INDEX(Data!$A$1:C$1007,_xlfn.AGGREGATE(15,6,(OFFSET(Data!$A$1,0,MATCH(D$6,Data!$1:$1,0)-1,1000,1)=IF(D$7="","Yes",D$7))/(OFFSET(Data!$A$1,0,MATCH(D$6,Data!$1:$1,0)-1,1000,1)=IF(D$7="","Yes",D$7))*ROW(Data!$C$1:$C$1007),ROW(D156)-ROW(D$7)),1)),"")</f>
        <v/>
      </c>
      <c r="E156" s="43" t="str">
        <f ca="1">IF(F156="","",IF(INDEX(Data!$BR:$BR,MATCH(F156,Data!$A:$A,0),1)=0,"",INDEX(Data!$BR:$BR,MATCH(F156,Data!$A:$A,0),1)))</f>
        <v/>
      </c>
      <c r="F156" s="43" t="str" cm="1">
        <f t="array" aca="1" ref="F156" ca="1">IFERROR(_xlfn.SINGLE(INDEX(Data!$A$1:E$1009,_xlfn.AGGREGATE(15,6,(OFFSET(Data!$A$1,0,MATCH(F$6,Data!$1:$1,0)-1,1000,1)=IF(F$7="","Yes",F$7))/(OFFSET(Data!$A$1,0,MATCH(F$6,Data!$1:$1,0)-1,1000,1)=IF(F$7="","Yes",F$7))*ROW(Data!$C$1:$C$1009),ROW(F156)-ROW(F$7)),1)),"")</f>
        <v/>
      </c>
      <c r="G156" s="43" t="str">
        <f ca="1">IF(H156="","",IF(INDEX(Data!$BR:$BR,MATCH(H156,Data!$A:$A,0),1)=0,"",INDEX(Data!$BR:$BR,MATCH(H156,Data!$A:$A,0),1)))</f>
        <v/>
      </c>
      <c r="H156" s="43" t="str" cm="1">
        <f t="array" aca="1" ref="H156" ca="1">IFERROR(_xlfn.SINGLE(INDEX(Data!$A$1:G$1009,_xlfn.AGGREGATE(15,6,(OFFSET(Data!$A$1,0,MATCH(H$6,Data!$1:$1,0)-1,1000,1)=IF(H$7="","Yes",H$7))/(OFFSET(Data!$A$1,0,MATCH(H$6,Data!$1:$1,0)-1,1000,1)=IF(H$7="","Yes",H$7))*ROW(Data!$C$1:$C$1009),ROW(H156)-ROW(H$7)),1)),"")</f>
        <v/>
      </c>
      <c r="I156" s="43" t="str">
        <f ca="1">IF(J156="","",IF(INDEX(Data!$BR:$BR,MATCH(J156,Data!$A:$A,0),1)=0,"",INDEX(Data!$BR:$BR,MATCH(J156,Data!$A:$A,0),1)))</f>
        <v/>
      </c>
      <c r="J156" s="43" t="str" cm="1">
        <f t="array" aca="1" ref="J156" ca="1">IFERROR(_xlfn.SINGLE(INDEX(Data!$A$1:J$1009,_xlfn.AGGREGATE(15,6,(OFFSET(Data!$A$1,0,MATCH(J$6,Data!$1:$1,0)-1,1000,1)=IF(J$7="","Yes",J$7))/(OFFSET(Data!$A$1,0,MATCH(J$6,Data!$1:$1,0)-1,1000,1)=IF(J$7="","Yes",J$7))*ROW(Data!$C$1:$C$1009),ROW(J156)-ROW(J$7)),1)),"")</f>
        <v/>
      </c>
      <c r="K156" s="43" t="str">
        <f ca="1">IF(L156="","",IF(INDEX(Data!$BR:$BR,MATCH(L156,Data!$A:$A,0),1)=0,"",INDEX(Data!$BR:$BR,MATCH(L156,Data!$A:$A,0),1)))</f>
        <v/>
      </c>
      <c r="L156" s="43" t="str" cm="1">
        <f t="array" aca="1" ref="L156" ca="1">IFERROR(_xlfn.SINGLE(INDEX(Data!$A$1:L$1009,_xlfn.AGGREGATE(15,6,(OFFSET(Data!$A$1,0,MATCH(L$6,Data!$1:$1,0)-1,1000,1)=IF(L$7="","Yes",L$7))/(OFFSET(Data!$A$1,0,MATCH(L$6,Data!$1:$1,0)-1,1000,1)=IF(L$7="","Yes",L$7))*ROW(Data!$C$1:$C$1009),ROW(L156)-ROW(L$7)),1)),"")</f>
        <v/>
      </c>
      <c r="M156" s="43" t="str">
        <f ca="1">IF(N156="","",IF(INDEX(Data!$BR:$BR,MATCH(N156,Data!$A:$A,0),1)=0,"",INDEX(Data!$BR:$BR,MATCH(N156,Data!$A:$A,0),1)))</f>
        <v/>
      </c>
      <c r="N156" s="43" t="str" cm="1">
        <f t="array" aca="1" ref="N156" ca="1">IFERROR(_xlfn.SINGLE(INDEX(Data!$A$1:N$1009,_xlfn.AGGREGATE(15,6,(OFFSET(Data!$A$1,0,MATCH(N$6,Data!$1:$1,0)-1,1000,1)=IF(N$7="","Yes",N$7))/(OFFSET(Data!$A$1,0,MATCH(N$6,Data!$1:$1,0)-1,1000,1)=IF(N$7="","Yes",N$7))*ROW(Data!$C$1:$C$1009),ROW(N156)-ROW(N$7)),1)),"")</f>
        <v/>
      </c>
      <c r="O156" s="43" t="str">
        <f ca="1">IF(P156="","",IF(INDEX(Data!$BR:$BR,MATCH(P156,Data!$A:$A,0),1)=0,"",INDEX(Data!$BR:$BR,MATCH(P156,Data!$A:$A,0),1)))</f>
        <v/>
      </c>
      <c r="P156" s="43" t="str" cm="1">
        <f t="array" aca="1" ref="P156" ca="1">IFERROR(_xlfn.SINGLE(INDEX(Data!$A$1:Q$1009,_xlfn.AGGREGATE(15,6,(OFFSET(Data!$A$1,0,MATCH(P$6,Data!$1:$1,0)-1,1000,1)=IF(P$7="","Yes",P$7))/(OFFSET(Data!$A$1,0,MATCH(P$6,Data!$1:$1,0)-1,1000,1)=IF(P$7="","Yes",P$7))*ROW(Data!$C$1:$C$1009),ROW(P156)-ROW(P$7)),1)),"")</f>
        <v/>
      </c>
      <c r="Q156" s="43" t="str">
        <f ca="1">IF(R156="","",IF(INDEX(Data!$BR:$BR,MATCH(R156,Data!$A:$A,0),1)=0,"",INDEX(Data!$BR:$BR,MATCH(R156,Data!$A:$A,0),1)))</f>
        <v/>
      </c>
      <c r="R156" s="43" t="str" cm="1">
        <f t="array" aca="1" ref="R156" ca="1">IFERROR(_xlfn.SINGLE(INDEX(Data!$A$1:R$1009,_xlfn.AGGREGATE(15,6,(OFFSET(Data!$A$1,0,MATCH(R$6,Data!$1:$1,0)-1,1000,1)=IF(R$7="","Yes",R$7))/(OFFSET(Data!$A$1,0,MATCH(R$6,Data!$1:$1,0)-1,1000,1)=IF(R$7="","Yes",R$7))*ROW(Data!$C$1:$C$1009),ROW(R156)-ROW(R$7)),1)),"")</f>
        <v/>
      </c>
      <c r="S156" s="43" t="str">
        <f ca="1">IF(T156="","",IF(INDEX(Data!$BR:$BR,MATCH(T156,Data!$A:$A,0),1)=0,"",INDEX(Data!$BR:$BR,MATCH(T156,Data!$A:$A,0),1)))</f>
        <v/>
      </c>
      <c r="T156" s="43" t="str" cm="1">
        <f t="array" aca="1" ref="T156" ca="1">IFERROR(_xlfn.SINGLE(INDEX(Data!$A$1:S$1009,_xlfn.AGGREGATE(15,6,(OFFSET(Data!$A$1,0,MATCH(T$6,Data!$1:$1,0)-1,1000,1)=IF(T$7="","Yes",T$7))/(OFFSET(Data!$A$1,0,MATCH(T$6,Data!$1:$1,0)-1,1000,1)=IF(T$7="","Yes",T$7))*ROW(Data!$C$1:$C$1009),ROW(T156)-ROW(T$7)),1)),"")</f>
        <v/>
      </c>
      <c r="U156" s="43" t="str">
        <f ca="1">IF(V156="","",IF(INDEX(Data!$BR:$BR,MATCH(V156,Data!$A:$A,0),1)=0,"",INDEX(Data!$BR:$BR,MATCH(V156,Data!$A:$A,0),1)))</f>
        <v/>
      </c>
      <c r="V156" s="43" t="str" cm="1">
        <f t="array" aca="1" ref="V156" ca="1">IFERROR(_xlfn.SINGLE(INDEX(Data!$A$1:T$1009,_xlfn.AGGREGATE(15,6,(OFFSET(Data!$A$1,0,MATCH(V$6,Data!$1:$1,0)-1,1000,1)=IF(V$7="","Yes",V$7))/(OFFSET(Data!$A$1,0,MATCH(V$6,Data!$1:$1,0)-1,1000,1)=IF(V$7="","Yes",V$7))*ROW(Data!$C$1:$C$1009),ROW(V156)-ROW(V$7)),1)),"")</f>
        <v>Unimas</v>
      </c>
      <c r="W156" s="43" t="str">
        <f ca="1">IF(X156="","",IF(INDEX(Data!$BR:$BR,MATCH(X156,Data!$A:$A,0),1)=0,"",INDEX(Data!$BR:$BR,MATCH(X156,Data!$A:$A,0),1)))</f>
        <v/>
      </c>
      <c r="X156" s="43" t="str" cm="1">
        <f t="array" aca="1" ref="X156" ca="1">IFERROR(_xlfn.SINGLE(INDEX(Data!$A$1:Y$1009,_xlfn.AGGREGATE(15,6,(OFFSET(Data!$A$1,0,MATCH(X$6,Data!$1:$1,0)-1,1000,1)=IF(X$7="","Yes",X$7))/(OFFSET(Data!$A$1,0,MATCH(X$6,Data!$1:$1,0)-1,1000,1)=IF(X$7="","Yes",X$7))*ROW(Data!$C$1:$C$1009),ROW(X156)-ROW(X$7)),1)),"")</f>
        <v/>
      </c>
      <c r="Y156" s="43" t="str">
        <f ca="1">IF(Z156="","",IF(INDEX(Data!$BR:$BR,MATCH(Z156,Data!$A:$A,0),1)=0,"",INDEX(Data!$BR:$BR,MATCH(Z156,Data!$A:$A,0),1)))</f>
        <v/>
      </c>
      <c r="Z156" s="43" t="str" cm="1">
        <f t="array" aca="1" ref="Z156" ca="1">IFERROR(_xlfn.SINGLE(INDEX(Data!$A$1:AA$1009,_xlfn.AGGREGATE(15,6,(OFFSET(Data!$A$1,0,MATCH(Z$6,Data!$1:$1,0)-1,1000,1)=IF(Z$7="","Yes",Z$7))/(OFFSET(Data!$A$1,0,MATCH(Z$6,Data!$1:$1,0)-1,1000,1)=IF(Z$7="","Yes",Z$7))*ROW(Data!$C$1:$C$1009),ROW(Z156)-ROW(Z$7)),1)),"")</f>
        <v/>
      </c>
      <c r="AA156" s="43" t="str">
        <f ca="1">IF(AB156="","",IF(INDEX(Data!$BR:$BR,MATCH(AB156,Data!$A:$A,0),1)=0,"",INDEX(Data!$BR:$BR,MATCH(AB156,Data!$A:$A,0),1)))</f>
        <v/>
      </c>
      <c r="AB156" s="43" t="str" cm="1">
        <f t="array" aca="1" ref="AB156" ca="1">IFERROR(_xlfn.SINGLE(INDEX(Data!$A$1:AC$1009,_xlfn.AGGREGATE(15,6,(OFFSET(Data!$A$1,0,MATCH(AB$6,Data!$1:$1,0)-1,1000,1)=IF(AB$7="","Yes",AB$7))/(OFFSET(Data!$A$1,0,MATCH(AB$6,Data!$1:$1,0)-1,1000,1)=IF(AB$7="","Yes",AB$7))*ROW(Data!$C$1:$C$1009),ROW(AB156)-ROW(AB$7)),1)),"")</f>
        <v/>
      </c>
      <c r="AC156" s="43" t="str">
        <f ca="1">IF(AD156="","",IF(INDEX(Data!$BR:$BR,MATCH(AD156,Data!$A:$A,0),1)=0,"",INDEX(Data!$BR:$BR,MATCH(AD156,Data!$A:$A,0),1)))</f>
        <v/>
      </c>
      <c r="AD156" s="43" t="str" cm="1">
        <f t="array" aca="1" ref="AD156" ca="1">IFERROR(_xlfn.SINGLE(INDEX(Data!$A$1:AE$1009,_xlfn.AGGREGATE(15,6,(OFFSET(Data!$A$1,0,MATCH(AD$6,Data!$1:$1,0)-1,1000,1)=IF(AD$7="","Yes",AD$7))/(OFFSET(Data!$A$1,0,MATCH(AD$6,Data!$1:$1,0)-1,1000,1)=IF(AD$7="","Yes",AD$7))*ROW(Data!$C$1:$C$1009),ROW(AD156)-ROW(AD$7)),1)),"")</f>
        <v/>
      </c>
      <c r="AE156" s="43" t="str">
        <f ca="1">IF(AF156="","",IF(INDEX(Data!$BR:$BR,MATCH(AF156,Data!$A:$A,0),1)=0,"",INDEX(Data!$BR:$BR,MATCH(AF156,Data!$A:$A,0),1)))</f>
        <v/>
      </c>
      <c r="AF156" s="43" t="str" cm="1">
        <f t="array" aca="1" ref="AF156" ca="1">IFERROR(_xlfn.SINGLE(INDEX(Data!$A$1:AM$1009,_xlfn.AGGREGATE(15,6,(OFFSET(Data!$A$1,0,MATCH(AF$6,Data!$1:$1,0)-1,1000,1)=IF(AF$7="","Yes",AF$7))/(OFFSET(Data!$A$1,0,MATCH(AF$6,Data!$1:$1,0)-1,1000,1)=IF(AF$7="","Yes",AF$7))*ROW(Data!$C$1:$C$1009),ROW(AF156)-ROW(AF$7)),1)),"")</f>
        <v/>
      </c>
      <c r="AG156" s="43" t="str">
        <f ca="1">IF(AH156="","",IF(INDEX(Data!$BR:$BR,MATCH(AH156,Data!$A:$A,0),1)=0,"",INDEX(Data!$BR:$BR,MATCH(AH156,Data!$A:$A,0),1)))</f>
        <v/>
      </c>
      <c r="AH156" s="43" t="str" cm="1">
        <f t="array" aca="1" ref="AH156" ca="1">IFERROR(_xlfn.SINGLE(INDEX(Data!$A$1:AO$1009,_xlfn.AGGREGATE(15,6,(OFFSET(Data!$A$1,0,MATCH(AH$6,Data!$1:$1,0)-1,1000,1)=IF(AH$7="","Yes",AH$7))/(OFFSET(Data!$A$1,0,MATCH(AH$6,Data!$1:$1,0)-1,1000,1)=IF(AH$7="","Yes",AH$7))*ROW(Data!$C$1:$C$1009),ROW(AH156)-ROW(AH$7)),1)),"")</f>
        <v/>
      </c>
      <c r="AI156" s="43" t="str">
        <f ca="1">IF(AJ156="","",IF(INDEX(Data!$BR:$BR,MATCH(AJ156,Data!$A:$A,0),1)=0,"",INDEX(Data!$BR:$BR,MATCH(AJ156,Data!$A:$A,0),1)))</f>
        <v/>
      </c>
      <c r="AJ156" s="43" t="str" cm="1">
        <f t="array" aca="1" ref="AJ156" ca="1">IFERROR(_xlfn.SINGLE(INDEX(Data!$A$1:AQ$1009,_xlfn.AGGREGATE(15,6,(OFFSET(Data!$A$1,0,MATCH(AJ$6,Data!$1:$1,0)-1,1000,1)=IF(AJ$7="","Yes",AJ$7))/(OFFSET(Data!$A$1,0,MATCH(AJ$6,Data!$1:$1,0)-1,1000,1)=IF(AJ$7="","Yes",AJ$7))*ROW(Data!$C$1:$C$1009),ROW(AJ156)-ROW(AJ$7)),1)),"")</f>
        <v/>
      </c>
      <c r="AK156" s="43" t="str">
        <f ca="1">IF(AL156="","",IF(INDEX(Data!$BR:$BR,MATCH(AL156,Data!$A:$A,0),1)=0,"",INDEX(Data!$BR:$BR,MATCH(AL156,Data!$A:$A,0),1)))</f>
        <v/>
      </c>
      <c r="AL156" s="43" t="str" cm="1">
        <f t="array" aca="1" ref="AL156" ca="1">IFERROR(_xlfn.SINGLE(INDEX(Data!$A$1:AS$1009,_xlfn.AGGREGATE(15,6,(OFFSET(Data!$A$1,0,MATCH(AL$6,Data!$1:$1,0)-1,1000,1)=IF(AL$7="","Yes",AL$7))/(OFFSET(Data!$A$1,0,MATCH(AL$6,Data!$1:$1,0)-1,1000,1)=IF(AL$7="","Yes",AL$7))*ROW(Data!$C$1:$C$1009),ROW(AL156)-ROW(AL$7)),1)),"")</f>
        <v/>
      </c>
      <c r="AM156" s="43" t="str">
        <f ca="1">IF(AN156="","",IF(INDEX(Data!$BR:$BR,MATCH(AN156,Data!$A:$A,0),1)=0,"",INDEX(Data!$BR:$BR,MATCH(AN156,Data!$A:$A,0),1)))</f>
        <v/>
      </c>
      <c r="AN156" s="43" t="str" cm="1">
        <f t="array" aca="1" ref="AN156" ca="1">IFERROR(_xlfn.SINGLE(INDEX(Data!$A$1:AU$1009,_xlfn.AGGREGATE(15,6,(OFFSET(Data!$A$1,0,MATCH(AN$6,Data!$1:$1,0)-1,1000,1)=IF(AN$7="","Yes",AN$7))/(OFFSET(Data!$A$1,0,MATCH(AN$6,Data!$1:$1,0)-1,1000,1)=IF(AN$7="","Yes",AN$7))*ROW(Data!$C$1:$C$1009),ROW(AN156)-ROW(AN$7)),1)),"")</f>
        <v/>
      </c>
    </row>
    <row r="157" spans="1:40" x14ac:dyDescent="0.4">
      <c r="A157" s="43" t="str">
        <f ca="1">IF(B157="","",IF(INDEX(Data!$BR:$BR,MATCH(B157,Data!$A:$A,0),1)=0,"",INDEX(Data!$BR:$BR,MATCH(B157,Data!$A:$A,0),1)))</f>
        <v/>
      </c>
      <c r="B157" s="43" t="str" cm="1">
        <f t="array" aca="1" ref="B157" ca="1">IFERROR(_xlfn.SINGLE(INDEX(Data!A$1:$A$1007,_xlfn.AGGREGATE(15,6,(OFFSET(Data!$A$1,0,MATCH(B$6,Data!$1:$1,0)-1,1000,1)=IF(B$7="","Yes",B$7))/(OFFSET(Data!$A$1,0,MATCH(B$6,Data!$1:$1,0)-1,1000,1)=IF(B$7="","Yes",B$7))*ROW(Data!$C$1:$C$1007),ROW(B157)-ROW(B$7)),1)),"")</f>
        <v/>
      </c>
      <c r="C157" s="43" t="str">
        <f ca="1">IF(D157="","",IF(INDEX(Data!$BR:$BR,MATCH(D157,Data!$A:$A,0),1)=0,"",INDEX(Data!$BR:$BR,MATCH(D157,Data!$A:$A,0),1)))</f>
        <v/>
      </c>
      <c r="D157" s="43" t="str" cm="1">
        <f t="array" aca="1" ref="D157" ca="1">IFERROR(_xlfn.SINGLE(INDEX(Data!$A$1:C$1007,_xlfn.AGGREGATE(15,6,(OFFSET(Data!$A$1,0,MATCH(D$6,Data!$1:$1,0)-1,1000,1)=IF(D$7="","Yes",D$7))/(OFFSET(Data!$A$1,0,MATCH(D$6,Data!$1:$1,0)-1,1000,1)=IF(D$7="","Yes",D$7))*ROW(Data!$C$1:$C$1007),ROW(D157)-ROW(D$7)),1)),"")</f>
        <v/>
      </c>
      <c r="E157" s="43" t="str">
        <f ca="1">IF(F157="","",IF(INDEX(Data!$BR:$BR,MATCH(F157,Data!$A:$A,0),1)=0,"",INDEX(Data!$BR:$BR,MATCH(F157,Data!$A:$A,0),1)))</f>
        <v/>
      </c>
      <c r="F157" s="43" t="str" cm="1">
        <f t="array" aca="1" ref="F157" ca="1">IFERROR(_xlfn.SINGLE(INDEX(Data!$A$1:E$1009,_xlfn.AGGREGATE(15,6,(OFFSET(Data!$A$1,0,MATCH(F$6,Data!$1:$1,0)-1,1000,1)=IF(F$7="","Yes",F$7))/(OFFSET(Data!$A$1,0,MATCH(F$6,Data!$1:$1,0)-1,1000,1)=IF(F$7="","Yes",F$7))*ROW(Data!$C$1:$C$1009),ROW(F157)-ROW(F$7)),1)),"")</f>
        <v/>
      </c>
      <c r="G157" s="43" t="str">
        <f ca="1">IF(H157="","",IF(INDEX(Data!$BR:$BR,MATCH(H157,Data!$A:$A,0),1)=0,"",INDEX(Data!$BR:$BR,MATCH(H157,Data!$A:$A,0),1)))</f>
        <v/>
      </c>
      <c r="H157" s="43" t="str" cm="1">
        <f t="array" aca="1" ref="H157" ca="1">IFERROR(_xlfn.SINGLE(INDEX(Data!$A$1:G$1009,_xlfn.AGGREGATE(15,6,(OFFSET(Data!$A$1,0,MATCH(H$6,Data!$1:$1,0)-1,1000,1)=IF(H$7="","Yes",H$7))/(OFFSET(Data!$A$1,0,MATCH(H$6,Data!$1:$1,0)-1,1000,1)=IF(H$7="","Yes",H$7))*ROW(Data!$C$1:$C$1009),ROW(H157)-ROW(H$7)),1)),"")</f>
        <v/>
      </c>
      <c r="I157" s="43" t="str">
        <f ca="1">IF(J157="","",IF(INDEX(Data!$BR:$BR,MATCH(J157,Data!$A:$A,0),1)=0,"",INDEX(Data!$BR:$BR,MATCH(J157,Data!$A:$A,0),1)))</f>
        <v/>
      </c>
      <c r="J157" s="43" t="str" cm="1">
        <f t="array" aca="1" ref="J157" ca="1">IFERROR(_xlfn.SINGLE(INDEX(Data!$A$1:J$1009,_xlfn.AGGREGATE(15,6,(OFFSET(Data!$A$1,0,MATCH(J$6,Data!$1:$1,0)-1,1000,1)=IF(J$7="","Yes",J$7))/(OFFSET(Data!$A$1,0,MATCH(J$6,Data!$1:$1,0)-1,1000,1)=IF(J$7="","Yes",J$7))*ROW(Data!$C$1:$C$1009),ROW(J157)-ROW(J$7)),1)),"")</f>
        <v/>
      </c>
      <c r="K157" s="43" t="str">
        <f ca="1">IF(L157="","",IF(INDEX(Data!$BR:$BR,MATCH(L157,Data!$A:$A,0),1)=0,"",INDEX(Data!$BR:$BR,MATCH(L157,Data!$A:$A,0),1)))</f>
        <v/>
      </c>
      <c r="L157" s="43" t="str" cm="1">
        <f t="array" aca="1" ref="L157" ca="1">IFERROR(_xlfn.SINGLE(INDEX(Data!$A$1:L$1009,_xlfn.AGGREGATE(15,6,(OFFSET(Data!$A$1,0,MATCH(L$6,Data!$1:$1,0)-1,1000,1)=IF(L$7="","Yes",L$7))/(OFFSET(Data!$A$1,0,MATCH(L$6,Data!$1:$1,0)-1,1000,1)=IF(L$7="","Yes",L$7))*ROW(Data!$C$1:$C$1009),ROW(L157)-ROW(L$7)),1)),"")</f>
        <v/>
      </c>
      <c r="M157" s="43" t="str">
        <f ca="1">IF(N157="","",IF(INDEX(Data!$BR:$BR,MATCH(N157,Data!$A:$A,0),1)=0,"",INDEX(Data!$BR:$BR,MATCH(N157,Data!$A:$A,0),1)))</f>
        <v/>
      </c>
      <c r="N157" s="43" t="str" cm="1">
        <f t="array" aca="1" ref="N157" ca="1">IFERROR(_xlfn.SINGLE(INDEX(Data!$A$1:N$1009,_xlfn.AGGREGATE(15,6,(OFFSET(Data!$A$1,0,MATCH(N$6,Data!$1:$1,0)-1,1000,1)=IF(N$7="","Yes",N$7))/(OFFSET(Data!$A$1,0,MATCH(N$6,Data!$1:$1,0)-1,1000,1)=IF(N$7="","Yes",N$7))*ROW(Data!$C$1:$C$1009),ROW(N157)-ROW(N$7)),1)),"")</f>
        <v/>
      </c>
      <c r="O157" s="43" t="str">
        <f ca="1">IF(P157="","",IF(INDEX(Data!$BR:$BR,MATCH(P157,Data!$A:$A,0),1)=0,"",INDEX(Data!$BR:$BR,MATCH(P157,Data!$A:$A,0),1)))</f>
        <v/>
      </c>
      <c r="P157" s="43" t="str" cm="1">
        <f t="array" aca="1" ref="P157" ca="1">IFERROR(_xlfn.SINGLE(INDEX(Data!$A$1:Q$1009,_xlfn.AGGREGATE(15,6,(OFFSET(Data!$A$1,0,MATCH(P$6,Data!$1:$1,0)-1,1000,1)=IF(P$7="","Yes",P$7))/(OFFSET(Data!$A$1,0,MATCH(P$6,Data!$1:$1,0)-1,1000,1)=IF(P$7="","Yes",P$7))*ROW(Data!$C$1:$C$1009),ROW(P157)-ROW(P$7)),1)),"")</f>
        <v/>
      </c>
      <c r="Q157" s="43" t="str">
        <f ca="1">IF(R157="","",IF(INDEX(Data!$BR:$BR,MATCH(R157,Data!$A:$A,0),1)=0,"",INDEX(Data!$BR:$BR,MATCH(R157,Data!$A:$A,0),1)))</f>
        <v/>
      </c>
      <c r="R157" s="43" t="str" cm="1">
        <f t="array" aca="1" ref="R157" ca="1">IFERROR(_xlfn.SINGLE(INDEX(Data!$A$1:R$1009,_xlfn.AGGREGATE(15,6,(OFFSET(Data!$A$1,0,MATCH(R$6,Data!$1:$1,0)-1,1000,1)=IF(R$7="","Yes",R$7))/(OFFSET(Data!$A$1,0,MATCH(R$6,Data!$1:$1,0)-1,1000,1)=IF(R$7="","Yes",R$7))*ROW(Data!$C$1:$C$1009),ROW(R157)-ROW(R$7)),1)),"")</f>
        <v/>
      </c>
      <c r="S157" s="43" t="str">
        <f ca="1">IF(T157="","",IF(INDEX(Data!$BR:$BR,MATCH(T157,Data!$A:$A,0),1)=0,"",INDEX(Data!$BR:$BR,MATCH(T157,Data!$A:$A,0),1)))</f>
        <v/>
      </c>
      <c r="T157" s="43" t="str" cm="1">
        <f t="array" aca="1" ref="T157" ca="1">IFERROR(_xlfn.SINGLE(INDEX(Data!$A$1:S$1009,_xlfn.AGGREGATE(15,6,(OFFSET(Data!$A$1,0,MATCH(T$6,Data!$1:$1,0)-1,1000,1)=IF(T$7="","Yes",T$7))/(OFFSET(Data!$A$1,0,MATCH(T$6,Data!$1:$1,0)-1,1000,1)=IF(T$7="","Yes",T$7))*ROW(Data!$C$1:$C$1009),ROW(T157)-ROW(T$7)),1)),"")</f>
        <v/>
      </c>
      <c r="U157" s="43" t="str">
        <f ca="1">IF(V157="","",IF(INDEX(Data!$BR:$BR,MATCH(V157,Data!$A:$A,0),1)=0,"",INDEX(Data!$BR:$BR,MATCH(V157,Data!$A:$A,0),1)))</f>
        <v/>
      </c>
      <c r="V157" s="43" t="str" cm="1">
        <f t="array" aca="1" ref="V157" ca="1">IFERROR(_xlfn.SINGLE(INDEX(Data!$A$1:T$1009,_xlfn.AGGREGATE(15,6,(OFFSET(Data!$A$1,0,MATCH(V$6,Data!$1:$1,0)-1,1000,1)=IF(V$7="","Yes",V$7))/(OFFSET(Data!$A$1,0,MATCH(V$6,Data!$1:$1,0)-1,1000,1)=IF(V$7="","Yes",V$7))*ROW(Data!$C$1:$C$1009),ROW(V157)-ROW(V$7)),1)),"")</f>
        <v>Universal Kids</v>
      </c>
      <c r="W157" s="43" t="str">
        <f ca="1">IF(X157="","",IF(INDEX(Data!$BR:$BR,MATCH(X157,Data!$A:$A,0),1)=0,"",INDEX(Data!$BR:$BR,MATCH(X157,Data!$A:$A,0),1)))</f>
        <v/>
      </c>
      <c r="X157" s="43" t="str" cm="1">
        <f t="array" aca="1" ref="X157" ca="1">IFERROR(_xlfn.SINGLE(INDEX(Data!$A$1:Y$1009,_xlfn.AGGREGATE(15,6,(OFFSET(Data!$A$1,0,MATCH(X$6,Data!$1:$1,0)-1,1000,1)=IF(X$7="","Yes",X$7))/(OFFSET(Data!$A$1,0,MATCH(X$6,Data!$1:$1,0)-1,1000,1)=IF(X$7="","Yes",X$7))*ROW(Data!$C$1:$C$1009),ROW(X157)-ROW(X$7)),1)),"")</f>
        <v/>
      </c>
      <c r="Y157" s="43" t="str">
        <f ca="1">IF(Z157="","",IF(INDEX(Data!$BR:$BR,MATCH(Z157,Data!$A:$A,0),1)=0,"",INDEX(Data!$BR:$BR,MATCH(Z157,Data!$A:$A,0),1)))</f>
        <v/>
      </c>
      <c r="Z157" s="43" t="str" cm="1">
        <f t="array" aca="1" ref="Z157" ca="1">IFERROR(_xlfn.SINGLE(INDEX(Data!$A$1:AA$1009,_xlfn.AGGREGATE(15,6,(OFFSET(Data!$A$1,0,MATCH(Z$6,Data!$1:$1,0)-1,1000,1)=IF(Z$7="","Yes",Z$7))/(OFFSET(Data!$A$1,0,MATCH(Z$6,Data!$1:$1,0)-1,1000,1)=IF(Z$7="","Yes",Z$7))*ROW(Data!$C$1:$C$1009),ROW(Z157)-ROW(Z$7)),1)),"")</f>
        <v/>
      </c>
      <c r="AA157" s="43" t="str">
        <f ca="1">IF(AB157="","",IF(INDEX(Data!$BR:$BR,MATCH(AB157,Data!$A:$A,0),1)=0,"",INDEX(Data!$BR:$BR,MATCH(AB157,Data!$A:$A,0),1)))</f>
        <v/>
      </c>
      <c r="AB157" s="43" t="str" cm="1">
        <f t="array" aca="1" ref="AB157" ca="1">IFERROR(_xlfn.SINGLE(INDEX(Data!$A$1:AC$1009,_xlfn.AGGREGATE(15,6,(OFFSET(Data!$A$1,0,MATCH(AB$6,Data!$1:$1,0)-1,1000,1)=IF(AB$7="","Yes",AB$7))/(OFFSET(Data!$A$1,0,MATCH(AB$6,Data!$1:$1,0)-1,1000,1)=IF(AB$7="","Yes",AB$7))*ROW(Data!$C$1:$C$1009),ROW(AB157)-ROW(AB$7)),1)),"")</f>
        <v/>
      </c>
      <c r="AC157" s="43" t="str">
        <f ca="1">IF(AD157="","",IF(INDEX(Data!$BR:$BR,MATCH(AD157,Data!$A:$A,0),1)=0,"",INDEX(Data!$BR:$BR,MATCH(AD157,Data!$A:$A,0),1)))</f>
        <v/>
      </c>
      <c r="AD157" s="43" t="str" cm="1">
        <f t="array" aca="1" ref="AD157" ca="1">IFERROR(_xlfn.SINGLE(INDEX(Data!$A$1:AE$1009,_xlfn.AGGREGATE(15,6,(OFFSET(Data!$A$1,0,MATCH(AD$6,Data!$1:$1,0)-1,1000,1)=IF(AD$7="","Yes",AD$7))/(OFFSET(Data!$A$1,0,MATCH(AD$6,Data!$1:$1,0)-1,1000,1)=IF(AD$7="","Yes",AD$7))*ROW(Data!$C$1:$C$1009),ROW(AD157)-ROW(AD$7)),1)),"")</f>
        <v/>
      </c>
      <c r="AE157" s="43" t="str">
        <f ca="1">IF(AF157="","",IF(INDEX(Data!$BR:$BR,MATCH(AF157,Data!$A:$A,0),1)=0,"",INDEX(Data!$BR:$BR,MATCH(AF157,Data!$A:$A,0),1)))</f>
        <v/>
      </c>
      <c r="AF157" s="43" t="str" cm="1">
        <f t="array" aca="1" ref="AF157" ca="1">IFERROR(_xlfn.SINGLE(INDEX(Data!$A$1:AM$1009,_xlfn.AGGREGATE(15,6,(OFFSET(Data!$A$1,0,MATCH(AF$6,Data!$1:$1,0)-1,1000,1)=IF(AF$7="","Yes",AF$7))/(OFFSET(Data!$A$1,0,MATCH(AF$6,Data!$1:$1,0)-1,1000,1)=IF(AF$7="","Yes",AF$7))*ROW(Data!$C$1:$C$1009),ROW(AF157)-ROW(AF$7)),1)),"")</f>
        <v/>
      </c>
      <c r="AG157" s="43" t="str">
        <f ca="1">IF(AH157="","",IF(INDEX(Data!$BR:$BR,MATCH(AH157,Data!$A:$A,0),1)=0,"",INDEX(Data!$BR:$BR,MATCH(AH157,Data!$A:$A,0),1)))</f>
        <v/>
      </c>
      <c r="AH157" s="43" t="str" cm="1">
        <f t="array" aca="1" ref="AH157" ca="1">IFERROR(_xlfn.SINGLE(INDEX(Data!$A$1:AO$1009,_xlfn.AGGREGATE(15,6,(OFFSET(Data!$A$1,0,MATCH(AH$6,Data!$1:$1,0)-1,1000,1)=IF(AH$7="","Yes",AH$7))/(OFFSET(Data!$A$1,0,MATCH(AH$6,Data!$1:$1,0)-1,1000,1)=IF(AH$7="","Yes",AH$7))*ROW(Data!$C$1:$C$1009),ROW(AH157)-ROW(AH$7)),1)),"")</f>
        <v/>
      </c>
      <c r="AI157" s="43" t="str">
        <f ca="1">IF(AJ157="","",IF(INDEX(Data!$BR:$BR,MATCH(AJ157,Data!$A:$A,0),1)=0,"",INDEX(Data!$BR:$BR,MATCH(AJ157,Data!$A:$A,0),1)))</f>
        <v/>
      </c>
      <c r="AJ157" s="43" t="str" cm="1">
        <f t="array" aca="1" ref="AJ157" ca="1">IFERROR(_xlfn.SINGLE(INDEX(Data!$A$1:AQ$1009,_xlfn.AGGREGATE(15,6,(OFFSET(Data!$A$1,0,MATCH(AJ$6,Data!$1:$1,0)-1,1000,1)=IF(AJ$7="","Yes",AJ$7))/(OFFSET(Data!$A$1,0,MATCH(AJ$6,Data!$1:$1,0)-1,1000,1)=IF(AJ$7="","Yes",AJ$7))*ROW(Data!$C$1:$C$1009),ROW(AJ157)-ROW(AJ$7)),1)),"")</f>
        <v/>
      </c>
      <c r="AK157" s="43" t="str">
        <f ca="1">IF(AL157="","",IF(INDEX(Data!$BR:$BR,MATCH(AL157,Data!$A:$A,0),1)=0,"",INDEX(Data!$BR:$BR,MATCH(AL157,Data!$A:$A,0),1)))</f>
        <v/>
      </c>
      <c r="AL157" s="43" t="str" cm="1">
        <f t="array" aca="1" ref="AL157" ca="1">IFERROR(_xlfn.SINGLE(INDEX(Data!$A$1:AS$1009,_xlfn.AGGREGATE(15,6,(OFFSET(Data!$A$1,0,MATCH(AL$6,Data!$1:$1,0)-1,1000,1)=IF(AL$7="","Yes",AL$7))/(OFFSET(Data!$A$1,0,MATCH(AL$6,Data!$1:$1,0)-1,1000,1)=IF(AL$7="","Yes",AL$7))*ROW(Data!$C$1:$C$1009),ROW(AL157)-ROW(AL$7)),1)),"")</f>
        <v/>
      </c>
      <c r="AM157" s="43" t="str">
        <f ca="1">IF(AN157="","",IF(INDEX(Data!$BR:$BR,MATCH(AN157,Data!$A:$A,0),1)=0,"",INDEX(Data!$BR:$BR,MATCH(AN157,Data!$A:$A,0),1)))</f>
        <v/>
      </c>
      <c r="AN157" s="43" t="str" cm="1">
        <f t="array" aca="1" ref="AN157" ca="1">IFERROR(_xlfn.SINGLE(INDEX(Data!$A$1:AU$1009,_xlfn.AGGREGATE(15,6,(OFFSET(Data!$A$1,0,MATCH(AN$6,Data!$1:$1,0)-1,1000,1)=IF(AN$7="","Yes",AN$7))/(OFFSET(Data!$A$1,0,MATCH(AN$6,Data!$1:$1,0)-1,1000,1)=IF(AN$7="","Yes",AN$7))*ROW(Data!$C$1:$C$1009),ROW(AN157)-ROW(AN$7)),1)),"")</f>
        <v/>
      </c>
    </row>
    <row r="158" spans="1:40" x14ac:dyDescent="0.4">
      <c r="A158" s="43" t="str">
        <f ca="1">IF(B158="","",IF(INDEX(Data!$BR:$BR,MATCH(B158,Data!$A:$A,0),1)=0,"",INDEX(Data!$BR:$BR,MATCH(B158,Data!$A:$A,0),1)))</f>
        <v/>
      </c>
      <c r="B158" s="43" t="str" cm="1">
        <f t="array" aca="1" ref="B158" ca="1">IFERROR(_xlfn.SINGLE(INDEX(Data!A$1:$A$1007,_xlfn.AGGREGATE(15,6,(OFFSET(Data!$A$1,0,MATCH(B$6,Data!$1:$1,0)-1,1000,1)=IF(B$7="","Yes",B$7))/(OFFSET(Data!$A$1,0,MATCH(B$6,Data!$1:$1,0)-1,1000,1)=IF(B$7="","Yes",B$7))*ROW(Data!$C$1:$C$1007),ROW(B158)-ROW(B$7)),1)),"")</f>
        <v/>
      </c>
      <c r="C158" s="43" t="str">
        <f ca="1">IF(D158="","",IF(INDEX(Data!$BR:$BR,MATCH(D158,Data!$A:$A,0),1)=0,"",INDEX(Data!$BR:$BR,MATCH(D158,Data!$A:$A,0),1)))</f>
        <v/>
      </c>
      <c r="D158" s="43" t="str" cm="1">
        <f t="array" aca="1" ref="D158" ca="1">IFERROR(_xlfn.SINGLE(INDEX(Data!$A$1:C$1007,_xlfn.AGGREGATE(15,6,(OFFSET(Data!$A$1,0,MATCH(D$6,Data!$1:$1,0)-1,1000,1)=IF(D$7="","Yes",D$7))/(OFFSET(Data!$A$1,0,MATCH(D$6,Data!$1:$1,0)-1,1000,1)=IF(D$7="","Yes",D$7))*ROW(Data!$C$1:$C$1007),ROW(D158)-ROW(D$7)),1)),"")</f>
        <v/>
      </c>
      <c r="E158" s="43" t="str">
        <f ca="1">IF(F158="","",IF(INDEX(Data!$BR:$BR,MATCH(F158,Data!$A:$A,0),1)=0,"",INDEX(Data!$BR:$BR,MATCH(F158,Data!$A:$A,0),1)))</f>
        <v/>
      </c>
      <c r="F158" s="43" t="str" cm="1">
        <f t="array" aca="1" ref="F158" ca="1">IFERROR(_xlfn.SINGLE(INDEX(Data!$A$1:E$1009,_xlfn.AGGREGATE(15,6,(OFFSET(Data!$A$1,0,MATCH(F$6,Data!$1:$1,0)-1,1000,1)=IF(F$7="","Yes",F$7))/(OFFSET(Data!$A$1,0,MATCH(F$6,Data!$1:$1,0)-1,1000,1)=IF(F$7="","Yes",F$7))*ROW(Data!$C$1:$C$1009),ROW(F158)-ROW(F$7)),1)),"")</f>
        <v/>
      </c>
      <c r="G158" s="43" t="str">
        <f ca="1">IF(H158="","",IF(INDEX(Data!$BR:$BR,MATCH(H158,Data!$A:$A,0),1)=0,"",INDEX(Data!$BR:$BR,MATCH(H158,Data!$A:$A,0),1)))</f>
        <v/>
      </c>
      <c r="H158" s="43" t="str" cm="1">
        <f t="array" aca="1" ref="H158" ca="1">IFERROR(_xlfn.SINGLE(INDEX(Data!$A$1:G$1009,_xlfn.AGGREGATE(15,6,(OFFSET(Data!$A$1,0,MATCH(H$6,Data!$1:$1,0)-1,1000,1)=IF(H$7="","Yes",H$7))/(OFFSET(Data!$A$1,0,MATCH(H$6,Data!$1:$1,0)-1,1000,1)=IF(H$7="","Yes",H$7))*ROW(Data!$C$1:$C$1009),ROW(H158)-ROW(H$7)),1)),"")</f>
        <v/>
      </c>
      <c r="I158" s="43" t="str">
        <f ca="1">IF(J158="","",IF(INDEX(Data!$BR:$BR,MATCH(J158,Data!$A:$A,0),1)=0,"",INDEX(Data!$BR:$BR,MATCH(J158,Data!$A:$A,0),1)))</f>
        <v/>
      </c>
      <c r="J158" s="43" t="str" cm="1">
        <f t="array" aca="1" ref="J158" ca="1">IFERROR(_xlfn.SINGLE(INDEX(Data!$A$1:J$1009,_xlfn.AGGREGATE(15,6,(OFFSET(Data!$A$1,0,MATCH(J$6,Data!$1:$1,0)-1,1000,1)=IF(J$7="","Yes",J$7))/(OFFSET(Data!$A$1,0,MATCH(J$6,Data!$1:$1,0)-1,1000,1)=IF(J$7="","Yes",J$7))*ROW(Data!$C$1:$C$1009),ROW(J158)-ROW(J$7)),1)),"")</f>
        <v/>
      </c>
      <c r="K158" s="43" t="str">
        <f ca="1">IF(L158="","",IF(INDEX(Data!$BR:$BR,MATCH(L158,Data!$A:$A,0),1)=0,"",INDEX(Data!$BR:$BR,MATCH(L158,Data!$A:$A,0),1)))</f>
        <v/>
      </c>
      <c r="L158" s="43" t="str" cm="1">
        <f t="array" aca="1" ref="L158" ca="1">IFERROR(_xlfn.SINGLE(INDEX(Data!$A$1:L$1009,_xlfn.AGGREGATE(15,6,(OFFSET(Data!$A$1,0,MATCH(L$6,Data!$1:$1,0)-1,1000,1)=IF(L$7="","Yes",L$7))/(OFFSET(Data!$A$1,0,MATCH(L$6,Data!$1:$1,0)-1,1000,1)=IF(L$7="","Yes",L$7))*ROW(Data!$C$1:$C$1009),ROW(L158)-ROW(L$7)),1)),"")</f>
        <v/>
      </c>
      <c r="M158" s="43" t="str">
        <f ca="1">IF(N158="","",IF(INDEX(Data!$BR:$BR,MATCH(N158,Data!$A:$A,0),1)=0,"",INDEX(Data!$BR:$BR,MATCH(N158,Data!$A:$A,0),1)))</f>
        <v/>
      </c>
      <c r="N158" s="43" t="str" cm="1">
        <f t="array" aca="1" ref="N158" ca="1">IFERROR(_xlfn.SINGLE(INDEX(Data!$A$1:N$1009,_xlfn.AGGREGATE(15,6,(OFFSET(Data!$A$1,0,MATCH(N$6,Data!$1:$1,0)-1,1000,1)=IF(N$7="","Yes",N$7))/(OFFSET(Data!$A$1,0,MATCH(N$6,Data!$1:$1,0)-1,1000,1)=IF(N$7="","Yes",N$7))*ROW(Data!$C$1:$C$1009),ROW(N158)-ROW(N$7)),1)),"")</f>
        <v/>
      </c>
      <c r="O158" s="43" t="str">
        <f ca="1">IF(P158="","",IF(INDEX(Data!$BR:$BR,MATCH(P158,Data!$A:$A,0),1)=0,"",INDEX(Data!$BR:$BR,MATCH(P158,Data!$A:$A,0),1)))</f>
        <v/>
      </c>
      <c r="P158" s="43" t="str" cm="1">
        <f t="array" aca="1" ref="P158" ca="1">IFERROR(_xlfn.SINGLE(INDEX(Data!$A$1:Q$1009,_xlfn.AGGREGATE(15,6,(OFFSET(Data!$A$1,0,MATCH(P$6,Data!$1:$1,0)-1,1000,1)=IF(P$7="","Yes",P$7))/(OFFSET(Data!$A$1,0,MATCH(P$6,Data!$1:$1,0)-1,1000,1)=IF(P$7="","Yes",P$7))*ROW(Data!$C$1:$C$1009),ROW(P158)-ROW(P$7)),1)),"")</f>
        <v/>
      </c>
      <c r="Q158" s="43" t="str">
        <f ca="1">IF(R158="","",IF(INDEX(Data!$BR:$BR,MATCH(R158,Data!$A:$A,0),1)=0,"",INDEX(Data!$BR:$BR,MATCH(R158,Data!$A:$A,0),1)))</f>
        <v/>
      </c>
      <c r="R158" s="43" t="str" cm="1">
        <f t="array" aca="1" ref="R158" ca="1">IFERROR(_xlfn.SINGLE(INDEX(Data!$A$1:R$1009,_xlfn.AGGREGATE(15,6,(OFFSET(Data!$A$1,0,MATCH(R$6,Data!$1:$1,0)-1,1000,1)=IF(R$7="","Yes",R$7))/(OFFSET(Data!$A$1,0,MATCH(R$6,Data!$1:$1,0)-1,1000,1)=IF(R$7="","Yes",R$7))*ROW(Data!$C$1:$C$1009),ROW(R158)-ROW(R$7)),1)),"")</f>
        <v/>
      </c>
      <c r="S158" s="43" t="str">
        <f ca="1">IF(T158="","",IF(INDEX(Data!$BR:$BR,MATCH(T158,Data!$A:$A,0),1)=0,"",INDEX(Data!$BR:$BR,MATCH(T158,Data!$A:$A,0),1)))</f>
        <v/>
      </c>
      <c r="T158" s="43" t="str" cm="1">
        <f t="array" aca="1" ref="T158" ca="1">IFERROR(_xlfn.SINGLE(INDEX(Data!$A$1:S$1009,_xlfn.AGGREGATE(15,6,(OFFSET(Data!$A$1,0,MATCH(T$6,Data!$1:$1,0)-1,1000,1)=IF(T$7="","Yes",T$7))/(OFFSET(Data!$A$1,0,MATCH(T$6,Data!$1:$1,0)-1,1000,1)=IF(T$7="","Yes",T$7))*ROW(Data!$C$1:$C$1009),ROW(T158)-ROW(T$7)),1)),"")</f>
        <v/>
      </c>
      <c r="U158" s="43" t="str">
        <f ca="1">IF(V158="","",IF(INDEX(Data!$BR:$BR,MATCH(V158,Data!$A:$A,0),1)=0,"",INDEX(Data!$BR:$BR,MATCH(V158,Data!$A:$A,0),1)))</f>
        <v/>
      </c>
      <c r="V158" s="43" t="str" cm="1">
        <f t="array" aca="1" ref="V158" ca="1">IFERROR(_xlfn.SINGLE(INDEX(Data!$A$1:T$1009,_xlfn.AGGREGATE(15,6,(OFFSET(Data!$A$1,0,MATCH(V$6,Data!$1:$1,0)-1,1000,1)=IF(V$7="","Yes",V$7))/(OFFSET(Data!$A$1,0,MATCH(V$6,Data!$1:$1,0)-1,1000,1)=IF(V$7="","Yes",V$7))*ROW(Data!$C$1:$C$1009),ROW(V158)-ROW(V$7)),1)),"")</f>
        <v>Universo</v>
      </c>
      <c r="W158" s="43" t="str">
        <f ca="1">IF(X158="","",IF(INDEX(Data!$BR:$BR,MATCH(X158,Data!$A:$A,0),1)=0,"",INDEX(Data!$BR:$BR,MATCH(X158,Data!$A:$A,0),1)))</f>
        <v/>
      </c>
      <c r="X158" s="43" t="str" cm="1">
        <f t="array" aca="1" ref="X158" ca="1">IFERROR(_xlfn.SINGLE(INDEX(Data!$A$1:Y$1009,_xlfn.AGGREGATE(15,6,(OFFSET(Data!$A$1,0,MATCH(X$6,Data!$1:$1,0)-1,1000,1)=IF(X$7="","Yes",X$7))/(OFFSET(Data!$A$1,0,MATCH(X$6,Data!$1:$1,0)-1,1000,1)=IF(X$7="","Yes",X$7))*ROW(Data!$C$1:$C$1009),ROW(X158)-ROW(X$7)),1)),"")</f>
        <v/>
      </c>
      <c r="Y158" s="43" t="str">
        <f ca="1">IF(Z158="","",IF(INDEX(Data!$BR:$BR,MATCH(Z158,Data!$A:$A,0),1)=0,"",INDEX(Data!$BR:$BR,MATCH(Z158,Data!$A:$A,0),1)))</f>
        <v/>
      </c>
      <c r="Z158" s="43" t="str" cm="1">
        <f t="array" aca="1" ref="Z158" ca="1">IFERROR(_xlfn.SINGLE(INDEX(Data!$A$1:AA$1009,_xlfn.AGGREGATE(15,6,(OFFSET(Data!$A$1,0,MATCH(Z$6,Data!$1:$1,0)-1,1000,1)=IF(Z$7="","Yes",Z$7))/(OFFSET(Data!$A$1,0,MATCH(Z$6,Data!$1:$1,0)-1,1000,1)=IF(Z$7="","Yes",Z$7))*ROW(Data!$C$1:$C$1009),ROW(Z158)-ROW(Z$7)),1)),"")</f>
        <v/>
      </c>
      <c r="AA158" s="43" t="str">
        <f ca="1">IF(AB158="","",IF(INDEX(Data!$BR:$BR,MATCH(AB158,Data!$A:$A,0),1)=0,"",INDEX(Data!$BR:$BR,MATCH(AB158,Data!$A:$A,0),1)))</f>
        <v/>
      </c>
      <c r="AB158" s="43" t="str" cm="1">
        <f t="array" aca="1" ref="AB158" ca="1">IFERROR(_xlfn.SINGLE(INDEX(Data!$A$1:AC$1009,_xlfn.AGGREGATE(15,6,(OFFSET(Data!$A$1,0,MATCH(AB$6,Data!$1:$1,0)-1,1000,1)=IF(AB$7="","Yes",AB$7))/(OFFSET(Data!$A$1,0,MATCH(AB$6,Data!$1:$1,0)-1,1000,1)=IF(AB$7="","Yes",AB$7))*ROW(Data!$C$1:$C$1009),ROW(AB158)-ROW(AB$7)),1)),"")</f>
        <v/>
      </c>
      <c r="AC158" s="43" t="str">
        <f ca="1">IF(AD158="","",IF(INDEX(Data!$BR:$BR,MATCH(AD158,Data!$A:$A,0),1)=0,"",INDEX(Data!$BR:$BR,MATCH(AD158,Data!$A:$A,0),1)))</f>
        <v/>
      </c>
      <c r="AD158" s="43" t="str" cm="1">
        <f t="array" aca="1" ref="AD158" ca="1">IFERROR(_xlfn.SINGLE(INDEX(Data!$A$1:AE$1009,_xlfn.AGGREGATE(15,6,(OFFSET(Data!$A$1,0,MATCH(AD$6,Data!$1:$1,0)-1,1000,1)=IF(AD$7="","Yes",AD$7))/(OFFSET(Data!$A$1,0,MATCH(AD$6,Data!$1:$1,0)-1,1000,1)=IF(AD$7="","Yes",AD$7))*ROW(Data!$C$1:$C$1009),ROW(AD158)-ROW(AD$7)),1)),"")</f>
        <v/>
      </c>
      <c r="AE158" s="43" t="str">
        <f ca="1">IF(AF158="","",IF(INDEX(Data!$BR:$BR,MATCH(AF158,Data!$A:$A,0),1)=0,"",INDEX(Data!$BR:$BR,MATCH(AF158,Data!$A:$A,0),1)))</f>
        <v/>
      </c>
      <c r="AF158" s="43" t="str" cm="1">
        <f t="array" aca="1" ref="AF158" ca="1">IFERROR(_xlfn.SINGLE(INDEX(Data!$A$1:AM$1009,_xlfn.AGGREGATE(15,6,(OFFSET(Data!$A$1,0,MATCH(AF$6,Data!$1:$1,0)-1,1000,1)=IF(AF$7="","Yes",AF$7))/(OFFSET(Data!$A$1,0,MATCH(AF$6,Data!$1:$1,0)-1,1000,1)=IF(AF$7="","Yes",AF$7))*ROW(Data!$C$1:$C$1009),ROW(AF158)-ROW(AF$7)),1)),"")</f>
        <v/>
      </c>
      <c r="AG158" s="43" t="str">
        <f ca="1">IF(AH158="","",IF(INDEX(Data!$BR:$BR,MATCH(AH158,Data!$A:$A,0),1)=0,"",INDEX(Data!$BR:$BR,MATCH(AH158,Data!$A:$A,0),1)))</f>
        <v/>
      </c>
      <c r="AH158" s="43" t="str" cm="1">
        <f t="array" aca="1" ref="AH158" ca="1">IFERROR(_xlfn.SINGLE(INDEX(Data!$A$1:AO$1009,_xlfn.AGGREGATE(15,6,(OFFSET(Data!$A$1,0,MATCH(AH$6,Data!$1:$1,0)-1,1000,1)=IF(AH$7="","Yes",AH$7))/(OFFSET(Data!$A$1,0,MATCH(AH$6,Data!$1:$1,0)-1,1000,1)=IF(AH$7="","Yes",AH$7))*ROW(Data!$C$1:$C$1009),ROW(AH158)-ROW(AH$7)),1)),"")</f>
        <v/>
      </c>
      <c r="AI158" s="43" t="str">
        <f ca="1">IF(AJ158="","",IF(INDEX(Data!$BR:$BR,MATCH(AJ158,Data!$A:$A,0),1)=0,"",INDEX(Data!$BR:$BR,MATCH(AJ158,Data!$A:$A,0),1)))</f>
        <v/>
      </c>
      <c r="AJ158" s="43" t="str" cm="1">
        <f t="array" aca="1" ref="AJ158" ca="1">IFERROR(_xlfn.SINGLE(INDEX(Data!$A$1:AQ$1009,_xlfn.AGGREGATE(15,6,(OFFSET(Data!$A$1,0,MATCH(AJ$6,Data!$1:$1,0)-1,1000,1)=IF(AJ$7="","Yes",AJ$7))/(OFFSET(Data!$A$1,0,MATCH(AJ$6,Data!$1:$1,0)-1,1000,1)=IF(AJ$7="","Yes",AJ$7))*ROW(Data!$C$1:$C$1009),ROW(AJ158)-ROW(AJ$7)),1)),"")</f>
        <v/>
      </c>
      <c r="AK158" s="43" t="str">
        <f ca="1">IF(AL158="","",IF(INDEX(Data!$BR:$BR,MATCH(AL158,Data!$A:$A,0),1)=0,"",INDEX(Data!$BR:$BR,MATCH(AL158,Data!$A:$A,0),1)))</f>
        <v/>
      </c>
      <c r="AL158" s="43" t="str" cm="1">
        <f t="array" aca="1" ref="AL158" ca="1">IFERROR(_xlfn.SINGLE(INDEX(Data!$A$1:AS$1009,_xlfn.AGGREGATE(15,6,(OFFSET(Data!$A$1,0,MATCH(AL$6,Data!$1:$1,0)-1,1000,1)=IF(AL$7="","Yes",AL$7))/(OFFSET(Data!$A$1,0,MATCH(AL$6,Data!$1:$1,0)-1,1000,1)=IF(AL$7="","Yes",AL$7))*ROW(Data!$C$1:$C$1009),ROW(AL158)-ROW(AL$7)),1)),"")</f>
        <v/>
      </c>
      <c r="AM158" s="43" t="str">
        <f ca="1">IF(AN158="","",IF(INDEX(Data!$BR:$BR,MATCH(AN158,Data!$A:$A,0),1)=0,"",INDEX(Data!$BR:$BR,MATCH(AN158,Data!$A:$A,0),1)))</f>
        <v/>
      </c>
      <c r="AN158" s="43" t="str" cm="1">
        <f t="array" aca="1" ref="AN158" ca="1">IFERROR(_xlfn.SINGLE(INDEX(Data!$A$1:AU$1009,_xlfn.AGGREGATE(15,6,(OFFSET(Data!$A$1,0,MATCH(AN$6,Data!$1:$1,0)-1,1000,1)=IF(AN$7="","Yes",AN$7))/(OFFSET(Data!$A$1,0,MATCH(AN$6,Data!$1:$1,0)-1,1000,1)=IF(AN$7="","Yes",AN$7))*ROW(Data!$C$1:$C$1009),ROW(AN158)-ROW(AN$7)),1)),"")</f>
        <v/>
      </c>
    </row>
    <row r="159" spans="1:40" x14ac:dyDescent="0.4">
      <c r="A159" s="43" t="str">
        <f ca="1">IF(B159="","",IF(INDEX(Data!$BR:$BR,MATCH(B159,Data!$A:$A,0),1)=0,"",INDEX(Data!$BR:$BR,MATCH(B159,Data!$A:$A,0),1)))</f>
        <v/>
      </c>
      <c r="B159" s="43" t="str" cm="1">
        <f t="array" aca="1" ref="B159" ca="1">IFERROR(_xlfn.SINGLE(INDEX(Data!A$1:$A$1007,_xlfn.AGGREGATE(15,6,(OFFSET(Data!$A$1,0,MATCH(B$6,Data!$1:$1,0)-1,1000,1)=IF(B$7="","Yes",B$7))/(OFFSET(Data!$A$1,0,MATCH(B$6,Data!$1:$1,0)-1,1000,1)=IF(B$7="","Yes",B$7))*ROW(Data!$C$1:$C$1007),ROW(B159)-ROW(B$7)),1)),"")</f>
        <v/>
      </c>
      <c r="C159" s="43" t="str">
        <f ca="1">IF(D159="","",IF(INDEX(Data!$BR:$BR,MATCH(D159,Data!$A:$A,0),1)=0,"",INDEX(Data!$BR:$BR,MATCH(D159,Data!$A:$A,0),1)))</f>
        <v/>
      </c>
      <c r="D159" s="43" t="str" cm="1">
        <f t="array" aca="1" ref="D159" ca="1">IFERROR(_xlfn.SINGLE(INDEX(Data!$A$1:C$1007,_xlfn.AGGREGATE(15,6,(OFFSET(Data!$A$1,0,MATCH(D$6,Data!$1:$1,0)-1,1000,1)=IF(D$7="","Yes",D$7))/(OFFSET(Data!$A$1,0,MATCH(D$6,Data!$1:$1,0)-1,1000,1)=IF(D$7="","Yes",D$7))*ROW(Data!$C$1:$C$1007),ROW(D159)-ROW(D$7)),1)),"")</f>
        <v/>
      </c>
      <c r="E159" s="43" t="str">
        <f ca="1">IF(F159="","",IF(INDEX(Data!$BR:$BR,MATCH(F159,Data!$A:$A,0),1)=0,"",INDEX(Data!$BR:$BR,MATCH(F159,Data!$A:$A,0),1)))</f>
        <v/>
      </c>
      <c r="F159" s="43" t="str" cm="1">
        <f t="array" aca="1" ref="F159" ca="1">IFERROR(_xlfn.SINGLE(INDEX(Data!$A$1:E$1009,_xlfn.AGGREGATE(15,6,(OFFSET(Data!$A$1,0,MATCH(F$6,Data!$1:$1,0)-1,1000,1)=IF(F$7="","Yes",F$7))/(OFFSET(Data!$A$1,0,MATCH(F$6,Data!$1:$1,0)-1,1000,1)=IF(F$7="","Yes",F$7))*ROW(Data!$C$1:$C$1009),ROW(F159)-ROW(F$7)),1)),"")</f>
        <v/>
      </c>
      <c r="G159" s="43" t="str">
        <f ca="1">IF(H159="","",IF(INDEX(Data!$BR:$BR,MATCH(H159,Data!$A:$A,0),1)=0,"",INDEX(Data!$BR:$BR,MATCH(H159,Data!$A:$A,0),1)))</f>
        <v/>
      </c>
      <c r="H159" s="43" t="str" cm="1">
        <f t="array" aca="1" ref="H159" ca="1">IFERROR(_xlfn.SINGLE(INDEX(Data!$A$1:G$1009,_xlfn.AGGREGATE(15,6,(OFFSET(Data!$A$1,0,MATCH(H$6,Data!$1:$1,0)-1,1000,1)=IF(H$7="","Yes",H$7))/(OFFSET(Data!$A$1,0,MATCH(H$6,Data!$1:$1,0)-1,1000,1)=IF(H$7="","Yes",H$7))*ROW(Data!$C$1:$C$1009),ROW(H159)-ROW(H$7)),1)),"")</f>
        <v/>
      </c>
      <c r="I159" s="43" t="str">
        <f ca="1">IF(J159="","",IF(INDEX(Data!$BR:$BR,MATCH(J159,Data!$A:$A,0),1)=0,"",INDEX(Data!$BR:$BR,MATCH(J159,Data!$A:$A,0),1)))</f>
        <v/>
      </c>
      <c r="J159" s="43" t="str" cm="1">
        <f t="array" aca="1" ref="J159" ca="1">IFERROR(_xlfn.SINGLE(INDEX(Data!$A$1:J$1009,_xlfn.AGGREGATE(15,6,(OFFSET(Data!$A$1,0,MATCH(J$6,Data!$1:$1,0)-1,1000,1)=IF(J$7="","Yes",J$7))/(OFFSET(Data!$A$1,0,MATCH(J$6,Data!$1:$1,0)-1,1000,1)=IF(J$7="","Yes",J$7))*ROW(Data!$C$1:$C$1009),ROW(J159)-ROW(J$7)),1)),"")</f>
        <v/>
      </c>
      <c r="K159" s="43" t="str">
        <f ca="1">IF(L159="","",IF(INDEX(Data!$BR:$BR,MATCH(L159,Data!$A:$A,0),1)=0,"",INDEX(Data!$BR:$BR,MATCH(L159,Data!$A:$A,0),1)))</f>
        <v/>
      </c>
      <c r="L159" s="43" t="str" cm="1">
        <f t="array" aca="1" ref="L159" ca="1">IFERROR(_xlfn.SINGLE(INDEX(Data!$A$1:L$1009,_xlfn.AGGREGATE(15,6,(OFFSET(Data!$A$1,0,MATCH(L$6,Data!$1:$1,0)-1,1000,1)=IF(L$7="","Yes",L$7))/(OFFSET(Data!$A$1,0,MATCH(L$6,Data!$1:$1,0)-1,1000,1)=IF(L$7="","Yes",L$7))*ROW(Data!$C$1:$C$1009),ROW(L159)-ROW(L$7)),1)),"")</f>
        <v/>
      </c>
      <c r="M159" s="43" t="str">
        <f ca="1">IF(N159="","",IF(INDEX(Data!$BR:$BR,MATCH(N159,Data!$A:$A,0),1)=0,"",INDEX(Data!$BR:$BR,MATCH(N159,Data!$A:$A,0),1)))</f>
        <v/>
      </c>
      <c r="N159" s="43" t="str" cm="1">
        <f t="array" aca="1" ref="N159" ca="1">IFERROR(_xlfn.SINGLE(INDEX(Data!$A$1:N$1009,_xlfn.AGGREGATE(15,6,(OFFSET(Data!$A$1,0,MATCH(N$6,Data!$1:$1,0)-1,1000,1)=IF(N$7="","Yes",N$7))/(OFFSET(Data!$A$1,0,MATCH(N$6,Data!$1:$1,0)-1,1000,1)=IF(N$7="","Yes",N$7))*ROW(Data!$C$1:$C$1009),ROW(N159)-ROW(N$7)),1)),"")</f>
        <v/>
      </c>
      <c r="O159" s="43" t="str">
        <f ca="1">IF(P159="","",IF(INDEX(Data!$BR:$BR,MATCH(P159,Data!$A:$A,0),1)=0,"",INDEX(Data!$BR:$BR,MATCH(P159,Data!$A:$A,0),1)))</f>
        <v/>
      </c>
      <c r="P159" s="43" t="str" cm="1">
        <f t="array" aca="1" ref="P159" ca="1">IFERROR(_xlfn.SINGLE(INDEX(Data!$A$1:Q$1009,_xlfn.AGGREGATE(15,6,(OFFSET(Data!$A$1,0,MATCH(P$6,Data!$1:$1,0)-1,1000,1)=IF(P$7="","Yes",P$7))/(OFFSET(Data!$A$1,0,MATCH(P$6,Data!$1:$1,0)-1,1000,1)=IF(P$7="","Yes",P$7))*ROW(Data!$C$1:$C$1009),ROW(P159)-ROW(P$7)),1)),"")</f>
        <v/>
      </c>
      <c r="Q159" s="43" t="str">
        <f ca="1">IF(R159="","",IF(INDEX(Data!$BR:$BR,MATCH(R159,Data!$A:$A,0),1)=0,"",INDEX(Data!$BR:$BR,MATCH(R159,Data!$A:$A,0),1)))</f>
        <v/>
      </c>
      <c r="R159" s="43" t="str" cm="1">
        <f t="array" aca="1" ref="R159" ca="1">IFERROR(_xlfn.SINGLE(INDEX(Data!$A$1:R$1009,_xlfn.AGGREGATE(15,6,(OFFSET(Data!$A$1,0,MATCH(R$6,Data!$1:$1,0)-1,1000,1)=IF(R$7="","Yes",R$7))/(OFFSET(Data!$A$1,0,MATCH(R$6,Data!$1:$1,0)-1,1000,1)=IF(R$7="","Yes",R$7))*ROW(Data!$C$1:$C$1009),ROW(R159)-ROW(R$7)),1)),"")</f>
        <v/>
      </c>
      <c r="S159" s="43" t="str">
        <f ca="1">IF(T159="","",IF(INDEX(Data!$BR:$BR,MATCH(T159,Data!$A:$A,0),1)=0,"",INDEX(Data!$BR:$BR,MATCH(T159,Data!$A:$A,0),1)))</f>
        <v/>
      </c>
      <c r="T159" s="43" t="str" cm="1">
        <f t="array" aca="1" ref="T159" ca="1">IFERROR(_xlfn.SINGLE(INDEX(Data!$A$1:S$1009,_xlfn.AGGREGATE(15,6,(OFFSET(Data!$A$1,0,MATCH(T$6,Data!$1:$1,0)-1,1000,1)=IF(T$7="","Yes",T$7))/(OFFSET(Data!$A$1,0,MATCH(T$6,Data!$1:$1,0)-1,1000,1)=IF(T$7="","Yes",T$7))*ROW(Data!$C$1:$C$1009),ROW(T159)-ROW(T$7)),1)),"")</f>
        <v/>
      </c>
      <c r="U159" s="43" t="str">
        <f ca="1">IF(V159="","",IF(INDEX(Data!$BR:$BR,MATCH(V159,Data!$A:$A,0),1)=0,"",INDEX(Data!$BR:$BR,MATCH(V159,Data!$A:$A,0),1)))</f>
        <v/>
      </c>
      <c r="V159" s="43" t="str" cm="1">
        <f t="array" aca="1" ref="V159" ca="1">IFERROR(_xlfn.SINGLE(INDEX(Data!$A$1:T$1009,_xlfn.AGGREGATE(15,6,(OFFSET(Data!$A$1,0,MATCH(V$6,Data!$1:$1,0)-1,1000,1)=IF(V$7="","Yes",V$7))/(OFFSET(Data!$A$1,0,MATCH(V$6,Data!$1:$1,0)-1,1000,1)=IF(V$7="","Yes",V$7))*ROW(Data!$C$1:$C$1009),ROW(V159)-ROW(V$7)),1)),"")</f>
        <v>Univision East</v>
      </c>
      <c r="W159" s="43" t="str">
        <f ca="1">IF(X159="","",IF(INDEX(Data!$BR:$BR,MATCH(X159,Data!$A:$A,0),1)=0,"",INDEX(Data!$BR:$BR,MATCH(X159,Data!$A:$A,0),1)))</f>
        <v/>
      </c>
      <c r="X159" s="43" t="str" cm="1">
        <f t="array" aca="1" ref="X159" ca="1">IFERROR(_xlfn.SINGLE(INDEX(Data!$A$1:Y$1009,_xlfn.AGGREGATE(15,6,(OFFSET(Data!$A$1,0,MATCH(X$6,Data!$1:$1,0)-1,1000,1)=IF(X$7="","Yes",X$7))/(OFFSET(Data!$A$1,0,MATCH(X$6,Data!$1:$1,0)-1,1000,1)=IF(X$7="","Yes",X$7))*ROW(Data!$C$1:$C$1009),ROW(X159)-ROW(X$7)),1)),"")</f>
        <v/>
      </c>
      <c r="Y159" s="43" t="str">
        <f ca="1">IF(Z159="","",IF(INDEX(Data!$BR:$BR,MATCH(Z159,Data!$A:$A,0),1)=0,"",INDEX(Data!$BR:$BR,MATCH(Z159,Data!$A:$A,0),1)))</f>
        <v/>
      </c>
      <c r="Z159" s="43" t="str" cm="1">
        <f t="array" aca="1" ref="Z159" ca="1">IFERROR(_xlfn.SINGLE(INDEX(Data!$A$1:AA$1009,_xlfn.AGGREGATE(15,6,(OFFSET(Data!$A$1,0,MATCH(Z$6,Data!$1:$1,0)-1,1000,1)=IF(Z$7="","Yes",Z$7))/(OFFSET(Data!$A$1,0,MATCH(Z$6,Data!$1:$1,0)-1,1000,1)=IF(Z$7="","Yes",Z$7))*ROW(Data!$C$1:$C$1009),ROW(Z159)-ROW(Z$7)),1)),"")</f>
        <v/>
      </c>
      <c r="AA159" s="43" t="str">
        <f ca="1">IF(AB159="","",IF(INDEX(Data!$BR:$BR,MATCH(AB159,Data!$A:$A,0),1)=0,"",INDEX(Data!$BR:$BR,MATCH(AB159,Data!$A:$A,0),1)))</f>
        <v/>
      </c>
      <c r="AB159" s="43" t="str" cm="1">
        <f t="array" aca="1" ref="AB159" ca="1">IFERROR(_xlfn.SINGLE(INDEX(Data!$A$1:AC$1009,_xlfn.AGGREGATE(15,6,(OFFSET(Data!$A$1,0,MATCH(AB$6,Data!$1:$1,0)-1,1000,1)=IF(AB$7="","Yes",AB$7))/(OFFSET(Data!$A$1,0,MATCH(AB$6,Data!$1:$1,0)-1,1000,1)=IF(AB$7="","Yes",AB$7))*ROW(Data!$C$1:$C$1009),ROW(AB159)-ROW(AB$7)),1)),"")</f>
        <v/>
      </c>
      <c r="AC159" s="43" t="str">
        <f ca="1">IF(AD159="","",IF(INDEX(Data!$BR:$BR,MATCH(AD159,Data!$A:$A,0),1)=0,"",INDEX(Data!$BR:$BR,MATCH(AD159,Data!$A:$A,0),1)))</f>
        <v/>
      </c>
      <c r="AD159" s="43" t="str" cm="1">
        <f t="array" aca="1" ref="AD159" ca="1">IFERROR(_xlfn.SINGLE(INDEX(Data!$A$1:AE$1009,_xlfn.AGGREGATE(15,6,(OFFSET(Data!$A$1,0,MATCH(AD$6,Data!$1:$1,0)-1,1000,1)=IF(AD$7="","Yes",AD$7))/(OFFSET(Data!$A$1,0,MATCH(AD$6,Data!$1:$1,0)-1,1000,1)=IF(AD$7="","Yes",AD$7))*ROW(Data!$C$1:$C$1009),ROW(AD159)-ROW(AD$7)),1)),"")</f>
        <v/>
      </c>
      <c r="AE159" s="43" t="str">
        <f ca="1">IF(AF159="","",IF(INDEX(Data!$BR:$BR,MATCH(AF159,Data!$A:$A,0),1)=0,"",INDEX(Data!$BR:$BR,MATCH(AF159,Data!$A:$A,0),1)))</f>
        <v/>
      </c>
      <c r="AF159" s="43" t="str" cm="1">
        <f t="array" aca="1" ref="AF159" ca="1">IFERROR(_xlfn.SINGLE(INDEX(Data!$A$1:AM$1009,_xlfn.AGGREGATE(15,6,(OFFSET(Data!$A$1,0,MATCH(AF$6,Data!$1:$1,0)-1,1000,1)=IF(AF$7="","Yes",AF$7))/(OFFSET(Data!$A$1,0,MATCH(AF$6,Data!$1:$1,0)-1,1000,1)=IF(AF$7="","Yes",AF$7))*ROW(Data!$C$1:$C$1009),ROW(AF159)-ROW(AF$7)),1)),"")</f>
        <v/>
      </c>
      <c r="AG159" s="43" t="str">
        <f ca="1">IF(AH159="","",IF(INDEX(Data!$BR:$BR,MATCH(AH159,Data!$A:$A,0),1)=0,"",INDEX(Data!$BR:$BR,MATCH(AH159,Data!$A:$A,0),1)))</f>
        <v/>
      </c>
      <c r="AH159" s="43" t="str" cm="1">
        <f t="array" aca="1" ref="AH159" ca="1">IFERROR(_xlfn.SINGLE(INDEX(Data!$A$1:AO$1009,_xlfn.AGGREGATE(15,6,(OFFSET(Data!$A$1,0,MATCH(AH$6,Data!$1:$1,0)-1,1000,1)=IF(AH$7="","Yes",AH$7))/(OFFSET(Data!$A$1,0,MATCH(AH$6,Data!$1:$1,0)-1,1000,1)=IF(AH$7="","Yes",AH$7))*ROW(Data!$C$1:$C$1009),ROW(AH159)-ROW(AH$7)),1)),"")</f>
        <v/>
      </c>
      <c r="AI159" s="43" t="str">
        <f ca="1">IF(AJ159="","",IF(INDEX(Data!$BR:$BR,MATCH(AJ159,Data!$A:$A,0),1)=0,"",INDEX(Data!$BR:$BR,MATCH(AJ159,Data!$A:$A,0),1)))</f>
        <v/>
      </c>
      <c r="AJ159" s="43" t="str" cm="1">
        <f t="array" aca="1" ref="AJ159" ca="1">IFERROR(_xlfn.SINGLE(INDEX(Data!$A$1:AQ$1009,_xlfn.AGGREGATE(15,6,(OFFSET(Data!$A$1,0,MATCH(AJ$6,Data!$1:$1,0)-1,1000,1)=IF(AJ$7="","Yes",AJ$7))/(OFFSET(Data!$A$1,0,MATCH(AJ$6,Data!$1:$1,0)-1,1000,1)=IF(AJ$7="","Yes",AJ$7))*ROW(Data!$C$1:$C$1009),ROW(AJ159)-ROW(AJ$7)),1)),"")</f>
        <v/>
      </c>
      <c r="AK159" s="43" t="str">
        <f ca="1">IF(AL159="","",IF(INDEX(Data!$BR:$BR,MATCH(AL159,Data!$A:$A,0),1)=0,"",INDEX(Data!$BR:$BR,MATCH(AL159,Data!$A:$A,0),1)))</f>
        <v/>
      </c>
      <c r="AL159" s="43" t="str" cm="1">
        <f t="array" aca="1" ref="AL159" ca="1">IFERROR(_xlfn.SINGLE(INDEX(Data!$A$1:AS$1009,_xlfn.AGGREGATE(15,6,(OFFSET(Data!$A$1,0,MATCH(AL$6,Data!$1:$1,0)-1,1000,1)=IF(AL$7="","Yes",AL$7))/(OFFSET(Data!$A$1,0,MATCH(AL$6,Data!$1:$1,0)-1,1000,1)=IF(AL$7="","Yes",AL$7))*ROW(Data!$C$1:$C$1009),ROW(AL159)-ROW(AL$7)),1)),"")</f>
        <v/>
      </c>
      <c r="AM159" s="43" t="str">
        <f ca="1">IF(AN159="","",IF(INDEX(Data!$BR:$BR,MATCH(AN159,Data!$A:$A,0),1)=0,"",INDEX(Data!$BR:$BR,MATCH(AN159,Data!$A:$A,0),1)))</f>
        <v/>
      </c>
      <c r="AN159" s="43" t="str" cm="1">
        <f t="array" aca="1" ref="AN159" ca="1">IFERROR(_xlfn.SINGLE(INDEX(Data!$A$1:AU$1009,_xlfn.AGGREGATE(15,6,(OFFSET(Data!$A$1,0,MATCH(AN$6,Data!$1:$1,0)-1,1000,1)=IF(AN$7="","Yes",AN$7))/(OFFSET(Data!$A$1,0,MATCH(AN$6,Data!$1:$1,0)-1,1000,1)=IF(AN$7="","Yes",AN$7))*ROW(Data!$C$1:$C$1009),ROW(AN159)-ROW(AN$7)),1)),"")</f>
        <v/>
      </c>
    </row>
    <row r="160" spans="1:40" x14ac:dyDescent="0.4">
      <c r="A160" s="43" t="str">
        <f ca="1">IF(B160="","",IF(INDEX(Data!$BR:$BR,MATCH(B160,Data!$A:$A,0),1)=0,"",INDEX(Data!$BR:$BR,MATCH(B160,Data!$A:$A,0),1)))</f>
        <v/>
      </c>
      <c r="B160" s="43" t="str" cm="1">
        <f t="array" aca="1" ref="B160" ca="1">IFERROR(_xlfn.SINGLE(INDEX(Data!A$1:$A$1007,_xlfn.AGGREGATE(15,6,(OFFSET(Data!$A$1,0,MATCH(B$6,Data!$1:$1,0)-1,1000,1)=IF(B$7="","Yes",B$7))/(OFFSET(Data!$A$1,0,MATCH(B$6,Data!$1:$1,0)-1,1000,1)=IF(B$7="","Yes",B$7))*ROW(Data!$C$1:$C$1007),ROW(B160)-ROW(B$7)),1)),"")</f>
        <v/>
      </c>
      <c r="C160" s="43" t="str">
        <f ca="1">IF(D160="","",IF(INDEX(Data!$BR:$BR,MATCH(D160,Data!$A:$A,0),1)=0,"",INDEX(Data!$BR:$BR,MATCH(D160,Data!$A:$A,0),1)))</f>
        <v/>
      </c>
      <c r="D160" s="43" t="str" cm="1">
        <f t="array" aca="1" ref="D160" ca="1">IFERROR(_xlfn.SINGLE(INDEX(Data!$A$1:C$1007,_xlfn.AGGREGATE(15,6,(OFFSET(Data!$A$1,0,MATCH(D$6,Data!$1:$1,0)-1,1000,1)=IF(D$7="","Yes",D$7))/(OFFSET(Data!$A$1,0,MATCH(D$6,Data!$1:$1,0)-1,1000,1)=IF(D$7="","Yes",D$7))*ROW(Data!$C$1:$C$1007),ROW(D160)-ROW(D$7)),1)),"")</f>
        <v/>
      </c>
      <c r="E160" s="43" t="str">
        <f ca="1">IF(F160="","",IF(INDEX(Data!$BR:$BR,MATCH(F160,Data!$A:$A,0),1)=0,"",INDEX(Data!$BR:$BR,MATCH(F160,Data!$A:$A,0),1)))</f>
        <v/>
      </c>
      <c r="F160" s="43" t="str" cm="1">
        <f t="array" aca="1" ref="F160" ca="1">IFERROR(_xlfn.SINGLE(INDEX(Data!$A$1:E$1009,_xlfn.AGGREGATE(15,6,(OFFSET(Data!$A$1,0,MATCH(F$6,Data!$1:$1,0)-1,1000,1)=IF(F$7="","Yes",F$7))/(OFFSET(Data!$A$1,0,MATCH(F$6,Data!$1:$1,0)-1,1000,1)=IF(F$7="","Yes",F$7))*ROW(Data!$C$1:$C$1009),ROW(F160)-ROW(F$7)),1)),"")</f>
        <v/>
      </c>
      <c r="G160" s="43" t="str">
        <f ca="1">IF(H160="","",IF(INDEX(Data!$BR:$BR,MATCH(H160,Data!$A:$A,0),1)=0,"",INDEX(Data!$BR:$BR,MATCH(H160,Data!$A:$A,0),1)))</f>
        <v/>
      </c>
      <c r="H160" s="43" t="str" cm="1">
        <f t="array" aca="1" ref="H160" ca="1">IFERROR(_xlfn.SINGLE(INDEX(Data!$A$1:G$1009,_xlfn.AGGREGATE(15,6,(OFFSET(Data!$A$1,0,MATCH(H$6,Data!$1:$1,0)-1,1000,1)=IF(H$7="","Yes",H$7))/(OFFSET(Data!$A$1,0,MATCH(H$6,Data!$1:$1,0)-1,1000,1)=IF(H$7="","Yes",H$7))*ROW(Data!$C$1:$C$1009),ROW(H160)-ROW(H$7)),1)),"")</f>
        <v/>
      </c>
      <c r="I160" s="43" t="str">
        <f ca="1">IF(J160="","",IF(INDEX(Data!$BR:$BR,MATCH(J160,Data!$A:$A,0),1)=0,"",INDEX(Data!$BR:$BR,MATCH(J160,Data!$A:$A,0),1)))</f>
        <v/>
      </c>
      <c r="J160" s="43" t="str" cm="1">
        <f t="array" aca="1" ref="J160" ca="1">IFERROR(_xlfn.SINGLE(INDEX(Data!$A$1:J$1009,_xlfn.AGGREGATE(15,6,(OFFSET(Data!$A$1,0,MATCH(J$6,Data!$1:$1,0)-1,1000,1)=IF(J$7="","Yes",J$7))/(OFFSET(Data!$A$1,0,MATCH(J$6,Data!$1:$1,0)-1,1000,1)=IF(J$7="","Yes",J$7))*ROW(Data!$C$1:$C$1009),ROW(J160)-ROW(J$7)),1)),"")</f>
        <v/>
      </c>
      <c r="K160" s="43" t="str">
        <f ca="1">IF(L160="","",IF(INDEX(Data!$BR:$BR,MATCH(L160,Data!$A:$A,0),1)=0,"",INDEX(Data!$BR:$BR,MATCH(L160,Data!$A:$A,0),1)))</f>
        <v/>
      </c>
      <c r="L160" s="43" t="str" cm="1">
        <f t="array" aca="1" ref="L160" ca="1">IFERROR(_xlfn.SINGLE(INDEX(Data!$A$1:L$1009,_xlfn.AGGREGATE(15,6,(OFFSET(Data!$A$1,0,MATCH(L$6,Data!$1:$1,0)-1,1000,1)=IF(L$7="","Yes",L$7))/(OFFSET(Data!$A$1,0,MATCH(L$6,Data!$1:$1,0)-1,1000,1)=IF(L$7="","Yes",L$7))*ROW(Data!$C$1:$C$1009),ROW(L160)-ROW(L$7)),1)),"")</f>
        <v/>
      </c>
      <c r="M160" s="43" t="str">
        <f ca="1">IF(N160="","",IF(INDEX(Data!$BR:$BR,MATCH(N160,Data!$A:$A,0),1)=0,"",INDEX(Data!$BR:$BR,MATCH(N160,Data!$A:$A,0),1)))</f>
        <v/>
      </c>
      <c r="N160" s="43" t="str" cm="1">
        <f t="array" aca="1" ref="N160" ca="1">IFERROR(_xlfn.SINGLE(INDEX(Data!$A$1:N$1009,_xlfn.AGGREGATE(15,6,(OFFSET(Data!$A$1,0,MATCH(N$6,Data!$1:$1,0)-1,1000,1)=IF(N$7="","Yes",N$7))/(OFFSET(Data!$A$1,0,MATCH(N$6,Data!$1:$1,0)-1,1000,1)=IF(N$7="","Yes",N$7))*ROW(Data!$C$1:$C$1009),ROW(N160)-ROW(N$7)),1)),"")</f>
        <v/>
      </c>
      <c r="O160" s="43" t="str">
        <f ca="1">IF(P160="","",IF(INDEX(Data!$BR:$BR,MATCH(P160,Data!$A:$A,0),1)=0,"",INDEX(Data!$BR:$BR,MATCH(P160,Data!$A:$A,0),1)))</f>
        <v/>
      </c>
      <c r="P160" s="43" t="str" cm="1">
        <f t="array" aca="1" ref="P160" ca="1">IFERROR(_xlfn.SINGLE(INDEX(Data!$A$1:Q$1009,_xlfn.AGGREGATE(15,6,(OFFSET(Data!$A$1,0,MATCH(P$6,Data!$1:$1,0)-1,1000,1)=IF(P$7="","Yes",P$7))/(OFFSET(Data!$A$1,0,MATCH(P$6,Data!$1:$1,0)-1,1000,1)=IF(P$7="","Yes",P$7))*ROW(Data!$C$1:$C$1009),ROW(P160)-ROW(P$7)),1)),"")</f>
        <v/>
      </c>
      <c r="Q160" s="43" t="str">
        <f ca="1">IF(R160="","",IF(INDEX(Data!$BR:$BR,MATCH(R160,Data!$A:$A,0),1)=0,"",INDEX(Data!$BR:$BR,MATCH(R160,Data!$A:$A,0),1)))</f>
        <v/>
      </c>
      <c r="R160" s="43" t="str" cm="1">
        <f t="array" aca="1" ref="R160" ca="1">IFERROR(_xlfn.SINGLE(INDEX(Data!$A$1:R$1009,_xlfn.AGGREGATE(15,6,(OFFSET(Data!$A$1,0,MATCH(R$6,Data!$1:$1,0)-1,1000,1)=IF(R$7="","Yes",R$7))/(OFFSET(Data!$A$1,0,MATCH(R$6,Data!$1:$1,0)-1,1000,1)=IF(R$7="","Yes",R$7))*ROW(Data!$C$1:$C$1009),ROW(R160)-ROW(R$7)),1)),"")</f>
        <v/>
      </c>
      <c r="S160" s="43" t="str">
        <f ca="1">IF(T160="","",IF(INDEX(Data!$BR:$BR,MATCH(T160,Data!$A:$A,0),1)=0,"",INDEX(Data!$BR:$BR,MATCH(T160,Data!$A:$A,0),1)))</f>
        <v/>
      </c>
      <c r="T160" s="43" t="str" cm="1">
        <f t="array" aca="1" ref="T160" ca="1">IFERROR(_xlfn.SINGLE(INDEX(Data!$A$1:S$1009,_xlfn.AGGREGATE(15,6,(OFFSET(Data!$A$1,0,MATCH(T$6,Data!$1:$1,0)-1,1000,1)=IF(T$7="","Yes",T$7))/(OFFSET(Data!$A$1,0,MATCH(T$6,Data!$1:$1,0)-1,1000,1)=IF(T$7="","Yes",T$7))*ROW(Data!$C$1:$C$1009),ROW(T160)-ROW(T$7)),1)),"")</f>
        <v/>
      </c>
      <c r="U160" s="43" t="str">
        <f ca="1">IF(V160="","",IF(INDEX(Data!$BR:$BR,MATCH(V160,Data!$A:$A,0),1)=0,"",INDEX(Data!$BR:$BR,MATCH(V160,Data!$A:$A,0),1)))</f>
        <v/>
      </c>
      <c r="V160" s="43" t="str" cm="1">
        <f t="array" aca="1" ref="V160" ca="1">IFERROR(_xlfn.SINGLE(INDEX(Data!$A$1:T$1009,_xlfn.AGGREGATE(15,6,(OFFSET(Data!$A$1,0,MATCH(V$6,Data!$1:$1,0)-1,1000,1)=IF(V$7="","Yes",V$7))/(OFFSET(Data!$A$1,0,MATCH(V$6,Data!$1:$1,0)-1,1000,1)=IF(V$7="","Yes",V$7))*ROW(Data!$C$1:$C$1009),ROW(V160)-ROW(V$7)),1)),"")</f>
        <v>Up</v>
      </c>
      <c r="W160" s="43" t="str">
        <f ca="1">IF(X160="","",IF(INDEX(Data!$BR:$BR,MATCH(X160,Data!$A:$A,0),1)=0,"",INDEX(Data!$BR:$BR,MATCH(X160,Data!$A:$A,0),1)))</f>
        <v/>
      </c>
      <c r="X160" s="43" t="str" cm="1">
        <f t="array" aca="1" ref="X160" ca="1">IFERROR(_xlfn.SINGLE(INDEX(Data!$A$1:Y$1009,_xlfn.AGGREGATE(15,6,(OFFSET(Data!$A$1,0,MATCH(X$6,Data!$1:$1,0)-1,1000,1)=IF(X$7="","Yes",X$7))/(OFFSET(Data!$A$1,0,MATCH(X$6,Data!$1:$1,0)-1,1000,1)=IF(X$7="","Yes",X$7))*ROW(Data!$C$1:$C$1009),ROW(X160)-ROW(X$7)),1)),"")</f>
        <v/>
      </c>
      <c r="Y160" s="43" t="str">
        <f ca="1">IF(Z160="","",IF(INDEX(Data!$BR:$BR,MATCH(Z160,Data!$A:$A,0),1)=0,"",INDEX(Data!$BR:$BR,MATCH(Z160,Data!$A:$A,0),1)))</f>
        <v/>
      </c>
      <c r="Z160" s="43" t="str" cm="1">
        <f t="array" aca="1" ref="Z160" ca="1">IFERROR(_xlfn.SINGLE(INDEX(Data!$A$1:AA$1009,_xlfn.AGGREGATE(15,6,(OFFSET(Data!$A$1,0,MATCH(Z$6,Data!$1:$1,0)-1,1000,1)=IF(Z$7="","Yes",Z$7))/(OFFSET(Data!$A$1,0,MATCH(Z$6,Data!$1:$1,0)-1,1000,1)=IF(Z$7="","Yes",Z$7))*ROW(Data!$C$1:$C$1009),ROW(Z160)-ROW(Z$7)),1)),"")</f>
        <v/>
      </c>
      <c r="AA160" s="43" t="str">
        <f ca="1">IF(AB160="","",IF(INDEX(Data!$BR:$BR,MATCH(AB160,Data!$A:$A,0),1)=0,"",INDEX(Data!$BR:$BR,MATCH(AB160,Data!$A:$A,0),1)))</f>
        <v/>
      </c>
      <c r="AB160" s="43" t="str" cm="1">
        <f t="array" aca="1" ref="AB160" ca="1">IFERROR(_xlfn.SINGLE(INDEX(Data!$A$1:AC$1009,_xlfn.AGGREGATE(15,6,(OFFSET(Data!$A$1,0,MATCH(AB$6,Data!$1:$1,0)-1,1000,1)=IF(AB$7="","Yes",AB$7))/(OFFSET(Data!$A$1,0,MATCH(AB$6,Data!$1:$1,0)-1,1000,1)=IF(AB$7="","Yes",AB$7))*ROW(Data!$C$1:$C$1009),ROW(AB160)-ROW(AB$7)),1)),"")</f>
        <v/>
      </c>
      <c r="AC160" s="43" t="str">
        <f ca="1">IF(AD160="","",IF(INDEX(Data!$BR:$BR,MATCH(AD160,Data!$A:$A,0),1)=0,"",INDEX(Data!$BR:$BR,MATCH(AD160,Data!$A:$A,0),1)))</f>
        <v/>
      </c>
      <c r="AD160" s="43" t="str" cm="1">
        <f t="array" aca="1" ref="AD160" ca="1">IFERROR(_xlfn.SINGLE(INDEX(Data!$A$1:AE$1009,_xlfn.AGGREGATE(15,6,(OFFSET(Data!$A$1,0,MATCH(AD$6,Data!$1:$1,0)-1,1000,1)=IF(AD$7="","Yes",AD$7))/(OFFSET(Data!$A$1,0,MATCH(AD$6,Data!$1:$1,0)-1,1000,1)=IF(AD$7="","Yes",AD$7))*ROW(Data!$C$1:$C$1009),ROW(AD160)-ROW(AD$7)),1)),"")</f>
        <v/>
      </c>
      <c r="AE160" s="43" t="str">
        <f ca="1">IF(AF160="","",IF(INDEX(Data!$BR:$BR,MATCH(AF160,Data!$A:$A,0),1)=0,"",INDEX(Data!$BR:$BR,MATCH(AF160,Data!$A:$A,0),1)))</f>
        <v/>
      </c>
      <c r="AF160" s="43" t="str" cm="1">
        <f t="array" aca="1" ref="AF160" ca="1">IFERROR(_xlfn.SINGLE(INDEX(Data!$A$1:AM$1009,_xlfn.AGGREGATE(15,6,(OFFSET(Data!$A$1,0,MATCH(AF$6,Data!$1:$1,0)-1,1000,1)=IF(AF$7="","Yes",AF$7))/(OFFSET(Data!$A$1,0,MATCH(AF$6,Data!$1:$1,0)-1,1000,1)=IF(AF$7="","Yes",AF$7))*ROW(Data!$C$1:$C$1009),ROW(AF160)-ROW(AF$7)),1)),"")</f>
        <v/>
      </c>
      <c r="AG160" s="43" t="str">
        <f ca="1">IF(AH160="","",IF(INDEX(Data!$BR:$BR,MATCH(AH160,Data!$A:$A,0),1)=0,"",INDEX(Data!$BR:$BR,MATCH(AH160,Data!$A:$A,0),1)))</f>
        <v/>
      </c>
      <c r="AH160" s="43" t="str" cm="1">
        <f t="array" aca="1" ref="AH160" ca="1">IFERROR(_xlfn.SINGLE(INDEX(Data!$A$1:AO$1009,_xlfn.AGGREGATE(15,6,(OFFSET(Data!$A$1,0,MATCH(AH$6,Data!$1:$1,0)-1,1000,1)=IF(AH$7="","Yes",AH$7))/(OFFSET(Data!$A$1,0,MATCH(AH$6,Data!$1:$1,0)-1,1000,1)=IF(AH$7="","Yes",AH$7))*ROW(Data!$C$1:$C$1009),ROW(AH160)-ROW(AH$7)),1)),"")</f>
        <v/>
      </c>
      <c r="AI160" s="43" t="str">
        <f ca="1">IF(AJ160="","",IF(INDEX(Data!$BR:$BR,MATCH(AJ160,Data!$A:$A,0),1)=0,"",INDEX(Data!$BR:$BR,MATCH(AJ160,Data!$A:$A,0),1)))</f>
        <v/>
      </c>
      <c r="AJ160" s="43" t="str" cm="1">
        <f t="array" aca="1" ref="AJ160" ca="1">IFERROR(_xlfn.SINGLE(INDEX(Data!$A$1:AQ$1009,_xlfn.AGGREGATE(15,6,(OFFSET(Data!$A$1,0,MATCH(AJ$6,Data!$1:$1,0)-1,1000,1)=IF(AJ$7="","Yes",AJ$7))/(OFFSET(Data!$A$1,0,MATCH(AJ$6,Data!$1:$1,0)-1,1000,1)=IF(AJ$7="","Yes",AJ$7))*ROW(Data!$C$1:$C$1009),ROW(AJ160)-ROW(AJ$7)),1)),"")</f>
        <v/>
      </c>
      <c r="AK160" s="43" t="str">
        <f ca="1">IF(AL160="","",IF(INDEX(Data!$BR:$BR,MATCH(AL160,Data!$A:$A,0),1)=0,"",INDEX(Data!$BR:$BR,MATCH(AL160,Data!$A:$A,0),1)))</f>
        <v/>
      </c>
      <c r="AL160" s="43" t="str" cm="1">
        <f t="array" aca="1" ref="AL160" ca="1">IFERROR(_xlfn.SINGLE(INDEX(Data!$A$1:AS$1009,_xlfn.AGGREGATE(15,6,(OFFSET(Data!$A$1,0,MATCH(AL$6,Data!$1:$1,0)-1,1000,1)=IF(AL$7="","Yes",AL$7))/(OFFSET(Data!$A$1,0,MATCH(AL$6,Data!$1:$1,0)-1,1000,1)=IF(AL$7="","Yes",AL$7))*ROW(Data!$C$1:$C$1009),ROW(AL160)-ROW(AL$7)),1)),"")</f>
        <v/>
      </c>
      <c r="AM160" s="43" t="str">
        <f ca="1">IF(AN160="","",IF(INDEX(Data!$BR:$BR,MATCH(AN160,Data!$A:$A,0),1)=0,"",INDEX(Data!$BR:$BR,MATCH(AN160,Data!$A:$A,0),1)))</f>
        <v/>
      </c>
      <c r="AN160" s="43" t="str" cm="1">
        <f t="array" aca="1" ref="AN160" ca="1">IFERROR(_xlfn.SINGLE(INDEX(Data!$A$1:AU$1009,_xlfn.AGGREGATE(15,6,(OFFSET(Data!$A$1,0,MATCH(AN$6,Data!$1:$1,0)-1,1000,1)=IF(AN$7="","Yes",AN$7))/(OFFSET(Data!$A$1,0,MATCH(AN$6,Data!$1:$1,0)-1,1000,1)=IF(AN$7="","Yes",AN$7))*ROW(Data!$C$1:$C$1009),ROW(AN160)-ROW(AN$7)),1)),"")</f>
        <v/>
      </c>
    </row>
    <row r="161" spans="1:40" x14ac:dyDescent="0.4">
      <c r="A161" s="43" t="str">
        <f ca="1">IF(B161="","",IF(INDEX(Data!$BR:$BR,MATCH(B161,Data!$A:$A,0),1)=0,"",INDEX(Data!$BR:$BR,MATCH(B161,Data!$A:$A,0),1)))</f>
        <v/>
      </c>
      <c r="B161" s="43" t="str" cm="1">
        <f t="array" aca="1" ref="B161" ca="1">IFERROR(_xlfn.SINGLE(INDEX(Data!A$1:$A$1007,_xlfn.AGGREGATE(15,6,(OFFSET(Data!$A$1,0,MATCH(B$6,Data!$1:$1,0)-1,1000,1)=IF(B$7="","Yes",B$7))/(OFFSET(Data!$A$1,0,MATCH(B$6,Data!$1:$1,0)-1,1000,1)=IF(B$7="","Yes",B$7))*ROW(Data!$C$1:$C$1007),ROW(B161)-ROW(B$7)),1)),"")</f>
        <v/>
      </c>
      <c r="C161" s="43" t="str">
        <f ca="1">IF(D161="","",IF(INDEX(Data!$BR:$BR,MATCH(D161,Data!$A:$A,0),1)=0,"",INDEX(Data!$BR:$BR,MATCH(D161,Data!$A:$A,0),1)))</f>
        <v/>
      </c>
      <c r="D161" s="43" t="str" cm="1">
        <f t="array" aca="1" ref="D161" ca="1">IFERROR(_xlfn.SINGLE(INDEX(Data!$A$1:C$1007,_xlfn.AGGREGATE(15,6,(OFFSET(Data!$A$1,0,MATCH(D$6,Data!$1:$1,0)-1,1000,1)=IF(D$7="","Yes",D$7))/(OFFSET(Data!$A$1,0,MATCH(D$6,Data!$1:$1,0)-1,1000,1)=IF(D$7="","Yes",D$7))*ROW(Data!$C$1:$C$1007),ROW(D161)-ROW(D$7)),1)),"")</f>
        <v/>
      </c>
      <c r="E161" s="43" t="str">
        <f ca="1">IF(F161="","",IF(INDEX(Data!$BR:$BR,MATCH(F161,Data!$A:$A,0),1)=0,"",INDEX(Data!$BR:$BR,MATCH(F161,Data!$A:$A,0),1)))</f>
        <v/>
      </c>
      <c r="F161" s="43" t="str" cm="1">
        <f t="array" aca="1" ref="F161" ca="1">IFERROR(_xlfn.SINGLE(INDEX(Data!$A$1:E$1009,_xlfn.AGGREGATE(15,6,(OFFSET(Data!$A$1,0,MATCH(F$6,Data!$1:$1,0)-1,1000,1)=IF(F$7="","Yes",F$7))/(OFFSET(Data!$A$1,0,MATCH(F$6,Data!$1:$1,0)-1,1000,1)=IF(F$7="","Yes",F$7))*ROW(Data!$C$1:$C$1009),ROW(F161)-ROW(F$7)),1)),"")</f>
        <v/>
      </c>
      <c r="G161" s="43" t="str">
        <f ca="1">IF(H161="","",IF(INDEX(Data!$BR:$BR,MATCH(H161,Data!$A:$A,0),1)=0,"",INDEX(Data!$BR:$BR,MATCH(H161,Data!$A:$A,0),1)))</f>
        <v/>
      </c>
      <c r="H161" s="43" t="str" cm="1">
        <f t="array" aca="1" ref="H161" ca="1">IFERROR(_xlfn.SINGLE(INDEX(Data!$A$1:G$1009,_xlfn.AGGREGATE(15,6,(OFFSET(Data!$A$1,0,MATCH(H$6,Data!$1:$1,0)-1,1000,1)=IF(H$7="","Yes",H$7))/(OFFSET(Data!$A$1,0,MATCH(H$6,Data!$1:$1,0)-1,1000,1)=IF(H$7="","Yes",H$7))*ROW(Data!$C$1:$C$1009),ROW(H161)-ROW(H$7)),1)),"")</f>
        <v/>
      </c>
      <c r="I161" s="43" t="str">
        <f ca="1">IF(J161="","",IF(INDEX(Data!$BR:$BR,MATCH(J161,Data!$A:$A,0),1)=0,"",INDEX(Data!$BR:$BR,MATCH(J161,Data!$A:$A,0),1)))</f>
        <v/>
      </c>
      <c r="J161" s="43" t="str" cm="1">
        <f t="array" aca="1" ref="J161" ca="1">IFERROR(_xlfn.SINGLE(INDEX(Data!$A$1:J$1009,_xlfn.AGGREGATE(15,6,(OFFSET(Data!$A$1,0,MATCH(J$6,Data!$1:$1,0)-1,1000,1)=IF(J$7="","Yes",J$7))/(OFFSET(Data!$A$1,0,MATCH(J$6,Data!$1:$1,0)-1,1000,1)=IF(J$7="","Yes",J$7))*ROW(Data!$C$1:$C$1009),ROW(J161)-ROW(J$7)),1)),"")</f>
        <v/>
      </c>
      <c r="K161" s="43" t="str">
        <f ca="1">IF(L161="","",IF(INDEX(Data!$BR:$BR,MATCH(L161,Data!$A:$A,0),1)=0,"",INDEX(Data!$BR:$BR,MATCH(L161,Data!$A:$A,0),1)))</f>
        <v/>
      </c>
      <c r="L161" s="43" t="str" cm="1">
        <f t="array" aca="1" ref="L161" ca="1">IFERROR(_xlfn.SINGLE(INDEX(Data!$A$1:L$1009,_xlfn.AGGREGATE(15,6,(OFFSET(Data!$A$1,0,MATCH(L$6,Data!$1:$1,0)-1,1000,1)=IF(L$7="","Yes",L$7))/(OFFSET(Data!$A$1,0,MATCH(L$6,Data!$1:$1,0)-1,1000,1)=IF(L$7="","Yes",L$7))*ROW(Data!$C$1:$C$1009),ROW(L161)-ROW(L$7)),1)),"")</f>
        <v/>
      </c>
      <c r="M161" s="43" t="str">
        <f ca="1">IF(N161="","",IF(INDEX(Data!$BR:$BR,MATCH(N161,Data!$A:$A,0),1)=0,"",INDEX(Data!$BR:$BR,MATCH(N161,Data!$A:$A,0),1)))</f>
        <v/>
      </c>
      <c r="N161" s="43" t="str" cm="1">
        <f t="array" aca="1" ref="N161" ca="1">IFERROR(_xlfn.SINGLE(INDEX(Data!$A$1:N$1009,_xlfn.AGGREGATE(15,6,(OFFSET(Data!$A$1,0,MATCH(N$6,Data!$1:$1,0)-1,1000,1)=IF(N$7="","Yes",N$7))/(OFFSET(Data!$A$1,0,MATCH(N$6,Data!$1:$1,0)-1,1000,1)=IF(N$7="","Yes",N$7))*ROW(Data!$C$1:$C$1009),ROW(N161)-ROW(N$7)),1)),"")</f>
        <v/>
      </c>
      <c r="O161" s="43" t="str">
        <f ca="1">IF(P161="","",IF(INDEX(Data!$BR:$BR,MATCH(P161,Data!$A:$A,0),1)=0,"",INDEX(Data!$BR:$BR,MATCH(P161,Data!$A:$A,0),1)))</f>
        <v/>
      </c>
      <c r="P161" s="43" t="str" cm="1">
        <f t="array" aca="1" ref="P161" ca="1">IFERROR(_xlfn.SINGLE(INDEX(Data!$A$1:Q$1009,_xlfn.AGGREGATE(15,6,(OFFSET(Data!$A$1,0,MATCH(P$6,Data!$1:$1,0)-1,1000,1)=IF(P$7="","Yes",P$7))/(OFFSET(Data!$A$1,0,MATCH(P$6,Data!$1:$1,0)-1,1000,1)=IF(P$7="","Yes",P$7))*ROW(Data!$C$1:$C$1009),ROW(P161)-ROW(P$7)),1)),"")</f>
        <v/>
      </c>
      <c r="Q161" s="43" t="str">
        <f ca="1">IF(R161="","",IF(INDEX(Data!$BR:$BR,MATCH(R161,Data!$A:$A,0),1)=0,"",INDEX(Data!$BR:$BR,MATCH(R161,Data!$A:$A,0),1)))</f>
        <v/>
      </c>
      <c r="R161" s="43" t="str" cm="1">
        <f t="array" aca="1" ref="R161" ca="1">IFERROR(_xlfn.SINGLE(INDEX(Data!$A$1:R$1009,_xlfn.AGGREGATE(15,6,(OFFSET(Data!$A$1,0,MATCH(R$6,Data!$1:$1,0)-1,1000,1)=IF(R$7="","Yes",R$7))/(OFFSET(Data!$A$1,0,MATCH(R$6,Data!$1:$1,0)-1,1000,1)=IF(R$7="","Yes",R$7))*ROW(Data!$C$1:$C$1009),ROW(R161)-ROW(R$7)),1)),"")</f>
        <v/>
      </c>
      <c r="S161" s="43" t="str">
        <f ca="1">IF(T161="","",IF(INDEX(Data!$BR:$BR,MATCH(T161,Data!$A:$A,0),1)=0,"",INDEX(Data!$BR:$BR,MATCH(T161,Data!$A:$A,0),1)))</f>
        <v/>
      </c>
      <c r="T161" s="43" t="str" cm="1">
        <f t="array" aca="1" ref="T161" ca="1">IFERROR(_xlfn.SINGLE(INDEX(Data!$A$1:S$1009,_xlfn.AGGREGATE(15,6,(OFFSET(Data!$A$1,0,MATCH(T$6,Data!$1:$1,0)-1,1000,1)=IF(T$7="","Yes",T$7))/(OFFSET(Data!$A$1,0,MATCH(T$6,Data!$1:$1,0)-1,1000,1)=IF(T$7="","Yes",T$7))*ROW(Data!$C$1:$C$1009),ROW(T161)-ROW(T$7)),1)),"")</f>
        <v/>
      </c>
      <c r="U161" s="43" t="str">
        <f ca="1">IF(V161="","",IF(INDEX(Data!$BR:$BR,MATCH(V161,Data!$A:$A,0),1)=0,"",INDEX(Data!$BR:$BR,MATCH(V161,Data!$A:$A,0),1)))</f>
        <v/>
      </c>
      <c r="V161" s="43" t="str" cm="1">
        <f t="array" aca="1" ref="V161" ca="1">IFERROR(_xlfn.SINGLE(INDEX(Data!$A$1:T$1009,_xlfn.AGGREGATE(15,6,(OFFSET(Data!$A$1,0,MATCH(V$6,Data!$1:$1,0)-1,1000,1)=IF(V$7="","Yes",V$7))/(OFFSET(Data!$A$1,0,MATCH(V$6,Data!$1:$1,0)-1,1000,1)=IF(V$7="","Yes",V$7))*ROW(Data!$C$1:$C$1009),ROW(V161)-ROW(V$7)),1)),"")</f>
        <v>USA Network</v>
      </c>
      <c r="W161" s="43" t="str">
        <f ca="1">IF(X161="","",IF(INDEX(Data!$BR:$BR,MATCH(X161,Data!$A:$A,0),1)=0,"",INDEX(Data!$BR:$BR,MATCH(X161,Data!$A:$A,0),1)))</f>
        <v/>
      </c>
      <c r="X161" s="43" t="str" cm="1">
        <f t="array" aca="1" ref="X161" ca="1">IFERROR(_xlfn.SINGLE(INDEX(Data!$A$1:Y$1009,_xlfn.AGGREGATE(15,6,(OFFSET(Data!$A$1,0,MATCH(X$6,Data!$1:$1,0)-1,1000,1)=IF(X$7="","Yes",X$7))/(OFFSET(Data!$A$1,0,MATCH(X$6,Data!$1:$1,0)-1,1000,1)=IF(X$7="","Yes",X$7))*ROW(Data!$C$1:$C$1009),ROW(X161)-ROW(X$7)),1)),"")</f>
        <v/>
      </c>
      <c r="Y161" s="43" t="str">
        <f ca="1">IF(Z161="","",IF(INDEX(Data!$BR:$BR,MATCH(Z161,Data!$A:$A,0),1)=0,"",INDEX(Data!$BR:$BR,MATCH(Z161,Data!$A:$A,0),1)))</f>
        <v/>
      </c>
      <c r="Z161" s="43" t="str" cm="1">
        <f t="array" aca="1" ref="Z161" ca="1">IFERROR(_xlfn.SINGLE(INDEX(Data!$A$1:AA$1009,_xlfn.AGGREGATE(15,6,(OFFSET(Data!$A$1,0,MATCH(Z$6,Data!$1:$1,0)-1,1000,1)=IF(Z$7="","Yes",Z$7))/(OFFSET(Data!$A$1,0,MATCH(Z$6,Data!$1:$1,0)-1,1000,1)=IF(Z$7="","Yes",Z$7))*ROW(Data!$C$1:$C$1009),ROW(Z161)-ROW(Z$7)),1)),"")</f>
        <v/>
      </c>
      <c r="AA161" s="43" t="str">
        <f ca="1">IF(AB161="","",IF(INDEX(Data!$BR:$BR,MATCH(AB161,Data!$A:$A,0),1)=0,"",INDEX(Data!$BR:$BR,MATCH(AB161,Data!$A:$A,0),1)))</f>
        <v/>
      </c>
      <c r="AB161" s="43" t="str" cm="1">
        <f t="array" aca="1" ref="AB161" ca="1">IFERROR(_xlfn.SINGLE(INDEX(Data!$A$1:AC$1009,_xlfn.AGGREGATE(15,6,(OFFSET(Data!$A$1,0,MATCH(AB$6,Data!$1:$1,0)-1,1000,1)=IF(AB$7="","Yes",AB$7))/(OFFSET(Data!$A$1,0,MATCH(AB$6,Data!$1:$1,0)-1,1000,1)=IF(AB$7="","Yes",AB$7))*ROW(Data!$C$1:$C$1009),ROW(AB161)-ROW(AB$7)),1)),"")</f>
        <v/>
      </c>
      <c r="AC161" s="43" t="str">
        <f ca="1">IF(AD161="","",IF(INDEX(Data!$BR:$BR,MATCH(AD161,Data!$A:$A,0),1)=0,"",INDEX(Data!$BR:$BR,MATCH(AD161,Data!$A:$A,0),1)))</f>
        <v/>
      </c>
      <c r="AD161" s="43" t="str" cm="1">
        <f t="array" aca="1" ref="AD161" ca="1">IFERROR(_xlfn.SINGLE(INDEX(Data!$A$1:AE$1009,_xlfn.AGGREGATE(15,6,(OFFSET(Data!$A$1,0,MATCH(AD$6,Data!$1:$1,0)-1,1000,1)=IF(AD$7="","Yes",AD$7))/(OFFSET(Data!$A$1,0,MATCH(AD$6,Data!$1:$1,0)-1,1000,1)=IF(AD$7="","Yes",AD$7))*ROW(Data!$C$1:$C$1009),ROW(AD161)-ROW(AD$7)),1)),"")</f>
        <v/>
      </c>
      <c r="AE161" s="43" t="str">
        <f ca="1">IF(AF161="","",IF(INDEX(Data!$BR:$BR,MATCH(AF161,Data!$A:$A,0),1)=0,"",INDEX(Data!$BR:$BR,MATCH(AF161,Data!$A:$A,0),1)))</f>
        <v/>
      </c>
      <c r="AF161" s="43" t="str" cm="1">
        <f t="array" aca="1" ref="AF161" ca="1">IFERROR(_xlfn.SINGLE(INDEX(Data!$A$1:AM$1009,_xlfn.AGGREGATE(15,6,(OFFSET(Data!$A$1,0,MATCH(AF$6,Data!$1:$1,0)-1,1000,1)=IF(AF$7="","Yes",AF$7))/(OFFSET(Data!$A$1,0,MATCH(AF$6,Data!$1:$1,0)-1,1000,1)=IF(AF$7="","Yes",AF$7))*ROW(Data!$C$1:$C$1009),ROW(AF161)-ROW(AF$7)),1)),"")</f>
        <v/>
      </c>
      <c r="AG161" s="43" t="str">
        <f ca="1">IF(AH161="","",IF(INDEX(Data!$BR:$BR,MATCH(AH161,Data!$A:$A,0),1)=0,"",INDEX(Data!$BR:$BR,MATCH(AH161,Data!$A:$A,0),1)))</f>
        <v/>
      </c>
      <c r="AH161" s="43" t="str" cm="1">
        <f t="array" aca="1" ref="AH161" ca="1">IFERROR(_xlfn.SINGLE(INDEX(Data!$A$1:AO$1009,_xlfn.AGGREGATE(15,6,(OFFSET(Data!$A$1,0,MATCH(AH$6,Data!$1:$1,0)-1,1000,1)=IF(AH$7="","Yes",AH$7))/(OFFSET(Data!$A$1,0,MATCH(AH$6,Data!$1:$1,0)-1,1000,1)=IF(AH$7="","Yes",AH$7))*ROW(Data!$C$1:$C$1009),ROW(AH161)-ROW(AH$7)),1)),"")</f>
        <v/>
      </c>
      <c r="AI161" s="43" t="str">
        <f ca="1">IF(AJ161="","",IF(INDEX(Data!$BR:$BR,MATCH(AJ161,Data!$A:$A,0),1)=0,"",INDEX(Data!$BR:$BR,MATCH(AJ161,Data!$A:$A,0),1)))</f>
        <v/>
      </c>
      <c r="AJ161" s="43" t="str" cm="1">
        <f t="array" aca="1" ref="AJ161" ca="1">IFERROR(_xlfn.SINGLE(INDEX(Data!$A$1:AQ$1009,_xlfn.AGGREGATE(15,6,(OFFSET(Data!$A$1,0,MATCH(AJ$6,Data!$1:$1,0)-1,1000,1)=IF(AJ$7="","Yes",AJ$7))/(OFFSET(Data!$A$1,0,MATCH(AJ$6,Data!$1:$1,0)-1,1000,1)=IF(AJ$7="","Yes",AJ$7))*ROW(Data!$C$1:$C$1009),ROW(AJ161)-ROW(AJ$7)),1)),"")</f>
        <v/>
      </c>
      <c r="AK161" s="43" t="str">
        <f ca="1">IF(AL161="","",IF(INDEX(Data!$BR:$BR,MATCH(AL161,Data!$A:$A,0),1)=0,"",INDEX(Data!$BR:$BR,MATCH(AL161,Data!$A:$A,0),1)))</f>
        <v/>
      </c>
      <c r="AL161" s="43" t="str" cm="1">
        <f t="array" aca="1" ref="AL161" ca="1">IFERROR(_xlfn.SINGLE(INDEX(Data!$A$1:AS$1009,_xlfn.AGGREGATE(15,6,(OFFSET(Data!$A$1,0,MATCH(AL$6,Data!$1:$1,0)-1,1000,1)=IF(AL$7="","Yes",AL$7))/(OFFSET(Data!$A$1,0,MATCH(AL$6,Data!$1:$1,0)-1,1000,1)=IF(AL$7="","Yes",AL$7))*ROW(Data!$C$1:$C$1009),ROW(AL161)-ROW(AL$7)),1)),"")</f>
        <v/>
      </c>
      <c r="AM161" s="43" t="str">
        <f ca="1">IF(AN161="","",IF(INDEX(Data!$BR:$BR,MATCH(AN161,Data!$A:$A,0),1)=0,"",INDEX(Data!$BR:$BR,MATCH(AN161,Data!$A:$A,0),1)))</f>
        <v/>
      </c>
      <c r="AN161" s="43" t="str" cm="1">
        <f t="array" aca="1" ref="AN161" ca="1">IFERROR(_xlfn.SINGLE(INDEX(Data!$A$1:AU$1009,_xlfn.AGGREGATE(15,6,(OFFSET(Data!$A$1,0,MATCH(AN$6,Data!$1:$1,0)-1,1000,1)=IF(AN$7="","Yes",AN$7))/(OFFSET(Data!$A$1,0,MATCH(AN$6,Data!$1:$1,0)-1,1000,1)=IF(AN$7="","Yes",AN$7))*ROW(Data!$C$1:$C$1009),ROW(AN161)-ROW(AN$7)),1)),"")</f>
        <v/>
      </c>
    </row>
    <row r="162" spans="1:40" x14ac:dyDescent="0.4">
      <c r="A162" s="43" t="str">
        <f ca="1">IF(B162="","",IF(INDEX(Data!$BR:$BR,MATCH(B162,Data!$A:$A,0),1)=0,"",INDEX(Data!$BR:$BR,MATCH(B162,Data!$A:$A,0),1)))</f>
        <v/>
      </c>
      <c r="B162" s="43" t="str" cm="1">
        <f t="array" aca="1" ref="B162" ca="1">IFERROR(_xlfn.SINGLE(INDEX(Data!A$1:$A$1007,_xlfn.AGGREGATE(15,6,(OFFSET(Data!$A$1,0,MATCH(B$6,Data!$1:$1,0)-1,1000,1)=IF(B$7="","Yes",B$7))/(OFFSET(Data!$A$1,0,MATCH(B$6,Data!$1:$1,0)-1,1000,1)=IF(B$7="","Yes",B$7))*ROW(Data!$C$1:$C$1007),ROW(B162)-ROW(B$7)),1)),"")</f>
        <v/>
      </c>
      <c r="C162" s="43" t="str">
        <f ca="1">IF(D162="","",IF(INDEX(Data!$BR:$BR,MATCH(D162,Data!$A:$A,0),1)=0,"",INDEX(Data!$BR:$BR,MATCH(D162,Data!$A:$A,0),1)))</f>
        <v/>
      </c>
      <c r="D162" s="43" t="str" cm="1">
        <f t="array" aca="1" ref="D162" ca="1">IFERROR(_xlfn.SINGLE(INDEX(Data!$A$1:C$1007,_xlfn.AGGREGATE(15,6,(OFFSET(Data!$A$1,0,MATCH(D$6,Data!$1:$1,0)-1,1000,1)=IF(D$7="","Yes",D$7))/(OFFSET(Data!$A$1,0,MATCH(D$6,Data!$1:$1,0)-1,1000,1)=IF(D$7="","Yes",D$7))*ROW(Data!$C$1:$C$1007),ROW(D162)-ROW(D$7)),1)),"")</f>
        <v/>
      </c>
      <c r="E162" s="43" t="str">
        <f ca="1">IF(F162="","",IF(INDEX(Data!$BR:$BR,MATCH(F162,Data!$A:$A,0),1)=0,"",INDEX(Data!$BR:$BR,MATCH(F162,Data!$A:$A,0),1)))</f>
        <v/>
      </c>
      <c r="F162" s="43" t="str" cm="1">
        <f t="array" aca="1" ref="F162" ca="1">IFERROR(_xlfn.SINGLE(INDEX(Data!$A$1:E$1009,_xlfn.AGGREGATE(15,6,(OFFSET(Data!$A$1,0,MATCH(F$6,Data!$1:$1,0)-1,1000,1)=IF(F$7="","Yes",F$7))/(OFFSET(Data!$A$1,0,MATCH(F$6,Data!$1:$1,0)-1,1000,1)=IF(F$7="","Yes",F$7))*ROW(Data!$C$1:$C$1009),ROW(F162)-ROW(F$7)),1)),"")</f>
        <v/>
      </c>
      <c r="G162" s="43" t="str">
        <f ca="1">IF(H162="","",IF(INDEX(Data!$BR:$BR,MATCH(H162,Data!$A:$A,0),1)=0,"",INDEX(Data!$BR:$BR,MATCH(H162,Data!$A:$A,0),1)))</f>
        <v/>
      </c>
      <c r="H162" s="43" t="str" cm="1">
        <f t="array" aca="1" ref="H162" ca="1">IFERROR(_xlfn.SINGLE(INDEX(Data!$A$1:G$1009,_xlfn.AGGREGATE(15,6,(OFFSET(Data!$A$1,0,MATCH(H$6,Data!$1:$1,0)-1,1000,1)=IF(H$7="","Yes",H$7))/(OFFSET(Data!$A$1,0,MATCH(H$6,Data!$1:$1,0)-1,1000,1)=IF(H$7="","Yes",H$7))*ROW(Data!$C$1:$C$1009),ROW(H162)-ROW(H$7)),1)),"")</f>
        <v/>
      </c>
      <c r="I162" s="43" t="str">
        <f ca="1">IF(J162="","",IF(INDEX(Data!$BR:$BR,MATCH(J162,Data!$A:$A,0),1)=0,"",INDEX(Data!$BR:$BR,MATCH(J162,Data!$A:$A,0),1)))</f>
        <v/>
      </c>
      <c r="J162" s="43" t="str" cm="1">
        <f t="array" aca="1" ref="J162" ca="1">IFERROR(_xlfn.SINGLE(INDEX(Data!$A$1:J$1009,_xlfn.AGGREGATE(15,6,(OFFSET(Data!$A$1,0,MATCH(J$6,Data!$1:$1,0)-1,1000,1)=IF(J$7="","Yes",J$7))/(OFFSET(Data!$A$1,0,MATCH(J$6,Data!$1:$1,0)-1,1000,1)=IF(J$7="","Yes",J$7))*ROW(Data!$C$1:$C$1009),ROW(J162)-ROW(J$7)),1)),"")</f>
        <v/>
      </c>
      <c r="K162" s="43" t="str">
        <f ca="1">IF(L162="","",IF(INDEX(Data!$BR:$BR,MATCH(L162,Data!$A:$A,0),1)=0,"",INDEX(Data!$BR:$BR,MATCH(L162,Data!$A:$A,0),1)))</f>
        <v/>
      </c>
      <c r="L162" s="43" t="str" cm="1">
        <f t="array" aca="1" ref="L162" ca="1">IFERROR(_xlfn.SINGLE(INDEX(Data!$A$1:L$1009,_xlfn.AGGREGATE(15,6,(OFFSET(Data!$A$1,0,MATCH(L$6,Data!$1:$1,0)-1,1000,1)=IF(L$7="","Yes",L$7))/(OFFSET(Data!$A$1,0,MATCH(L$6,Data!$1:$1,0)-1,1000,1)=IF(L$7="","Yes",L$7))*ROW(Data!$C$1:$C$1009),ROW(L162)-ROW(L$7)),1)),"")</f>
        <v/>
      </c>
      <c r="M162" s="43" t="str">
        <f ca="1">IF(N162="","",IF(INDEX(Data!$BR:$BR,MATCH(N162,Data!$A:$A,0),1)=0,"",INDEX(Data!$BR:$BR,MATCH(N162,Data!$A:$A,0),1)))</f>
        <v/>
      </c>
      <c r="N162" s="43" t="str" cm="1">
        <f t="array" aca="1" ref="N162" ca="1">IFERROR(_xlfn.SINGLE(INDEX(Data!$A$1:N$1009,_xlfn.AGGREGATE(15,6,(OFFSET(Data!$A$1,0,MATCH(N$6,Data!$1:$1,0)-1,1000,1)=IF(N$7="","Yes",N$7))/(OFFSET(Data!$A$1,0,MATCH(N$6,Data!$1:$1,0)-1,1000,1)=IF(N$7="","Yes",N$7))*ROW(Data!$C$1:$C$1009),ROW(N162)-ROW(N$7)),1)),"")</f>
        <v/>
      </c>
      <c r="O162" s="43" t="str">
        <f ca="1">IF(P162="","",IF(INDEX(Data!$BR:$BR,MATCH(P162,Data!$A:$A,0),1)=0,"",INDEX(Data!$BR:$BR,MATCH(P162,Data!$A:$A,0),1)))</f>
        <v/>
      </c>
      <c r="P162" s="43" t="str" cm="1">
        <f t="array" aca="1" ref="P162" ca="1">IFERROR(_xlfn.SINGLE(INDEX(Data!$A$1:Q$1009,_xlfn.AGGREGATE(15,6,(OFFSET(Data!$A$1,0,MATCH(P$6,Data!$1:$1,0)-1,1000,1)=IF(P$7="","Yes",P$7))/(OFFSET(Data!$A$1,0,MATCH(P$6,Data!$1:$1,0)-1,1000,1)=IF(P$7="","Yes",P$7))*ROW(Data!$C$1:$C$1009),ROW(P162)-ROW(P$7)),1)),"")</f>
        <v/>
      </c>
      <c r="Q162" s="43" t="str">
        <f ca="1">IF(R162="","",IF(INDEX(Data!$BR:$BR,MATCH(R162,Data!$A:$A,0),1)=0,"",INDEX(Data!$BR:$BR,MATCH(R162,Data!$A:$A,0),1)))</f>
        <v/>
      </c>
      <c r="R162" s="43" t="str" cm="1">
        <f t="array" aca="1" ref="R162" ca="1">IFERROR(_xlfn.SINGLE(INDEX(Data!$A$1:R$1009,_xlfn.AGGREGATE(15,6,(OFFSET(Data!$A$1,0,MATCH(R$6,Data!$1:$1,0)-1,1000,1)=IF(R$7="","Yes",R$7))/(OFFSET(Data!$A$1,0,MATCH(R$6,Data!$1:$1,0)-1,1000,1)=IF(R$7="","Yes",R$7))*ROW(Data!$C$1:$C$1009),ROW(R162)-ROW(R$7)),1)),"")</f>
        <v/>
      </c>
      <c r="S162" s="43" t="str">
        <f ca="1">IF(T162="","",IF(INDEX(Data!$BR:$BR,MATCH(T162,Data!$A:$A,0),1)=0,"",INDEX(Data!$BR:$BR,MATCH(T162,Data!$A:$A,0),1)))</f>
        <v/>
      </c>
      <c r="T162" s="43" t="str" cm="1">
        <f t="array" aca="1" ref="T162" ca="1">IFERROR(_xlfn.SINGLE(INDEX(Data!$A$1:S$1009,_xlfn.AGGREGATE(15,6,(OFFSET(Data!$A$1,0,MATCH(T$6,Data!$1:$1,0)-1,1000,1)=IF(T$7="","Yes",T$7))/(OFFSET(Data!$A$1,0,MATCH(T$6,Data!$1:$1,0)-1,1000,1)=IF(T$7="","Yes",T$7))*ROW(Data!$C$1:$C$1009),ROW(T162)-ROW(T$7)),1)),"")</f>
        <v/>
      </c>
      <c r="U162" s="43" t="str">
        <f ca="1">IF(V162="","",IF(INDEX(Data!$BR:$BR,MATCH(V162,Data!$A:$A,0),1)=0,"",INDEX(Data!$BR:$BR,MATCH(V162,Data!$A:$A,0),1)))</f>
        <v/>
      </c>
      <c r="V162" s="43" t="str" cm="1">
        <f t="array" aca="1" ref="V162" ca="1">IFERROR(_xlfn.SINGLE(INDEX(Data!$A$1:T$1009,_xlfn.AGGREGATE(15,6,(OFFSET(Data!$A$1,0,MATCH(V$6,Data!$1:$1,0)-1,1000,1)=IF(V$7="","Yes",V$7))/(OFFSET(Data!$A$1,0,MATCH(V$6,Data!$1:$1,0)-1,1000,1)=IF(V$7="","Yes",V$7))*ROW(Data!$C$1:$C$1009),ROW(V162)-ROW(V$7)),1)),"")</f>
        <v>VH1</v>
      </c>
      <c r="W162" s="43" t="str">
        <f ca="1">IF(X162="","",IF(INDEX(Data!$BR:$BR,MATCH(X162,Data!$A:$A,0),1)=0,"",INDEX(Data!$BR:$BR,MATCH(X162,Data!$A:$A,0),1)))</f>
        <v/>
      </c>
      <c r="X162" s="43" t="str" cm="1">
        <f t="array" aca="1" ref="X162" ca="1">IFERROR(_xlfn.SINGLE(INDEX(Data!$A$1:Y$1009,_xlfn.AGGREGATE(15,6,(OFFSET(Data!$A$1,0,MATCH(X$6,Data!$1:$1,0)-1,1000,1)=IF(X$7="","Yes",X$7))/(OFFSET(Data!$A$1,0,MATCH(X$6,Data!$1:$1,0)-1,1000,1)=IF(X$7="","Yes",X$7))*ROW(Data!$C$1:$C$1009),ROW(X162)-ROW(X$7)),1)),"")</f>
        <v/>
      </c>
      <c r="Y162" s="43" t="str">
        <f ca="1">IF(Z162="","",IF(INDEX(Data!$BR:$BR,MATCH(Z162,Data!$A:$A,0),1)=0,"",INDEX(Data!$BR:$BR,MATCH(Z162,Data!$A:$A,0),1)))</f>
        <v/>
      </c>
      <c r="Z162" s="43" t="str" cm="1">
        <f t="array" aca="1" ref="Z162" ca="1">IFERROR(_xlfn.SINGLE(INDEX(Data!$A$1:AA$1009,_xlfn.AGGREGATE(15,6,(OFFSET(Data!$A$1,0,MATCH(Z$6,Data!$1:$1,0)-1,1000,1)=IF(Z$7="","Yes",Z$7))/(OFFSET(Data!$A$1,0,MATCH(Z$6,Data!$1:$1,0)-1,1000,1)=IF(Z$7="","Yes",Z$7))*ROW(Data!$C$1:$C$1009),ROW(Z162)-ROW(Z$7)),1)),"")</f>
        <v/>
      </c>
      <c r="AA162" s="43" t="str">
        <f ca="1">IF(AB162="","",IF(INDEX(Data!$BR:$BR,MATCH(AB162,Data!$A:$A,0),1)=0,"",INDEX(Data!$BR:$BR,MATCH(AB162,Data!$A:$A,0),1)))</f>
        <v/>
      </c>
      <c r="AB162" s="43" t="str" cm="1">
        <f t="array" aca="1" ref="AB162" ca="1">IFERROR(_xlfn.SINGLE(INDEX(Data!$A$1:AC$1009,_xlfn.AGGREGATE(15,6,(OFFSET(Data!$A$1,0,MATCH(AB$6,Data!$1:$1,0)-1,1000,1)=IF(AB$7="","Yes",AB$7))/(OFFSET(Data!$A$1,0,MATCH(AB$6,Data!$1:$1,0)-1,1000,1)=IF(AB$7="","Yes",AB$7))*ROW(Data!$C$1:$C$1009),ROW(AB162)-ROW(AB$7)),1)),"")</f>
        <v/>
      </c>
      <c r="AC162" s="43" t="str">
        <f ca="1">IF(AD162="","",IF(INDEX(Data!$BR:$BR,MATCH(AD162,Data!$A:$A,0),1)=0,"",INDEX(Data!$BR:$BR,MATCH(AD162,Data!$A:$A,0),1)))</f>
        <v/>
      </c>
      <c r="AD162" s="43" t="str" cm="1">
        <f t="array" aca="1" ref="AD162" ca="1">IFERROR(_xlfn.SINGLE(INDEX(Data!$A$1:AE$1009,_xlfn.AGGREGATE(15,6,(OFFSET(Data!$A$1,0,MATCH(AD$6,Data!$1:$1,0)-1,1000,1)=IF(AD$7="","Yes",AD$7))/(OFFSET(Data!$A$1,0,MATCH(AD$6,Data!$1:$1,0)-1,1000,1)=IF(AD$7="","Yes",AD$7))*ROW(Data!$C$1:$C$1009),ROW(AD162)-ROW(AD$7)),1)),"")</f>
        <v/>
      </c>
      <c r="AE162" s="43" t="str">
        <f ca="1">IF(AF162="","",IF(INDEX(Data!$BR:$BR,MATCH(AF162,Data!$A:$A,0),1)=0,"",INDEX(Data!$BR:$BR,MATCH(AF162,Data!$A:$A,0),1)))</f>
        <v/>
      </c>
      <c r="AF162" s="43" t="str" cm="1">
        <f t="array" aca="1" ref="AF162" ca="1">IFERROR(_xlfn.SINGLE(INDEX(Data!$A$1:AM$1009,_xlfn.AGGREGATE(15,6,(OFFSET(Data!$A$1,0,MATCH(AF$6,Data!$1:$1,0)-1,1000,1)=IF(AF$7="","Yes",AF$7))/(OFFSET(Data!$A$1,0,MATCH(AF$6,Data!$1:$1,0)-1,1000,1)=IF(AF$7="","Yes",AF$7))*ROW(Data!$C$1:$C$1009),ROW(AF162)-ROW(AF$7)),1)),"")</f>
        <v/>
      </c>
      <c r="AG162" s="43" t="str">
        <f ca="1">IF(AH162="","",IF(INDEX(Data!$BR:$BR,MATCH(AH162,Data!$A:$A,0),1)=0,"",INDEX(Data!$BR:$BR,MATCH(AH162,Data!$A:$A,0),1)))</f>
        <v/>
      </c>
      <c r="AH162" s="43" t="str" cm="1">
        <f t="array" aca="1" ref="AH162" ca="1">IFERROR(_xlfn.SINGLE(INDEX(Data!$A$1:AO$1009,_xlfn.AGGREGATE(15,6,(OFFSET(Data!$A$1,0,MATCH(AH$6,Data!$1:$1,0)-1,1000,1)=IF(AH$7="","Yes",AH$7))/(OFFSET(Data!$A$1,0,MATCH(AH$6,Data!$1:$1,0)-1,1000,1)=IF(AH$7="","Yes",AH$7))*ROW(Data!$C$1:$C$1009),ROW(AH162)-ROW(AH$7)),1)),"")</f>
        <v/>
      </c>
      <c r="AI162" s="43" t="str">
        <f ca="1">IF(AJ162="","",IF(INDEX(Data!$BR:$BR,MATCH(AJ162,Data!$A:$A,0),1)=0,"",INDEX(Data!$BR:$BR,MATCH(AJ162,Data!$A:$A,0),1)))</f>
        <v/>
      </c>
      <c r="AJ162" s="43" t="str" cm="1">
        <f t="array" aca="1" ref="AJ162" ca="1">IFERROR(_xlfn.SINGLE(INDEX(Data!$A$1:AQ$1009,_xlfn.AGGREGATE(15,6,(OFFSET(Data!$A$1,0,MATCH(AJ$6,Data!$1:$1,0)-1,1000,1)=IF(AJ$7="","Yes",AJ$7))/(OFFSET(Data!$A$1,0,MATCH(AJ$6,Data!$1:$1,0)-1,1000,1)=IF(AJ$7="","Yes",AJ$7))*ROW(Data!$C$1:$C$1009),ROW(AJ162)-ROW(AJ$7)),1)),"")</f>
        <v/>
      </c>
      <c r="AK162" s="43" t="str">
        <f ca="1">IF(AL162="","",IF(INDEX(Data!$BR:$BR,MATCH(AL162,Data!$A:$A,0),1)=0,"",INDEX(Data!$BR:$BR,MATCH(AL162,Data!$A:$A,0),1)))</f>
        <v/>
      </c>
      <c r="AL162" s="43" t="str" cm="1">
        <f t="array" aca="1" ref="AL162" ca="1">IFERROR(_xlfn.SINGLE(INDEX(Data!$A$1:AS$1009,_xlfn.AGGREGATE(15,6,(OFFSET(Data!$A$1,0,MATCH(AL$6,Data!$1:$1,0)-1,1000,1)=IF(AL$7="","Yes",AL$7))/(OFFSET(Data!$A$1,0,MATCH(AL$6,Data!$1:$1,0)-1,1000,1)=IF(AL$7="","Yes",AL$7))*ROW(Data!$C$1:$C$1009),ROW(AL162)-ROW(AL$7)),1)),"")</f>
        <v/>
      </c>
      <c r="AM162" s="43" t="str">
        <f ca="1">IF(AN162="","",IF(INDEX(Data!$BR:$BR,MATCH(AN162,Data!$A:$A,0),1)=0,"",INDEX(Data!$BR:$BR,MATCH(AN162,Data!$A:$A,0),1)))</f>
        <v/>
      </c>
      <c r="AN162" s="43" t="str" cm="1">
        <f t="array" aca="1" ref="AN162" ca="1">IFERROR(_xlfn.SINGLE(INDEX(Data!$A$1:AU$1009,_xlfn.AGGREGATE(15,6,(OFFSET(Data!$A$1,0,MATCH(AN$6,Data!$1:$1,0)-1,1000,1)=IF(AN$7="","Yes",AN$7))/(OFFSET(Data!$A$1,0,MATCH(AN$6,Data!$1:$1,0)-1,1000,1)=IF(AN$7="","Yes",AN$7))*ROW(Data!$C$1:$C$1009),ROW(AN162)-ROW(AN$7)),1)),"")</f>
        <v/>
      </c>
    </row>
    <row r="163" spans="1:40" x14ac:dyDescent="0.4">
      <c r="A163" s="43" t="str">
        <f ca="1">IF(B163="","",IF(INDEX(Data!$BR:$BR,MATCH(B163,Data!$A:$A,0),1)=0,"",INDEX(Data!$BR:$BR,MATCH(B163,Data!$A:$A,0),1)))</f>
        <v/>
      </c>
      <c r="B163" s="43" t="str" cm="1">
        <f t="array" aca="1" ref="B163" ca="1">IFERROR(_xlfn.SINGLE(INDEX(Data!A$1:$A$1007,_xlfn.AGGREGATE(15,6,(OFFSET(Data!$A$1,0,MATCH(B$6,Data!$1:$1,0)-1,1000,1)=IF(B$7="","Yes",B$7))/(OFFSET(Data!$A$1,0,MATCH(B$6,Data!$1:$1,0)-1,1000,1)=IF(B$7="","Yes",B$7))*ROW(Data!$C$1:$C$1007),ROW(B163)-ROW(B$7)),1)),"")</f>
        <v/>
      </c>
      <c r="C163" s="43" t="str">
        <f ca="1">IF(D163="","",IF(INDEX(Data!$BR:$BR,MATCH(D163,Data!$A:$A,0),1)=0,"",INDEX(Data!$BR:$BR,MATCH(D163,Data!$A:$A,0),1)))</f>
        <v/>
      </c>
      <c r="D163" s="43" t="str" cm="1">
        <f t="array" aca="1" ref="D163" ca="1">IFERROR(_xlfn.SINGLE(INDEX(Data!$A$1:C$1007,_xlfn.AGGREGATE(15,6,(OFFSET(Data!$A$1,0,MATCH(D$6,Data!$1:$1,0)-1,1000,1)=IF(D$7="","Yes",D$7))/(OFFSET(Data!$A$1,0,MATCH(D$6,Data!$1:$1,0)-1,1000,1)=IF(D$7="","Yes",D$7))*ROW(Data!$C$1:$C$1007),ROW(D163)-ROW(D$7)),1)),"")</f>
        <v/>
      </c>
      <c r="E163" s="43" t="str">
        <f ca="1">IF(F163="","",IF(INDEX(Data!$BR:$BR,MATCH(F163,Data!$A:$A,0),1)=0,"",INDEX(Data!$BR:$BR,MATCH(F163,Data!$A:$A,0),1)))</f>
        <v/>
      </c>
      <c r="F163" s="43" t="str" cm="1">
        <f t="array" aca="1" ref="F163" ca="1">IFERROR(_xlfn.SINGLE(INDEX(Data!$A$1:E$1009,_xlfn.AGGREGATE(15,6,(OFFSET(Data!$A$1,0,MATCH(F$6,Data!$1:$1,0)-1,1000,1)=IF(F$7="","Yes",F$7))/(OFFSET(Data!$A$1,0,MATCH(F$6,Data!$1:$1,0)-1,1000,1)=IF(F$7="","Yes",F$7))*ROW(Data!$C$1:$C$1009),ROW(F163)-ROW(F$7)),1)),"")</f>
        <v/>
      </c>
      <c r="G163" s="43" t="str">
        <f ca="1">IF(H163="","",IF(INDEX(Data!$BR:$BR,MATCH(H163,Data!$A:$A,0),1)=0,"",INDEX(Data!$BR:$BR,MATCH(H163,Data!$A:$A,0),1)))</f>
        <v/>
      </c>
      <c r="H163" s="43" t="str" cm="1">
        <f t="array" aca="1" ref="H163" ca="1">IFERROR(_xlfn.SINGLE(INDEX(Data!$A$1:G$1009,_xlfn.AGGREGATE(15,6,(OFFSET(Data!$A$1,0,MATCH(H$6,Data!$1:$1,0)-1,1000,1)=IF(H$7="","Yes",H$7))/(OFFSET(Data!$A$1,0,MATCH(H$6,Data!$1:$1,0)-1,1000,1)=IF(H$7="","Yes",H$7))*ROW(Data!$C$1:$C$1009),ROW(H163)-ROW(H$7)),1)),"")</f>
        <v/>
      </c>
      <c r="I163" s="43" t="str">
        <f ca="1">IF(J163="","",IF(INDEX(Data!$BR:$BR,MATCH(J163,Data!$A:$A,0),1)=0,"",INDEX(Data!$BR:$BR,MATCH(J163,Data!$A:$A,0),1)))</f>
        <v/>
      </c>
      <c r="J163" s="43" t="str" cm="1">
        <f t="array" aca="1" ref="J163" ca="1">IFERROR(_xlfn.SINGLE(INDEX(Data!$A$1:J$1009,_xlfn.AGGREGATE(15,6,(OFFSET(Data!$A$1,0,MATCH(J$6,Data!$1:$1,0)-1,1000,1)=IF(J$7="","Yes",J$7))/(OFFSET(Data!$A$1,0,MATCH(J$6,Data!$1:$1,0)-1,1000,1)=IF(J$7="","Yes",J$7))*ROW(Data!$C$1:$C$1009),ROW(J163)-ROW(J$7)),1)),"")</f>
        <v/>
      </c>
      <c r="K163" s="43" t="str">
        <f ca="1">IF(L163="","",IF(INDEX(Data!$BR:$BR,MATCH(L163,Data!$A:$A,0),1)=0,"",INDEX(Data!$BR:$BR,MATCH(L163,Data!$A:$A,0),1)))</f>
        <v/>
      </c>
      <c r="L163" s="43" t="str" cm="1">
        <f t="array" aca="1" ref="L163" ca="1">IFERROR(_xlfn.SINGLE(INDEX(Data!$A$1:L$1009,_xlfn.AGGREGATE(15,6,(OFFSET(Data!$A$1,0,MATCH(L$6,Data!$1:$1,0)-1,1000,1)=IF(L$7="","Yes",L$7))/(OFFSET(Data!$A$1,0,MATCH(L$6,Data!$1:$1,0)-1,1000,1)=IF(L$7="","Yes",L$7))*ROW(Data!$C$1:$C$1009),ROW(L163)-ROW(L$7)),1)),"")</f>
        <v/>
      </c>
      <c r="M163" s="43" t="str">
        <f ca="1">IF(N163="","",IF(INDEX(Data!$BR:$BR,MATCH(N163,Data!$A:$A,0),1)=0,"",INDEX(Data!$BR:$BR,MATCH(N163,Data!$A:$A,0),1)))</f>
        <v/>
      </c>
      <c r="N163" s="43" t="str" cm="1">
        <f t="array" aca="1" ref="N163" ca="1">IFERROR(_xlfn.SINGLE(INDEX(Data!$A$1:N$1009,_xlfn.AGGREGATE(15,6,(OFFSET(Data!$A$1,0,MATCH(N$6,Data!$1:$1,0)-1,1000,1)=IF(N$7="","Yes",N$7))/(OFFSET(Data!$A$1,0,MATCH(N$6,Data!$1:$1,0)-1,1000,1)=IF(N$7="","Yes",N$7))*ROW(Data!$C$1:$C$1009),ROW(N163)-ROW(N$7)),1)),"")</f>
        <v/>
      </c>
      <c r="O163" s="43" t="str">
        <f ca="1">IF(P163="","",IF(INDEX(Data!$BR:$BR,MATCH(P163,Data!$A:$A,0),1)=0,"",INDEX(Data!$BR:$BR,MATCH(P163,Data!$A:$A,0),1)))</f>
        <v/>
      </c>
      <c r="P163" s="43" t="str" cm="1">
        <f t="array" aca="1" ref="P163" ca="1">IFERROR(_xlfn.SINGLE(INDEX(Data!$A$1:Q$1009,_xlfn.AGGREGATE(15,6,(OFFSET(Data!$A$1,0,MATCH(P$6,Data!$1:$1,0)-1,1000,1)=IF(P$7="","Yes",P$7))/(OFFSET(Data!$A$1,0,MATCH(P$6,Data!$1:$1,0)-1,1000,1)=IF(P$7="","Yes",P$7))*ROW(Data!$C$1:$C$1009),ROW(P163)-ROW(P$7)),1)),"")</f>
        <v/>
      </c>
      <c r="Q163" s="43" t="str">
        <f ca="1">IF(R163="","",IF(INDEX(Data!$BR:$BR,MATCH(R163,Data!$A:$A,0),1)=0,"",INDEX(Data!$BR:$BR,MATCH(R163,Data!$A:$A,0),1)))</f>
        <v/>
      </c>
      <c r="R163" s="43" t="str" cm="1">
        <f t="array" aca="1" ref="R163" ca="1">IFERROR(_xlfn.SINGLE(INDEX(Data!$A$1:R$1009,_xlfn.AGGREGATE(15,6,(OFFSET(Data!$A$1,0,MATCH(R$6,Data!$1:$1,0)-1,1000,1)=IF(R$7="","Yes",R$7))/(OFFSET(Data!$A$1,0,MATCH(R$6,Data!$1:$1,0)-1,1000,1)=IF(R$7="","Yes",R$7))*ROW(Data!$C$1:$C$1009),ROW(R163)-ROW(R$7)),1)),"")</f>
        <v/>
      </c>
      <c r="S163" s="43" t="str">
        <f ca="1">IF(T163="","",IF(INDEX(Data!$BR:$BR,MATCH(T163,Data!$A:$A,0),1)=0,"",INDEX(Data!$BR:$BR,MATCH(T163,Data!$A:$A,0),1)))</f>
        <v/>
      </c>
      <c r="T163" s="43" t="str" cm="1">
        <f t="array" aca="1" ref="T163" ca="1">IFERROR(_xlfn.SINGLE(INDEX(Data!$A$1:S$1009,_xlfn.AGGREGATE(15,6,(OFFSET(Data!$A$1,0,MATCH(T$6,Data!$1:$1,0)-1,1000,1)=IF(T$7="","Yes",T$7))/(OFFSET(Data!$A$1,0,MATCH(T$6,Data!$1:$1,0)-1,1000,1)=IF(T$7="","Yes",T$7))*ROW(Data!$C$1:$C$1009),ROW(T163)-ROW(T$7)),1)),"")</f>
        <v/>
      </c>
      <c r="U163" s="43" t="str">
        <f ca="1">IF(V163="","",IF(INDEX(Data!$BR:$BR,MATCH(V163,Data!$A:$A,0),1)=0,"",INDEX(Data!$BR:$BR,MATCH(V163,Data!$A:$A,0),1)))</f>
        <v/>
      </c>
      <c r="V163" s="43" t="str" cm="1">
        <f t="array" aca="1" ref="V163" ca="1">IFERROR(_xlfn.SINGLE(INDEX(Data!$A$1:T$1009,_xlfn.AGGREGATE(15,6,(OFFSET(Data!$A$1,0,MATCH(V$6,Data!$1:$1,0)-1,1000,1)=IF(V$7="","Yes",V$7))/(OFFSET(Data!$A$1,0,MATCH(V$6,Data!$1:$1,0)-1,1000,1)=IF(V$7="","Yes",V$7))*ROW(Data!$C$1:$C$1009),ROW(V163)-ROW(V$7)),1)),"")</f>
        <v>Viceland</v>
      </c>
      <c r="W163" s="43" t="str">
        <f ca="1">IF(X163="","",IF(INDEX(Data!$BR:$BR,MATCH(X163,Data!$A:$A,0),1)=0,"",INDEX(Data!$BR:$BR,MATCH(X163,Data!$A:$A,0),1)))</f>
        <v/>
      </c>
      <c r="X163" s="43" t="str" cm="1">
        <f t="array" aca="1" ref="X163" ca="1">IFERROR(_xlfn.SINGLE(INDEX(Data!$A$1:Y$1009,_xlfn.AGGREGATE(15,6,(OFFSET(Data!$A$1,0,MATCH(X$6,Data!$1:$1,0)-1,1000,1)=IF(X$7="","Yes",X$7))/(OFFSET(Data!$A$1,0,MATCH(X$6,Data!$1:$1,0)-1,1000,1)=IF(X$7="","Yes",X$7))*ROW(Data!$C$1:$C$1009),ROW(X163)-ROW(X$7)),1)),"")</f>
        <v/>
      </c>
      <c r="Y163" s="43" t="str">
        <f ca="1">IF(Z163="","",IF(INDEX(Data!$BR:$BR,MATCH(Z163,Data!$A:$A,0),1)=0,"",INDEX(Data!$BR:$BR,MATCH(Z163,Data!$A:$A,0),1)))</f>
        <v/>
      </c>
      <c r="Z163" s="43" t="str" cm="1">
        <f t="array" aca="1" ref="Z163" ca="1">IFERROR(_xlfn.SINGLE(INDEX(Data!$A$1:AA$1009,_xlfn.AGGREGATE(15,6,(OFFSET(Data!$A$1,0,MATCH(Z$6,Data!$1:$1,0)-1,1000,1)=IF(Z$7="","Yes",Z$7))/(OFFSET(Data!$A$1,0,MATCH(Z$6,Data!$1:$1,0)-1,1000,1)=IF(Z$7="","Yes",Z$7))*ROW(Data!$C$1:$C$1009),ROW(Z163)-ROW(Z$7)),1)),"")</f>
        <v/>
      </c>
      <c r="AA163" s="43" t="str">
        <f ca="1">IF(AB163="","",IF(INDEX(Data!$BR:$BR,MATCH(AB163,Data!$A:$A,0),1)=0,"",INDEX(Data!$BR:$BR,MATCH(AB163,Data!$A:$A,0),1)))</f>
        <v/>
      </c>
      <c r="AB163" s="43" t="str" cm="1">
        <f t="array" aca="1" ref="AB163" ca="1">IFERROR(_xlfn.SINGLE(INDEX(Data!$A$1:AC$1009,_xlfn.AGGREGATE(15,6,(OFFSET(Data!$A$1,0,MATCH(AB$6,Data!$1:$1,0)-1,1000,1)=IF(AB$7="","Yes",AB$7))/(OFFSET(Data!$A$1,0,MATCH(AB$6,Data!$1:$1,0)-1,1000,1)=IF(AB$7="","Yes",AB$7))*ROW(Data!$C$1:$C$1009),ROW(AB163)-ROW(AB$7)),1)),"")</f>
        <v/>
      </c>
      <c r="AC163" s="43" t="str">
        <f ca="1">IF(AD163="","",IF(INDEX(Data!$BR:$BR,MATCH(AD163,Data!$A:$A,0),1)=0,"",INDEX(Data!$BR:$BR,MATCH(AD163,Data!$A:$A,0),1)))</f>
        <v/>
      </c>
      <c r="AD163" s="43" t="str" cm="1">
        <f t="array" aca="1" ref="AD163" ca="1">IFERROR(_xlfn.SINGLE(INDEX(Data!$A$1:AE$1009,_xlfn.AGGREGATE(15,6,(OFFSET(Data!$A$1,0,MATCH(AD$6,Data!$1:$1,0)-1,1000,1)=IF(AD$7="","Yes",AD$7))/(OFFSET(Data!$A$1,0,MATCH(AD$6,Data!$1:$1,0)-1,1000,1)=IF(AD$7="","Yes",AD$7))*ROW(Data!$C$1:$C$1009),ROW(AD163)-ROW(AD$7)),1)),"")</f>
        <v/>
      </c>
      <c r="AE163" s="43" t="str">
        <f ca="1">IF(AF163="","",IF(INDEX(Data!$BR:$BR,MATCH(AF163,Data!$A:$A,0),1)=0,"",INDEX(Data!$BR:$BR,MATCH(AF163,Data!$A:$A,0),1)))</f>
        <v/>
      </c>
      <c r="AF163" s="43" t="str" cm="1">
        <f t="array" aca="1" ref="AF163" ca="1">IFERROR(_xlfn.SINGLE(INDEX(Data!$A$1:AM$1009,_xlfn.AGGREGATE(15,6,(OFFSET(Data!$A$1,0,MATCH(AF$6,Data!$1:$1,0)-1,1000,1)=IF(AF$7="","Yes",AF$7))/(OFFSET(Data!$A$1,0,MATCH(AF$6,Data!$1:$1,0)-1,1000,1)=IF(AF$7="","Yes",AF$7))*ROW(Data!$C$1:$C$1009),ROW(AF163)-ROW(AF$7)),1)),"")</f>
        <v/>
      </c>
      <c r="AG163" s="43" t="str">
        <f ca="1">IF(AH163="","",IF(INDEX(Data!$BR:$BR,MATCH(AH163,Data!$A:$A,0),1)=0,"",INDEX(Data!$BR:$BR,MATCH(AH163,Data!$A:$A,0),1)))</f>
        <v/>
      </c>
      <c r="AH163" s="43" t="str" cm="1">
        <f t="array" aca="1" ref="AH163" ca="1">IFERROR(_xlfn.SINGLE(INDEX(Data!$A$1:AO$1009,_xlfn.AGGREGATE(15,6,(OFFSET(Data!$A$1,0,MATCH(AH$6,Data!$1:$1,0)-1,1000,1)=IF(AH$7="","Yes",AH$7))/(OFFSET(Data!$A$1,0,MATCH(AH$6,Data!$1:$1,0)-1,1000,1)=IF(AH$7="","Yes",AH$7))*ROW(Data!$C$1:$C$1009),ROW(AH163)-ROW(AH$7)),1)),"")</f>
        <v/>
      </c>
      <c r="AI163" s="43" t="str">
        <f ca="1">IF(AJ163="","",IF(INDEX(Data!$BR:$BR,MATCH(AJ163,Data!$A:$A,0),1)=0,"",INDEX(Data!$BR:$BR,MATCH(AJ163,Data!$A:$A,0),1)))</f>
        <v/>
      </c>
      <c r="AJ163" s="43" t="str" cm="1">
        <f t="array" aca="1" ref="AJ163" ca="1">IFERROR(_xlfn.SINGLE(INDEX(Data!$A$1:AQ$1009,_xlfn.AGGREGATE(15,6,(OFFSET(Data!$A$1,0,MATCH(AJ$6,Data!$1:$1,0)-1,1000,1)=IF(AJ$7="","Yes",AJ$7))/(OFFSET(Data!$A$1,0,MATCH(AJ$6,Data!$1:$1,0)-1,1000,1)=IF(AJ$7="","Yes",AJ$7))*ROW(Data!$C$1:$C$1009),ROW(AJ163)-ROW(AJ$7)),1)),"")</f>
        <v/>
      </c>
      <c r="AK163" s="43" t="str">
        <f ca="1">IF(AL163="","",IF(INDEX(Data!$BR:$BR,MATCH(AL163,Data!$A:$A,0),1)=0,"",INDEX(Data!$BR:$BR,MATCH(AL163,Data!$A:$A,0),1)))</f>
        <v/>
      </c>
      <c r="AL163" s="43" t="str" cm="1">
        <f t="array" aca="1" ref="AL163" ca="1">IFERROR(_xlfn.SINGLE(INDEX(Data!$A$1:AS$1009,_xlfn.AGGREGATE(15,6,(OFFSET(Data!$A$1,0,MATCH(AL$6,Data!$1:$1,0)-1,1000,1)=IF(AL$7="","Yes",AL$7))/(OFFSET(Data!$A$1,0,MATCH(AL$6,Data!$1:$1,0)-1,1000,1)=IF(AL$7="","Yes",AL$7))*ROW(Data!$C$1:$C$1009),ROW(AL163)-ROW(AL$7)),1)),"")</f>
        <v/>
      </c>
      <c r="AM163" s="43" t="str">
        <f ca="1">IF(AN163="","",IF(INDEX(Data!$BR:$BR,MATCH(AN163,Data!$A:$A,0),1)=0,"",INDEX(Data!$BR:$BR,MATCH(AN163,Data!$A:$A,0),1)))</f>
        <v/>
      </c>
      <c r="AN163" s="43" t="str" cm="1">
        <f t="array" aca="1" ref="AN163" ca="1">IFERROR(_xlfn.SINGLE(INDEX(Data!$A$1:AU$1009,_xlfn.AGGREGATE(15,6,(OFFSET(Data!$A$1,0,MATCH(AN$6,Data!$1:$1,0)-1,1000,1)=IF(AN$7="","Yes",AN$7))/(OFFSET(Data!$A$1,0,MATCH(AN$6,Data!$1:$1,0)-1,1000,1)=IF(AN$7="","Yes",AN$7))*ROW(Data!$C$1:$C$1009),ROW(AN163)-ROW(AN$7)),1)),"")</f>
        <v/>
      </c>
    </row>
    <row r="164" spans="1:40" x14ac:dyDescent="0.4">
      <c r="A164" s="43" t="str">
        <f ca="1">IF(B164="","",IF(INDEX(Data!$BR:$BR,MATCH(B164,Data!$A:$A,0),1)=0,"",INDEX(Data!$BR:$BR,MATCH(B164,Data!$A:$A,0),1)))</f>
        <v/>
      </c>
      <c r="B164" s="43" t="str" cm="1">
        <f t="array" aca="1" ref="B164" ca="1">IFERROR(_xlfn.SINGLE(INDEX(Data!A$1:$A$1007,_xlfn.AGGREGATE(15,6,(OFFSET(Data!$A$1,0,MATCH(B$6,Data!$1:$1,0)-1,1000,1)=IF(B$7="","Yes",B$7))/(OFFSET(Data!$A$1,0,MATCH(B$6,Data!$1:$1,0)-1,1000,1)=IF(B$7="","Yes",B$7))*ROW(Data!$C$1:$C$1007),ROW(B164)-ROW(B$7)),1)),"")</f>
        <v/>
      </c>
      <c r="C164" s="43" t="str">
        <f ca="1">IF(D164="","",IF(INDEX(Data!$BR:$BR,MATCH(D164,Data!$A:$A,0),1)=0,"",INDEX(Data!$BR:$BR,MATCH(D164,Data!$A:$A,0),1)))</f>
        <v/>
      </c>
      <c r="D164" s="43" t="str" cm="1">
        <f t="array" aca="1" ref="D164" ca="1">IFERROR(_xlfn.SINGLE(INDEX(Data!$A$1:C$1007,_xlfn.AGGREGATE(15,6,(OFFSET(Data!$A$1,0,MATCH(D$6,Data!$1:$1,0)-1,1000,1)=IF(D$7="","Yes",D$7))/(OFFSET(Data!$A$1,0,MATCH(D$6,Data!$1:$1,0)-1,1000,1)=IF(D$7="","Yes",D$7))*ROW(Data!$C$1:$C$1007),ROW(D164)-ROW(D$7)),1)),"")</f>
        <v/>
      </c>
      <c r="E164" s="43" t="str">
        <f ca="1">IF(F164="","",IF(INDEX(Data!$BR:$BR,MATCH(F164,Data!$A:$A,0),1)=0,"",INDEX(Data!$BR:$BR,MATCH(F164,Data!$A:$A,0),1)))</f>
        <v/>
      </c>
      <c r="F164" s="43" t="str" cm="1">
        <f t="array" aca="1" ref="F164" ca="1">IFERROR(_xlfn.SINGLE(INDEX(Data!$A$1:E$1009,_xlfn.AGGREGATE(15,6,(OFFSET(Data!$A$1,0,MATCH(F$6,Data!$1:$1,0)-1,1000,1)=IF(F$7="","Yes",F$7))/(OFFSET(Data!$A$1,0,MATCH(F$6,Data!$1:$1,0)-1,1000,1)=IF(F$7="","Yes",F$7))*ROW(Data!$C$1:$C$1009),ROW(F164)-ROW(F$7)),1)),"")</f>
        <v/>
      </c>
      <c r="G164" s="43" t="str">
        <f ca="1">IF(H164="","",IF(INDEX(Data!$BR:$BR,MATCH(H164,Data!$A:$A,0),1)=0,"",INDEX(Data!$BR:$BR,MATCH(H164,Data!$A:$A,0),1)))</f>
        <v/>
      </c>
      <c r="H164" s="43" t="str" cm="1">
        <f t="array" aca="1" ref="H164" ca="1">IFERROR(_xlfn.SINGLE(INDEX(Data!$A$1:G$1009,_xlfn.AGGREGATE(15,6,(OFFSET(Data!$A$1,0,MATCH(H$6,Data!$1:$1,0)-1,1000,1)=IF(H$7="","Yes",H$7))/(OFFSET(Data!$A$1,0,MATCH(H$6,Data!$1:$1,0)-1,1000,1)=IF(H$7="","Yes",H$7))*ROW(Data!$C$1:$C$1009),ROW(H164)-ROW(H$7)),1)),"")</f>
        <v/>
      </c>
      <c r="I164" s="43" t="str">
        <f ca="1">IF(J164="","",IF(INDEX(Data!$BR:$BR,MATCH(J164,Data!$A:$A,0),1)=0,"",INDEX(Data!$BR:$BR,MATCH(J164,Data!$A:$A,0),1)))</f>
        <v/>
      </c>
      <c r="J164" s="43" t="str" cm="1">
        <f t="array" aca="1" ref="J164" ca="1">IFERROR(_xlfn.SINGLE(INDEX(Data!$A$1:J$1009,_xlfn.AGGREGATE(15,6,(OFFSET(Data!$A$1,0,MATCH(J$6,Data!$1:$1,0)-1,1000,1)=IF(J$7="","Yes",J$7))/(OFFSET(Data!$A$1,0,MATCH(J$6,Data!$1:$1,0)-1,1000,1)=IF(J$7="","Yes",J$7))*ROW(Data!$C$1:$C$1009),ROW(J164)-ROW(J$7)),1)),"")</f>
        <v/>
      </c>
      <c r="K164" s="43" t="str">
        <f ca="1">IF(L164="","",IF(INDEX(Data!$BR:$BR,MATCH(L164,Data!$A:$A,0),1)=0,"",INDEX(Data!$BR:$BR,MATCH(L164,Data!$A:$A,0),1)))</f>
        <v/>
      </c>
      <c r="L164" s="43" t="str" cm="1">
        <f t="array" aca="1" ref="L164" ca="1">IFERROR(_xlfn.SINGLE(INDEX(Data!$A$1:L$1009,_xlfn.AGGREGATE(15,6,(OFFSET(Data!$A$1,0,MATCH(L$6,Data!$1:$1,0)-1,1000,1)=IF(L$7="","Yes",L$7))/(OFFSET(Data!$A$1,0,MATCH(L$6,Data!$1:$1,0)-1,1000,1)=IF(L$7="","Yes",L$7))*ROW(Data!$C$1:$C$1009),ROW(L164)-ROW(L$7)),1)),"")</f>
        <v/>
      </c>
      <c r="M164" s="43" t="str">
        <f ca="1">IF(N164="","",IF(INDEX(Data!$BR:$BR,MATCH(N164,Data!$A:$A,0),1)=0,"",INDEX(Data!$BR:$BR,MATCH(N164,Data!$A:$A,0),1)))</f>
        <v/>
      </c>
      <c r="N164" s="43" t="str" cm="1">
        <f t="array" aca="1" ref="N164" ca="1">IFERROR(_xlfn.SINGLE(INDEX(Data!$A$1:N$1009,_xlfn.AGGREGATE(15,6,(OFFSET(Data!$A$1,0,MATCH(N$6,Data!$1:$1,0)-1,1000,1)=IF(N$7="","Yes",N$7))/(OFFSET(Data!$A$1,0,MATCH(N$6,Data!$1:$1,0)-1,1000,1)=IF(N$7="","Yes",N$7))*ROW(Data!$C$1:$C$1009),ROW(N164)-ROW(N$7)),1)),"")</f>
        <v/>
      </c>
      <c r="O164" s="43" t="str">
        <f ca="1">IF(P164="","",IF(INDEX(Data!$BR:$BR,MATCH(P164,Data!$A:$A,0),1)=0,"",INDEX(Data!$BR:$BR,MATCH(P164,Data!$A:$A,0),1)))</f>
        <v/>
      </c>
      <c r="P164" s="43" t="str" cm="1">
        <f t="array" aca="1" ref="P164" ca="1">IFERROR(_xlfn.SINGLE(INDEX(Data!$A$1:Q$1009,_xlfn.AGGREGATE(15,6,(OFFSET(Data!$A$1,0,MATCH(P$6,Data!$1:$1,0)-1,1000,1)=IF(P$7="","Yes",P$7))/(OFFSET(Data!$A$1,0,MATCH(P$6,Data!$1:$1,0)-1,1000,1)=IF(P$7="","Yes",P$7))*ROW(Data!$C$1:$C$1009),ROW(P164)-ROW(P$7)),1)),"")</f>
        <v/>
      </c>
      <c r="Q164" s="43" t="str">
        <f ca="1">IF(R164="","",IF(INDEX(Data!$BR:$BR,MATCH(R164,Data!$A:$A,0),1)=0,"",INDEX(Data!$BR:$BR,MATCH(R164,Data!$A:$A,0),1)))</f>
        <v/>
      </c>
      <c r="R164" s="43" t="str" cm="1">
        <f t="array" aca="1" ref="R164" ca="1">IFERROR(_xlfn.SINGLE(INDEX(Data!$A$1:R$1009,_xlfn.AGGREGATE(15,6,(OFFSET(Data!$A$1,0,MATCH(R$6,Data!$1:$1,0)-1,1000,1)=IF(R$7="","Yes",R$7))/(OFFSET(Data!$A$1,0,MATCH(R$6,Data!$1:$1,0)-1,1000,1)=IF(R$7="","Yes",R$7))*ROW(Data!$C$1:$C$1009),ROW(R164)-ROW(R$7)),1)),"")</f>
        <v/>
      </c>
      <c r="S164" s="43" t="str">
        <f ca="1">IF(T164="","",IF(INDEX(Data!$BR:$BR,MATCH(T164,Data!$A:$A,0),1)=0,"",INDEX(Data!$BR:$BR,MATCH(T164,Data!$A:$A,0),1)))</f>
        <v/>
      </c>
      <c r="T164" s="43" t="str" cm="1">
        <f t="array" aca="1" ref="T164" ca="1">IFERROR(_xlfn.SINGLE(INDEX(Data!$A$1:S$1009,_xlfn.AGGREGATE(15,6,(OFFSET(Data!$A$1,0,MATCH(T$6,Data!$1:$1,0)-1,1000,1)=IF(T$7="","Yes",T$7))/(OFFSET(Data!$A$1,0,MATCH(T$6,Data!$1:$1,0)-1,1000,1)=IF(T$7="","Yes",T$7))*ROW(Data!$C$1:$C$1009),ROW(T164)-ROW(T$7)),1)),"")</f>
        <v/>
      </c>
      <c r="U164" s="43" t="str">
        <f ca="1">IF(V164="","",IF(INDEX(Data!$BR:$BR,MATCH(V164,Data!$A:$A,0),1)=0,"",INDEX(Data!$BR:$BR,MATCH(V164,Data!$A:$A,0),1)))</f>
        <v/>
      </c>
      <c r="V164" s="43" t="str" cm="1">
        <f t="array" aca="1" ref="V164" ca="1">IFERROR(_xlfn.SINGLE(INDEX(Data!$A$1:T$1009,_xlfn.AGGREGATE(15,6,(OFFSET(Data!$A$1,0,MATCH(V$6,Data!$1:$1,0)-1,1000,1)=IF(V$7="","Yes",V$7))/(OFFSET(Data!$A$1,0,MATCH(V$6,Data!$1:$1,0)-1,1000,1)=IF(V$7="","Yes",V$7))*ROW(Data!$C$1:$C$1009),ROW(V164)-ROW(V$7)),1)),"")</f>
        <v>We TV</v>
      </c>
      <c r="W164" s="43" t="str">
        <f ca="1">IF(X164="","",IF(INDEX(Data!$BR:$BR,MATCH(X164,Data!$A:$A,0),1)=0,"",INDEX(Data!$BR:$BR,MATCH(X164,Data!$A:$A,0),1)))</f>
        <v/>
      </c>
      <c r="X164" s="43" t="str" cm="1">
        <f t="array" aca="1" ref="X164" ca="1">IFERROR(_xlfn.SINGLE(INDEX(Data!$A$1:Y$1009,_xlfn.AGGREGATE(15,6,(OFFSET(Data!$A$1,0,MATCH(X$6,Data!$1:$1,0)-1,1000,1)=IF(X$7="","Yes",X$7))/(OFFSET(Data!$A$1,0,MATCH(X$6,Data!$1:$1,0)-1,1000,1)=IF(X$7="","Yes",X$7))*ROW(Data!$C$1:$C$1009),ROW(X164)-ROW(X$7)),1)),"")</f>
        <v/>
      </c>
      <c r="Y164" s="43" t="str">
        <f ca="1">IF(Z164="","",IF(INDEX(Data!$BR:$BR,MATCH(Z164,Data!$A:$A,0),1)=0,"",INDEX(Data!$BR:$BR,MATCH(Z164,Data!$A:$A,0),1)))</f>
        <v/>
      </c>
      <c r="Z164" s="43" t="str" cm="1">
        <f t="array" aca="1" ref="Z164" ca="1">IFERROR(_xlfn.SINGLE(INDEX(Data!$A$1:AA$1009,_xlfn.AGGREGATE(15,6,(OFFSET(Data!$A$1,0,MATCH(Z$6,Data!$1:$1,0)-1,1000,1)=IF(Z$7="","Yes",Z$7))/(OFFSET(Data!$A$1,0,MATCH(Z$6,Data!$1:$1,0)-1,1000,1)=IF(Z$7="","Yes",Z$7))*ROW(Data!$C$1:$C$1009),ROW(Z164)-ROW(Z$7)),1)),"")</f>
        <v/>
      </c>
      <c r="AA164" s="43" t="str">
        <f ca="1">IF(AB164="","",IF(INDEX(Data!$BR:$BR,MATCH(AB164,Data!$A:$A,0),1)=0,"",INDEX(Data!$BR:$BR,MATCH(AB164,Data!$A:$A,0),1)))</f>
        <v/>
      </c>
      <c r="AB164" s="43" t="str" cm="1">
        <f t="array" aca="1" ref="AB164" ca="1">IFERROR(_xlfn.SINGLE(INDEX(Data!$A$1:AC$1009,_xlfn.AGGREGATE(15,6,(OFFSET(Data!$A$1,0,MATCH(AB$6,Data!$1:$1,0)-1,1000,1)=IF(AB$7="","Yes",AB$7))/(OFFSET(Data!$A$1,0,MATCH(AB$6,Data!$1:$1,0)-1,1000,1)=IF(AB$7="","Yes",AB$7))*ROW(Data!$C$1:$C$1009),ROW(AB164)-ROW(AB$7)),1)),"")</f>
        <v/>
      </c>
      <c r="AC164" s="43" t="str">
        <f ca="1">IF(AD164="","",IF(INDEX(Data!$BR:$BR,MATCH(AD164,Data!$A:$A,0),1)=0,"",INDEX(Data!$BR:$BR,MATCH(AD164,Data!$A:$A,0),1)))</f>
        <v/>
      </c>
      <c r="AD164" s="43" t="str" cm="1">
        <f t="array" aca="1" ref="AD164" ca="1">IFERROR(_xlfn.SINGLE(INDEX(Data!$A$1:AE$1009,_xlfn.AGGREGATE(15,6,(OFFSET(Data!$A$1,0,MATCH(AD$6,Data!$1:$1,0)-1,1000,1)=IF(AD$7="","Yes",AD$7))/(OFFSET(Data!$A$1,0,MATCH(AD$6,Data!$1:$1,0)-1,1000,1)=IF(AD$7="","Yes",AD$7))*ROW(Data!$C$1:$C$1009),ROW(AD164)-ROW(AD$7)),1)),"")</f>
        <v/>
      </c>
      <c r="AE164" s="43" t="str">
        <f ca="1">IF(AF164="","",IF(INDEX(Data!$BR:$BR,MATCH(AF164,Data!$A:$A,0),1)=0,"",INDEX(Data!$BR:$BR,MATCH(AF164,Data!$A:$A,0),1)))</f>
        <v/>
      </c>
      <c r="AF164" s="43" t="str" cm="1">
        <f t="array" aca="1" ref="AF164" ca="1">IFERROR(_xlfn.SINGLE(INDEX(Data!$A$1:AM$1009,_xlfn.AGGREGATE(15,6,(OFFSET(Data!$A$1,0,MATCH(AF$6,Data!$1:$1,0)-1,1000,1)=IF(AF$7="","Yes",AF$7))/(OFFSET(Data!$A$1,0,MATCH(AF$6,Data!$1:$1,0)-1,1000,1)=IF(AF$7="","Yes",AF$7))*ROW(Data!$C$1:$C$1009),ROW(AF164)-ROW(AF$7)),1)),"")</f>
        <v/>
      </c>
      <c r="AG164" s="43" t="str">
        <f ca="1">IF(AH164="","",IF(INDEX(Data!$BR:$BR,MATCH(AH164,Data!$A:$A,0),1)=0,"",INDEX(Data!$BR:$BR,MATCH(AH164,Data!$A:$A,0),1)))</f>
        <v/>
      </c>
      <c r="AH164" s="43" t="str" cm="1">
        <f t="array" aca="1" ref="AH164" ca="1">IFERROR(_xlfn.SINGLE(INDEX(Data!$A$1:AO$1009,_xlfn.AGGREGATE(15,6,(OFFSET(Data!$A$1,0,MATCH(AH$6,Data!$1:$1,0)-1,1000,1)=IF(AH$7="","Yes",AH$7))/(OFFSET(Data!$A$1,0,MATCH(AH$6,Data!$1:$1,0)-1,1000,1)=IF(AH$7="","Yes",AH$7))*ROW(Data!$C$1:$C$1009),ROW(AH164)-ROW(AH$7)),1)),"")</f>
        <v/>
      </c>
      <c r="AI164" s="43" t="str">
        <f ca="1">IF(AJ164="","",IF(INDEX(Data!$BR:$BR,MATCH(AJ164,Data!$A:$A,0),1)=0,"",INDEX(Data!$BR:$BR,MATCH(AJ164,Data!$A:$A,0),1)))</f>
        <v/>
      </c>
      <c r="AJ164" s="43" t="str" cm="1">
        <f t="array" aca="1" ref="AJ164" ca="1">IFERROR(_xlfn.SINGLE(INDEX(Data!$A$1:AQ$1009,_xlfn.AGGREGATE(15,6,(OFFSET(Data!$A$1,0,MATCH(AJ$6,Data!$1:$1,0)-1,1000,1)=IF(AJ$7="","Yes",AJ$7))/(OFFSET(Data!$A$1,0,MATCH(AJ$6,Data!$1:$1,0)-1,1000,1)=IF(AJ$7="","Yes",AJ$7))*ROW(Data!$C$1:$C$1009),ROW(AJ164)-ROW(AJ$7)),1)),"")</f>
        <v/>
      </c>
      <c r="AK164" s="43" t="str">
        <f ca="1">IF(AL164="","",IF(INDEX(Data!$BR:$BR,MATCH(AL164,Data!$A:$A,0),1)=0,"",INDEX(Data!$BR:$BR,MATCH(AL164,Data!$A:$A,0),1)))</f>
        <v/>
      </c>
      <c r="AL164" s="43" t="str" cm="1">
        <f t="array" aca="1" ref="AL164" ca="1">IFERROR(_xlfn.SINGLE(INDEX(Data!$A$1:AS$1009,_xlfn.AGGREGATE(15,6,(OFFSET(Data!$A$1,0,MATCH(AL$6,Data!$1:$1,0)-1,1000,1)=IF(AL$7="","Yes",AL$7))/(OFFSET(Data!$A$1,0,MATCH(AL$6,Data!$1:$1,0)-1,1000,1)=IF(AL$7="","Yes",AL$7))*ROW(Data!$C$1:$C$1009),ROW(AL164)-ROW(AL$7)),1)),"")</f>
        <v/>
      </c>
      <c r="AM164" s="43" t="str">
        <f ca="1">IF(AN164="","",IF(INDEX(Data!$BR:$BR,MATCH(AN164,Data!$A:$A,0),1)=0,"",INDEX(Data!$BR:$BR,MATCH(AN164,Data!$A:$A,0),1)))</f>
        <v/>
      </c>
      <c r="AN164" s="43" t="str" cm="1">
        <f t="array" aca="1" ref="AN164" ca="1">IFERROR(_xlfn.SINGLE(INDEX(Data!$A$1:AU$1009,_xlfn.AGGREGATE(15,6,(OFFSET(Data!$A$1,0,MATCH(AN$6,Data!$1:$1,0)-1,1000,1)=IF(AN$7="","Yes",AN$7))/(OFFSET(Data!$A$1,0,MATCH(AN$6,Data!$1:$1,0)-1,1000,1)=IF(AN$7="","Yes",AN$7))*ROW(Data!$C$1:$C$1009),ROW(AN164)-ROW(AN$7)),1)),"")</f>
        <v/>
      </c>
    </row>
    <row r="165" spans="1:40" x14ac:dyDescent="0.4">
      <c r="A165" s="43" t="str">
        <f ca="1">IF(B165="","",IF(INDEX(Data!$BR:$BR,MATCH(B165,Data!$A:$A,0),1)=0,"",INDEX(Data!$BR:$BR,MATCH(B165,Data!$A:$A,0),1)))</f>
        <v/>
      </c>
      <c r="B165" s="43" t="str" cm="1">
        <f t="array" aca="1" ref="B165" ca="1">IFERROR(_xlfn.SINGLE(INDEX(Data!A$1:$A$1007,_xlfn.AGGREGATE(15,6,(OFFSET(Data!$A$1,0,MATCH(B$6,Data!$1:$1,0)-1,1000,1)=IF(B$7="","Yes",B$7))/(OFFSET(Data!$A$1,0,MATCH(B$6,Data!$1:$1,0)-1,1000,1)=IF(B$7="","Yes",B$7))*ROW(Data!$C$1:$C$1007),ROW(B165)-ROW(B$7)),1)),"")</f>
        <v/>
      </c>
      <c r="C165" s="43" t="str">
        <f ca="1">IF(D165="","",IF(INDEX(Data!$BR:$BR,MATCH(D165,Data!$A:$A,0),1)=0,"",INDEX(Data!$BR:$BR,MATCH(D165,Data!$A:$A,0),1)))</f>
        <v/>
      </c>
      <c r="D165" s="43" t="str" cm="1">
        <f t="array" aca="1" ref="D165" ca="1">IFERROR(_xlfn.SINGLE(INDEX(Data!$A$1:C$1007,_xlfn.AGGREGATE(15,6,(OFFSET(Data!$A$1,0,MATCH(D$6,Data!$1:$1,0)-1,1000,1)=IF(D$7="","Yes",D$7))/(OFFSET(Data!$A$1,0,MATCH(D$6,Data!$1:$1,0)-1,1000,1)=IF(D$7="","Yes",D$7))*ROW(Data!$C$1:$C$1007),ROW(D165)-ROW(D$7)),1)),"")</f>
        <v/>
      </c>
      <c r="E165" s="43" t="str">
        <f ca="1">IF(F165="","",IF(INDEX(Data!$BR:$BR,MATCH(F165,Data!$A:$A,0),1)=0,"",INDEX(Data!$BR:$BR,MATCH(F165,Data!$A:$A,0),1)))</f>
        <v/>
      </c>
      <c r="F165" s="43" t="str" cm="1">
        <f t="array" aca="1" ref="F165" ca="1">IFERROR(_xlfn.SINGLE(INDEX(Data!$A$1:E$1009,_xlfn.AGGREGATE(15,6,(OFFSET(Data!$A$1,0,MATCH(F$6,Data!$1:$1,0)-1,1000,1)=IF(F$7="","Yes",F$7))/(OFFSET(Data!$A$1,0,MATCH(F$6,Data!$1:$1,0)-1,1000,1)=IF(F$7="","Yes",F$7))*ROW(Data!$C$1:$C$1009),ROW(F165)-ROW(F$7)),1)),"")</f>
        <v/>
      </c>
      <c r="G165" s="43" t="str">
        <f ca="1">IF(H165="","",IF(INDEX(Data!$BR:$BR,MATCH(H165,Data!$A:$A,0),1)=0,"",INDEX(Data!$BR:$BR,MATCH(H165,Data!$A:$A,0),1)))</f>
        <v/>
      </c>
      <c r="H165" s="43" t="str" cm="1">
        <f t="array" aca="1" ref="H165" ca="1">IFERROR(_xlfn.SINGLE(INDEX(Data!$A$1:G$1009,_xlfn.AGGREGATE(15,6,(OFFSET(Data!$A$1,0,MATCH(H$6,Data!$1:$1,0)-1,1000,1)=IF(H$7="","Yes",H$7))/(OFFSET(Data!$A$1,0,MATCH(H$6,Data!$1:$1,0)-1,1000,1)=IF(H$7="","Yes",H$7))*ROW(Data!$C$1:$C$1009),ROW(H165)-ROW(H$7)),1)),"")</f>
        <v/>
      </c>
      <c r="I165" s="43" t="str">
        <f ca="1">IF(J165="","",IF(INDEX(Data!$BR:$BR,MATCH(J165,Data!$A:$A,0),1)=0,"",INDEX(Data!$BR:$BR,MATCH(J165,Data!$A:$A,0),1)))</f>
        <v/>
      </c>
      <c r="J165" s="43" t="str" cm="1">
        <f t="array" aca="1" ref="J165" ca="1">IFERROR(_xlfn.SINGLE(INDEX(Data!$A$1:J$1009,_xlfn.AGGREGATE(15,6,(OFFSET(Data!$A$1,0,MATCH(J$6,Data!$1:$1,0)-1,1000,1)=IF(J$7="","Yes",J$7))/(OFFSET(Data!$A$1,0,MATCH(J$6,Data!$1:$1,0)-1,1000,1)=IF(J$7="","Yes",J$7))*ROW(Data!$C$1:$C$1009),ROW(J165)-ROW(J$7)),1)),"")</f>
        <v/>
      </c>
      <c r="K165" s="43" t="str">
        <f ca="1">IF(L165="","",IF(INDEX(Data!$BR:$BR,MATCH(L165,Data!$A:$A,0),1)=0,"",INDEX(Data!$BR:$BR,MATCH(L165,Data!$A:$A,0),1)))</f>
        <v/>
      </c>
      <c r="L165" s="43" t="str" cm="1">
        <f t="array" aca="1" ref="L165" ca="1">IFERROR(_xlfn.SINGLE(INDEX(Data!$A$1:L$1009,_xlfn.AGGREGATE(15,6,(OFFSET(Data!$A$1,0,MATCH(L$6,Data!$1:$1,0)-1,1000,1)=IF(L$7="","Yes",L$7))/(OFFSET(Data!$A$1,0,MATCH(L$6,Data!$1:$1,0)-1,1000,1)=IF(L$7="","Yes",L$7))*ROW(Data!$C$1:$C$1009),ROW(L165)-ROW(L$7)),1)),"")</f>
        <v/>
      </c>
      <c r="M165" s="43" t="str">
        <f ca="1">IF(N165="","",IF(INDEX(Data!$BR:$BR,MATCH(N165,Data!$A:$A,0),1)=0,"",INDEX(Data!$BR:$BR,MATCH(N165,Data!$A:$A,0),1)))</f>
        <v/>
      </c>
      <c r="N165" s="43" t="str" cm="1">
        <f t="array" aca="1" ref="N165" ca="1">IFERROR(_xlfn.SINGLE(INDEX(Data!$A$1:N$1009,_xlfn.AGGREGATE(15,6,(OFFSET(Data!$A$1,0,MATCH(N$6,Data!$1:$1,0)-1,1000,1)=IF(N$7="","Yes",N$7))/(OFFSET(Data!$A$1,0,MATCH(N$6,Data!$1:$1,0)-1,1000,1)=IF(N$7="","Yes",N$7))*ROW(Data!$C$1:$C$1009),ROW(N165)-ROW(N$7)),1)),"")</f>
        <v/>
      </c>
      <c r="O165" s="43" t="str">
        <f ca="1">IF(P165="","",IF(INDEX(Data!$BR:$BR,MATCH(P165,Data!$A:$A,0),1)=0,"",INDEX(Data!$BR:$BR,MATCH(P165,Data!$A:$A,0),1)))</f>
        <v/>
      </c>
      <c r="P165" s="43" t="str" cm="1">
        <f t="array" aca="1" ref="P165" ca="1">IFERROR(_xlfn.SINGLE(INDEX(Data!$A$1:Q$1009,_xlfn.AGGREGATE(15,6,(OFFSET(Data!$A$1,0,MATCH(P$6,Data!$1:$1,0)-1,1000,1)=IF(P$7="","Yes",P$7))/(OFFSET(Data!$A$1,0,MATCH(P$6,Data!$1:$1,0)-1,1000,1)=IF(P$7="","Yes",P$7))*ROW(Data!$C$1:$C$1009),ROW(P165)-ROW(P$7)),1)),"")</f>
        <v/>
      </c>
      <c r="Q165" s="43" t="str">
        <f ca="1">IF(R165="","",IF(INDEX(Data!$BR:$BR,MATCH(R165,Data!$A:$A,0),1)=0,"",INDEX(Data!$BR:$BR,MATCH(R165,Data!$A:$A,0),1)))</f>
        <v/>
      </c>
      <c r="R165" s="43" t="str" cm="1">
        <f t="array" aca="1" ref="R165" ca="1">IFERROR(_xlfn.SINGLE(INDEX(Data!$A$1:R$1009,_xlfn.AGGREGATE(15,6,(OFFSET(Data!$A$1,0,MATCH(R$6,Data!$1:$1,0)-1,1000,1)=IF(R$7="","Yes",R$7))/(OFFSET(Data!$A$1,0,MATCH(R$6,Data!$1:$1,0)-1,1000,1)=IF(R$7="","Yes",R$7))*ROW(Data!$C$1:$C$1009),ROW(R165)-ROW(R$7)),1)),"")</f>
        <v/>
      </c>
      <c r="S165" s="43" t="str">
        <f ca="1">IF(T165="","",IF(INDEX(Data!$BR:$BR,MATCH(T165,Data!$A:$A,0),1)=0,"",INDEX(Data!$BR:$BR,MATCH(T165,Data!$A:$A,0),1)))</f>
        <v/>
      </c>
      <c r="T165" s="43" t="str" cm="1">
        <f t="array" aca="1" ref="T165" ca="1">IFERROR(_xlfn.SINGLE(INDEX(Data!$A$1:S$1009,_xlfn.AGGREGATE(15,6,(OFFSET(Data!$A$1,0,MATCH(T$6,Data!$1:$1,0)-1,1000,1)=IF(T$7="","Yes",T$7))/(OFFSET(Data!$A$1,0,MATCH(T$6,Data!$1:$1,0)-1,1000,1)=IF(T$7="","Yes",T$7))*ROW(Data!$C$1:$C$1009),ROW(T165)-ROW(T$7)),1)),"")</f>
        <v/>
      </c>
      <c r="U165" s="43" t="str">
        <f ca="1">IF(V165="","",IF(INDEX(Data!$BR:$BR,MATCH(V165,Data!$A:$A,0),1)=0,"",INDEX(Data!$BR:$BR,MATCH(V165,Data!$A:$A,0),1)))</f>
        <v/>
      </c>
      <c r="V165" s="43" t="str" cm="1">
        <f t="array" aca="1" ref="V165" ca="1">IFERROR(_xlfn.SINGLE(INDEX(Data!$A$1:T$1009,_xlfn.AGGREGATE(15,6,(OFFSET(Data!$A$1,0,MATCH(V$6,Data!$1:$1,0)-1,1000,1)=IF(V$7="","Yes",V$7))/(OFFSET(Data!$A$1,0,MATCH(V$6,Data!$1:$1,0)-1,1000,1)=IF(V$7="","Yes",V$7))*ROW(Data!$C$1:$C$1009),ROW(V165)-ROW(V$7)),1)),"")</f>
        <v>Weather Channel</v>
      </c>
      <c r="W165" s="43" t="str">
        <f ca="1">IF(X165="","",IF(INDEX(Data!$BR:$BR,MATCH(X165,Data!$A:$A,0),1)=0,"",INDEX(Data!$BR:$BR,MATCH(X165,Data!$A:$A,0),1)))</f>
        <v/>
      </c>
      <c r="X165" s="43" t="str" cm="1">
        <f t="array" aca="1" ref="X165" ca="1">IFERROR(_xlfn.SINGLE(INDEX(Data!$A$1:Y$1009,_xlfn.AGGREGATE(15,6,(OFFSET(Data!$A$1,0,MATCH(X$6,Data!$1:$1,0)-1,1000,1)=IF(X$7="","Yes",X$7))/(OFFSET(Data!$A$1,0,MATCH(X$6,Data!$1:$1,0)-1,1000,1)=IF(X$7="","Yes",X$7))*ROW(Data!$C$1:$C$1009),ROW(X165)-ROW(X$7)),1)),"")</f>
        <v/>
      </c>
      <c r="Y165" s="43" t="str">
        <f ca="1">IF(Z165="","",IF(INDEX(Data!$BR:$BR,MATCH(Z165,Data!$A:$A,0),1)=0,"",INDEX(Data!$BR:$BR,MATCH(Z165,Data!$A:$A,0),1)))</f>
        <v/>
      </c>
      <c r="Z165" s="43" t="str" cm="1">
        <f t="array" aca="1" ref="Z165" ca="1">IFERROR(_xlfn.SINGLE(INDEX(Data!$A$1:AA$1009,_xlfn.AGGREGATE(15,6,(OFFSET(Data!$A$1,0,MATCH(Z$6,Data!$1:$1,0)-1,1000,1)=IF(Z$7="","Yes",Z$7))/(OFFSET(Data!$A$1,0,MATCH(Z$6,Data!$1:$1,0)-1,1000,1)=IF(Z$7="","Yes",Z$7))*ROW(Data!$C$1:$C$1009),ROW(Z165)-ROW(Z$7)),1)),"")</f>
        <v/>
      </c>
      <c r="AA165" s="43" t="str">
        <f ca="1">IF(AB165="","",IF(INDEX(Data!$BR:$BR,MATCH(AB165,Data!$A:$A,0),1)=0,"",INDEX(Data!$BR:$BR,MATCH(AB165,Data!$A:$A,0),1)))</f>
        <v/>
      </c>
      <c r="AB165" s="43" t="str" cm="1">
        <f t="array" aca="1" ref="AB165" ca="1">IFERROR(_xlfn.SINGLE(INDEX(Data!$A$1:AC$1009,_xlfn.AGGREGATE(15,6,(OFFSET(Data!$A$1,0,MATCH(AB$6,Data!$1:$1,0)-1,1000,1)=IF(AB$7="","Yes",AB$7))/(OFFSET(Data!$A$1,0,MATCH(AB$6,Data!$1:$1,0)-1,1000,1)=IF(AB$7="","Yes",AB$7))*ROW(Data!$C$1:$C$1009),ROW(AB165)-ROW(AB$7)),1)),"")</f>
        <v/>
      </c>
      <c r="AC165" s="43" t="str">
        <f ca="1">IF(AD165="","",IF(INDEX(Data!$BR:$BR,MATCH(AD165,Data!$A:$A,0),1)=0,"",INDEX(Data!$BR:$BR,MATCH(AD165,Data!$A:$A,0),1)))</f>
        <v/>
      </c>
      <c r="AD165" s="43" t="str" cm="1">
        <f t="array" aca="1" ref="AD165" ca="1">IFERROR(_xlfn.SINGLE(INDEX(Data!$A$1:AE$1009,_xlfn.AGGREGATE(15,6,(OFFSET(Data!$A$1,0,MATCH(AD$6,Data!$1:$1,0)-1,1000,1)=IF(AD$7="","Yes",AD$7))/(OFFSET(Data!$A$1,0,MATCH(AD$6,Data!$1:$1,0)-1,1000,1)=IF(AD$7="","Yes",AD$7))*ROW(Data!$C$1:$C$1009),ROW(AD165)-ROW(AD$7)),1)),"")</f>
        <v/>
      </c>
      <c r="AE165" s="43" t="str">
        <f ca="1">IF(AF165="","",IF(INDEX(Data!$BR:$BR,MATCH(AF165,Data!$A:$A,0),1)=0,"",INDEX(Data!$BR:$BR,MATCH(AF165,Data!$A:$A,0),1)))</f>
        <v/>
      </c>
      <c r="AF165" s="43" t="str" cm="1">
        <f t="array" aca="1" ref="AF165" ca="1">IFERROR(_xlfn.SINGLE(INDEX(Data!$A$1:AM$1009,_xlfn.AGGREGATE(15,6,(OFFSET(Data!$A$1,0,MATCH(AF$6,Data!$1:$1,0)-1,1000,1)=IF(AF$7="","Yes",AF$7))/(OFFSET(Data!$A$1,0,MATCH(AF$6,Data!$1:$1,0)-1,1000,1)=IF(AF$7="","Yes",AF$7))*ROW(Data!$C$1:$C$1009),ROW(AF165)-ROW(AF$7)),1)),"")</f>
        <v/>
      </c>
      <c r="AG165" s="43" t="str">
        <f ca="1">IF(AH165="","",IF(INDEX(Data!$BR:$BR,MATCH(AH165,Data!$A:$A,0),1)=0,"",INDEX(Data!$BR:$BR,MATCH(AH165,Data!$A:$A,0),1)))</f>
        <v/>
      </c>
      <c r="AH165" s="43" t="str" cm="1">
        <f t="array" aca="1" ref="AH165" ca="1">IFERROR(_xlfn.SINGLE(INDEX(Data!$A$1:AO$1009,_xlfn.AGGREGATE(15,6,(OFFSET(Data!$A$1,0,MATCH(AH$6,Data!$1:$1,0)-1,1000,1)=IF(AH$7="","Yes",AH$7))/(OFFSET(Data!$A$1,0,MATCH(AH$6,Data!$1:$1,0)-1,1000,1)=IF(AH$7="","Yes",AH$7))*ROW(Data!$C$1:$C$1009),ROW(AH165)-ROW(AH$7)),1)),"")</f>
        <v/>
      </c>
      <c r="AI165" s="43" t="str">
        <f ca="1">IF(AJ165="","",IF(INDEX(Data!$BR:$BR,MATCH(AJ165,Data!$A:$A,0),1)=0,"",INDEX(Data!$BR:$BR,MATCH(AJ165,Data!$A:$A,0),1)))</f>
        <v/>
      </c>
      <c r="AJ165" s="43" t="str" cm="1">
        <f t="array" aca="1" ref="AJ165" ca="1">IFERROR(_xlfn.SINGLE(INDEX(Data!$A$1:AQ$1009,_xlfn.AGGREGATE(15,6,(OFFSET(Data!$A$1,0,MATCH(AJ$6,Data!$1:$1,0)-1,1000,1)=IF(AJ$7="","Yes",AJ$7))/(OFFSET(Data!$A$1,0,MATCH(AJ$6,Data!$1:$1,0)-1,1000,1)=IF(AJ$7="","Yes",AJ$7))*ROW(Data!$C$1:$C$1009),ROW(AJ165)-ROW(AJ$7)),1)),"")</f>
        <v/>
      </c>
      <c r="AK165" s="43" t="str">
        <f ca="1">IF(AL165="","",IF(INDEX(Data!$BR:$BR,MATCH(AL165,Data!$A:$A,0),1)=0,"",INDEX(Data!$BR:$BR,MATCH(AL165,Data!$A:$A,0),1)))</f>
        <v/>
      </c>
      <c r="AL165" s="43" t="str" cm="1">
        <f t="array" aca="1" ref="AL165" ca="1">IFERROR(_xlfn.SINGLE(INDEX(Data!$A$1:AS$1009,_xlfn.AGGREGATE(15,6,(OFFSET(Data!$A$1,0,MATCH(AL$6,Data!$1:$1,0)-1,1000,1)=IF(AL$7="","Yes",AL$7))/(OFFSET(Data!$A$1,0,MATCH(AL$6,Data!$1:$1,0)-1,1000,1)=IF(AL$7="","Yes",AL$7))*ROW(Data!$C$1:$C$1009),ROW(AL165)-ROW(AL$7)),1)),"")</f>
        <v/>
      </c>
      <c r="AM165" s="43" t="str">
        <f ca="1">IF(AN165="","",IF(INDEX(Data!$BR:$BR,MATCH(AN165,Data!$A:$A,0),1)=0,"",INDEX(Data!$BR:$BR,MATCH(AN165,Data!$A:$A,0),1)))</f>
        <v/>
      </c>
      <c r="AN165" s="43" t="str" cm="1">
        <f t="array" aca="1" ref="AN165" ca="1">IFERROR(_xlfn.SINGLE(INDEX(Data!$A$1:AU$1009,_xlfn.AGGREGATE(15,6,(OFFSET(Data!$A$1,0,MATCH(AN$6,Data!$1:$1,0)-1,1000,1)=IF(AN$7="","Yes",AN$7))/(OFFSET(Data!$A$1,0,MATCH(AN$6,Data!$1:$1,0)-1,1000,1)=IF(AN$7="","Yes",AN$7))*ROW(Data!$C$1:$C$1009),ROW(AN165)-ROW(AN$7)),1)),"")</f>
        <v/>
      </c>
    </row>
    <row r="166" spans="1:40" x14ac:dyDescent="0.4">
      <c r="A166" s="43" t="str">
        <f ca="1">IF(B166="","",IF(INDEX(Data!$BR:$BR,MATCH(B166,Data!$A:$A,0),1)=0,"",INDEX(Data!$BR:$BR,MATCH(B166,Data!$A:$A,0),1)))</f>
        <v/>
      </c>
      <c r="B166" s="43" t="str" cm="1">
        <f t="array" aca="1" ref="B166" ca="1">IFERROR(_xlfn.SINGLE(INDEX(Data!A$1:$A$1007,_xlfn.AGGREGATE(15,6,(OFFSET(Data!$A$1,0,MATCH(B$6,Data!$1:$1,0)-1,1000,1)=IF(B$7="","Yes",B$7))/(OFFSET(Data!$A$1,0,MATCH(B$6,Data!$1:$1,0)-1,1000,1)=IF(B$7="","Yes",B$7))*ROW(Data!$C$1:$C$1007),ROW(B166)-ROW(B$7)),1)),"")</f>
        <v/>
      </c>
      <c r="C166" s="43" t="str">
        <f ca="1">IF(D166="","",IF(INDEX(Data!$BR:$BR,MATCH(D166,Data!$A:$A,0),1)=0,"",INDEX(Data!$BR:$BR,MATCH(D166,Data!$A:$A,0),1)))</f>
        <v/>
      </c>
      <c r="D166" s="43" t="str" cm="1">
        <f t="array" aca="1" ref="D166" ca="1">IFERROR(_xlfn.SINGLE(INDEX(Data!$A$1:C$1007,_xlfn.AGGREGATE(15,6,(OFFSET(Data!$A$1,0,MATCH(D$6,Data!$1:$1,0)-1,1000,1)=IF(D$7="","Yes",D$7))/(OFFSET(Data!$A$1,0,MATCH(D$6,Data!$1:$1,0)-1,1000,1)=IF(D$7="","Yes",D$7))*ROW(Data!$C$1:$C$1007),ROW(D166)-ROW(D$7)),1)),"")</f>
        <v/>
      </c>
      <c r="E166" s="43" t="str">
        <f ca="1">IF(F166="","",IF(INDEX(Data!$BR:$BR,MATCH(F166,Data!$A:$A,0),1)=0,"",INDEX(Data!$BR:$BR,MATCH(F166,Data!$A:$A,0),1)))</f>
        <v/>
      </c>
      <c r="F166" s="43" t="str" cm="1">
        <f t="array" aca="1" ref="F166" ca="1">IFERROR(_xlfn.SINGLE(INDEX(Data!$A$1:E$1009,_xlfn.AGGREGATE(15,6,(OFFSET(Data!$A$1,0,MATCH(F$6,Data!$1:$1,0)-1,1000,1)=IF(F$7="","Yes",F$7))/(OFFSET(Data!$A$1,0,MATCH(F$6,Data!$1:$1,0)-1,1000,1)=IF(F$7="","Yes",F$7))*ROW(Data!$C$1:$C$1009),ROW(F166)-ROW(F$7)),1)),"")</f>
        <v/>
      </c>
      <c r="G166" s="43" t="str">
        <f ca="1">IF(H166="","",IF(INDEX(Data!$BR:$BR,MATCH(H166,Data!$A:$A,0),1)=0,"",INDEX(Data!$BR:$BR,MATCH(H166,Data!$A:$A,0),1)))</f>
        <v/>
      </c>
      <c r="H166" s="43" t="str" cm="1">
        <f t="array" aca="1" ref="H166" ca="1">IFERROR(_xlfn.SINGLE(INDEX(Data!$A$1:G$1009,_xlfn.AGGREGATE(15,6,(OFFSET(Data!$A$1,0,MATCH(H$6,Data!$1:$1,0)-1,1000,1)=IF(H$7="","Yes",H$7))/(OFFSET(Data!$A$1,0,MATCH(H$6,Data!$1:$1,0)-1,1000,1)=IF(H$7="","Yes",H$7))*ROW(Data!$C$1:$C$1009),ROW(H166)-ROW(H$7)),1)),"")</f>
        <v/>
      </c>
      <c r="I166" s="43" t="str">
        <f ca="1">IF(J166="","",IF(INDEX(Data!$BR:$BR,MATCH(J166,Data!$A:$A,0),1)=0,"",INDEX(Data!$BR:$BR,MATCH(J166,Data!$A:$A,0),1)))</f>
        <v/>
      </c>
      <c r="J166" s="43" t="str" cm="1">
        <f t="array" aca="1" ref="J166" ca="1">IFERROR(_xlfn.SINGLE(INDEX(Data!$A$1:J$1009,_xlfn.AGGREGATE(15,6,(OFFSET(Data!$A$1,0,MATCH(J$6,Data!$1:$1,0)-1,1000,1)=IF(J$7="","Yes",J$7))/(OFFSET(Data!$A$1,0,MATCH(J$6,Data!$1:$1,0)-1,1000,1)=IF(J$7="","Yes",J$7))*ROW(Data!$C$1:$C$1009),ROW(J166)-ROW(J$7)),1)),"")</f>
        <v/>
      </c>
      <c r="K166" s="43" t="str">
        <f ca="1">IF(L166="","",IF(INDEX(Data!$BR:$BR,MATCH(L166,Data!$A:$A,0),1)=0,"",INDEX(Data!$BR:$BR,MATCH(L166,Data!$A:$A,0),1)))</f>
        <v/>
      </c>
      <c r="L166" s="43" t="str" cm="1">
        <f t="array" aca="1" ref="L166" ca="1">IFERROR(_xlfn.SINGLE(INDEX(Data!$A$1:L$1009,_xlfn.AGGREGATE(15,6,(OFFSET(Data!$A$1,0,MATCH(L$6,Data!$1:$1,0)-1,1000,1)=IF(L$7="","Yes",L$7))/(OFFSET(Data!$A$1,0,MATCH(L$6,Data!$1:$1,0)-1,1000,1)=IF(L$7="","Yes",L$7))*ROW(Data!$C$1:$C$1009),ROW(L166)-ROW(L$7)),1)),"")</f>
        <v/>
      </c>
      <c r="M166" s="43" t="str">
        <f ca="1">IF(N166="","",IF(INDEX(Data!$BR:$BR,MATCH(N166,Data!$A:$A,0),1)=0,"",INDEX(Data!$BR:$BR,MATCH(N166,Data!$A:$A,0),1)))</f>
        <v/>
      </c>
      <c r="N166" s="43" t="str" cm="1">
        <f t="array" aca="1" ref="N166" ca="1">IFERROR(_xlfn.SINGLE(INDEX(Data!$A$1:N$1009,_xlfn.AGGREGATE(15,6,(OFFSET(Data!$A$1,0,MATCH(N$6,Data!$1:$1,0)-1,1000,1)=IF(N$7="","Yes",N$7))/(OFFSET(Data!$A$1,0,MATCH(N$6,Data!$1:$1,0)-1,1000,1)=IF(N$7="","Yes",N$7))*ROW(Data!$C$1:$C$1009),ROW(N166)-ROW(N$7)),1)),"")</f>
        <v/>
      </c>
      <c r="O166" s="43" t="str">
        <f ca="1">IF(P166="","",IF(INDEX(Data!$BR:$BR,MATCH(P166,Data!$A:$A,0),1)=0,"",INDEX(Data!$BR:$BR,MATCH(P166,Data!$A:$A,0),1)))</f>
        <v/>
      </c>
      <c r="P166" s="43" t="str" cm="1">
        <f t="array" aca="1" ref="P166" ca="1">IFERROR(_xlfn.SINGLE(INDEX(Data!$A$1:Q$1009,_xlfn.AGGREGATE(15,6,(OFFSET(Data!$A$1,0,MATCH(P$6,Data!$1:$1,0)-1,1000,1)=IF(P$7="","Yes",P$7))/(OFFSET(Data!$A$1,0,MATCH(P$6,Data!$1:$1,0)-1,1000,1)=IF(P$7="","Yes",P$7))*ROW(Data!$C$1:$C$1009),ROW(P166)-ROW(P$7)),1)),"")</f>
        <v/>
      </c>
      <c r="Q166" s="43" t="str">
        <f ca="1">IF(R166="","",IF(INDEX(Data!$BR:$BR,MATCH(R166,Data!$A:$A,0),1)=0,"",INDEX(Data!$BR:$BR,MATCH(R166,Data!$A:$A,0),1)))</f>
        <v/>
      </c>
      <c r="R166" s="43" t="str" cm="1">
        <f t="array" aca="1" ref="R166" ca="1">IFERROR(_xlfn.SINGLE(INDEX(Data!$A$1:R$1009,_xlfn.AGGREGATE(15,6,(OFFSET(Data!$A$1,0,MATCH(R$6,Data!$1:$1,0)-1,1000,1)=IF(R$7="","Yes",R$7))/(OFFSET(Data!$A$1,0,MATCH(R$6,Data!$1:$1,0)-1,1000,1)=IF(R$7="","Yes",R$7))*ROW(Data!$C$1:$C$1009),ROW(R166)-ROW(R$7)),1)),"")</f>
        <v/>
      </c>
      <c r="S166" s="43" t="str">
        <f ca="1">IF(T166="","",IF(INDEX(Data!$BR:$BR,MATCH(T166,Data!$A:$A,0),1)=0,"",INDEX(Data!$BR:$BR,MATCH(T166,Data!$A:$A,0),1)))</f>
        <v/>
      </c>
      <c r="T166" s="43" t="str" cm="1">
        <f t="array" aca="1" ref="T166" ca="1">IFERROR(_xlfn.SINGLE(INDEX(Data!$A$1:S$1009,_xlfn.AGGREGATE(15,6,(OFFSET(Data!$A$1,0,MATCH(T$6,Data!$1:$1,0)-1,1000,1)=IF(T$7="","Yes",T$7))/(OFFSET(Data!$A$1,0,MATCH(T$6,Data!$1:$1,0)-1,1000,1)=IF(T$7="","Yes",T$7))*ROW(Data!$C$1:$C$1009),ROW(T166)-ROW(T$7)),1)),"")</f>
        <v/>
      </c>
      <c r="U166" s="43" t="str">
        <f ca="1">IF(V166="","",IF(INDEX(Data!$BR:$BR,MATCH(V166,Data!$A:$A,0),1)=0,"",INDEX(Data!$BR:$BR,MATCH(V166,Data!$A:$A,0),1)))</f>
        <v/>
      </c>
      <c r="V166" s="43" t="str" cm="1">
        <f t="array" aca="1" ref="V166" ca="1">IFERROR(_xlfn.SINGLE(INDEX(Data!$A$1:T$1009,_xlfn.AGGREGATE(15,6,(OFFSET(Data!$A$1,0,MATCH(V$6,Data!$1:$1,0)-1,1000,1)=IF(V$7="","Yes",V$7))/(OFFSET(Data!$A$1,0,MATCH(V$6,Data!$1:$1,0)-1,1000,1)=IF(V$7="","Yes",V$7))*ROW(Data!$C$1:$C$1009),ROW(V166)-ROW(V$7)),1)),"")</f>
        <v>WGN America</v>
      </c>
      <c r="W166" s="43" t="str">
        <f ca="1">IF(X166="","",IF(INDEX(Data!$BR:$BR,MATCH(X166,Data!$A:$A,0),1)=0,"",INDEX(Data!$BR:$BR,MATCH(X166,Data!$A:$A,0),1)))</f>
        <v/>
      </c>
      <c r="X166" s="43" t="str" cm="1">
        <f t="array" aca="1" ref="X166" ca="1">IFERROR(_xlfn.SINGLE(INDEX(Data!$A$1:Y$1009,_xlfn.AGGREGATE(15,6,(OFFSET(Data!$A$1,0,MATCH(X$6,Data!$1:$1,0)-1,1000,1)=IF(X$7="","Yes",X$7))/(OFFSET(Data!$A$1,0,MATCH(X$6,Data!$1:$1,0)-1,1000,1)=IF(X$7="","Yes",X$7))*ROW(Data!$C$1:$C$1009),ROW(X166)-ROW(X$7)),1)),"")</f>
        <v/>
      </c>
      <c r="Y166" s="43" t="str">
        <f ca="1">IF(Z166="","",IF(INDEX(Data!$BR:$BR,MATCH(Z166,Data!$A:$A,0),1)=0,"",INDEX(Data!$BR:$BR,MATCH(Z166,Data!$A:$A,0),1)))</f>
        <v/>
      </c>
      <c r="Z166" s="43" t="str" cm="1">
        <f t="array" aca="1" ref="Z166" ca="1">IFERROR(_xlfn.SINGLE(INDEX(Data!$A$1:AA$1009,_xlfn.AGGREGATE(15,6,(OFFSET(Data!$A$1,0,MATCH(Z$6,Data!$1:$1,0)-1,1000,1)=IF(Z$7="","Yes",Z$7))/(OFFSET(Data!$A$1,0,MATCH(Z$6,Data!$1:$1,0)-1,1000,1)=IF(Z$7="","Yes",Z$7))*ROW(Data!$C$1:$C$1009),ROW(Z166)-ROW(Z$7)),1)),"")</f>
        <v/>
      </c>
      <c r="AA166" s="43" t="str">
        <f ca="1">IF(AB166="","",IF(INDEX(Data!$BR:$BR,MATCH(AB166,Data!$A:$A,0),1)=0,"",INDEX(Data!$BR:$BR,MATCH(AB166,Data!$A:$A,0),1)))</f>
        <v/>
      </c>
      <c r="AB166" s="43" t="str" cm="1">
        <f t="array" aca="1" ref="AB166" ca="1">IFERROR(_xlfn.SINGLE(INDEX(Data!$A$1:AC$1009,_xlfn.AGGREGATE(15,6,(OFFSET(Data!$A$1,0,MATCH(AB$6,Data!$1:$1,0)-1,1000,1)=IF(AB$7="","Yes",AB$7))/(OFFSET(Data!$A$1,0,MATCH(AB$6,Data!$1:$1,0)-1,1000,1)=IF(AB$7="","Yes",AB$7))*ROW(Data!$C$1:$C$1009),ROW(AB166)-ROW(AB$7)),1)),"")</f>
        <v/>
      </c>
      <c r="AC166" s="43" t="str">
        <f ca="1">IF(AD166="","",IF(INDEX(Data!$BR:$BR,MATCH(AD166,Data!$A:$A,0),1)=0,"",INDEX(Data!$BR:$BR,MATCH(AD166,Data!$A:$A,0),1)))</f>
        <v/>
      </c>
      <c r="AD166" s="43" t="str" cm="1">
        <f t="array" aca="1" ref="AD166" ca="1">IFERROR(_xlfn.SINGLE(INDEX(Data!$A$1:AE$1009,_xlfn.AGGREGATE(15,6,(OFFSET(Data!$A$1,0,MATCH(AD$6,Data!$1:$1,0)-1,1000,1)=IF(AD$7="","Yes",AD$7))/(OFFSET(Data!$A$1,0,MATCH(AD$6,Data!$1:$1,0)-1,1000,1)=IF(AD$7="","Yes",AD$7))*ROW(Data!$C$1:$C$1009),ROW(AD166)-ROW(AD$7)),1)),"")</f>
        <v/>
      </c>
      <c r="AE166" s="43" t="str">
        <f ca="1">IF(AF166="","",IF(INDEX(Data!$BR:$BR,MATCH(AF166,Data!$A:$A,0),1)=0,"",INDEX(Data!$BR:$BR,MATCH(AF166,Data!$A:$A,0),1)))</f>
        <v/>
      </c>
      <c r="AF166" s="43" t="str" cm="1">
        <f t="array" aca="1" ref="AF166" ca="1">IFERROR(_xlfn.SINGLE(INDEX(Data!$A$1:AM$1009,_xlfn.AGGREGATE(15,6,(OFFSET(Data!$A$1,0,MATCH(AF$6,Data!$1:$1,0)-1,1000,1)=IF(AF$7="","Yes",AF$7))/(OFFSET(Data!$A$1,0,MATCH(AF$6,Data!$1:$1,0)-1,1000,1)=IF(AF$7="","Yes",AF$7))*ROW(Data!$C$1:$C$1009),ROW(AF166)-ROW(AF$7)),1)),"")</f>
        <v/>
      </c>
      <c r="AG166" s="43" t="str">
        <f ca="1">IF(AH166="","",IF(INDEX(Data!$BR:$BR,MATCH(AH166,Data!$A:$A,0),1)=0,"",INDEX(Data!$BR:$BR,MATCH(AH166,Data!$A:$A,0),1)))</f>
        <v/>
      </c>
      <c r="AH166" s="43" t="str" cm="1">
        <f t="array" aca="1" ref="AH166" ca="1">IFERROR(_xlfn.SINGLE(INDEX(Data!$A$1:AO$1009,_xlfn.AGGREGATE(15,6,(OFFSET(Data!$A$1,0,MATCH(AH$6,Data!$1:$1,0)-1,1000,1)=IF(AH$7="","Yes",AH$7))/(OFFSET(Data!$A$1,0,MATCH(AH$6,Data!$1:$1,0)-1,1000,1)=IF(AH$7="","Yes",AH$7))*ROW(Data!$C$1:$C$1009),ROW(AH166)-ROW(AH$7)),1)),"")</f>
        <v/>
      </c>
      <c r="AI166" s="43" t="str">
        <f ca="1">IF(AJ166="","",IF(INDEX(Data!$BR:$BR,MATCH(AJ166,Data!$A:$A,0),1)=0,"",INDEX(Data!$BR:$BR,MATCH(AJ166,Data!$A:$A,0),1)))</f>
        <v/>
      </c>
      <c r="AJ166" s="43" t="str" cm="1">
        <f t="array" aca="1" ref="AJ166" ca="1">IFERROR(_xlfn.SINGLE(INDEX(Data!$A$1:AQ$1009,_xlfn.AGGREGATE(15,6,(OFFSET(Data!$A$1,0,MATCH(AJ$6,Data!$1:$1,0)-1,1000,1)=IF(AJ$7="","Yes",AJ$7))/(OFFSET(Data!$A$1,0,MATCH(AJ$6,Data!$1:$1,0)-1,1000,1)=IF(AJ$7="","Yes",AJ$7))*ROW(Data!$C$1:$C$1009),ROW(AJ166)-ROW(AJ$7)),1)),"")</f>
        <v/>
      </c>
      <c r="AK166" s="43" t="str">
        <f ca="1">IF(AL166="","",IF(INDEX(Data!$BR:$BR,MATCH(AL166,Data!$A:$A,0),1)=0,"",INDEX(Data!$BR:$BR,MATCH(AL166,Data!$A:$A,0),1)))</f>
        <v/>
      </c>
      <c r="AL166" s="43" t="str" cm="1">
        <f t="array" aca="1" ref="AL166" ca="1">IFERROR(_xlfn.SINGLE(INDEX(Data!$A$1:AS$1009,_xlfn.AGGREGATE(15,6,(OFFSET(Data!$A$1,0,MATCH(AL$6,Data!$1:$1,0)-1,1000,1)=IF(AL$7="","Yes",AL$7))/(OFFSET(Data!$A$1,0,MATCH(AL$6,Data!$1:$1,0)-1,1000,1)=IF(AL$7="","Yes",AL$7))*ROW(Data!$C$1:$C$1009),ROW(AL166)-ROW(AL$7)),1)),"")</f>
        <v/>
      </c>
      <c r="AM166" s="43" t="str">
        <f ca="1">IF(AN166="","",IF(INDEX(Data!$BR:$BR,MATCH(AN166,Data!$A:$A,0),1)=0,"",INDEX(Data!$BR:$BR,MATCH(AN166,Data!$A:$A,0),1)))</f>
        <v/>
      </c>
      <c r="AN166" s="43" t="str" cm="1">
        <f t="array" aca="1" ref="AN166" ca="1">IFERROR(_xlfn.SINGLE(INDEX(Data!$A$1:AU$1009,_xlfn.AGGREGATE(15,6,(OFFSET(Data!$A$1,0,MATCH(AN$6,Data!$1:$1,0)-1,1000,1)=IF(AN$7="","Yes",AN$7))/(OFFSET(Data!$A$1,0,MATCH(AN$6,Data!$1:$1,0)-1,1000,1)=IF(AN$7="","Yes",AN$7))*ROW(Data!$C$1:$C$1009),ROW(AN166)-ROW(AN$7)),1)),"")</f>
        <v/>
      </c>
    </row>
    <row r="167" spans="1:40" x14ac:dyDescent="0.4">
      <c r="A167" s="43" t="str">
        <f ca="1">IF(B167="","",IF(INDEX(Data!$BR:$BR,MATCH(B167,Data!$A:$A,0),1)=0,"",INDEX(Data!$BR:$BR,MATCH(B167,Data!$A:$A,0),1)))</f>
        <v/>
      </c>
      <c r="B167" s="43" t="str" cm="1">
        <f t="array" aca="1" ref="B167" ca="1">IFERROR(_xlfn.SINGLE(INDEX(Data!A$1:$A$1007,_xlfn.AGGREGATE(15,6,(OFFSET(Data!$A$1,0,MATCH(B$6,Data!$1:$1,0)-1,1000,1)=IF(B$7="","Yes",B$7))/(OFFSET(Data!$A$1,0,MATCH(B$6,Data!$1:$1,0)-1,1000,1)=IF(B$7="","Yes",B$7))*ROW(Data!$C$1:$C$1007),ROW(B167)-ROW(B$7)),1)),"")</f>
        <v/>
      </c>
      <c r="C167" s="43" t="str">
        <f ca="1">IF(D167="","",IF(INDEX(Data!$BR:$BR,MATCH(D167,Data!$A:$A,0),1)=0,"",INDEX(Data!$BR:$BR,MATCH(D167,Data!$A:$A,0),1)))</f>
        <v/>
      </c>
      <c r="D167" s="43" t="str" cm="1">
        <f t="array" aca="1" ref="D167" ca="1">IFERROR(_xlfn.SINGLE(INDEX(Data!$A$1:C$1007,_xlfn.AGGREGATE(15,6,(OFFSET(Data!$A$1,0,MATCH(D$6,Data!$1:$1,0)-1,1000,1)=IF(D$7="","Yes",D$7))/(OFFSET(Data!$A$1,0,MATCH(D$6,Data!$1:$1,0)-1,1000,1)=IF(D$7="","Yes",D$7))*ROW(Data!$C$1:$C$1007),ROW(D167)-ROW(D$7)),1)),"")</f>
        <v/>
      </c>
      <c r="E167" s="43" t="str">
        <f ca="1">IF(F167="","",IF(INDEX(Data!$BR:$BR,MATCH(F167,Data!$A:$A,0),1)=0,"",INDEX(Data!$BR:$BR,MATCH(F167,Data!$A:$A,0),1)))</f>
        <v/>
      </c>
      <c r="F167" s="43" t="str" cm="1">
        <f t="array" aca="1" ref="F167" ca="1">IFERROR(_xlfn.SINGLE(INDEX(Data!$A$1:E$1009,_xlfn.AGGREGATE(15,6,(OFFSET(Data!$A$1,0,MATCH(F$6,Data!$1:$1,0)-1,1000,1)=IF(F$7="","Yes",F$7))/(OFFSET(Data!$A$1,0,MATCH(F$6,Data!$1:$1,0)-1,1000,1)=IF(F$7="","Yes",F$7))*ROW(Data!$C$1:$C$1009),ROW(F167)-ROW(F$7)),1)),"")</f>
        <v/>
      </c>
      <c r="G167" s="43" t="str">
        <f ca="1">IF(H167="","",IF(INDEX(Data!$BR:$BR,MATCH(H167,Data!$A:$A,0),1)=0,"",INDEX(Data!$BR:$BR,MATCH(H167,Data!$A:$A,0),1)))</f>
        <v/>
      </c>
      <c r="H167" s="43" t="str" cm="1">
        <f t="array" aca="1" ref="H167" ca="1">IFERROR(_xlfn.SINGLE(INDEX(Data!$A$1:G$1009,_xlfn.AGGREGATE(15,6,(OFFSET(Data!$A$1,0,MATCH(H$6,Data!$1:$1,0)-1,1000,1)=IF(H$7="","Yes",H$7))/(OFFSET(Data!$A$1,0,MATCH(H$6,Data!$1:$1,0)-1,1000,1)=IF(H$7="","Yes",H$7))*ROW(Data!$C$1:$C$1009),ROW(H167)-ROW(H$7)),1)),"")</f>
        <v/>
      </c>
      <c r="I167" s="43" t="str">
        <f ca="1">IF(J167="","",IF(INDEX(Data!$BR:$BR,MATCH(J167,Data!$A:$A,0),1)=0,"",INDEX(Data!$BR:$BR,MATCH(J167,Data!$A:$A,0),1)))</f>
        <v/>
      </c>
      <c r="J167" s="43" t="str" cm="1">
        <f t="array" aca="1" ref="J167" ca="1">IFERROR(_xlfn.SINGLE(INDEX(Data!$A$1:J$1009,_xlfn.AGGREGATE(15,6,(OFFSET(Data!$A$1,0,MATCH(J$6,Data!$1:$1,0)-1,1000,1)=IF(J$7="","Yes",J$7))/(OFFSET(Data!$A$1,0,MATCH(J$6,Data!$1:$1,0)-1,1000,1)=IF(J$7="","Yes",J$7))*ROW(Data!$C$1:$C$1009),ROW(J167)-ROW(J$7)),1)),"")</f>
        <v/>
      </c>
      <c r="K167" s="43" t="str">
        <f ca="1">IF(L167="","",IF(INDEX(Data!$BR:$BR,MATCH(L167,Data!$A:$A,0),1)=0,"",INDEX(Data!$BR:$BR,MATCH(L167,Data!$A:$A,0),1)))</f>
        <v/>
      </c>
      <c r="L167" s="43" t="str" cm="1">
        <f t="array" aca="1" ref="L167" ca="1">IFERROR(_xlfn.SINGLE(INDEX(Data!$A$1:L$1009,_xlfn.AGGREGATE(15,6,(OFFSET(Data!$A$1,0,MATCH(L$6,Data!$1:$1,0)-1,1000,1)=IF(L$7="","Yes",L$7))/(OFFSET(Data!$A$1,0,MATCH(L$6,Data!$1:$1,0)-1,1000,1)=IF(L$7="","Yes",L$7))*ROW(Data!$C$1:$C$1009),ROW(L167)-ROW(L$7)),1)),"")</f>
        <v/>
      </c>
      <c r="M167" s="43" t="str">
        <f ca="1">IF(N167="","",IF(INDEX(Data!$BR:$BR,MATCH(N167,Data!$A:$A,0),1)=0,"",INDEX(Data!$BR:$BR,MATCH(N167,Data!$A:$A,0),1)))</f>
        <v/>
      </c>
      <c r="N167" s="43" t="str" cm="1">
        <f t="array" aca="1" ref="N167" ca="1">IFERROR(_xlfn.SINGLE(INDEX(Data!$A$1:N$1009,_xlfn.AGGREGATE(15,6,(OFFSET(Data!$A$1,0,MATCH(N$6,Data!$1:$1,0)-1,1000,1)=IF(N$7="","Yes",N$7))/(OFFSET(Data!$A$1,0,MATCH(N$6,Data!$1:$1,0)-1,1000,1)=IF(N$7="","Yes",N$7))*ROW(Data!$C$1:$C$1009),ROW(N167)-ROW(N$7)),1)),"")</f>
        <v/>
      </c>
      <c r="O167" s="43" t="str">
        <f ca="1">IF(P167="","",IF(INDEX(Data!$BR:$BR,MATCH(P167,Data!$A:$A,0),1)=0,"",INDEX(Data!$BR:$BR,MATCH(P167,Data!$A:$A,0),1)))</f>
        <v/>
      </c>
      <c r="P167" s="43" t="str" cm="1">
        <f t="array" aca="1" ref="P167" ca="1">IFERROR(_xlfn.SINGLE(INDEX(Data!$A$1:Q$1009,_xlfn.AGGREGATE(15,6,(OFFSET(Data!$A$1,0,MATCH(P$6,Data!$1:$1,0)-1,1000,1)=IF(P$7="","Yes",P$7))/(OFFSET(Data!$A$1,0,MATCH(P$6,Data!$1:$1,0)-1,1000,1)=IF(P$7="","Yes",P$7))*ROW(Data!$C$1:$C$1009),ROW(P167)-ROW(P$7)),1)),"")</f>
        <v/>
      </c>
      <c r="Q167" s="43" t="str">
        <f ca="1">IF(R167="","",IF(INDEX(Data!$BR:$BR,MATCH(R167,Data!$A:$A,0),1)=0,"",INDEX(Data!$BR:$BR,MATCH(R167,Data!$A:$A,0),1)))</f>
        <v/>
      </c>
      <c r="R167" s="43" t="str" cm="1">
        <f t="array" aca="1" ref="R167" ca="1">IFERROR(_xlfn.SINGLE(INDEX(Data!$A$1:R$1009,_xlfn.AGGREGATE(15,6,(OFFSET(Data!$A$1,0,MATCH(R$6,Data!$1:$1,0)-1,1000,1)=IF(R$7="","Yes",R$7))/(OFFSET(Data!$A$1,0,MATCH(R$6,Data!$1:$1,0)-1,1000,1)=IF(R$7="","Yes",R$7))*ROW(Data!$C$1:$C$1009),ROW(R167)-ROW(R$7)),1)),"")</f>
        <v/>
      </c>
      <c r="S167" s="43" t="str">
        <f ca="1">IF(T167="","",IF(INDEX(Data!$BR:$BR,MATCH(T167,Data!$A:$A,0),1)=0,"",INDEX(Data!$BR:$BR,MATCH(T167,Data!$A:$A,0),1)))</f>
        <v/>
      </c>
      <c r="T167" s="43" t="str" cm="1">
        <f t="array" aca="1" ref="T167" ca="1">IFERROR(_xlfn.SINGLE(INDEX(Data!$A$1:S$1009,_xlfn.AGGREGATE(15,6,(OFFSET(Data!$A$1,0,MATCH(T$6,Data!$1:$1,0)-1,1000,1)=IF(T$7="","Yes",T$7))/(OFFSET(Data!$A$1,0,MATCH(T$6,Data!$1:$1,0)-1,1000,1)=IF(T$7="","Yes",T$7))*ROW(Data!$C$1:$C$1009),ROW(T167)-ROW(T$7)),1)),"")</f>
        <v/>
      </c>
      <c r="U167" s="43" t="str">
        <f ca="1">IF(V167="","",IF(INDEX(Data!$BR:$BR,MATCH(V167,Data!$A:$A,0),1)=0,"",INDEX(Data!$BR:$BR,MATCH(V167,Data!$A:$A,0),1)))</f>
        <v/>
      </c>
      <c r="V167" s="43" t="str" cm="1">
        <f t="array" aca="1" ref="V167" ca="1">IFERROR(_xlfn.SINGLE(INDEX(Data!$A$1:T$1009,_xlfn.AGGREGATE(15,6,(OFFSET(Data!$A$1,0,MATCH(V$6,Data!$1:$1,0)-1,1000,1)=IF(V$7="","Yes",V$7))/(OFFSET(Data!$A$1,0,MATCH(V$6,Data!$1:$1,0)-1,1000,1)=IF(V$7="","Yes",V$7))*ROW(Data!$C$1:$C$1009),ROW(V167)-ROW(V$7)),1)),"")</f>
        <v>Yes Network</v>
      </c>
      <c r="W167" s="43" t="str">
        <f ca="1">IF(X167="","",IF(INDEX(Data!$BR:$BR,MATCH(X167,Data!$A:$A,0),1)=0,"",INDEX(Data!$BR:$BR,MATCH(X167,Data!$A:$A,0),1)))</f>
        <v/>
      </c>
      <c r="X167" s="43" t="str" cm="1">
        <f t="array" aca="1" ref="X167" ca="1">IFERROR(_xlfn.SINGLE(INDEX(Data!$A$1:Y$1009,_xlfn.AGGREGATE(15,6,(OFFSET(Data!$A$1,0,MATCH(X$6,Data!$1:$1,0)-1,1000,1)=IF(X$7="","Yes",X$7))/(OFFSET(Data!$A$1,0,MATCH(X$6,Data!$1:$1,0)-1,1000,1)=IF(X$7="","Yes",X$7))*ROW(Data!$C$1:$C$1009),ROW(X167)-ROW(X$7)),1)),"")</f>
        <v/>
      </c>
      <c r="Y167" s="43" t="str">
        <f ca="1">IF(Z167="","",IF(INDEX(Data!$BR:$BR,MATCH(Z167,Data!$A:$A,0),1)=0,"",INDEX(Data!$BR:$BR,MATCH(Z167,Data!$A:$A,0),1)))</f>
        <v/>
      </c>
      <c r="Z167" s="43" t="str" cm="1">
        <f t="array" aca="1" ref="Z167" ca="1">IFERROR(_xlfn.SINGLE(INDEX(Data!$A$1:AA$1009,_xlfn.AGGREGATE(15,6,(OFFSET(Data!$A$1,0,MATCH(Z$6,Data!$1:$1,0)-1,1000,1)=IF(Z$7="","Yes",Z$7))/(OFFSET(Data!$A$1,0,MATCH(Z$6,Data!$1:$1,0)-1,1000,1)=IF(Z$7="","Yes",Z$7))*ROW(Data!$C$1:$C$1009),ROW(Z167)-ROW(Z$7)),1)),"")</f>
        <v/>
      </c>
      <c r="AA167" s="43" t="str">
        <f ca="1">IF(AB167="","",IF(INDEX(Data!$BR:$BR,MATCH(AB167,Data!$A:$A,0),1)=0,"",INDEX(Data!$BR:$BR,MATCH(AB167,Data!$A:$A,0),1)))</f>
        <v/>
      </c>
      <c r="AB167" s="43" t="str" cm="1">
        <f t="array" aca="1" ref="AB167" ca="1">IFERROR(_xlfn.SINGLE(INDEX(Data!$A$1:AC$1009,_xlfn.AGGREGATE(15,6,(OFFSET(Data!$A$1,0,MATCH(AB$6,Data!$1:$1,0)-1,1000,1)=IF(AB$7="","Yes",AB$7))/(OFFSET(Data!$A$1,0,MATCH(AB$6,Data!$1:$1,0)-1,1000,1)=IF(AB$7="","Yes",AB$7))*ROW(Data!$C$1:$C$1009),ROW(AB167)-ROW(AB$7)),1)),"")</f>
        <v/>
      </c>
      <c r="AC167" s="43" t="str">
        <f ca="1">IF(AD167="","",IF(INDEX(Data!$BR:$BR,MATCH(AD167,Data!$A:$A,0),1)=0,"",INDEX(Data!$BR:$BR,MATCH(AD167,Data!$A:$A,0),1)))</f>
        <v/>
      </c>
      <c r="AD167" s="43" t="str" cm="1">
        <f t="array" aca="1" ref="AD167" ca="1">IFERROR(_xlfn.SINGLE(INDEX(Data!$A$1:AE$1009,_xlfn.AGGREGATE(15,6,(OFFSET(Data!$A$1,0,MATCH(AD$6,Data!$1:$1,0)-1,1000,1)=IF(AD$7="","Yes",AD$7))/(OFFSET(Data!$A$1,0,MATCH(AD$6,Data!$1:$1,0)-1,1000,1)=IF(AD$7="","Yes",AD$7))*ROW(Data!$C$1:$C$1009),ROW(AD167)-ROW(AD$7)),1)),"")</f>
        <v/>
      </c>
      <c r="AE167" s="43" t="str">
        <f ca="1">IF(AF167="","",IF(INDEX(Data!$BR:$BR,MATCH(AF167,Data!$A:$A,0),1)=0,"",INDEX(Data!$BR:$BR,MATCH(AF167,Data!$A:$A,0),1)))</f>
        <v/>
      </c>
      <c r="AF167" s="43" t="str" cm="1">
        <f t="array" aca="1" ref="AF167" ca="1">IFERROR(_xlfn.SINGLE(INDEX(Data!$A$1:AM$1009,_xlfn.AGGREGATE(15,6,(OFFSET(Data!$A$1,0,MATCH(AF$6,Data!$1:$1,0)-1,1000,1)=IF(AF$7="","Yes",AF$7))/(OFFSET(Data!$A$1,0,MATCH(AF$6,Data!$1:$1,0)-1,1000,1)=IF(AF$7="","Yes",AF$7))*ROW(Data!$C$1:$C$1009),ROW(AF167)-ROW(AF$7)),1)),"")</f>
        <v/>
      </c>
      <c r="AG167" s="43" t="str">
        <f ca="1">IF(AH167="","",IF(INDEX(Data!$BR:$BR,MATCH(AH167,Data!$A:$A,0),1)=0,"",INDEX(Data!$BR:$BR,MATCH(AH167,Data!$A:$A,0),1)))</f>
        <v/>
      </c>
      <c r="AH167" s="43" t="str" cm="1">
        <f t="array" aca="1" ref="AH167" ca="1">IFERROR(_xlfn.SINGLE(INDEX(Data!$A$1:AO$1009,_xlfn.AGGREGATE(15,6,(OFFSET(Data!$A$1,0,MATCH(AH$6,Data!$1:$1,0)-1,1000,1)=IF(AH$7="","Yes",AH$7))/(OFFSET(Data!$A$1,0,MATCH(AH$6,Data!$1:$1,0)-1,1000,1)=IF(AH$7="","Yes",AH$7))*ROW(Data!$C$1:$C$1009),ROW(AH167)-ROW(AH$7)),1)),"")</f>
        <v/>
      </c>
      <c r="AI167" s="43" t="str">
        <f ca="1">IF(AJ167="","",IF(INDEX(Data!$BR:$BR,MATCH(AJ167,Data!$A:$A,0),1)=0,"",INDEX(Data!$BR:$BR,MATCH(AJ167,Data!$A:$A,0),1)))</f>
        <v/>
      </c>
      <c r="AJ167" s="43" t="str" cm="1">
        <f t="array" aca="1" ref="AJ167" ca="1">IFERROR(_xlfn.SINGLE(INDEX(Data!$A$1:AQ$1009,_xlfn.AGGREGATE(15,6,(OFFSET(Data!$A$1,0,MATCH(AJ$6,Data!$1:$1,0)-1,1000,1)=IF(AJ$7="","Yes",AJ$7))/(OFFSET(Data!$A$1,0,MATCH(AJ$6,Data!$1:$1,0)-1,1000,1)=IF(AJ$7="","Yes",AJ$7))*ROW(Data!$C$1:$C$1009),ROW(AJ167)-ROW(AJ$7)),1)),"")</f>
        <v/>
      </c>
      <c r="AK167" s="43" t="str">
        <f ca="1">IF(AL167="","",IF(INDEX(Data!$BR:$BR,MATCH(AL167,Data!$A:$A,0),1)=0,"",INDEX(Data!$BR:$BR,MATCH(AL167,Data!$A:$A,0),1)))</f>
        <v/>
      </c>
      <c r="AL167" s="43" t="str" cm="1">
        <f t="array" aca="1" ref="AL167" ca="1">IFERROR(_xlfn.SINGLE(INDEX(Data!$A$1:AS$1009,_xlfn.AGGREGATE(15,6,(OFFSET(Data!$A$1,0,MATCH(AL$6,Data!$1:$1,0)-1,1000,1)=IF(AL$7="","Yes",AL$7))/(OFFSET(Data!$A$1,0,MATCH(AL$6,Data!$1:$1,0)-1,1000,1)=IF(AL$7="","Yes",AL$7))*ROW(Data!$C$1:$C$1009),ROW(AL167)-ROW(AL$7)),1)),"")</f>
        <v/>
      </c>
      <c r="AM167" s="43" t="str">
        <f ca="1">IF(AN167="","",IF(INDEX(Data!$BR:$BR,MATCH(AN167,Data!$A:$A,0),1)=0,"",INDEX(Data!$BR:$BR,MATCH(AN167,Data!$A:$A,0),1)))</f>
        <v/>
      </c>
      <c r="AN167" s="43" t="str" cm="1">
        <f t="array" aca="1" ref="AN167" ca="1">IFERROR(_xlfn.SINGLE(INDEX(Data!$A$1:AU$1009,_xlfn.AGGREGATE(15,6,(OFFSET(Data!$A$1,0,MATCH(AN$6,Data!$1:$1,0)-1,1000,1)=IF(AN$7="","Yes",AN$7))/(OFFSET(Data!$A$1,0,MATCH(AN$6,Data!$1:$1,0)-1,1000,1)=IF(AN$7="","Yes",AN$7))*ROW(Data!$C$1:$C$1009),ROW(AN167)-ROW(AN$7)),1)),"")</f>
        <v/>
      </c>
    </row>
    <row r="168" spans="1:40" x14ac:dyDescent="0.4">
      <c r="A168" s="43" t="str">
        <f ca="1">IF(B168="","",IF(INDEX(Data!$BR:$BR,MATCH(B168,Data!$A:$A,0),1)=0,"",INDEX(Data!$BR:$BR,MATCH(B168,Data!$A:$A,0),1)))</f>
        <v/>
      </c>
      <c r="B168" s="43" t="str" cm="1">
        <f t="array" aca="1" ref="B168" ca="1">IFERROR(_xlfn.SINGLE(INDEX(Data!A$1:$A$1007,_xlfn.AGGREGATE(15,6,(OFFSET(Data!$A$1,0,MATCH(B$6,Data!$1:$1,0)-1,1000,1)=IF(B$7="","Yes",B$7))/(OFFSET(Data!$A$1,0,MATCH(B$6,Data!$1:$1,0)-1,1000,1)=IF(B$7="","Yes",B$7))*ROW(Data!$C$1:$C$1007),ROW(B168)-ROW(B$7)),1)),"")</f>
        <v/>
      </c>
      <c r="C168" s="43" t="str">
        <f ca="1">IF(D168="","",IF(INDEX(Data!$BR:$BR,MATCH(D168,Data!$A:$A,0),1)=0,"",INDEX(Data!$BR:$BR,MATCH(D168,Data!$A:$A,0),1)))</f>
        <v/>
      </c>
      <c r="D168" s="43" t="str" cm="1">
        <f t="array" aca="1" ref="D168" ca="1">IFERROR(_xlfn.SINGLE(INDEX(Data!$A$1:C$1007,_xlfn.AGGREGATE(15,6,(OFFSET(Data!$A$1,0,MATCH(D$6,Data!$1:$1,0)-1,1000,1)=IF(D$7="","Yes",D$7))/(OFFSET(Data!$A$1,0,MATCH(D$6,Data!$1:$1,0)-1,1000,1)=IF(D$7="","Yes",D$7))*ROW(Data!$C$1:$C$1007),ROW(D168)-ROW(D$7)),1)),"")</f>
        <v/>
      </c>
      <c r="E168" s="43" t="str">
        <f ca="1">IF(F168="","",IF(INDEX(Data!$BR:$BR,MATCH(F168,Data!$A:$A,0),1)=0,"",INDEX(Data!$BR:$BR,MATCH(F168,Data!$A:$A,0),1)))</f>
        <v/>
      </c>
      <c r="F168" s="43" t="str" cm="1">
        <f t="array" aca="1" ref="F168" ca="1">IFERROR(_xlfn.SINGLE(INDEX(Data!$A$1:E$1009,_xlfn.AGGREGATE(15,6,(OFFSET(Data!$A$1,0,MATCH(F$6,Data!$1:$1,0)-1,1000,1)=IF(F$7="","Yes",F$7))/(OFFSET(Data!$A$1,0,MATCH(F$6,Data!$1:$1,0)-1,1000,1)=IF(F$7="","Yes",F$7))*ROW(Data!$C$1:$C$1009),ROW(F168)-ROW(F$7)),1)),"")</f>
        <v/>
      </c>
      <c r="G168" s="43" t="str">
        <f ca="1">IF(H168="","",IF(INDEX(Data!$BR:$BR,MATCH(H168,Data!$A:$A,0),1)=0,"",INDEX(Data!$BR:$BR,MATCH(H168,Data!$A:$A,0),1)))</f>
        <v/>
      </c>
      <c r="H168" s="43" t="str" cm="1">
        <f t="array" aca="1" ref="H168" ca="1">IFERROR(_xlfn.SINGLE(INDEX(Data!$A$1:G$1009,_xlfn.AGGREGATE(15,6,(OFFSET(Data!$A$1,0,MATCH(H$6,Data!$1:$1,0)-1,1000,1)=IF(H$7="","Yes",H$7))/(OFFSET(Data!$A$1,0,MATCH(H$6,Data!$1:$1,0)-1,1000,1)=IF(H$7="","Yes",H$7))*ROW(Data!$C$1:$C$1009),ROW(H168)-ROW(H$7)),1)),"")</f>
        <v/>
      </c>
      <c r="I168" s="43" t="str">
        <f ca="1">IF(J168="","",IF(INDEX(Data!$BR:$BR,MATCH(J168,Data!$A:$A,0),1)=0,"",INDEX(Data!$BR:$BR,MATCH(J168,Data!$A:$A,0),1)))</f>
        <v/>
      </c>
      <c r="J168" s="43" t="str" cm="1">
        <f t="array" aca="1" ref="J168" ca="1">IFERROR(_xlfn.SINGLE(INDEX(Data!$A$1:J$1009,_xlfn.AGGREGATE(15,6,(OFFSET(Data!$A$1,0,MATCH(J$6,Data!$1:$1,0)-1,1000,1)=IF(J$7="","Yes",J$7))/(OFFSET(Data!$A$1,0,MATCH(J$6,Data!$1:$1,0)-1,1000,1)=IF(J$7="","Yes",J$7))*ROW(Data!$C$1:$C$1009),ROW(J168)-ROW(J$7)),1)),"")</f>
        <v/>
      </c>
      <c r="K168" s="43" t="str">
        <f ca="1">IF(L168="","",IF(INDEX(Data!$BR:$BR,MATCH(L168,Data!$A:$A,0),1)=0,"",INDEX(Data!$BR:$BR,MATCH(L168,Data!$A:$A,0),1)))</f>
        <v/>
      </c>
      <c r="L168" s="43" t="str" cm="1">
        <f t="array" aca="1" ref="L168" ca="1">IFERROR(_xlfn.SINGLE(INDEX(Data!$A$1:L$1009,_xlfn.AGGREGATE(15,6,(OFFSET(Data!$A$1,0,MATCH(L$6,Data!$1:$1,0)-1,1000,1)=IF(L$7="","Yes",L$7))/(OFFSET(Data!$A$1,0,MATCH(L$6,Data!$1:$1,0)-1,1000,1)=IF(L$7="","Yes",L$7))*ROW(Data!$C$1:$C$1009),ROW(L168)-ROW(L$7)),1)),"")</f>
        <v/>
      </c>
      <c r="M168" s="43" t="str">
        <f ca="1">IF(N168="","",IF(INDEX(Data!$BR:$BR,MATCH(N168,Data!$A:$A,0),1)=0,"",INDEX(Data!$BR:$BR,MATCH(N168,Data!$A:$A,0),1)))</f>
        <v/>
      </c>
      <c r="N168" s="43" t="str" cm="1">
        <f t="array" aca="1" ref="N168" ca="1">IFERROR(_xlfn.SINGLE(INDEX(Data!$A$1:N$1009,_xlfn.AGGREGATE(15,6,(OFFSET(Data!$A$1,0,MATCH(N$6,Data!$1:$1,0)-1,1000,1)=IF(N$7="","Yes",N$7))/(OFFSET(Data!$A$1,0,MATCH(N$6,Data!$1:$1,0)-1,1000,1)=IF(N$7="","Yes",N$7))*ROW(Data!$C$1:$C$1009),ROW(N168)-ROW(N$7)),1)),"")</f>
        <v/>
      </c>
      <c r="O168" s="43" t="str">
        <f ca="1">IF(P168="","",IF(INDEX(Data!$BR:$BR,MATCH(P168,Data!$A:$A,0),1)=0,"",INDEX(Data!$BR:$BR,MATCH(P168,Data!$A:$A,0),1)))</f>
        <v/>
      </c>
      <c r="P168" s="43" t="str" cm="1">
        <f t="array" aca="1" ref="P168" ca="1">IFERROR(_xlfn.SINGLE(INDEX(Data!$A$1:Q$1009,_xlfn.AGGREGATE(15,6,(OFFSET(Data!$A$1,0,MATCH(P$6,Data!$1:$1,0)-1,1000,1)=IF(P$7="","Yes",P$7))/(OFFSET(Data!$A$1,0,MATCH(P$6,Data!$1:$1,0)-1,1000,1)=IF(P$7="","Yes",P$7))*ROW(Data!$C$1:$C$1009),ROW(P168)-ROW(P$7)),1)),"")</f>
        <v/>
      </c>
      <c r="Q168" s="43" t="str">
        <f ca="1">IF(R168="","",IF(INDEX(Data!$BR:$BR,MATCH(R168,Data!$A:$A,0),1)=0,"",INDEX(Data!$BR:$BR,MATCH(R168,Data!$A:$A,0),1)))</f>
        <v/>
      </c>
      <c r="R168" s="43" t="str" cm="1">
        <f t="array" aca="1" ref="R168" ca="1">IFERROR(_xlfn.SINGLE(INDEX(Data!$A$1:R$1009,_xlfn.AGGREGATE(15,6,(OFFSET(Data!$A$1,0,MATCH(R$6,Data!$1:$1,0)-1,1000,1)=IF(R$7="","Yes",R$7))/(OFFSET(Data!$A$1,0,MATCH(R$6,Data!$1:$1,0)-1,1000,1)=IF(R$7="","Yes",R$7))*ROW(Data!$C$1:$C$1009),ROW(R168)-ROW(R$7)),1)),"")</f>
        <v/>
      </c>
      <c r="S168" s="43" t="str">
        <f ca="1">IF(T168="","",IF(INDEX(Data!$BR:$BR,MATCH(T168,Data!$A:$A,0),1)=0,"",INDEX(Data!$BR:$BR,MATCH(T168,Data!$A:$A,0),1)))</f>
        <v/>
      </c>
      <c r="T168" s="43" t="str" cm="1">
        <f t="array" aca="1" ref="T168" ca="1">IFERROR(_xlfn.SINGLE(INDEX(Data!$A$1:S$1009,_xlfn.AGGREGATE(15,6,(OFFSET(Data!$A$1,0,MATCH(T$6,Data!$1:$1,0)-1,1000,1)=IF(T$7="","Yes",T$7))/(OFFSET(Data!$A$1,0,MATCH(T$6,Data!$1:$1,0)-1,1000,1)=IF(T$7="","Yes",T$7))*ROW(Data!$C$1:$C$1009),ROW(T168)-ROW(T$7)),1)),"")</f>
        <v/>
      </c>
      <c r="U168" s="43" t="str">
        <f ca="1">IF(V168="","",IF(INDEX(Data!$BR:$BR,MATCH(V168,Data!$A:$A,0),1)=0,"",INDEX(Data!$BR:$BR,MATCH(V168,Data!$A:$A,0),1)))</f>
        <v/>
      </c>
      <c r="V168" s="43" t="str" cm="1">
        <f t="array" aca="1" ref="V168" ca="1">IFERROR(_xlfn.SINGLE(INDEX(Data!$A$1:T$1009,_xlfn.AGGREGATE(15,6,(OFFSET(Data!$A$1,0,MATCH(V$6,Data!$1:$1,0)-1,1000,1)=IF(V$7="","Yes",V$7))/(OFFSET(Data!$A$1,0,MATCH(V$6,Data!$1:$1,0)-1,1000,1)=IF(V$7="","Yes",V$7))*ROW(Data!$C$1:$C$1009),ROW(V168)-ROW(V$7)),1)),"")</f>
        <v/>
      </c>
      <c r="W168" s="43" t="str">
        <f ca="1">IF(X168="","",IF(INDEX(Data!$BR:$BR,MATCH(X168,Data!$A:$A,0),1)=0,"",INDEX(Data!$BR:$BR,MATCH(X168,Data!$A:$A,0),1)))</f>
        <v/>
      </c>
      <c r="X168" s="43" t="str" cm="1">
        <f t="array" aca="1" ref="X168" ca="1">IFERROR(_xlfn.SINGLE(INDEX(Data!$A$1:Y$1009,_xlfn.AGGREGATE(15,6,(OFFSET(Data!$A$1,0,MATCH(X$6,Data!$1:$1,0)-1,1000,1)=IF(X$7="","Yes",X$7))/(OFFSET(Data!$A$1,0,MATCH(X$6,Data!$1:$1,0)-1,1000,1)=IF(X$7="","Yes",X$7))*ROW(Data!$C$1:$C$1009),ROW(X168)-ROW(X$7)),1)),"")</f>
        <v/>
      </c>
      <c r="Y168" s="43" t="str">
        <f ca="1">IF(Z168="","",IF(INDEX(Data!$BR:$BR,MATCH(Z168,Data!$A:$A,0),1)=0,"",INDEX(Data!$BR:$BR,MATCH(Z168,Data!$A:$A,0),1)))</f>
        <v/>
      </c>
      <c r="Z168" s="43" t="str" cm="1">
        <f t="array" aca="1" ref="Z168" ca="1">IFERROR(_xlfn.SINGLE(INDEX(Data!$A$1:AA$1009,_xlfn.AGGREGATE(15,6,(OFFSET(Data!$A$1,0,MATCH(Z$6,Data!$1:$1,0)-1,1000,1)=IF(Z$7="","Yes",Z$7))/(OFFSET(Data!$A$1,0,MATCH(Z$6,Data!$1:$1,0)-1,1000,1)=IF(Z$7="","Yes",Z$7))*ROW(Data!$C$1:$C$1009),ROW(Z168)-ROW(Z$7)),1)),"")</f>
        <v/>
      </c>
      <c r="AA168" s="43" t="str">
        <f ca="1">IF(AB168="","",IF(INDEX(Data!$BR:$BR,MATCH(AB168,Data!$A:$A,0),1)=0,"",INDEX(Data!$BR:$BR,MATCH(AB168,Data!$A:$A,0),1)))</f>
        <v/>
      </c>
      <c r="AB168" s="43" t="str" cm="1">
        <f t="array" aca="1" ref="AB168" ca="1">IFERROR(_xlfn.SINGLE(INDEX(Data!$A$1:AC$1009,_xlfn.AGGREGATE(15,6,(OFFSET(Data!$A$1,0,MATCH(AB$6,Data!$1:$1,0)-1,1000,1)=IF(AB$7="","Yes",AB$7))/(OFFSET(Data!$A$1,0,MATCH(AB$6,Data!$1:$1,0)-1,1000,1)=IF(AB$7="","Yes",AB$7))*ROW(Data!$C$1:$C$1009),ROW(AB168)-ROW(AB$7)),1)),"")</f>
        <v/>
      </c>
      <c r="AC168" s="43" t="str">
        <f ca="1">IF(AD168="","",IF(INDEX(Data!$BR:$BR,MATCH(AD168,Data!$A:$A,0),1)=0,"",INDEX(Data!$BR:$BR,MATCH(AD168,Data!$A:$A,0),1)))</f>
        <v/>
      </c>
      <c r="AD168" s="43" t="str" cm="1">
        <f t="array" aca="1" ref="AD168" ca="1">IFERROR(_xlfn.SINGLE(INDEX(Data!$A$1:AE$1009,_xlfn.AGGREGATE(15,6,(OFFSET(Data!$A$1,0,MATCH(AD$6,Data!$1:$1,0)-1,1000,1)=IF(AD$7="","Yes",AD$7))/(OFFSET(Data!$A$1,0,MATCH(AD$6,Data!$1:$1,0)-1,1000,1)=IF(AD$7="","Yes",AD$7))*ROW(Data!$C$1:$C$1009),ROW(AD168)-ROW(AD$7)),1)),"")</f>
        <v/>
      </c>
      <c r="AE168" s="43" t="str">
        <f ca="1">IF(AF168="","",IF(INDEX(Data!$BR:$BR,MATCH(AF168,Data!$A:$A,0),1)=0,"",INDEX(Data!$BR:$BR,MATCH(AF168,Data!$A:$A,0),1)))</f>
        <v/>
      </c>
      <c r="AF168" s="43" t="str" cm="1">
        <f t="array" aca="1" ref="AF168" ca="1">IFERROR(_xlfn.SINGLE(INDEX(Data!$A$1:AM$1009,_xlfn.AGGREGATE(15,6,(OFFSET(Data!$A$1,0,MATCH(AF$6,Data!$1:$1,0)-1,1000,1)=IF(AF$7="","Yes",AF$7))/(OFFSET(Data!$A$1,0,MATCH(AF$6,Data!$1:$1,0)-1,1000,1)=IF(AF$7="","Yes",AF$7))*ROW(Data!$C$1:$C$1009),ROW(AF168)-ROW(AF$7)),1)),"")</f>
        <v/>
      </c>
      <c r="AG168" s="43" t="str">
        <f ca="1">IF(AH168="","",IF(INDEX(Data!$BR:$BR,MATCH(AH168,Data!$A:$A,0),1)=0,"",INDEX(Data!$BR:$BR,MATCH(AH168,Data!$A:$A,0),1)))</f>
        <v/>
      </c>
      <c r="AH168" s="43" t="str" cm="1">
        <f t="array" aca="1" ref="AH168" ca="1">IFERROR(_xlfn.SINGLE(INDEX(Data!$A$1:AO$1009,_xlfn.AGGREGATE(15,6,(OFFSET(Data!$A$1,0,MATCH(AH$6,Data!$1:$1,0)-1,1000,1)=IF(AH$7="","Yes",AH$7))/(OFFSET(Data!$A$1,0,MATCH(AH$6,Data!$1:$1,0)-1,1000,1)=IF(AH$7="","Yes",AH$7))*ROW(Data!$C$1:$C$1009),ROW(AH168)-ROW(AH$7)),1)),"")</f>
        <v/>
      </c>
      <c r="AI168" s="43" t="str">
        <f ca="1">IF(AJ168="","",IF(INDEX(Data!$BR:$BR,MATCH(AJ168,Data!$A:$A,0),1)=0,"",INDEX(Data!$BR:$BR,MATCH(AJ168,Data!$A:$A,0),1)))</f>
        <v/>
      </c>
      <c r="AJ168" s="43" t="str" cm="1">
        <f t="array" aca="1" ref="AJ168" ca="1">IFERROR(_xlfn.SINGLE(INDEX(Data!$A$1:AQ$1009,_xlfn.AGGREGATE(15,6,(OFFSET(Data!$A$1,0,MATCH(AJ$6,Data!$1:$1,0)-1,1000,1)=IF(AJ$7="","Yes",AJ$7))/(OFFSET(Data!$A$1,0,MATCH(AJ$6,Data!$1:$1,0)-1,1000,1)=IF(AJ$7="","Yes",AJ$7))*ROW(Data!$C$1:$C$1009),ROW(AJ168)-ROW(AJ$7)),1)),"")</f>
        <v/>
      </c>
      <c r="AK168" s="43" t="str">
        <f ca="1">IF(AL168="","",IF(INDEX(Data!$BR:$BR,MATCH(AL168,Data!$A:$A,0),1)=0,"",INDEX(Data!$BR:$BR,MATCH(AL168,Data!$A:$A,0),1)))</f>
        <v/>
      </c>
      <c r="AL168" s="43" t="str" cm="1">
        <f t="array" aca="1" ref="AL168" ca="1">IFERROR(_xlfn.SINGLE(INDEX(Data!$A$1:AS$1009,_xlfn.AGGREGATE(15,6,(OFFSET(Data!$A$1,0,MATCH(AL$6,Data!$1:$1,0)-1,1000,1)=IF(AL$7="","Yes",AL$7))/(OFFSET(Data!$A$1,0,MATCH(AL$6,Data!$1:$1,0)-1,1000,1)=IF(AL$7="","Yes",AL$7))*ROW(Data!$C$1:$C$1009),ROW(AL168)-ROW(AL$7)),1)),"")</f>
        <v/>
      </c>
      <c r="AM168" s="43" t="str">
        <f ca="1">IF(AN168="","",IF(INDEX(Data!$BR:$BR,MATCH(AN168,Data!$A:$A,0),1)=0,"",INDEX(Data!$BR:$BR,MATCH(AN168,Data!$A:$A,0),1)))</f>
        <v/>
      </c>
      <c r="AN168" s="43" t="str" cm="1">
        <f t="array" aca="1" ref="AN168" ca="1">IFERROR(_xlfn.SINGLE(INDEX(Data!$A$1:AU$1009,_xlfn.AGGREGATE(15,6,(OFFSET(Data!$A$1,0,MATCH(AN$6,Data!$1:$1,0)-1,1000,1)=IF(AN$7="","Yes",AN$7))/(OFFSET(Data!$A$1,0,MATCH(AN$6,Data!$1:$1,0)-1,1000,1)=IF(AN$7="","Yes",AN$7))*ROW(Data!$C$1:$C$1009),ROW(AN168)-ROW(AN$7)),1)),"")</f>
        <v/>
      </c>
    </row>
    <row r="169" spans="1:40" x14ac:dyDescent="0.4">
      <c r="A169" s="43" t="str">
        <f ca="1">IF(B169="","",IF(INDEX(Data!$BR:$BR,MATCH(B169,Data!$A:$A,0),1)=0,"",INDEX(Data!$BR:$BR,MATCH(B169,Data!$A:$A,0),1)))</f>
        <v/>
      </c>
      <c r="B169" s="43" t="str" cm="1">
        <f t="array" aca="1" ref="B169" ca="1">IFERROR(_xlfn.SINGLE(INDEX(Data!A$1:$A$1007,_xlfn.AGGREGATE(15,6,(OFFSET(Data!$A$1,0,MATCH(B$6,Data!$1:$1,0)-1,1000,1)=IF(B$7="","Yes",B$7))/(OFFSET(Data!$A$1,0,MATCH(B$6,Data!$1:$1,0)-1,1000,1)=IF(B$7="","Yes",B$7))*ROW(Data!$C$1:$C$1007),ROW(B169)-ROW(B$7)),1)),"")</f>
        <v/>
      </c>
      <c r="C169" s="43" t="str">
        <f ca="1">IF(D169="","",IF(INDEX(Data!$BR:$BR,MATCH(D169,Data!$A:$A,0),1)=0,"",INDEX(Data!$BR:$BR,MATCH(D169,Data!$A:$A,0),1)))</f>
        <v/>
      </c>
      <c r="D169" s="43" t="str" cm="1">
        <f t="array" aca="1" ref="D169" ca="1">IFERROR(_xlfn.SINGLE(INDEX(Data!$A$1:C$1007,_xlfn.AGGREGATE(15,6,(OFFSET(Data!$A$1,0,MATCH(D$6,Data!$1:$1,0)-1,1000,1)=IF(D$7="","Yes",D$7))/(OFFSET(Data!$A$1,0,MATCH(D$6,Data!$1:$1,0)-1,1000,1)=IF(D$7="","Yes",D$7))*ROW(Data!$C$1:$C$1007),ROW(D169)-ROW(D$7)),1)),"")</f>
        <v/>
      </c>
      <c r="E169" s="43" t="str">
        <f ca="1">IF(F169="","",IF(INDEX(Data!$BR:$BR,MATCH(F169,Data!$A:$A,0),1)=0,"",INDEX(Data!$BR:$BR,MATCH(F169,Data!$A:$A,0),1)))</f>
        <v/>
      </c>
      <c r="F169" s="43" t="str" cm="1">
        <f t="array" aca="1" ref="F169" ca="1">IFERROR(_xlfn.SINGLE(INDEX(Data!$A$1:E$1009,_xlfn.AGGREGATE(15,6,(OFFSET(Data!$A$1,0,MATCH(F$6,Data!$1:$1,0)-1,1000,1)=IF(F$7="","Yes",F$7))/(OFFSET(Data!$A$1,0,MATCH(F$6,Data!$1:$1,0)-1,1000,1)=IF(F$7="","Yes",F$7))*ROW(Data!$C$1:$C$1009),ROW(F169)-ROW(F$7)),1)),"")</f>
        <v/>
      </c>
      <c r="G169" s="43" t="str">
        <f ca="1">IF(H169="","",IF(INDEX(Data!$BR:$BR,MATCH(H169,Data!$A:$A,0),1)=0,"",INDEX(Data!$BR:$BR,MATCH(H169,Data!$A:$A,0),1)))</f>
        <v/>
      </c>
      <c r="H169" s="43" t="str" cm="1">
        <f t="array" aca="1" ref="H169" ca="1">IFERROR(_xlfn.SINGLE(INDEX(Data!$A$1:G$1009,_xlfn.AGGREGATE(15,6,(OFFSET(Data!$A$1,0,MATCH(H$6,Data!$1:$1,0)-1,1000,1)=IF(H$7="","Yes",H$7))/(OFFSET(Data!$A$1,0,MATCH(H$6,Data!$1:$1,0)-1,1000,1)=IF(H$7="","Yes",H$7))*ROW(Data!$C$1:$C$1009),ROW(H169)-ROW(H$7)),1)),"")</f>
        <v/>
      </c>
      <c r="I169" s="43" t="str">
        <f ca="1">IF(J169="","",IF(INDEX(Data!$BR:$BR,MATCH(J169,Data!$A:$A,0),1)=0,"",INDEX(Data!$BR:$BR,MATCH(J169,Data!$A:$A,0),1)))</f>
        <v/>
      </c>
      <c r="J169" s="43" t="str" cm="1">
        <f t="array" aca="1" ref="J169" ca="1">IFERROR(_xlfn.SINGLE(INDEX(Data!$A$1:J$1009,_xlfn.AGGREGATE(15,6,(OFFSET(Data!$A$1,0,MATCH(J$6,Data!$1:$1,0)-1,1000,1)=IF(J$7="","Yes",J$7))/(OFFSET(Data!$A$1,0,MATCH(J$6,Data!$1:$1,0)-1,1000,1)=IF(J$7="","Yes",J$7))*ROW(Data!$C$1:$C$1009),ROW(J169)-ROW(J$7)),1)),"")</f>
        <v/>
      </c>
      <c r="K169" s="43" t="str">
        <f ca="1">IF(L169="","",IF(INDEX(Data!$BR:$BR,MATCH(L169,Data!$A:$A,0),1)=0,"",INDEX(Data!$BR:$BR,MATCH(L169,Data!$A:$A,0),1)))</f>
        <v/>
      </c>
      <c r="L169" s="43" t="str" cm="1">
        <f t="array" aca="1" ref="L169" ca="1">IFERROR(_xlfn.SINGLE(INDEX(Data!$A$1:L$1009,_xlfn.AGGREGATE(15,6,(OFFSET(Data!$A$1,0,MATCH(L$6,Data!$1:$1,0)-1,1000,1)=IF(L$7="","Yes",L$7))/(OFFSET(Data!$A$1,0,MATCH(L$6,Data!$1:$1,0)-1,1000,1)=IF(L$7="","Yes",L$7))*ROW(Data!$C$1:$C$1009),ROW(L169)-ROW(L$7)),1)),"")</f>
        <v/>
      </c>
      <c r="M169" s="43" t="str">
        <f ca="1">IF(N169="","",IF(INDEX(Data!$BR:$BR,MATCH(N169,Data!$A:$A,0),1)=0,"",INDEX(Data!$BR:$BR,MATCH(N169,Data!$A:$A,0),1)))</f>
        <v/>
      </c>
      <c r="N169" s="43" t="str" cm="1">
        <f t="array" aca="1" ref="N169" ca="1">IFERROR(_xlfn.SINGLE(INDEX(Data!$A$1:N$1009,_xlfn.AGGREGATE(15,6,(OFFSET(Data!$A$1,0,MATCH(N$6,Data!$1:$1,0)-1,1000,1)=IF(N$7="","Yes",N$7))/(OFFSET(Data!$A$1,0,MATCH(N$6,Data!$1:$1,0)-1,1000,1)=IF(N$7="","Yes",N$7))*ROW(Data!$C$1:$C$1009),ROW(N169)-ROW(N$7)),1)),"")</f>
        <v/>
      </c>
      <c r="O169" s="43" t="str">
        <f ca="1">IF(P169="","",IF(INDEX(Data!$BR:$BR,MATCH(P169,Data!$A:$A,0),1)=0,"",INDEX(Data!$BR:$BR,MATCH(P169,Data!$A:$A,0),1)))</f>
        <v/>
      </c>
      <c r="P169" s="43" t="str" cm="1">
        <f t="array" aca="1" ref="P169" ca="1">IFERROR(_xlfn.SINGLE(INDEX(Data!$A$1:Q$1009,_xlfn.AGGREGATE(15,6,(OFFSET(Data!$A$1,0,MATCH(P$6,Data!$1:$1,0)-1,1000,1)=IF(P$7="","Yes",P$7))/(OFFSET(Data!$A$1,0,MATCH(P$6,Data!$1:$1,0)-1,1000,1)=IF(P$7="","Yes",P$7))*ROW(Data!$C$1:$C$1009),ROW(P169)-ROW(P$7)),1)),"")</f>
        <v/>
      </c>
      <c r="Q169" s="43" t="str">
        <f ca="1">IF(R169="","",IF(INDEX(Data!$BR:$BR,MATCH(R169,Data!$A:$A,0),1)=0,"",INDEX(Data!$BR:$BR,MATCH(R169,Data!$A:$A,0),1)))</f>
        <v/>
      </c>
      <c r="R169" s="43" t="str" cm="1">
        <f t="array" aca="1" ref="R169" ca="1">IFERROR(_xlfn.SINGLE(INDEX(Data!$A$1:R$1009,_xlfn.AGGREGATE(15,6,(OFFSET(Data!$A$1,0,MATCH(R$6,Data!$1:$1,0)-1,1000,1)=IF(R$7="","Yes",R$7))/(OFFSET(Data!$A$1,0,MATCH(R$6,Data!$1:$1,0)-1,1000,1)=IF(R$7="","Yes",R$7))*ROW(Data!$C$1:$C$1009),ROW(R169)-ROW(R$7)),1)),"")</f>
        <v/>
      </c>
      <c r="S169" s="43" t="str">
        <f ca="1">IF(T169="","",IF(INDEX(Data!$BR:$BR,MATCH(T169,Data!$A:$A,0),1)=0,"",INDEX(Data!$BR:$BR,MATCH(T169,Data!$A:$A,0),1)))</f>
        <v/>
      </c>
      <c r="T169" s="43" t="str" cm="1">
        <f t="array" aca="1" ref="T169" ca="1">IFERROR(_xlfn.SINGLE(INDEX(Data!$A$1:S$1009,_xlfn.AGGREGATE(15,6,(OFFSET(Data!$A$1,0,MATCH(T$6,Data!$1:$1,0)-1,1000,1)=IF(T$7="","Yes",T$7))/(OFFSET(Data!$A$1,0,MATCH(T$6,Data!$1:$1,0)-1,1000,1)=IF(T$7="","Yes",T$7))*ROW(Data!$C$1:$C$1009),ROW(T169)-ROW(T$7)),1)),"")</f>
        <v/>
      </c>
      <c r="U169" s="43" t="str">
        <f ca="1">IF(V169="","",IF(INDEX(Data!$BR:$BR,MATCH(V169,Data!$A:$A,0),1)=0,"",INDEX(Data!$BR:$BR,MATCH(V169,Data!$A:$A,0),1)))</f>
        <v/>
      </c>
      <c r="V169" s="43" t="str" cm="1">
        <f t="array" aca="1" ref="V169" ca="1">IFERROR(_xlfn.SINGLE(INDEX(Data!$A$1:T$1009,_xlfn.AGGREGATE(15,6,(OFFSET(Data!$A$1,0,MATCH(V$6,Data!$1:$1,0)-1,1000,1)=IF(V$7="","Yes",V$7))/(OFFSET(Data!$A$1,0,MATCH(V$6,Data!$1:$1,0)-1,1000,1)=IF(V$7="","Yes",V$7))*ROW(Data!$C$1:$C$1009),ROW(V169)-ROW(V$7)),1)),"")</f>
        <v/>
      </c>
      <c r="W169" s="43" t="str">
        <f ca="1">IF(X169="","",IF(INDEX(Data!$BR:$BR,MATCH(X169,Data!$A:$A,0),1)=0,"",INDEX(Data!$BR:$BR,MATCH(X169,Data!$A:$A,0),1)))</f>
        <v/>
      </c>
      <c r="X169" s="43" t="str" cm="1">
        <f t="array" aca="1" ref="X169" ca="1">IFERROR(_xlfn.SINGLE(INDEX(Data!$A$1:Y$1009,_xlfn.AGGREGATE(15,6,(OFFSET(Data!$A$1,0,MATCH(X$6,Data!$1:$1,0)-1,1000,1)=IF(X$7="","Yes",X$7))/(OFFSET(Data!$A$1,0,MATCH(X$6,Data!$1:$1,0)-1,1000,1)=IF(X$7="","Yes",X$7))*ROW(Data!$C$1:$C$1009),ROW(X169)-ROW(X$7)),1)),"")</f>
        <v/>
      </c>
      <c r="Y169" s="43" t="str">
        <f ca="1">IF(Z169="","",IF(INDEX(Data!$BR:$BR,MATCH(Z169,Data!$A:$A,0),1)=0,"",INDEX(Data!$BR:$BR,MATCH(Z169,Data!$A:$A,0),1)))</f>
        <v/>
      </c>
      <c r="Z169" s="43" t="str" cm="1">
        <f t="array" aca="1" ref="Z169" ca="1">IFERROR(_xlfn.SINGLE(INDEX(Data!$A$1:AA$1009,_xlfn.AGGREGATE(15,6,(OFFSET(Data!$A$1,0,MATCH(Z$6,Data!$1:$1,0)-1,1000,1)=IF(Z$7="","Yes",Z$7))/(OFFSET(Data!$A$1,0,MATCH(Z$6,Data!$1:$1,0)-1,1000,1)=IF(Z$7="","Yes",Z$7))*ROW(Data!$C$1:$C$1009),ROW(Z169)-ROW(Z$7)),1)),"")</f>
        <v/>
      </c>
      <c r="AA169" s="43" t="str">
        <f ca="1">IF(AB169="","",IF(INDEX(Data!$BR:$BR,MATCH(AB169,Data!$A:$A,0),1)=0,"",INDEX(Data!$BR:$BR,MATCH(AB169,Data!$A:$A,0),1)))</f>
        <v/>
      </c>
      <c r="AB169" s="43" t="str" cm="1">
        <f t="array" aca="1" ref="AB169" ca="1">IFERROR(_xlfn.SINGLE(INDEX(Data!$A$1:AC$1009,_xlfn.AGGREGATE(15,6,(OFFSET(Data!$A$1,0,MATCH(AB$6,Data!$1:$1,0)-1,1000,1)=IF(AB$7="","Yes",AB$7))/(OFFSET(Data!$A$1,0,MATCH(AB$6,Data!$1:$1,0)-1,1000,1)=IF(AB$7="","Yes",AB$7))*ROW(Data!$C$1:$C$1009),ROW(AB169)-ROW(AB$7)),1)),"")</f>
        <v/>
      </c>
      <c r="AC169" s="43" t="str">
        <f ca="1">IF(AD169="","",IF(INDEX(Data!$BR:$BR,MATCH(AD169,Data!$A:$A,0),1)=0,"",INDEX(Data!$BR:$BR,MATCH(AD169,Data!$A:$A,0),1)))</f>
        <v/>
      </c>
      <c r="AD169" s="43" t="str" cm="1">
        <f t="array" aca="1" ref="AD169" ca="1">IFERROR(_xlfn.SINGLE(INDEX(Data!$A$1:AE$1009,_xlfn.AGGREGATE(15,6,(OFFSET(Data!$A$1,0,MATCH(AD$6,Data!$1:$1,0)-1,1000,1)=IF(AD$7="","Yes",AD$7))/(OFFSET(Data!$A$1,0,MATCH(AD$6,Data!$1:$1,0)-1,1000,1)=IF(AD$7="","Yes",AD$7))*ROW(Data!$C$1:$C$1009),ROW(AD169)-ROW(AD$7)),1)),"")</f>
        <v/>
      </c>
      <c r="AE169" s="43" t="str">
        <f ca="1">IF(AF169="","",IF(INDEX(Data!$BR:$BR,MATCH(AF169,Data!$A:$A,0),1)=0,"",INDEX(Data!$BR:$BR,MATCH(AF169,Data!$A:$A,0),1)))</f>
        <v/>
      </c>
      <c r="AF169" s="43" t="str" cm="1">
        <f t="array" aca="1" ref="AF169" ca="1">IFERROR(_xlfn.SINGLE(INDEX(Data!$A$1:AM$1009,_xlfn.AGGREGATE(15,6,(OFFSET(Data!$A$1,0,MATCH(AF$6,Data!$1:$1,0)-1,1000,1)=IF(AF$7="","Yes",AF$7))/(OFFSET(Data!$A$1,0,MATCH(AF$6,Data!$1:$1,0)-1,1000,1)=IF(AF$7="","Yes",AF$7))*ROW(Data!$C$1:$C$1009),ROW(AF169)-ROW(AF$7)),1)),"")</f>
        <v/>
      </c>
      <c r="AG169" s="43" t="str">
        <f ca="1">IF(AH169="","",IF(INDEX(Data!$BR:$BR,MATCH(AH169,Data!$A:$A,0),1)=0,"",INDEX(Data!$BR:$BR,MATCH(AH169,Data!$A:$A,0),1)))</f>
        <v/>
      </c>
      <c r="AH169" s="43" t="str" cm="1">
        <f t="array" aca="1" ref="AH169" ca="1">IFERROR(_xlfn.SINGLE(INDEX(Data!$A$1:AO$1009,_xlfn.AGGREGATE(15,6,(OFFSET(Data!$A$1,0,MATCH(AH$6,Data!$1:$1,0)-1,1000,1)=IF(AH$7="","Yes",AH$7))/(OFFSET(Data!$A$1,0,MATCH(AH$6,Data!$1:$1,0)-1,1000,1)=IF(AH$7="","Yes",AH$7))*ROW(Data!$C$1:$C$1009),ROW(AH169)-ROW(AH$7)),1)),"")</f>
        <v/>
      </c>
      <c r="AI169" s="43" t="str">
        <f ca="1">IF(AJ169="","",IF(INDEX(Data!$BR:$BR,MATCH(AJ169,Data!$A:$A,0),1)=0,"",INDEX(Data!$BR:$BR,MATCH(AJ169,Data!$A:$A,0),1)))</f>
        <v/>
      </c>
      <c r="AJ169" s="43" t="str" cm="1">
        <f t="array" aca="1" ref="AJ169" ca="1">IFERROR(_xlfn.SINGLE(INDEX(Data!$A$1:AQ$1009,_xlfn.AGGREGATE(15,6,(OFFSET(Data!$A$1,0,MATCH(AJ$6,Data!$1:$1,0)-1,1000,1)=IF(AJ$7="","Yes",AJ$7))/(OFFSET(Data!$A$1,0,MATCH(AJ$6,Data!$1:$1,0)-1,1000,1)=IF(AJ$7="","Yes",AJ$7))*ROW(Data!$C$1:$C$1009),ROW(AJ169)-ROW(AJ$7)),1)),"")</f>
        <v/>
      </c>
      <c r="AK169" s="43" t="str">
        <f ca="1">IF(AL169="","",IF(INDEX(Data!$BR:$BR,MATCH(AL169,Data!$A:$A,0),1)=0,"",INDEX(Data!$BR:$BR,MATCH(AL169,Data!$A:$A,0),1)))</f>
        <v/>
      </c>
      <c r="AL169" s="43" t="str" cm="1">
        <f t="array" aca="1" ref="AL169" ca="1">IFERROR(_xlfn.SINGLE(INDEX(Data!$A$1:AS$1009,_xlfn.AGGREGATE(15,6,(OFFSET(Data!$A$1,0,MATCH(AL$6,Data!$1:$1,0)-1,1000,1)=IF(AL$7="","Yes",AL$7))/(OFFSET(Data!$A$1,0,MATCH(AL$6,Data!$1:$1,0)-1,1000,1)=IF(AL$7="","Yes",AL$7))*ROW(Data!$C$1:$C$1009),ROW(AL169)-ROW(AL$7)),1)),"")</f>
        <v/>
      </c>
      <c r="AM169" s="43" t="str">
        <f ca="1">IF(AN169="","",IF(INDEX(Data!$BR:$BR,MATCH(AN169,Data!$A:$A,0),1)=0,"",INDEX(Data!$BR:$BR,MATCH(AN169,Data!$A:$A,0),1)))</f>
        <v/>
      </c>
      <c r="AN169" s="43" t="str" cm="1">
        <f t="array" aca="1" ref="AN169" ca="1">IFERROR(_xlfn.SINGLE(INDEX(Data!$A$1:AU$1009,_xlfn.AGGREGATE(15,6,(OFFSET(Data!$A$1,0,MATCH(AN$6,Data!$1:$1,0)-1,1000,1)=IF(AN$7="","Yes",AN$7))/(OFFSET(Data!$A$1,0,MATCH(AN$6,Data!$1:$1,0)-1,1000,1)=IF(AN$7="","Yes",AN$7))*ROW(Data!$C$1:$C$1009),ROW(AN169)-ROW(AN$7)),1)),"")</f>
        <v/>
      </c>
    </row>
    <row r="170" spans="1:40" x14ac:dyDescent="0.4">
      <c r="A170" s="43" t="str">
        <f ca="1">IF(B170="","",IF(INDEX(Data!$BR:$BR,MATCH(B170,Data!$A:$A,0),1)=0,"",INDEX(Data!$BR:$BR,MATCH(B170,Data!$A:$A,0),1)))</f>
        <v/>
      </c>
      <c r="B170" s="43" t="str" cm="1">
        <f t="array" aca="1" ref="B170" ca="1">IFERROR(_xlfn.SINGLE(INDEX(Data!A$1:$A$1007,_xlfn.AGGREGATE(15,6,(OFFSET(Data!$A$1,0,MATCH(B$6,Data!$1:$1,0)-1,1000,1)=IF(B$7="","Yes",B$7))/(OFFSET(Data!$A$1,0,MATCH(B$6,Data!$1:$1,0)-1,1000,1)=IF(B$7="","Yes",B$7))*ROW(Data!$C$1:$C$1007),ROW(B170)-ROW(B$7)),1)),"")</f>
        <v/>
      </c>
      <c r="C170" s="43" t="str">
        <f ca="1">IF(D170="","",IF(INDEX(Data!$BR:$BR,MATCH(D170,Data!$A:$A,0),1)=0,"",INDEX(Data!$BR:$BR,MATCH(D170,Data!$A:$A,0),1)))</f>
        <v/>
      </c>
      <c r="D170" s="43" t="str" cm="1">
        <f t="array" aca="1" ref="D170" ca="1">IFERROR(_xlfn.SINGLE(INDEX(Data!$A$1:C$1007,_xlfn.AGGREGATE(15,6,(OFFSET(Data!$A$1,0,MATCH(D$6,Data!$1:$1,0)-1,1000,1)=IF(D$7="","Yes",D$7))/(OFFSET(Data!$A$1,0,MATCH(D$6,Data!$1:$1,0)-1,1000,1)=IF(D$7="","Yes",D$7))*ROW(Data!$C$1:$C$1007),ROW(D170)-ROW(D$7)),1)),"")</f>
        <v/>
      </c>
      <c r="E170" s="43" t="str">
        <f ca="1">IF(F170="","",IF(INDEX(Data!$BR:$BR,MATCH(F170,Data!$A:$A,0),1)=0,"",INDEX(Data!$BR:$BR,MATCH(F170,Data!$A:$A,0),1)))</f>
        <v/>
      </c>
      <c r="F170" s="43" t="str" cm="1">
        <f t="array" aca="1" ref="F170" ca="1">IFERROR(_xlfn.SINGLE(INDEX(Data!$A$1:E$1009,_xlfn.AGGREGATE(15,6,(OFFSET(Data!$A$1,0,MATCH(F$6,Data!$1:$1,0)-1,1000,1)=IF(F$7="","Yes",F$7))/(OFFSET(Data!$A$1,0,MATCH(F$6,Data!$1:$1,0)-1,1000,1)=IF(F$7="","Yes",F$7))*ROW(Data!$C$1:$C$1009),ROW(F170)-ROW(F$7)),1)),"")</f>
        <v/>
      </c>
      <c r="G170" s="43" t="str">
        <f ca="1">IF(H170="","",IF(INDEX(Data!$BR:$BR,MATCH(H170,Data!$A:$A,0),1)=0,"",INDEX(Data!$BR:$BR,MATCH(H170,Data!$A:$A,0),1)))</f>
        <v/>
      </c>
      <c r="H170" s="43" t="str" cm="1">
        <f t="array" aca="1" ref="H170" ca="1">IFERROR(_xlfn.SINGLE(INDEX(Data!$A$1:G$1009,_xlfn.AGGREGATE(15,6,(OFFSET(Data!$A$1,0,MATCH(H$6,Data!$1:$1,0)-1,1000,1)=IF(H$7="","Yes",H$7))/(OFFSET(Data!$A$1,0,MATCH(H$6,Data!$1:$1,0)-1,1000,1)=IF(H$7="","Yes",H$7))*ROW(Data!$C$1:$C$1009),ROW(H170)-ROW(H$7)),1)),"")</f>
        <v/>
      </c>
      <c r="I170" s="43" t="str">
        <f ca="1">IF(J170="","",IF(INDEX(Data!$BR:$BR,MATCH(J170,Data!$A:$A,0),1)=0,"",INDEX(Data!$BR:$BR,MATCH(J170,Data!$A:$A,0),1)))</f>
        <v/>
      </c>
      <c r="J170" s="43" t="str" cm="1">
        <f t="array" aca="1" ref="J170" ca="1">IFERROR(_xlfn.SINGLE(INDEX(Data!$A$1:J$1009,_xlfn.AGGREGATE(15,6,(OFFSET(Data!$A$1,0,MATCH(J$6,Data!$1:$1,0)-1,1000,1)=IF(J$7="","Yes",J$7))/(OFFSET(Data!$A$1,0,MATCH(J$6,Data!$1:$1,0)-1,1000,1)=IF(J$7="","Yes",J$7))*ROW(Data!$C$1:$C$1009),ROW(J170)-ROW(J$7)),1)),"")</f>
        <v/>
      </c>
      <c r="K170" s="43" t="str">
        <f ca="1">IF(L170="","",IF(INDEX(Data!$BR:$BR,MATCH(L170,Data!$A:$A,0),1)=0,"",INDEX(Data!$BR:$BR,MATCH(L170,Data!$A:$A,0),1)))</f>
        <v/>
      </c>
      <c r="L170" s="43" t="str" cm="1">
        <f t="array" aca="1" ref="L170" ca="1">IFERROR(_xlfn.SINGLE(INDEX(Data!$A$1:L$1009,_xlfn.AGGREGATE(15,6,(OFFSET(Data!$A$1,0,MATCH(L$6,Data!$1:$1,0)-1,1000,1)=IF(L$7="","Yes",L$7))/(OFFSET(Data!$A$1,0,MATCH(L$6,Data!$1:$1,0)-1,1000,1)=IF(L$7="","Yes",L$7))*ROW(Data!$C$1:$C$1009),ROW(L170)-ROW(L$7)),1)),"")</f>
        <v/>
      </c>
      <c r="M170" s="43" t="str">
        <f ca="1">IF(N170="","",IF(INDEX(Data!$BR:$BR,MATCH(N170,Data!$A:$A,0),1)=0,"",INDEX(Data!$BR:$BR,MATCH(N170,Data!$A:$A,0),1)))</f>
        <v/>
      </c>
      <c r="N170" s="43" t="str" cm="1">
        <f t="array" aca="1" ref="N170" ca="1">IFERROR(_xlfn.SINGLE(INDEX(Data!$A$1:N$1009,_xlfn.AGGREGATE(15,6,(OFFSET(Data!$A$1,0,MATCH(N$6,Data!$1:$1,0)-1,1000,1)=IF(N$7="","Yes",N$7))/(OFFSET(Data!$A$1,0,MATCH(N$6,Data!$1:$1,0)-1,1000,1)=IF(N$7="","Yes",N$7))*ROW(Data!$C$1:$C$1009),ROW(N170)-ROW(N$7)),1)),"")</f>
        <v/>
      </c>
      <c r="O170" s="43" t="str">
        <f ca="1">IF(P170="","",IF(INDEX(Data!$BR:$BR,MATCH(P170,Data!$A:$A,0),1)=0,"",INDEX(Data!$BR:$BR,MATCH(P170,Data!$A:$A,0),1)))</f>
        <v/>
      </c>
      <c r="P170" s="43" t="str" cm="1">
        <f t="array" aca="1" ref="P170" ca="1">IFERROR(_xlfn.SINGLE(INDEX(Data!$A$1:Q$1009,_xlfn.AGGREGATE(15,6,(OFFSET(Data!$A$1,0,MATCH(P$6,Data!$1:$1,0)-1,1000,1)=IF(P$7="","Yes",P$7))/(OFFSET(Data!$A$1,0,MATCH(P$6,Data!$1:$1,0)-1,1000,1)=IF(P$7="","Yes",P$7))*ROW(Data!$C$1:$C$1009),ROW(P170)-ROW(P$7)),1)),"")</f>
        <v/>
      </c>
      <c r="Q170" s="43" t="str">
        <f ca="1">IF(R170="","",IF(INDEX(Data!$BR:$BR,MATCH(R170,Data!$A:$A,0),1)=0,"",INDEX(Data!$BR:$BR,MATCH(R170,Data!$A:$A,0),1)))</f>
        <v/>
      </c>
      <c r="R170" s="43" t="str" cm="1">
        <f t="array" aca="1" ref="R170" ca="1">IFERROR(_xlfn.SINGLE(INDEX(Data!$A$1:R$1009,_xlfn.AGGREGATE(15,6,(OFFSET(Data!$A$1,0,MATCH(R$6,Data!$1:$1,0)-1,1000,1)=IF(R$7="","Yes",R$7))/(OFFSET(Data!$A$1,0,MATCH(R$6,Data!$1:$1,0)-1,1000,1)=IF(R$7="","Yes",R$7))*ROW(Data!$C$1:$C$1009),ROW(R170)-ROW(R$7)),1)),"")</f>
        <v/>
      </c>
      <c r="S170" s="43" t="str">
        <f ca="1">IF(T170="","",IF(INDEX(Data!$BR:$BR,MATCH(T170,Data!$A:$A,0),1)=0,"",INDEX(Data!$BR:$BR,MATCH(T170,Data!$A:$A,0),1)))</f>
        <v/>
      </c>
      <c r="T170" s="43" t="str" cm="1">
        <f t="array" aca="1" ref="T170" ca="1">IFERROR(_xlfn.SINGLE(INDEX(Data!$A$1:S$1009,_xlfn.AGGREGATE(15,6,(OFFSET(Data!$A$1,0,MATCH(T$6,Data!$1:$1,0)-1,1000,1)=IF(T$7="","Yes",T$7))/(OFFSET(Data!$A$1,0,MATCH(T$6,Data!$1:$1,0)-1,1000,1)=IF(T$7="","Yes",T$7))*ROW(Data!$C$1:$C$1009),ROW(T170)-ROW(T$7)),1)),"")</f>
        <v/>
      </c>
      <c r="U170" s="43" t="str">
        <f ca="1">IF(V170="","",IF(INDEX(Data!$BR:$BR,MATCH(V170,Data!$A:$A,0),1)=0,"",INDEX(Data!$BR:$BR,MATCH(V170,Data!$A:$A,0),1)))</f>
        <v/>
      </c>
      <c r="V170" s="43" t="str" cm="1">
        <f t="array" aca="1" ref="V170" ca="1">IFERROR(_xlfn.SINGLE(INDEX(Data!$A$1:T$1009,_xlfn.AGGREGATE(15,6,(OFFSET(Data!$A$1,0,MATCH(V$6,Data!$1:$1,0)-1,1000,1)=IF(V$7="","Yes",V$7))/(OFFSET(Data!$A$1,0,MATCH(V$6,Data!$1:$1,0)-1,1000,1)=IF(V$7="","Yes",V$7))*ROW(Data!$C$1:$C$1009),ROW(V170)-ROW(V$7)),1)),"")</f>
        <v/>
      </c>
      <c r="W170" s="43" t="str">
        <f ca="1">IF(X170="","",IF(INDEX(Data!$BR:$BR,MATCH(X170,Data!$A:$A,0),1)=0,"",INDEX(Data!$BR:$BR,MATCH(X170,Data!$A:$A,0),1)))</f>
        <v/>
      </c>
      <c r="X170" s="43" t="str" cm="1">
        <f t="array" aca="1" ref="X170" ca="1">IFERROR(_xlfn.SINGLE(INDEX(Data!$A$1:Y$1009,_xlfn.AGGREGATE(15,6,(OFFSET(Data!$A$1,0,MATCH(X$6,Data!$1:$1,0)-1,1000,1)=IF(X$7="","Yes",X$7))/(OFFSET(Data!$A$1,0,MATCH(X$6,Data!$1:$1,0)-1,1000,1)=IF(X$7="","Yes",X$7))*ROW(Data!$C$1:$C$1009),ROW(X170)-ROW(X$7)),1)),"")</f>
        <v/>
      </c>
      <c r="Y170" s="43" t="str">
        <f ca="1">IF(Z170="","",IF(INDEX(Data!$BR:$BR,MATCH(Z170,Data!$A:$A,0),1)=0,"",INDEX(Data!$BR:$BR,MATCH(Z170,Data!$A:$A,0),1)))</f>
        <v/>
      </c>
      <c r="Z170" s="43" t="str" cm="1">
        <f t="array" aca="1" ref="Z170" ca="1">IFERROR(_xlfn.SINGLE(INDEX(Data!$A$1:AA$1009,_xlfn.AGGREGATE(15,6,(OFFSET(Data!$A$1,0,MATCH(Z$6,Data!$1:$1,0)-1,1000,1)=IF(Z$7="","Yes",Z$7))/(OFFSET(Data!$A$1,0,MATCH(Z$6,Data!$1:$1,0)-1,1000,1)=IF(Z$7="","Yes",Z$7))*ROW(Data!$C$1:$C$1009),ROW(Z170)-ROW(Z$7)),1)),"")</f>
        <v/>
      </c>
      <c r="AA170" s="43" t="str">
        <f ca="1">IF(AB170="","",IF(INDEX(Data!$BR:$BR,MATCH(AB170,Data!$A:$A,0),1)=0,"",INDEX(Data!$BR:$BR,MATCH(AB170,Data!$A:$A,0),1)))</f>
        <v/>
      </c>
      <c r="AB170" s="43" t="str" cm="1">
        <f t="array" aca="1" ref="AB170" ca="1">IFERROR(_xlfn.SINGLE(INDEX(Data!$A$1:AC$1009,_xlfn.AGGREGATE(15,6,(OFFSET(Data!$A$1,0,MATCH(AB$6,Data!$1:$1,0)-1,1000,1)=IF(AB$7="","Yes",AB$7))/(OFFSET(Data!$A$1,0,MATCH(AB$6,Data!$1:$1,0)-1,1000,1)=IF(AB$7="","Yes",AB$7))*ROW(Data!$C$1:$C$1009),ROW(AB170)-ROW(AB$7)),1)),"")</f>
        <v/>
      </c>
      <c r="AC170" s="43" t="str">
        <f ca="1">IF(AD170="","",IF(INDEX(Data!$BR:$BR,MATCH(AD170,Data!$A:$A,0),1)=0,"",INDEX(Data!$BR:$BR,MATCH(AD170,Data!$A:$A,0),1)))</f>
        <v/>
      </c>
      <c r="AD170" s="43" t="str" cm="1">
        <f t="array" aca="1" ref="AD170" ca="1">IFERROR(_xlfn.SINGLE(INDEX(Data!$A$1:AE$1009,_xlfn.AGGREGATE(15,6,(OFFSET(Data!$A$1,0,MATCH(AD$6,Data!$1:$1,0)-1,1000,1)=IF(AD$7="","Yes",AD$7))/(OFFSET(Data!$A$1,0,MATCH(AD$6,Data!$1:$1,0)-1,1000,1)=IF(AD$7="","Yes",AD$7))*ROW(Data!$C$1:$C$1009),ROW(AD170)-ROW(AD$7)),1)),"")</f>
        <v/>
      </c>
      <c r="AE170" s="43" t="str">
        <f ca="1">IF(AF170="","",IF(INDEX(Data!$BR:$BR,MATCH(AF170,Data!$A:$A,0),1)=0,"",INDEX(Data!$BR:$BR,MATCH(AF170,Data!$A:$A,0),1)))</f>
        <v/>
      </c>
      <c r="AF170" s="43" t="str" cm="1">
        <f t="array" aca="1" ref="AF170" ca="1">IFERROR(_xlfn.SINGLE(INDEX(Data!$A$1:AM$1009,_xlfn.AGGREGATE(15,6,(OFFSET(Data!$A$1,0,MATCH(AF$6,Data!$1:$1,0)-1,1000,1)=IF(AF$7="","Yes",AF$7))/(OFFSET(Data!$A$1,0,MATCH(AF$6,Data!$1:$1,0)-1,1000,1)=IF(AF$7="","Yes",AF$7))*ROW(Data!$C$1:$C$1009),ROW(AF170)-ROW(AF$7)),1)),"")</f>
        <v/>
      </c>
      <c r="AG170" s="43" t="str">
        <f ca="1">IF(AH170="","",IF(INDEX(Data!$BR:$BR,MATCH(AH170,Data!$A:$A,0),1)=0,"",INDEX(Data!$BR:$BR,MATCH(AH170,Data!$A:$A,0),1)))</f>
        <v/>
      </c>
      <c r="AH170" s="43" t="str" cm="1">
        <f t="array" aca="1" ref="AH170" ca="1">IFERROR(_xlfn.SINGLE(INDEX(Data!$A$1:AO$1009,_xlfn.AGGREGATE(15,6,(OFFSET(Data!$A$1,0,MATCH(AH$6,Data!$1:$1,0)-1,1000,1)=IF(AH$7="","Yes",AH$7))/(OFFSET(Data!$A$1,0,MATCH(AH$6,Data!$1:$1,0)-1,1000,1)=IF(AH$7="","Yes",AH$7))*ROW(Data!$C$1:$C$1009),ROW(AH170)-ROW(AH$7)),1)),"")</f>
        <v/>
      </c>
      <c r="AI170" s="43" t="str">
        <f ca="1">IF(AJ170="","",IF(INDEX(Data!$BR:$BR,MATCH(AJ170,Data!$A:$A,0),1)=0,"",INDEX(Data!$BR:$BR,MATCH(AJ170,Data!$A:$A,0),1)))</f>
        <v/>
      </c>
      <c r="AJ170" s="43" t="str" cm="1">
        <f t="array" aca="1" ref="AJ170" ca="1">IFERROR(_xlfn.SINGLE(INDEX(Data!$A$1:AQ$1009,_xlfn.AGGREGATE(15,6,(OFFSET(Data!$A$1,0,MATCH(AJ$6,Data!$1:$1,0)-1,1000,1)=IF(AJ$7="","Yes",AJ$7))/(OFFSET(Data!$A$1,0,MATCH(AJ$6,Data!$1:$1,0)-1,1000,1)=IF(AJ$7="","Yes",AJ$7))*ROW(Data!$C$1:$C$1009),ROW(AJ170)-ROW(AJ$7)),1)),"")</f>
        <v/>
      </c>
      <c r="AK170" s="43" t="str">
        <f ca="1">IF(AL170="","",IF(INDEX(Data!$BR:$BR,MATCH(AL170,Data!$A:$A,0),1)=0,"",INDEX(Data!$BR:$BR,MATCH(AL170,Data!$A:$A,0),1)))</f>
        <v/>
      </c>
      <c r="AL170" s="43" t="str" cm="1">
        <f t="array" aca="1" ref="AL170" ca="1">IFERROR(_xlfn.SINGLE(INDEX(Data!$A$1:AS$1009,_xlfn.AGGREGATE(15,6,(OFFSET(Data!$A$1,0,MATCH(AL$6,Data!$1:$1,0)-1,1000,1)=IF(AL$7="","Yes",AL$7))/(OFFSET(Data!$A$1,0,MATCH(AL$6,Data!$1:$1,0)-1,1000,1)=IF(AL$7="","Yes",AL$7))*ROW(Data!$C$1:$C$1009),ROW(AL170)-ROW(AL$7)),1)),"")</f>
        <v/>
      </c>
      <c r="AM170" s="43" t="str">
        <f ca="1">IF(AN170="","",IF(INDEX(Data!$BR:$BR,MATCH(AN170,Data!$A:$A,0),1)=0,"",INDEX(Data!$BR:$BR,MATCH(AN170,Data!$A:$A,0),1)))</f>
        <v/>
      </c>
      <c r="AN170" s="43" t="str" cm="1">
        <f t="array" aca="1" ref="AN170" ca="1">IFERROR(_xlfn.SINGLE(INDEX(Data!$A$1:AU$1009,_xlfn.AGGREGATE(15,6,(OFFSET(Data!$A$1,0,MATCH(AN$6,Data!$1:$1,0)-1,1000,1)=IF(AN$7="","Yes",AN$7))/(OFFSET(Data!$A$1,0,MATCH(AN$6,Data!$1:$1,0)-1,1000,1)=IF(AN$7="","Yes",AN$7))*ROW(Data!$C$1:$C$1009),ROW(AN170)-ROW(AN$7)),1)),"")</f>
        <v/>
      </c>
    </row>
    <row r="171" spans="1:40" x14ac:dyDescent="0.4">
      <c r="A171" s="43" t="str">
        <f ca="1">IF(B171="","",IF(INDEX(Data!$BR:$BR,MATCH(B171,Data!$A:$A,0),1)=0,"",INDEX(Data!$BR:$BR,MATCH(B171,Data!$A:$A,0),1)))</f>
        <v/>
      </c>
      <c r="B171" s="43" t="str" cm="1">
        <f t="array" aca="1" ref="B171" ca="1">IFERROR(_xlfn.SINGLE(INDEX(Data!A$1:$A$1007,_xlfn.AGGREGATE(15,6,(OFFSET(Data!$A$1,0,MATCH(B$6,Data!$1:$1,0)-1,1000,1)=IF(B$7="","Yes",B$7))/(OFFSET(Data!$A$1,0,MATCH(B$6,Data!$1:$1,0)-1,1000,1)=IF(B$7="","Yes",B$7))*ROW(Data!$C$1:$C$1007),ROW(B171)-ROW(B$7)),1)),"")</f>
        <v/>
      </c>
      <c r="C171" s="43" t="str">
        <f ca="1">IF(D171="","",IF(INDEX(Data!$BR:$BR,MATCH(D171,Data!$A:$A,0),1)=0,"",INDEX(Data!$BR:$BR,MATCH(D171,Data!$A:$A,0),1)))</f>
        <v/>
      </c>
      <c r="D171" s="43" t="str" cm="1">
        <f t="array" aca="1" ref="D171" ca="1">IFERROR(_xlfn.SINGLE(INDEX(Data!$A$1:C$1007,_xlfn.AGGREGATE(15,6,(OFFSET(Data!$A$1,0,MATCH(D$6,Data!$1:$1,0)-1,1000,1)=IF(D$7="","Yes",D$7))/(OFFSET(Data!$A$1,0,MATCH(D$6,Data!$1:$1,0)-1,1000,1)=IF(D$7="","Yes",D$7))*ROW(Data!$C$1:$C$1007),ROW(D171)-ROW(D$7)),1)),"")</f>
        <v/>
      </c>
      <c r="E171" s="43" t="str">
        <f ca="1">IF(F171="","",IF(INDEX(Data!$BR:$BR,MATCH(F171,Data!$A:$A,0),1)=0,"",INDEX(Data!$BR:$BR,MATCH(F171,Data!$A:$A,0),1)))</f>
        <v/>
      </c>
      <c r="F171" s="43" t="str" cm="1">
        <f t="array" aca="1" ref="F171" ca="1">IFERROR(_xlfn.SINGLE(INDEX(Data!$A$1:E$1009,_xlfn.AGGREGATE(15,6,(OFFSET(Data!$A$1,0,MATCH(F$6,Data!$1:$1,0)-1,1000,1)=IF(F$7="","Yes",F$7))/(OFFSET(Data!$A$1,0,MATCH(F$6,Data!$1:$1,0)-1,1000,1)=IF(F$7="","Yes",F$7))*ROW(Data!$C$1:$C$1009),ROW(F171)-ROW(F$7)),1)),"")</f>
        <v/>
      </c>
      <c r="G171" s="43" t="str">
        <f ca="1">IF(H171="","",IF(INDEX(Data!$BR:$BR,MATCH(H171,Data!$A:$A,0),1)=0,"",INDEX(Data!$BR:$BR,MATCH(H171,Data!$A:$A,0),1)))</f>
        <v/>
      </c>
      <c r="H171" s="43" t="str" cm="1">
        <f t="array" aca="1" ref="H171" ca="1">IFERROR(_xlfn.SINGLE(INDEX(Data!$A$1:G$1009,_xlfn.AGGREGATE(15,6,(OFFSET(Data!$A$1,0,MATCH(H$6,Data!$1:$1,0)-1,1000,1)=IF(H$7="","Yes",H$7))/(OFFSET(Data!$A$1,0,MATCH(H$6,Data!$1:$1,0)-1,1000,1)=IF(H$7="","Yes",H$7))*ROW(Data!$C$1:$C$1009),ROW(H171)-ROW(H$7)),1)),"")</f>
        <v/>
      </c>
      <c r="I171" s="43" t="str">
        <f ca="1">IF(J171="","",IF(INDEX(Data!$BR:$BR,MATCH(J171,Data!$A:$A,0),1)=0,"",INDEX(Data!$BR:$BR,MATCH(J171,Data!$A:$A,0),1)))</f>
        <v/>
      </c>
      <c r="J171" s="43" t="str" cm="1">
        <f t="array" aca="1" ref="J171" ca="1">IFERROR(_xlfn.SINGLE(INDEX(Data!$A$1:J$1009,_xlfn.AGGREGATE(15,6,(OFFSET(Data!$A$1,0,MATCH(J$6,Data!$1:$1,0)-1,1000,1)=IF(J$7="","Yes",J$7))/(OFFSET(Data!$A$1,0,MATCH(J$6,Data!$1:$1,0)-1,1000,1)=IF(J$7="","Yes",J$7))*ROW(Data!$C$1:$C$1009),ROW(J171)-ROW(J$7)),1)),"")</f>
        <v/>
      </c>
      <c r="K171" s="43" t="str">
        <f ca="1">IF(L171="","",IF(INDEX(Data!$BR:$BR,MATCH(L171,Data!$A:$A,0),1)=0,"",INDEX(Data!$BR:$BR,MATCH(L171,Data!$A:$A,0),1)))</f>
        <v/>
      </c>
      <c r="L171" s="43" t="str" cm="1">
        <f t="array" aca="1" ref="L171" ca="1">IFERROR(_xlfn.SINGLE(INDEX(Data!$A$1:L$1009,_xlfn.AGGREGATE(15,6,(OFFSET(Data!$A$1,0,MATCH(L$6,Data!$1:$1,0)-1,1000,1)=IF(L$7="","Yes",L$7))/(OFFSET(Data!$A$1,0,MATCH(L$6,Data!$1:$1,0)-1,1000,1)=IF(L$7="","Yes",L$7))*ROW(Data!$C$1:$C$1009),ROW(L171)-ROW(L$7)),1)),"")</f>
        <v/>
      </c>
      <c r="M171" s="43" t="str">
        <f ca="1">IF(N171="","",IF(INDEX(Data!$BR:$BR,MATCH(N171,Data!$A:$A,0),1)=0,"",INDEX(Data!$BR:$BR,MATCH(N171,Data!$A:$A,0),1)))</f>
        <v/>
      </c>
      <c r="N171" s="43" t="str" cm="1">
        <f t="array" aca="1" ref="N171" ca="1">IFERROR(_xlfn.SINGLE(INDEX(Data!$A$1:N$1009,_xlfn.AGGREGATE(15,6,(OFFSET(Data!$A$1,0,MATCH(N$6,Data!$1:$1,0)-1,1000,1)=IF(N$7="","Yes",N$7))/(OFFSET(Data!$A$1,0,MATCH(N$6,Data!$1:$1,0)-1,1000,1)=IF(N$7="","Yes",N$7))*ROW(Data!$C$1:$C$1009),ROW(N171)-ROW(N$7)),1)),"")</f>
        <v/>
      </c>
      <c r="O171" s="43" t="str">
        <f ca="1">IF(P171="","",IF(INDEX(Data!$BR:$BR,MATCH(P171,Data!$A:$A,0),1)=0,"",INDEX(Data!$BR:$BR,MATCH(P171,Data!$A:$A,0),1)))</f>
        <v/>
      </c>
      <c r="P171" s="43" t="str" cm="1">
        <f t="array" aca="1" ref="P171" ca="1">IFERROR(_xlfn.SINGLE(INDEX(Data!$A$1:Q$1009,_xlfn.AGGREGATE(15,6,(OFFSET(Data!$A$1,0,MATCH(P$6,Data!$1:$1,0)-1,1000,1)=IF(P$7="","Yes",P$7))/(OFFSET(Data!$A$1,0,MATCH(P$6,Data!$1:$1,0)-1,1000,1)=IF(P$7="","Yes",P$7))*ROW(Data!$C$1:$C$1009),ROW(P171)-ROW(P$7)),1)),"")</f>
        <v/>
      </c>
      <c r="Q171" s="43" t="str">
        <f ca="1">IF(R171="","",IF(INDEX(Data!$BR:$BR,MATCH(R171,Data!$A:$A,0),1)=0,"",INDEX(Data!$BR:$BR,MATCH(R171,Data!$A:$A,0),1)))</f>
        <v/>
      </c>
      <c r="R171" s="43" t="str" cm="1">
        <f t="array" aca="1" ref="R171" ca="1">IFERROR(_xlfn.SINGLE(INDEX(Data!$A$1:R$1009,_xlfn.AGGREGATE(15,6,(OFFSET(Data!$A$1,0,MATCH(R$6,Data!$1:$1,0)-1,1000,1)=IF(R$7="","Yes",R$7))/(OFFSET(Data!$A$1,0,MATCH(R$6,Data!$1:$1,0)-1,1000,1)=IF(R$7="","Yes",R$7))*ROW(Data!$C$1:$C$1009),ROW(R171)-ROW(R$7)),1)),"")</f>
        <v/>
      </c>
      <c r="S171" s="43" t="str">
        <f ca="1">IF(T171="","",IF(INDEX(Data!$BR:$BR,MATCH(T171,Data!$A:$A,0),1)=0,"",INDEX(Data!$BR:$BR,MATCH(T171,Data!$A:$A,0),1)))</f>
        <v/>
      </c>
      <c r="T171" s="43" t="str" cm="1">
        <f t="array" aca="1" ref="T171" ca="1">IFERROR(_xlfn.SINGLE(INDEX(Data!$A$1:S$1009,_xlfn.AGGREGATE(15,6,(OFFSET(Data!$A$1,0,MATCH(T$6,Data!$1:$1,0)-1,1000,1)=IF(T$7="","Yes",T$7))/(OFFSET(Data!$A$1,0,MATCH(T$6,Data!$1:$1,0)-1,1000,1)=IF(T$7="","Yes",T$7))*ROW(Data!$C$1:$C$1009),ROW(T171)-ROW(T$7)),1)),"")</f>
        <v/>
      </c>
      <c r="U171" s="43" t="str">
        <f ca="1">IF(V171="","",IF(INDEX(Data!$BR:$BR,MATCH(V171,Data!$A:$A,0),1)=0,"",INDEX(Data!$BR:$BR,MATCH(V171,Data!$A:$A,0),1)))</f>
        <v/>
      </c>
      <c r="V171" s="43" t="str" cm="1">
        <f t="array" aca="1" ref="V171" ca="1">IFERROR(_xlfn.SINGLE(INDEX(Data!$A$1:T$1009,_xlfn.AGGREGATE(15,6,(OFFSET(Data!$A$1,0,MATCH(V$6,Data!$1:$1,0)-1,1000,1)=IF(V$7="","Yes",V$7))/(OFFSET(Data!$A$1,0,MATCH(V$6,Data!$1:$1,0)-1,1000,1)=IF(V$7="","Yes",V$7))*ROW(Data!$C$1:$C$1009),ROW(V171)-ROW(V$7)),1)),"")</f>
        <v/>
      </c>
      <c r="W171" s="43" t="str">
        <f ca="1">IF(X171="","",IF(INDEX(Data!$BR:$BR,MATCH(X171,Data!$A:$A,0),1)=0,"",INDEX(Data!$BR:$BR,MATCH(X171,Data!$A:$A,0),1)))</f>
        <v/>
      </c>
      <c r="X171" s="43" t="str" cm="1">
        <f t="array" aca="1" ref="X171" ca="1">IFERROR(_xlfn.SINGLE(INDEX(Data!$A$1:Y$1009,_xlfn.AGGREGATE(15,6,(OFFSET(Data!$A$1,0,MATCH(X$6,Data!$1:$1,0)-1,1000,1)=IF(X$7="","Yes",X$7))/(OFFSET(Data!$A$1,0,MATCH(X$6,Data!$1:$1,0)-1,1000,1)=IF(X$7="","Yes",X$7))*ROW(Data!$C$1:$C$1009),ROW(X171)-ROW(X$7)),1)),"")</f>
        <v/>
      </c>
      <c r="Y171" s="43" t="str">
        <f ca="1">IF(Z171="","",IF(INDEX(Data!$BR:$BR,MATCH(Z171,Data!$A:$A,0),1)=0,"",INDEX(Data!$BR:$BR,MATCH(Z171,Data!$A:$A,0),1)))</f>
        <v/>
      </c>
      <c r="Z171" s="43" t="str" cm="1">
        <f t="array" aca="1" ref="Z171" ca="1">IFERROR(_xlfn.SINGLE(INDEX(Data!$A$1:AA$1009,_xlfn.AGGREGATE(15,6,(OFFSET(Data!$A$1,0,MATCH(Z$6,Data!$1:$1,0)-1,1000,1)=IF(Z$7="","Yes",Z$7))/(OFFSET(Data!$A$1,0,MATCH(Z$6,Data!$1:$1,0)-1,1000,1)=IF(Z$7="","Yes",Z$7))*ROW(Data!$C$1:$C$1009),ROW(Z171)-ROW(Z$7)),1)),"")</f>
        <v/>
      </c>
      <c r="AA171" s="43" t="str">
        <f ca="1">IF(AB171="","",IF(INDEX(Data!$BR:$BR,MATCH(AB171,Data!$A:$A,0),1)=0,"",INDEX(Data!$BR:$BR,MATCH(AB171,Data!$A:$A,0),1)))</f>
        <v/>
      </c>
      <c r="AB171" s="43" t="str" cm="1">
        <f t="array" aca="1" ref="AB171" ca="1">IFERROR(_xlfn.SINGLE(INDEX(Data!$A$1:AC$1009,_xlfn.AGGREGATE(15,6,(OFFSET(Data!$A$1,0,MATCH(AB$6,Data!$1:$1,0)-1,1000,1)=IF(AB$7="","Yes",AB$7))/(OFFSET(Data!$A$1,0,MATCH(AB$6,Data!$1:$1,0)-1,1000,1)=IF(AB$7="","Yes",AB$7))*ROW(Data!$C$1:$C$1009),ROW(AB171)-ROW(AB$7)),1)),"")</f>
        <v/>
      </c>
      <c r="AC171" s="43" t="str">
        <f ca="1">IF(AD171="","",IF(INDEX(Data!$BR:$BR,MATCH(AD171,Data!$A:$A,0),1)=0,"",INDEX(Data!$BR:$BR,MATCH(AD171,Data!$A:$A,0),1)))</f>
        <v/>
      </c>
      <c r="AD171" s="43" t="str" cm="1">
        <f t="array" aca="1" ref="AD171" ca="1">IFERROR(_xlfn.SINGLE(INDEX(Data!$A$1:AE$1009,_xlfn.AGGREGATE(15,6,(OFFSET(Data!$A$1,0,MATCH(AD$6,Data!$1:$1,0)-1,1000,1)=IF(AD$7="","Yes",AD$7))/(OFFSET(Data!$A$1,0,MATCH(AD$6,Data!$1:$1,0)-1,1000,1)=IF(AD$7="","Yes",AD$7))*ROW(Data!$C$1:$C$1009),ROW(AD171)-ROW(AD$7)),1)),"")</f>
        <v/>
      </c>
      <c r="AE171" s="43" t="str">
        <f ca="1">IF(AF171="","",IF(INDEX(Data!$BR:$BR,MATCH(AF171,Data!$A:$A,0),1)=0,"",INDEX(Data!$BR:$BR,MATCH(AF171,Data!$A:$A,0),1)))</f>
        <v/>
      </c>
      <c r="AF171" s="43" t="str" cm="1">
        <f t="array" aca="1" ref="AF171" ca="1">IFERROR(_xlfn.SINGLE(INDEX(Data!$A$1:AM$1009,_xlfn.AGGREGATE(15,6,(OFFSET(Data!$A$1,0,MATCH(AF$6,Data!$1:$1,0)-1,1000,1)=IF(AF$7="","Yes",AF$7))/(OFFSET(Data!$A$1,0,MATCH(AF$6,Data!$1:$1,0)-1,1000,1)=IF(AF$7="","Yes",AF$7))*ROW(Data!$C$1:$C$1009),ROW(AF171)-ROW(AF$7)),1)),"")</f>
        <v/>
      </c>
      <c r="AG171" s="43" t="str">
        <f ca="1">IF(AH171="","",IF(INDEX(Data!$BR:$BR,MATCH(AH171,Data!$A:$A,0),1)=0,"",INDEX(Data!$BR:$BR,MATCH(AH171,Data!$A:$A,0),1)))</f>
        <v/>
      </c>
      <c r="AH171" s="43" t="str" cm="1">
        <f t="array" aca="1" ref="AH171" ca="1">IFERROR(_xlfn.SINGLE(INDEX(Data!$A$1:AO$1009,_xlfn.AGGREGATE(15,6,(OFFSET(Data!$A$1,0,MATCH(AH$6,Data!$1:$1,0)-1,1000,1)=IF(AH$7="","Yes",AH$7))/(OFFSET(Data!$A$1,0,MATCH(AH$6,Data!$1:$1,0)-1,1000,1)=IF(AH$7="","Yes",AH$7))*ROW(Data!$C$1:$C$1009),ROW(AH171)-ROW(AH$7)),1)),"")</f>
        <v/>
      </c>
      <c r="AI171" s="43" t="str">
        <f ca="1">IF(AJ171="","",IF(INDEX(Data!$BR:$BR,MATCH(AJ171,Data!$A:$A,0),1)=0,"",INDEX(Data!$BR:$BR,MATCH(AJ171,Data!$A:$A,0),1)))</f>
        <v/>
      </c>
      <c r="AJ171" s="43" t="str" cm="1">
        <f t="array" aca="1" ref="AJ171" ca="1">IFERROR(_xlfn.SINGLE(INDEX(Data!$A$1:AQ$1009,_xlfn.AGGREGATE(15,6,(OFFSET(Data!$A$1,0,MATCH(AJ$6,Data!$1:$1,0)-1,1000,1)=IF(AJ$7="","Yes",AJ$7))/(OFFSET(Data!$A$1,0,MATCH(AJ$6,Data!$1:$1,0)-1,1000,1)=IF(AJ$7="","Yes",AJ$7))*ROW(Data!$C$1:$C$1009),ROW(AJ171)-ROW(AJ$7)),1)),"")</f>
        <v/>
      </c>
      <c r="AK171" s="43" t="str">
        <f ca="1">IF(AL171="","",IF(INDEX(Data!$BR:$BR,MATCH(AL171,Data!$A:$A,0),1)=0,"",INDEX(Data!$BR:$BR,MATCH(AL171,Data!$A:$A,0),1)))</f>
        <v/>
      </c>
      <c r="AL171" s="43" t="str" cm="1">
        <f t="array" aca="1" ref="AL171" ca="1">IFERROR(_xlfn.SINGLE(INDEX(Data!$A$1:AS$1009,_xlfn.AGGREGATE(15,6,(OFFSET(Data!$A$1,0,MATCH(AL$6,Data!$1:$1,0)-1,1000,1)=IF(AL$7="","Yes",AL$7))/(OFFSET(Data!$A$1,0,MATCH(AL$6,Data!$1:$1,0)-1,1000,1)=IF(AL$7="","Yes",AL$7))*ROW(Data!$C$1:$C$1009),ROW(AL171)-ROW(AL$7)),1)),"")</f>
        <v/>
      </c>
      <c r="AM171" s="43" t="str">
        <f ca="1">IF(AN171="","",IF(INDEX(Data!$BR:$BR,MATCH(AN171,Data!$A:$A,0),1)=0,"",INDEX(Data!$BR:$BR,MATCH(AN171,Data!$A:$A,0),1)))</f>
        <v/>
      </c>
      <c r="AN171" s="43" t="str" cm="1">
        <f t="array" aca="1" ref="AN171" ca="1">IFERROR(_xlfn.SINGLE(INDEX(Data!$A$1:AU$1009,_xlfn.AGGREGATE(15,6,(OFFSET(Data!$A$1,0,MATCH(AN$6,Data!$1:$1,0)-1,1000,1)=IF(AN$7="","Yes",AN$7))/(OFFSET(Data!$A$1,0,MATCH(AN$6,Data!$1:$1,0)-1,1000,1)=IF(AN$7="","Yes",AN$7))*ROW(Data!$C$1:$C$1009),ROW(AN171)-ROW(AN$7)),1)),"")</f>
        <v/>
      </c>
    </row>
    <row r="172" spans="1:40" x14ac:dyDescent="0.4">
      <c r="A172" s="43" t="str">
        <f ca="1">IF(B172="","",IF(INDEX(Data!$BR:$BR,MATCH(B172,Data!$A:$A,0),1)=0,"",INDEX(Data!$BR:$BR,MATCH(B172,Data!$A:$A,0),1)))</f>
        <v/>
      </c>
      <c r="B172" s="43" t="str" cm="1">
        <f t="array" aca="1" ref="B172" ca="1">IFERROR(_xlfn.SINGLE(INDEX(Data!A$1:$A$1007,_xlfn.AGGREGATE(15,6,(OFFSET(Data!$A$1,0,MATCH(B$6,Data!$1:$1,0)-1,1000,1)=IF(B$7="","Yes",B$7))/(OFFSET(Data!$A$1,0,MATCH(B$6,Data!$1:$1,0)-1,1000,1)=IF(B$7="","Yes",B$7))*ROW(Data!$C$1:$C$1007),ROW(B172)-ROW(B$7)),1)),"")</f>
        <v/>
      </c>
      <c r="C172" s="43" t="str">
        <f ca="1">IF(D172="","",IF(INDEX(Data!$BR:$BR,MATCH(D172,Data!$A:$A,0),1)=0,"",INDEX(Data!$BR:$BR,MATCH(D172,Data!$A:$A,0),1)))</f>
        <v/>
      </c>
      <c r="D172" s="43" t="str" cm="1">
        <f t="array" aca="1" ref="D172" ca="1">IFERROR(_xlfn.SINGLE(INDEX(Data!$A$1:C$1007,_xlfn.AGGREGATE(15,6,(OFFSET(Data!$A$1,0,MATCH(D$6,Data!$1:$1,0)-1,1000,1)=IF(D$7="","Yes",D$7))/(OFFSET(Data!$A$1,0,MATCH(D$6,Data!$1:$1,0)-1,1000,1)=IF(D$7="","Yes",D$7))*ROW(Data!$C$1:$C$1007),ROW(D172)-ROW(D$7)),1)),"")</f>
        <v/>
      </c>
      <c r="E172" s="43" t="str">
        <f ca="1">IF(F172="","",IF(INDEX(Data!$BR:$BR,MATCH(F172,Data!$A:$A,0),1)=0,"",INDEX(Data!$BR:$BR,MATCH(F172,Data!$A:$A,0),1)))</f>
        <v/>
      </c>
      <c r="F172" s="43" t="str" cm="1">
        <f t="array" aca="1" ref="F172" ca="1">IFERROR(_xlfn.SINGLE(INDEX(Data!$A$1:E$1009,_xlfn.AGGREGATE(15,6,(OFFSET(Data!$A$1,0,MATCH(F$6,Data!$1:$1,0)-1,1000,1)=IF(F$7="","Yes",F$7))/(OFFSET(Data!$A$1,0,MATCH(F$6,Data!$1:$1,0)-1,1000,1)=IF(F$7="","Yes",F$7))*ROW(Data!$C$1:$C$1009),ROW(F172)-ROW(F$7)),1)),"")</f>
        <v/>
      </c>
      <c r="G172" s="43" t="str">
        <f ca="1">IF(H172="","",IF(INDEX(Data!$BR:$BR,MATCH(H172,Data!$A:$A,0),1)=0,"",INDEX(Data!$BR:$BR,MATCH(H172,Data!$A:$A,0),1)))</f>
        <v/>
      </c>
      <c r="H172" s="43" t="str" cm="1">
        <f t="array" aca="1" ref="H172" ca="1">IFERROR(_xlfn.SINGLE(INDEX(Data!$A$1:G$1009,_xlfn.AGGREGATE(15,6,(OFFSET(Data!$A$1,0,MATCH(H$6,Data!$1:$1,0)-1,1000,1)=IF(H$7="","Yes",H$7))/(OFFSET(Data!$A$1,0,MATCH(H$6,Data!$1:$1,0)-1,1000,1)=IF(H$7="","Yes",H$7))*ROW(Data!$C$1:$C$1009),ROW(H172)-ROW(H$7)),1)),"")</f>
        <v/>
      </c>
      <c r="I172" s="43" t="str">
        <f ca="1">IF(J172="","",IF(INDEX(Data!$BR:$BR,MATCH(J172,Data!$A:$A,0),1)=0,"",INDEX(Data!$BR:$BR,MATCH(J172,Data!$A:$A,0),1)))</f>
        <v/>
      </c>
      <c r="J172" s="43" t="str" cm="1">
        <f t="array" aca="1" ref="J172" ca="1">IFERROR(_xlfn.SINGLE(INDEX(Data!$A$1:J$1009,_xlfn.AGGREGATE(15,6,(OFFSET(Data!$A$1,0,MATCH(J$6,Data!$1:$1,0)-1,1000,1)=IF(J$7="","Yes",J$7))/(OFFSET(Data!$A$1,0,MATCH(J$6,Data!$1:$1,0)-1,1000,1)=IF(J$7="","Yes",J$7))*ROW(Data!$C$1:$C$1009),ROW(J172)-ROW(J$7)),1)),"")</f>
        <v/>
      </c>
      <c r="K172" s="43" t="str">
        <f ca="1">IF(L172="","",IF(INDEX(Data!$BR:$BR,MATCH(L172,Data!$A:$A,0),1)=0,"",INDEX(Data!$BR:$BR,MATCH(L172,Data!$A:$A,0),1)))</f>
        <v/>
      </c>
      <c r="L172" s="43" t="str" cm="1">
        <f t="array" aca="1" ref="L172" ca="1">IFERROR(_xlfn.SINGLE(INDEX(Data!$A$1:L$1009,_xlfn.AGGREGATE(15,6,(OFFSET(Data!$A$1,0,MATCH(L$6,Data!$1:$1,0)-1,1000,1)=IF(L$7="","Yes",L$7))/(OFFSET(Data!$A$1,0,MATCH(L$6,Data!$1:$1,0)-1,1000,1)=IF(L$7="","Yes",L$7))*ROW(Data!$C$1:$C$1009),ROW(L172)-ROW(L$7)),1)),"")</f>
        <v/>
      </c>
      <c r="M172" s="43" t="str">
        <f ca="1">IF(N172="","",IF(INDEX(Data!$BR:$BR,MATCH(N172,Data!$A:$A,0),1)=0,"",INDEX(Data!$BR:$BR,MATCH(N172,Data!$A:$A,0),1)))</f>
        <v/>
      </c>
      <c r="N172" s="43" t="str" cm="1">
        <f t="array" aca="1" ref="N172" ca="1">IFERROR(_xlfn.SINGLE(INDEX(Data!$A$1:N$1009,_xlfn.AGGREGATE(15,6,(OFFSET(Data!$A$1,0,MATCH(N$6,Data!$1:$1,0)-1,1000,1)=IF(N$7="","Yes",N$7))/(OFFSET(Data!$A$1,0,MATCH(N$6,Data!$1:$1,0)-1,1000,1)=IF(N$7="","Yes",N$7))*ROW(Data!$C$1:$C$1009),ROW(N172)-ROW(N$7)),1)),"")</f>
        <v/>
      </c>
      <c r="O172" s="43" t="str">
        <f ca="1">IF(P172="","",IF(INDEX(Data!$BR:$BR,MATCH(P172,Data!$A:$A,0),1)=0,"",INDEX(Data!$BR:$BR,MATCH(P172,Data!$A:$A,0),1)))</f>
        <v/>
      </c>
      <c r="P172" s="43" t="str" cm="1">
        <f t="array" aca="1" ref="P172" ca="1">IFERROR(_xlfn.SINGLE(INDEX(Data!$A$1:Q$1009,_xlfn.AGGREGATE(15,6,(OFFSET(Data!$A$1,0,MATCH(P$6,Data!$1:$1,0)-1,1000,1)=IF(P$7="","Yes",P$7))/(OFFSET(Data!$A$1,0,MATCH(P$6,Data!$1:$1,0)-1,1000,1)=IF(P$7="","Yes",P$7))*ROW(Data!$C$1:$C$1009),ROW(P172)-ROW(P$7)),1)),"")</f>
        <v/>
      </c>
      <c r="Q172" s="43" t="str">
        <f ca="1">IF(R172="","",IF(INDEX(Data!$BR:$BR,MATCH(R172,Data!$A:$A,0),1)=0,"",INDEX(Data!$BR:$BR,MATCH(R172,Data!$A:$A,0),1)))</f>
        <v/>
      </c>
      <c r="R172" s="43" t="str" cm="1">
        <f t="array" aca="1" ref="R172" ca="1">IFERROR(_xlfn.SINGLE(INDEX(Data!$A$1:R$1009,_xlfn.AGGREGATE(15,6,(OFFSET(Data!$A$1,0,MATCH(R$6,Data!$1:$1,0)-1,1000,1)=IF(R$7="","Yes",R$7))/(OFFSET(Data!$A$1,0,MATCH(R$6,Data!$1:$1,0)-1,1000,1)=IF(R$7="","Yes",R$7))*ROW(Data!$C$1:$C$1009),ROW(R172)-ROW(R$7)),1)),"")</f>
        <v/>
      </c>
      <c r="S172" s="43" t="str">
        <f ca="1">IF(T172="","",IF(INDEX(Data!$BR:$BR,MATCH(T172,Data!$A:$A,0),1)=0,"",INDEX(Data!$BR:$BR,MATCH(T172,Data!$A:$A,0),1)))</f>
        <v/>
      </c>
      <c r="T172" s="43" t="str" cm="1">
        <f t="array" aca="1" ref="T172" ca="1">IFERROR(_xlfn.SINGLE(INDEX(Data!$A$1:S$1009,_xlfn.AGGREGATE(15,6,(OFFSET(Data!$A$1,0,MATCH(T$6,Data!$1:$1,0)-1,1000,1)=IF(T$7="","Yes",T$7))/(OFFSET(Data!$A$1,0,MATCH(T$6,Data!$1:$1,0)-1,1000,1)=IF(T$7="","Yes",T$7))*ROW(Data!$C$1:$C$1009),ROW(T172)-ROW(T$7)),1)),"")</f>
        <v/>
      </c>
      <c r="U172" s="43" t="str">
        <f ca="1">IF(V172="","",IF(INDEX(Data!$BR:$BR,MATCH(V172,Data!$A:$A,0),1)=0,"",INDEX(Data!$BR:$BR,MATCH(V172,Data!$A:$A,0),1)))</f>
        <v/>
      </c>
      <c r="V172" s="43" t="str" cm="1">
        <f t="array" aca="1" ref="V172" ca="1">IFERROR(_xlfn.SINGLE(INDEX(Data!$A$1:T$1009,_xlfn.AGGREGATE(15,6,(OFFSET(Data!$A$1,0,MATCH(V$6,Data!$1:$1,0)-1,1000,1)=IF(V$7="","Yes",V$7))/(OFFSET(Data!$A$1,0,MATCH(V$6,Data!$1:$1,0)-1,1000,1)=IF(V$7="","Yes",V$7))*ROW(Data!$C$1:$C$1009),ROW(V172)-ROW(V$7)),1)),"")</f>
        <v/>
      </c>
      <c r="W172" s="43" t="str">
        <f ca="1">IF(X172="","",IF(INDEX(Data!$BR:$BR,MATCH(X172,Data!$A:$A,0),1)=0,"",INDEX(Data!$BR:$BR,MATCH(X172,Data!$A:$A,0),1)))</f>
        <v/>
      </c>
      <c r="X172" s="43" t="str" cm="1">
        <f t="array" aca="1" ref="X172" ca="1">IFERROR(_xlfn.SINGLE(INDEX(Data!$A$1:Y$1009,_xlfn.AGGREGATE(15,6,(OFFSET(Data!$A$1,0,MATCH(X$6,Data!$1:$1,0)-1,1000,1)=IF(X$7="","Yes",X$7))/(OFFSET(Data!$A$1,0,MATCH(X$6,Data!$1:$1,0)-1,1000,1)=IF(X$7="","Yes",X$7))*ROW(Data!$C$1:$C$1009),ROW(X172)-ROW(X$7)),1)),"")</f>
        <v/>
      </c>
      <c r="Y172" s="43" t="str">
        <f ca="1">IF(Z172="","",IF(INDEX(Data!$BR:$BR,MATCH(Z172,Data!$A:$A,0),1)=0,"",INDEX(Data!$BR:$BR,MATCH(Z172,Data!$A:$A,0),1)))</f>
        <v/>
      </c>
      <c r="Z172" s="43" t="str" cm="1">
        <f t="array" aca="1" ref="Z172" ca="1">IFERROR(_xlfn.SINGLE(INDEX(Data!$A$1:AA$1009,_xlfn.AGGREGATE(15,6,(OFFSET(Data!$A$1,0,MATCH(Z$6,Data!$1:$1,0)-1,1000,1)=IF(Z$7="","Yes",Z$7))/(OFFSET(Data!$A$1,0,MATCH(Z$6,Data!$1:$1,0)-1,1000,1)=IF(Z$7="","Yes",Z$7))*ROW(Data!$C$1:$C$1009),ROW(Z172)-ROW(Z$7)),1)),"")</f>
        <v/>
      </c>
      <c r="AA172" s="43" t="str">
        <f ca="1">IF(AB172="","",IF(INDEX(Data!$BR:$BR,MATCH(AB172,Data!$A:$A,0),1)=0,"",INDEX(Data!$BR:$BR,MATCH(AB172,Data!$A:$A,0),1)))</f>
        <v/>
      </c>
      <c r="AB172" s="43" t="str" cm="1">
        <f t="array" aca="1" ref="AB172" ca="1">IFERROR(_xlfn.SINGLE(INDEX(Data!$A$1:AC$1009,_xlfn.AGGREGATE(15,6,(OFFSET(Data!$A$1,0,MATCH(AB$6,Data!$1:$1,0)-1,1000,1)=IF(AB$7="","Yes",AB$7))/(OFFSET(Data!$A$1,0,MATCH(AB$6,Data!$1:$1,0)-1,1000,1)=IF(AB$7="","Yes",AB$7))*ROW(Data!$C$1:$C$1009),ROW(AB172)-ROW(AB$7)),1)),"")</f>
        <v/>
      </c>
      <c r="AC172" s="43" t="str">
        <f ca="1">IF(AD172="","",IF(INDEX(Data!$BR:$BR,MATCH(AD172,Data!$A:$A,0),1)=0,"",INDEX(Data!$BR:$BR,MATCH(AD172,Data!$A:$A,0),1)))</f>
        <v/>
      </c>
      <c r="AD172" s="43" t="str" cm="1">
        <f t="array" aca="1" ref="AD172" ca="1">IFERROR(_xlfn.SINGLE(INDEX(Data!$A$1:AE$1009,_xlfn.AGGREGATE(15,6,(OFFSET(Data!$A$1,0,MATCH(AD$6,Data!$1:$1,0)-1,1000,1)=IF(AD$7="","Yes",AD$7))/(OFFSET(Data!$A$1,0,MATCH(AD$6,Data!$1:$1,0)-1,1000,1)=IF(AD$7="","Yes",AD$7))*ROW(Data!$C$1:$C$1009),ROW(AD172)-ROW(AD$7)),1)),"")</f>
        <v/>
      </c>
      <c r="AE172" s="43" t="str">
        <f ca="1">IF(AF172="","",IF(INDEX(Data!$BR:$BR,MATCH(AF172,Data!$A:$A,0),1)=0,"",INDEX(Data!$BR:$BR,MATCH(AF172,Data!$A:$A,0),1)))</f>
        <v/>
      </c>
      <c r="AF172" s="43" t="str" cm="1">
        <f t="array" aca="1" ref="AF172" ca="1">IFERROR(_xlfn.SINGLE(INDEX(Data!$A$1:AM$1009,_xlfn.AGGREGATE(15,6,(OFFSET(Data!$A$1,0,MATCH(AF$6,Data!$1:$1,0)-1,1000,1)=IF(AF$7="","Yes",AF$7))/(OFFSET(Data!$A$1,0,MATCH(AF$6,Data!$1:$1,0)-1,1000,1)=IF(AF$7="","Yes",AF$7))*ROW(Data!$C$1:$C$1009),ROW(AF172)-ROW(AF$7)),1)),"")</f>
        <v/>
      </c>
      <c r="AG172" s="43" t="str">
        <f ca="1">IF(AH172="","",IF(INDEX(Data!$BR:$BR,MATCH(AH172,Data!$A:$A,0),1)=0,"",INDEX(Data!$BR:$BR,MATCH(AH172,Data!$A:$A,0),1)))</f>
        <v/>
      </c>
      <c r="AH172" s="43" t="str" cm="1">
        <f t="array" aca="1" ref="AH172" ca="1">IFERROR(_xlfn.SINGLE(INDEX(Data!$A$1:AO$1009,_xlfn.AGGREGATE(15,6,(OFFSET(Data!$A$1,0,MATCH(AH$6,Data!$1:$1,0)-1,1000,1)=IF(AH$7="","Yes",AH$7))/(OFFSET(Data!$A$1,0,MATCH(AH$6,Data!$1:$1,0)-1,1000,1)=IF(AH$7="","Yes",AH$7))*ROW(Data!$C$1:$C$1009),ROW(AH172)-ROW(AH$7)),1)),"")</f>
        <v/>
      </c>
      <c r="AI172" s="43" t="str">
        <f ca="1">IF(AJ172="","",IF(INDEX(Data!$BR:$BR,MATCH(AJ172,Data!$A:$A,0),1)=0,"",INDEX(Data!$BR:$BR,MATCH(AJ172,Data!$A:$A,0),1)))</f>
        <v/>
      </c>
      <c r="AJ172" s="43" t="str" cm="1">
        <f t="array" aca="1" ref="AJ172" ca="1">IFERROR(_xlfn.SINGLE(INDEX(Data!$A$1:AQ$1009,_xlfn.AGGREGATE(15,6,(OFFSET(Data!$A$1,0,MATCH(AJ$6,Data!$1:$1,0)-1,1000,1)=IF(AJ$7="","Yes",AJ$7))/(OFFSET(Data!$A$1,0,MATCH(AJ$6,Data!$1:$1,0)-1,1000,1)=IF(AJ$7="","Yes",AJ$7))*ROW(Data!$C$1:$C$1009),ROW(AJ172)-ROW(AJ$7)),1)),"")</f>
        <v/>
      </c>
      <c r="AK172" s="43" t="str">
        <f ca="1">IF(AL172="","",IF(INDEX(Data!$BR:$BR,MATCH(AL172,Data!$A:$A,0),1)=0,"",INDEX(Data!$BR:$BR,MATCH(AL172,Data!$A:$A,0),1)))</f>
        <v/>
      </c>
      <c r="AL172" s="43" t="str" cm="1">
        <f t="array" aca="1" ref="AL172" ca="1">IFERROR(_xlfn.SINGLE(INDEX(Data!$A$1:AS$1009,_xlfn.AGGREGATE(15,6,(OFFSET(Data!$A$1,0,MATCH(AL$6,Data!$1:$1,0)-1,1000,1)=IF(AL$7="","Yes",AL$7))/(OFFSET(Data!$A$1,0,MATCH(AL$6,Data!$1:$1,0)-1,1000,1)=IF(AL$7="","Yes",AL$7))*ROW(Data!$C$1:$C$1009),ROW(AL172)-ROW(AL$7)),1)),"")</f>
        <v/>
      </c>
      <c r="AM172" s="43" t="str">
        <f ca="1">IF(AN172="","",IF(INDEX(Data!$BR:$BR,MATCH(AN172,Data!$A:$A,0),1)=0,"",INDEX(Data!$BR:$BR,MATCH(AN172,Data!$A:$A,0),1)))</f>
        <v/>
      </c>
      <c r="AN172" s="43" t="str" cm="1">
        <f t="array" aca="1" ref="AN172" ca="1">IFERROR(_xlfn.SINGLE(INDEX(Data!$A$1:AU$1009,_xlfn.AGGREGATE(15,6,(OFFSET(Data!$A$1,0,MATCH(AN$6,Data!$1:$1,0)-1,1000,1)=IF(AN$7="","Yes",AN$7))/(OFFSET(Data!$A$1,0,MATCH(AN$6,Data!$1:$1,0)-1,1000,1)=IF(AN$7="","Yes",AN$7))*ROW(Data!$C$1:$C$1009),ROW(AN172)-ROW(AN$7)),1)),"")</f>
        <v/>
      </c>
    </row>
    <row r="173" spans="1:40" x14ac:dyDescent="0.4">
      <c r="A173" s="43" t="str">
        <f ca="1">IF(B173="","",IF(INDEX(Data!$BR:$BR,MATCH(B173,Data!$A:$A,0),1)=0,"",INDEX(Data!$BR:$BR,MATCH(B173,Data!$A:$A,0),1)))</f>
        <v/>
      </c>
      <c r="B173" s="43" t="str" cm="1">
        <f t="array" aca="1" ref="B173" ca="1">IFERROR(_xlfn.SINGLE(INDEX(Data!A$1:$A$1007,_xlfn.AGGREGATE(15,6,(OFFSET(Data!$A$1,0,MATCH(B$6,Data!$1:$1,0)-1,1000,1)=IF(B$7="","Yes",B$7))/(OFFSET(Data!$A$1,0,MATCH(B$6,Data!$1:$1,0)-1,1000,1)=IF(B$7="","Yes",B$7))*ROW(Data!$C$1:$C$1007),ROW(B173)-ROW(B$7)),1)),"")</f>
        <v/>
      </c>
      <c r="C173" s="43" t="str">
        <f ca="1">IF(D173="","",IF(INDEX(Data!$BR:$BR,MATCH(D173,Data!$A:$A,0),1)=0,"",INDEX(Data!$BR:$BR,MATCH(D173,Data!$A:$A,0),1)))</f>
        <v/>
      </c>
      <c r="D173" s="43" t="str" cm="1">
        <f t="array" aca="1" ref="D173" ca="1">IFERROR(_xlfn.SINGLE(INDEX(Data!$A$1:C$1007,_xlfn.AGGREGATE(15,6,(OFFSET(Data!$A$1,0,MATCH(D$6,Data!$1:$1,0)-1,1000,1)=IF(D$7="","Yes",D$7))/(OFFSET(Data!$A$1,0,MATCH(D$6,Data!$1:$1,0)-1,1000,1)=IF(D$7="","Yes",D$7))*ROW(Data!$C$1:$C$1007),ROW(D173)-ROW(D$7)),1)),"")</f>
        <v/>
      </c>
      <c r="E173" s="43" t="str">
        <f ca="1">IF(F173="","",IF(INDEX(Data!$BR:$BR,MATCH(F173,Data!$A:$A,0),1)=0,"",INDEX(Data!$BR:$BR,MATCH(F173,Data!$A:$A,0),1)))</f>
        <v/>
      </c>
      <c r="F173" s="43" t="str" cm="1">
        <f t="array" aca="1" ref="F173" ca="1">IFERROR(_xlfn.SINGLE(INDEX(Data!$A$1:E$1009,_xlfn.AGGREGATE(15,6,(OFFSET(Data!$A$1,0,MATCH(F$6,Data!$1:$1,0)-1,1000,1)=IF(F$7="","Yes",F$7))/(OFFSET(Data!$A$1,0,MATCH(F$6,Data!$1:$1,0)-1,1000,1)=IF(F$7="","Yes",F$7))*ROW(Data!$C$1:$C$1009),ROW(F173)-ROW(F$7)),1)),"")</f>
        <v/>
      </c>
      <c r="G173" s="43" t="str">
        <f ca="1">IF(H173="","",IF(INDEX(Data!$BR:$BR,MATCH(H173,Data!$A:$A,0),1)=0,"",INDEX(Data!$BR:$BR,MATCH(H173,Data!$A:$A,0),1)))</f>
        <v/>
      </c>
      <c r="H173" s="43" t="str" cm="1">
        <f t="array" aca="1" ref="H173" ca="1">IFERROR(_xlfn.SINGLE(INDEX(Data!$A$1:G$1009,_xlfn.AGGREGATE(15,6,(OFFSET(Data!$A$1,0,MATCH(H$6,Data!$1:$1,0)-1,1000,1)=IF(H$7="","Yes",H$7))/(OFFSET(Data!$A$1,0,MATCH(H$6,Data!$1:$1,0)-1,1000,1)=IF(H$7="","Yes",H$7))*ROW(Data!$C$1:$C$1009),ROW(H173)-ROW(H$7)),1)),"")</f>
        <v/>
      </c>
      <c r="I173" s="43" t="str">
        <f ca="1">IF(J173="","",IF(INDEX(Data!$BR:$BR,MATCH(J173,Data!$A:$A,0),1)=0,"",INDEX(Data!$BR:$BR,MATCH(J173,Data!$A:$A,0),1)))</f>
        <v/>
      </c>
      <c r="J173" s="43" t="str" cm="1">
        <f t="array" aca="1" ref="J173" ca="1">IFERROR(_xlfn.SINGLE(INDEX(Data!$A$1:J$1009,_xlfn.AGGREGATE(15,6,(OFFSET(Data!$A$1,0,MATCH(J$6,Data!$1:$1,0)-1,1000,1)=IF(J$7="","Yes",J$7))/(OFFSET(Data!$A$1,0,MATCH(J$6,Data!$1:$1,0)-1,1000,1)=IF(J$7="","Yes",J$7))*ROW(Data!$C$1:$C$1009),ROW(J173)-ROW(J$7)),1)),"")</f>
        <v/>
      </c>
      <c r="K173" s="43" t="str">
        <f ca="1">IF(L173="","",IF(INDEX(Data!$BR:$BR,MATCH(L173,Data!$A:$A,0),1)=0,"",INDEX(Data!$BR:$BR,MATCH(L173,Data!$A:$A,0),1)))</f>
        <v/>
      </c>
      <c r="L173" s="43" t="str" cm="1">
        <f t="array" aca="1" ref="L173" ca="1">IFERROR(_xlfn.SINGLE(INDEX(Data!$A$1:L$1009,_xlfn.AGGREGATE(15,6,(OFFSET(Data!$A$1,0,MATCH(L$6,Data!$1:$1,0)-1,1000,1)=IF(L$7="","Yes",L$7))/(OFFSET(Data!$A$1,0,MATCH(L$6,Data!$1:$1,0)-1,1000,1)=IF(L$7="","Yes",L$7))*ROW(Data!$C$1:$C$1009),ROW(L173)-ROW(L$7)),1)),"")</f>
        <v/>
      </c>
      <c r="M173" s="43" t="str">
        <f ca="1">IF(N173="","",IF(INDEX(Data!$BR:$BR,MATCH(N173,Data!$A:$A,0),1)=0,"",INDEX(Data!$BR:$BR,MATCH(N173,Data!$A:$A,0),1)))</f>
        <v/>
      </c>
      <c r="N173" s="43" t="str" cm="1">
        <f t="array" aca="1" ref="N173" ca="1">IFERROR(_xlfn.SINGLE(INDEX(Data!$A$1:N$1009,_xlfn.AGGREGATE(15,6,(OFFSET(Data!$A$1,0,MATCH(N$6,Data!$1:$1,0)-1,1000,1)=IF(N$7="","Yes",N$7))/(OFFSET(Data!$A$1,0,MATCH(N$6,Data!$1:$1,0)-1,1000,1)=IF(N$7="","Yes",N$7))*ROW(Data!$C$1:$C$1009),ROW(N173)-ROW(N$7)),1)),"")</f>
        <v/>
      </c>
      <c r="O173" s="43" t="str">
        <f ca="1">IF(P173="","",IF(INDEX(Data!$BR:$BR,MATCH(P173,Data!$A:$A,0),1)=0,"",INDEX(Data!$BR:$BR,MATCH(P173,Data!$A:$A,0),1)))</f>
        <v/>
      </c>
      <c r="P173" s="43" t="str" cm="1">
        <f t="array" aca="1" ref="P173" ca="1">IFERROR(_xlfn.SINGLE(INDEX(Data!$A$1:Q$1009,_xlfn.AGGREGATE(15,6,(OFFSET(Data!$A$1,0,MATCH(P$6,Data!$1:$1,0)-1,1000,1)=IF(P$7="","Yes",P$7))/(OFFSET(Data!$A$1,0,MATCH(P$6,Data!$1:$1,0)-1,1000,1)=IF(P$7="","Yes",P$7))*ROW(Data!$C$1:$C$1009),ROW(P173)-ROW(P$7)),1)),"")</f>
        <v/>
      </c>
      <c r="Q173" s="43" t="str">
        <f ca="1">IF(R173="","",IF(INDEX(Data!$BR:$BR,MATCH(R173,Data!$A:$A,0),1)=0,"",INDEX(Data!$BR:$BR,MATCH(R173,Data!$A:$A,0),1)))</f>
        <v/>
      </c>
      <c r="R173" s="43" t="str" cm="1">
        <f t="array" aca="1" ref="R173" ca="1">IFERROR(_xlfn.SINGLE(INDEX(Data!$A$1:R$1009,_xlfn.AGGREGATE(15,6,(OFFSET(Data!$A$1,0,MATCH(R$6,Data!$1:$1,0)-1,1000,1)=IF(R$7="","Yes",R$7))/(OFFSET(Data!$A$1,0,MATCH(R$6,Data!$1:$1,0)-1,1000,1)=IF(R$7="","Yes",R$7))*ROW(Data!$C$1:$C$1009),ROW(R173)-ROW(R$7)),1)),"")</f>
        <v/>
      </c>
      <c r="S173" s="43" t="str">
        <f ca="1">IF(T173="","",IF(INDEX(Data!$BR:$BR,MATCH(T173,Data!$A:$A,0),1)=0,"",INDEX(Data!$BR:$BR,MATCH(T173,Data!$A:$A,0),1)))</f>
        <v/>
      </c>
      <c r="T173" s="43" t="str" cm="1">
        <f t="array" aca="1" ref="T173" ca="1">IFERROR(_xlfn.SINGLE(INDEX(Data!$A$1:S$1009,_xlfn.AGGREGATE(15,6,(OFFSET(Data!$A$1,0,MATCH(T$6,Data!$1:$1,0)-1,1000,1)=IF(T$7="","Yes",T$7))/(OFFSET(Data!$A$1,0,MATCH(T$6,Data!$1:$1,0)-1,1000,1)=IF(T$7="","Yes",T$7))*ROW(Data!$C$1:$C$1009),ROW(T173)-ROW(T$7)),1)),"")</f>
        <v/>
      </c>
      <c r="U173" s="43" t="str">
        <f ca="1">IF(V173="","",IF(INDEX(Data!$BR:$BR,MATCH(V173,Data!$A:$A,0),1)=0,"",INDEX(Data!$BR:$BR,MATCH(V173,Data!$A:$A,0),1)))</f>
        <v/>
      </c>
      <c r="V173" s="43" t="str" cm="1">
        <f t="array" aca="1" ref="V173" ca="1">IFERROR(_xlfn.SINGLE(INDEX(Data!$A$1:T$1009,_xlfn.AGGREGATE(15,6,(OFFSET(Data!$A$1,0,MATCH(V$6,Data!$1:$1,0)-1,1000,1)=IF(V$7="","Yes",V$7))/(OFFSET(Data!$A$1,0,MATCH(V$6,Data!$1:$1,0)-1,1000,1)=IF(V$7="","Yes",V$7))*ROW(Data!$C$1:$C$1009),ROW(V173)-ROW(V$7)),1)),"")</f>
        <v/>
      </c>
      <c r="W173" s="43" t="str">
        <f ca="1">IF(X173="","",IF(INDEX(Data!$BR:$BR,MATCH(X173,Data!$A:$A,0),1)=0,"",INDEX(Data!$BR:$BR,MATCH(X173,Data!$A:$A,0),1)))</f>
        <v/>
      </c>
      <c r="X173" s="43" t="str" cm="1">
        <f t="array" aca="1" ref="X173" ca="1">IFERROR(_xlfn.SINGLE(INDEX(Data!$A$1:Y$1009,_xlfn.AGGREGATE(15,6,(OFFSET(Data!$A$1,0,MATCH(X$6,Data!$1:$1,0)-1,1000,1)=IF(X$7="","Yes",X$7))/(OFFSET(Data!$A$1,0,MATCH(X$6,Data!$1:$1,0)-1,1000,1)=IF(X$7="","Yes",X$7))*ROW(Data!$C$1:$C$1009),ROW(X173)-ROW(X$7)),1)),"")</f>
        <v/>
      </c>
      <c r="Y173" s="43" t="str">
        <f ca="1">IF(Z173="","",IF(INDEX(Data!$BR:$BR,MATCH(Z173,Data!$A:$A,0),1)=0,"",INDEX(Data!$BR:$BR,MATCH(Z173,Data!$A:$A,0),1)))</f>
        <v/>
      </c>
      <c r="Z173" s="43" t="str" cm="1">
        <f t="array" aca="1" ref="Z173" ca="1">IFERROR(_xlfn.SINGLE(INDEX(Data!$A$1:AA$1009,_xlfn.AGGREGATE(15,6,(OFFSET(Data!$A$1,0,MATCH(Z$6,Data!$1:$1,0)-1,1000,1)=IF(Z$7="","Yes",Z$7))/(OFFSET(Data!$A$1,0,MATCH(Z$6,Data!$1:$1,0)-1,1000,1)=IF(Z$7="","Yes",Z$7))*ROW(Data!$C$1:$C$1009),ROW(Z173)-ROW(Z$7)),1)),"")</f>
        <v/>
      </c>
      <c r="AA173" s="43" t="str">
        <f ca="1">IF(AB173="","",IF(INDEX(Data!$BR:$BR,MATCH(AB173,Data!$A:$A,0),1)=0,"",INDEX(Data!$BR:$BR,MATCH(AB173,Data!$A:$A,0),1)))</f>
        <v/>
      </c>
      <c r="AB173" s="43" t="str" cm="1">
        <f t="array" aca="1" ref="AB173" ca="1">IFERROR(_xlfn.SINGLE(INDEX(Data!$A$1:AC$1009,_xlfn.AGGREGATE(15,6,(OFFSET(Data!$A$1,0,MATCH(AB$6,Data!$1:$1,0)-1,1000,1)=IF(AB$7="","Yes",AB$7))/(OFFSET(Data!$A$1,0,MATCH(AB$6,Data!$1:$1,0)-1,1000,1)=IF(AB$7="","Yes",AB$7))*ROW(Data!$C$1:$C$1009),ROW(AB173)-ROW(AB$7)),1)),"")</f>
        <v/>
      </c>
      <c r="AC173" s="43" t="str">
        <f ca="1">IF(AD173="","",IF(INDEX(Data!$BR:$BR,MATCH(AD173,Data!$A:$A,0),1)=0,"",INDEX(Data!$BR:$BR,MATCH(AD173,Data!$A:$A,0),1)))</f>
        <v/>
      </c>
      <c r="AD173" s="43" t="str" cm="1">
        <f t="array" aca="1" ref="AD173" ca="1">IFERROR(_xlfn.SINGLE(INDEX(Data!$A$1:AE$1009,_xlfn.AGGREGATE(15,6,(OFFSET(Data!$A$1,0,MATCH(AD$6,Data!$1:$1,0)-1,1000,1)=IF(AD$7="","Yes",AD$7))/(OFFSET(Data!$A$1,0,MATCH(AD$6,Data!$1:$1,0)-1,1000,1)=IF(AD$7="","Yes",AD$7))*ROW(Data!$C$1:$C$1009),ROW(AD173)-ROW(AD$7)),1)),"")</f>
        <v/>
      </c>
      <c r="AE173" s="43" t="str">
        <f ca="1">IF(AF173="","",IF(INDEX(Data!$BR:$BR,MATCH(AF173,Data!$A:$A,0),1)=0,"",INDEX(Data!$BR:$BR,MATCH(AF173,Data!$A:$A,0),1)))</f>
        <v/>
      </c>
      <c r="AF173" s="43" t="str" cm="1">
        <f t="array" aca="1" ref="AF173" ca="1">IFERROR(_xlfn.SINGLE(INDEX(Data!$A$1:AM$1009,_xlfn.AGGREGATE(15,6,(OFFSET(Data!$A$1,0,MATCH(AF$6,Data!$1:$1,0)-1,1000,1)=IF(AF$7="","Yes",AF$7))/(OFFSET(Data!$A$1,0,MATCH(AF$6,Data!$1:$1,0)-1,1000,1)=IF(AF$7="","Yes",AF$7))*ROW(Data!$C$1:$C$1009),ROW(AF173)-ROW(AF$7)),1)),"")</f>
        <v/>
      </c>
      <c r="AG173" s="43" t="str">
        <f ca="1">IF(AH173="","",IF(INDEX(Data!$BR:$BR,MATCH(AH173,Data!$A:$A,0),1)=0,"",INDEX(Data!$BR:$BR,MATCH(AH173,Data!$A:$A,0),1)))</f>
        <v/>
      </c>
      <c r="AH173" s="43" t="str" cm="1">
        <f t="array" aca="1" ref="AH173" ca="1">IFERROR(_xlfn.SINGLE(INDEX(Data!$A$1:AO$1009,_xlfn.AGGREGATE(15,6,(OFFSET(Data!$A$1,0,MATCH(AH$6,Data!$1:$1,0)-1,1000,1)=IF(AH$7="","Yes",AH$7))/(OFFSET(Data!$A$1,0,MATCH(AH$6,Data!$1:$1,0)-1,1000,1)=IF(AH$7="","Yes",AH$7))*ROW(Data!$C$1:$C$1009),ROW(AH173)-ROW(AH$7)),1)),"")</f>
        <v/>
      </c>
      <c r="AI173" s="43" t="str">
        <f ca="1">IF(AJ173="","",IF(INDEX(Data!$BR:$BR,MATCH(AJ173,Data!$A:$A,0),1)=0,"",INDEX(Data!$BR:$BR,MATCH(AJ173,Data!$A:$A,0),1)))</f>
        <v/>
      </c>
      <c r="AJ173" s="43" t="str" cm="1">
        <f t="array" aca="1" ref="AJ173" ca="1">IFERROR(_xlfn.SINGLE(INDEX(Data!$A$1:AQ$1009,_xlfn.AGGREGATE(15,6,(OFFSET(Data!$A$1,0,MATCH(AJ$6,Data!$1:$1,0)-1,1000,1)=IF(AJ$7="","Yes",AJ$7))/(OFFSET(Data!$A$1,0,MATCH(AJ$6,Data!$1:$1,0)-1,1000,1)=IF(AJ$7="","Yes",AJ$7))*ROW(Data!$C$1:$C$1009),ROW(AJ173)-ROW(AJ$7)),1)),"")</f>
        <v/>
      </c>
      <c r="AK173" s="43" t="str">
        <f ca="1">IF(AL173="","",IF(INDEX(Data!$BR:$BR,MATCH(AL173,Data!$A:$A,0),1)=0,"",INDEX(Data!$BR:$BR,MATCH(AL173,Data!$A:$A,0),1)))</f>
        <v/>
      </c>
      <c r="AL173" s="43" t="str" cm="1">
        <f t="array" aca="1" ref="AL173" ca="1">IFERROR(_xlfn.SINGLE(INDEX(Data!$A$1:AS$1009,_xlfn.AGGREGATE(15,6,(OFFSET(Data!$A$1,0,MATCH(AL$6,Data!$1:$1,0)-1,1000,1)=IF(AL$7="","Yes",AL$7))/(OFFSET(Data!$A$1,0,MATCH(AL$6,Data!$1:$1,0)-1,1000,1)=IF(AL$7="","Yes",AL$7))*ROW(Data!$C$1:$C$1009),ROW(AL173)-ROW(AL$7)),1)),"")</f>
        <v/>
      </c>
      <c r="AM173" s="43" t="str">
        <f ca="1">IF(AN173="","",IF(INDEX(Data!$BR:$BR,MATCH(AN173,Data!$A:$A,0),1)=0,"",INDEX(Data!$BR:$BR,MATCH(AN173,Data!$A:$A,0),1)))</f>
        <v/>
      </c>
      <c r="AN173" s="43" t="str" cm="1">
        <f t="array" aca="1" ref="AN173" ca="1">IFERROR(_xlfn.SINGLE(INDEX(Data!$A$1:AU$1009,_xlfn.AGGREGATE(15,6,(OFFSET(Data!$A$1,0,MATCH(AN$6,Data!$1:$1,0)-1,1000,1)=IF(AN$7="","Yes",AN$7))/(OFFSET(Data!$A$1,0,MATCH(AN$6,Data!$1:$1,0)-1,1000,1)=IF(AN$7="","Yes",AN$7))*ROW(Data!$C$1:$C$1009),ROW(AN173)-ROW(AN$7)),1)),"")</f>
        <v/>
      </c>
    </row>
    <row r="174" spans="1:40" x14ac:dyDescent="0.4">
      <c r="A174" s="43" t="str">
        <f ca="1">IF(B174="","",IF(INDEX(Data!$BR:$BR,MATCH(B174,Data!$A:$A,0),1)=0,"",INDEX(Data!$BR:$BR,MATCH(B174,Data!$A:$A,0),1)))</f>
        <v/>
      </c>
      <c r="B174" s="43" t="str" cm="1">
        <f t="array" aca="1" ref="B174" ca="1">IFERROR(_xlfn.SINGLE(INDEX(Data!A$1:$A$1007,_xlfn.AGGREGATE(15,6,(OFFSET(Data!$A$1,0,MATCH(B$6,Data!$1:$1,0)-1,1000,1)=IF(B$7="","Yes",B$7))/(OFFSET(Data!$A$1,0,MATCH(B$6,Data!$1:$1,0)-1,1000,1)=IF(B$7="","Yes",B$7))*ROW(Data!$C$1:$C$1007),ROW(B174)-ROW(B$7)),1)),"")</f>
        <v/>
      </c>
      <c r="C174" s="43" t="str">
        <f ca="1">IF(D174="","",IF(INDEX(Data!$BR:$BR,MATCH(D174,Data!$A:$A,0),1)=0,"",INDEX(Data!$BR:$BR,MATCH(D174,Data!$A:$A,0),1)))</f>
        <v/>
      </c>
      <c r="D174" s="43" t="str" cm="1">
        <f t="array" aca="1" ref="D174" ca="1">IFERROR(_xlfn.SINGLE(INDEX(Data!$A$1:C$1007,_xlfn.AGGREGATE(15,6,(OFFSET(Data!$A$1,0,MATCH(D$6,Data!$1:$1,0)-1,1000,1)=IF(D$7="","Yes",D$7))/(OFFSET(Data!$A$1,0,MATCH(D$6,Data!$1:$1,0)-1,1000,1)=IF(D$7="","Yes",D$7))*ROW(Data!$C$1:$C$1007),ROW(D174)-ROW(D$7)),1)),"")</f>
        <v/>
      </c>
      <c r="E174" s="43" t="str">
        <f ca="1">IF(F174="","",IF(INDEX(Data!$BR:$BR,MATCH(F174,Data!$A:$A,0),1)=0,"",INDEX(Data!$BR:$BR,MATCH(F174,Data!$A:$A,0),1)))</f>
        <v/>
      </c>
      <c r="F174" s="43" t="str" cm="1">
        <f t="array" aca="1" ref="F174" ca="1">IFERROR(_xlfn.SINGLE(INDEX(Data!$A$1:E$1009,_xlfn.AGGREGATE(15,6,(OFFSET(Data!$A$1,0,MATCH(F$6,Data!$1:$1,0)-1,1000,1)=IF(F$7="","Yes",F$7))/(OFFSET(Data!$A$1,0,MATCH(F$6,Data!$1:$1,0)-1,1000,1)=IF(F$7="","Yes",F$7))*ROW(Data!$C$1:$C$1009),ROW(F174)-ROW(F$7)),1)),"")</f>
        <v/>
      </c>
      <c r="G174" s="43" t="str">
        <f ca="1">IF(H174="","",IF(INDEX(Data!$BR:$BR,MATCH(H174,Data!$A:$A,0),1)=0,"",INDEX(Data!$BR:$BR,MATCH(H174,Data!$A:$A,0),1)))</f>
        <v/>
      </c>
      <c r="H174" s="43" t="str" cm="1">
        <f t="array" aca="1" ref="H174" ca="1">IFERROR(_xlfn.SINGLE(INDEX(Data!$A$1:G$1009,_xlfn.AGGREGATE(15,6,(OFFSET(Data!$A$1,0,MATCH(H$6,Data!$1:$1,0)-1,1000,1)=IF(H$7="","Yes",H$7))/(OFFSET(Data!$A$1,0,MATCH(H$6,Data!$1:$1,0)-1,1000,1)=IF(H$7="","Yes",H$7))*ROW(Data!$C$1:$C$1009),ROW(H174)-ROW(H$7)),1)),"")</f>
        <v/>
      </c>
      <c r="I174" s="43" t="str">
        <f ca="1">IF(J174="","",IF(INDEX(Data!$BR:$BR,MATCH(J174,Data!$A:$A,0),1)=0,"",INDEX(Data!$BR:$BR,MATCH(J174,Data!$A:$A,0),1)))</f>
        <v/>
      </c>
      <c r="J174" s="43" t="str" cm="1">
        <f t="array" aca="1" ref="J174" ca="1">IFERROR(_xlfn.SINGLE(INDEX(Data!$A$1:J$1009,_xlfn.AGGREGATE(15,6,(OFFSET(Data!$A$1,0,MATCH(J$6,Data!$1:$1,0)-1,1000,1)=IF(J$7="","Yes",J$7))/(OFFSET(Data!$A$1,0,MATCH(J$6,Data!$1:$1,0)-1,1000,1)=IF(J$7="","Yes",J$7))*ROW(Data!$C$1:$C$1009),ROW(J174)-ROW(J$7)),1)),"")</f>
        <v/>
      </c>
      <c r="K174" s="43" t="str">
        <f ca="1">IF(L174="","",IF(INDEX(Data!$BR:$BR,MATCH(L174,Data!$A:$A,0),1)=0,"",INDEX(Data!$BR:$BR,MATCH(L174,Data!$A:$A,0),1)))</f>
        <v/>
      </c>
      <c r="L174" s="43" t="str" cm="1">
        <f t="array" aca="1" ref="L174" ca="1">IFERROR(_xlfn.SINGLE(INDEX(Data!$A$1:L$1009,_xlfn.AGGREGATE(15,6,(OFFSET(Data!$A$1,0,MATCH(L$6,Data!$1:$1,0)-1,1000,1)=IF(L$7="","Yes",L$7))/(OFFSET(Data!$A$1,0,MATCH(L$6,Data!$1:$1,0)-1,1000,1)=IF(L$7="","Yes",L$7))*ROW(Data!$C$1:$C$1009),ROW(L174)-ROW(L$7)),1)),"")</f>
        <v/>
      </c>
      <c r="M174" s="43" t="str">
        <f ca="1">IF(N174="","",IF(INDEX(Data!$BR:$BR,MATCH(N174,Data!$A:$A,0),1)=0,"",INDEX(Data!$BR:$BR,MATCH(N174,Data!$A:$A,0),1)))</f>
        <v/>
      </c>
      <c r="N174" s="43" t="str" cm="1">
        <f t="array" aca="1" ref="N174" ca="1">IFERROR(_xlfn.SINGLE(INDEX(Data!$A$1:N$1009,_xlfn.AGGREGATE(15,6,(OFFSET(Data!$A$1,0,MATCH(N$6,Data!$1:$1,0)-1,1000,1)=IF(N$7="","Yes",N$7))/(OFFSET(Data!$A$1,0,MATCH(N$6,Data!$1:$1,0)-1,1000,1)=IF(N$7="","Yes",N$7))*ROW(Data!$C$1:$C$1009),ROW(N174)-ROW(N$7)),1)),"")</f>
        <v/>
      </c>
      <c r="O174" s="43" t="str">
        <f ca="1">IF(P174="","",IF(INDEX(Data!$BR:$BR,MATCH(P174,Data!$A:$A,0),1)=0,"",INDEX(Data!$BR:$BR,MATCH(P174,Data!$A:$A,0),1)))</f>
        <v/>
      </c>
      <c r="P174" s="43" t="str" cm="1">
        <f t="array" aca="1" ref="P174" ca="1">IFERROR(_xlfn.SINGLE(INDEX(Data!$A$1:Q$1009,_xlfn.AGGREGATE(15,6,(OFFSET(Data!$A$1,0,MATCH(P$6,Data!$1:$1,0)-1,1000,1)=IF(P$7="","Yes",P$7))/(OFFSET(Data!$A$1,0,MATCH(P$6,Data!$1:$1,0)-1,1000,1)=IF(P$7="","Yes",P$7))*ROW(Data!$C$1:$C$1009),ROW(P174)-ROW(P$7)),1)),"")</f>
        <v/>
      </c>
      <c r="Q174" s="43" t="str">
        <f ca="1">IF(R174="","",IF(INDEX(Data!$BR:$BR,MATCH(R174,Data!$A:$A,0),1)=0,"",INDEX(Data!$BR:$BR,MATCH(R174,Data!$A:$A,0),1)))</f>
        <v/>
      </c>
      <c r="R174" s="43" t="str" cm="1">
        <f t="array" aca="1" ref="R174" ca="1">IFERROR(_xlfn.SINGLE(INDEX(Data!$A$1:R$1009,_xlfn.AGGREGATE(15,6,(OFFSET(Data!$A$1,0,MATCH(R$6,Data!$1:$1,0)-1,1000,1)=IF(R$7="","Yes",R$7))/(OFFSET(Data!$A$1,0,MATCH(R$6,Data!$1:$1,0)-1,1000,1)=IF(R$7="","Yes",R$7))*ROW(Data!$C$1:$C$1009),ROW(R174)-ROW(R$7)),1)),"")</f>
        <v/>
      </c>
      <c r="S174" s="43" t="str">
        <f ca="1">IF(T174="","",IF(INDEX(Data!$BR:$BR,MATCH(T174,Data!$A:$A,0),1)=0,"",INDEX(Data!$BR:$BR,MATCH(T174,Data!$A:$A,0),1)))</f>
        <v/>
      </c>
      <c r="T174" s="43" t="str" cm="1">
        <f t="array" aca="1" ref="T174" ca="1">IFERROR(_xlfn.SINGLE(INDEX(Data!$A$1:S$1009,_xlfn.AGGREGATE(15,6,(OFFSET(Data!$A$1,0,MATCH(T$6,Data!$1:$1,0)-1,1000,1)=IF(T$7="","Yes",T$7))/(OFFSET(Data!$A$1,0,MATCH(T$6,Data!$1:$1,0)-1,1000,1)=IF(T$7="","Yes",T$7))*ROW(Data!$C$1:$C$1009),ROW(T174)-ROW(T$7)),1)),"")</f>
        <v/>
      </c>
      <c r="U174" s="43" t="str">
        <f ca="1">IF(V174="","",IF(INDEX(Data!$BR:$BR,MATCH(V174,Data!$A:$A,0),1)=0,"",INDEX(Data!$BR:$BR,MATCH(V174,Data!$A:$A,0),1)))</f>
        <v/>
      </c>
      <c r="V174" s="43" t="str" cm="1">
        <f t="array" aca="1" ref="V174" ca="1">IFERROR(_xlfn.SINGLE(INDEX(Data!$A$1:T$1009,_xlfn.AGGREGATE(15,6,(OFFSET(Data!$A$1,0,MATCH(V$6,Data!$1:$1,0)-1,1000,1)=IF(V$7="","Yes",V$7))/(OFFSET(Data!$A$1,0,MATCH(V$6,Data!$1:$1,0)-1,1000,1)=IF(V$7="","Yes",V$7))*ROW(Data!$C$1:$C$1009),ROW(V174)-ROW(V$7)),1)),"")</f>
        <v/>
      </c>
      <c r="W174" s="43" t="str">
        <f ca="1">IF(X174="","",IF(INDEX(Data!$BR:$BR,MATCH(X174,Data!$A:$A,0),1)=0,"",INDEX(Data!$BR:$BR,MATCH(X174,Data!$A:$A,0),1)))</f>
        <v/>
      </c>
      <c r="X174" s="43" t="str" cm="1">
        <f t="array" aca="1" ref="X174" ca="1">IFERROR(_xlfn.SINGLE(INDEX(Data!$A$1:Y$1009,_xlfn.AGGREGATE(15,6,(OFFSET(Data!$A$1,0,MATCH(X$6,Data!$1:$1,0)-1,1000,1)=IF(X$7="","Yes",X$7))/(OFFSET(Data!$A$1,0,MATCH(X$6,Data!$1:$1,0)-1,1000,1)=IF(X$7="","Yes",X$7))*ROW(Data!$C$1:$C$1009),ROW(X174)-ROW(X$7)),1)),"")</f>
        <v/>
      </c>
      <c r="Y174" s="43" t="str">
        <f ca="1">IF(Z174="","",IF(INDEX(Data!$BR:$BR,MATCH(Z174,Data!$A:$A,0),1)=0,"",INDEX(Data!$BR:$BR,MATCH(Z174,Data!$A:$A,0),1)))</f>
        <v/>
      </c>
      <c r="Z174" s="43" t="str" cm="1">
        <f t="array" aca="1" ref="Z174" ca="1">IFERROR(_xlfn.SINGLE(INDEX(Data!$A$1:AA$1009,_xlfn.AGGREGATE(15,6,(OFFSET(Data!$A$1,0,MATCH(Z$6,Data!$1:$1,0)-1,1000,1)=IF(Z$7="","Yes",Z$7))/(OFFSET(Data!$A$1,0,MATCH(Z$6,Data!$1:$1,0)-1,1000,1)=IF(Z$7="","Yes",Z$7))*ROW(Data!$C$1:$C$1009),ROW(Z174)-ROW(Z$7)),1)),"")</f>
        <v/>
      </c>
      <c r="AA174" s="43" t="str">
        <f ca="1">IF(AB174="","",IF(INDEX(Data!$BR:$BR,MATCH(AB174,Data!$A:$A,0),1)=0,"",INDEX(Data!$BR:$BR,MATCH(AB174,Data!$A:$A,0),1)))</f>
        <v/>
      </c>
      <c r="AB174" s="43" t="str" cm="1">
        <f t="array" aca="1" ref="AB174" ca="1">IFERROR(_xlfn.SINGLE(INDEX(Data!$A$1:AC$1009,_xlfn.AGGREGATE(15,6,(OFFSET(Data!$A$1,0,MATCH(AB$6,Data!$1:$1,0)-1,1000,1)=IF(AB$7="","Yes",AB$7))/(OFFSET(Data!$A$1,0,MATCH(AB$6,Data!$1:$1,0)-1,1000,1)=IF(AB$7="","Yes",AB$7))*ROW(Data!$C$1:$C$1009),ROW(AB174)-ROW(AB$7)),1)),"")</f>
        <v/>
      </c>
      <c r="AC174" s="43" t="str">
        <f ca="1">IF(AD174="","",IF(INDEX(Data!$BR:$BR,MATCH(AD174,Data!$A:$A,0),1)=0,"",INDEX(Data!$BR:$BR,MATCH(AD174,Data!$A:$A,0),1)))</f>
        <v/>
      </c>
      <c r="AD174" s="43" t="str" cm="1">
        <f t="array" aca="1" ref="AD174" ca="1">IFERROR(_xlfn.SINGLE(INDEX(Data!$A$1:AE$1009,_xlfn.AGGREGATE(15,6,(OFFSET(Data!$A$1,0,MATCH(AD$6,Data!$1:$1,0)-1,1000,1)=IF(AD$7="","Yes",AD$7))/(OFFSET(Data!$A$1,0,MATCH(AD$6,Data!$1:$1,0)-1,1000,1)=IF(AD$7="","Yes",AD$7))*ROW(Data!$C$1:$C$1009),ROW(AD174)-ROW(AD$7)),1)),"")</f>
        <v/>
      </c>
      <c r="AE174" s="43" t="str">
        <f ca="1">IF(AF174="","",IF(INDEX(Data!$BR:$BR,MATCH(AF174,Data!$A:$A,0),1)=0,"",INDEX(Data!$BR:$BR,MATCH(AF174,Data!$A:$A,0),1)))</f>
        <v/>
      </c>
      <c r="AF174" s="43" t="str" cm="1">
        <f t="array" aca="1" ref="AF174" ca="1">IFERROR(_xlfn.SINGLE(INDEX(Data!$A$1:AM$1009,_xlfn.AGGREGATE(15,6,(OFFSET(Data!$A$1,0,MATCH(AF$6,Data!$1:$1,0)-1,1000,1)=IF(AF$7="","Yes",AF$7))/(OFFSET(Data!$A$1,0,MATCH(AF$6,Data!$1:$1,0)-1,1000,1)=IF(AF$7="","Yes",AF$7))*ROW(Data!$C$1:$C$1009),ROW(AF174)-ROW(AF$7)),1)),"")</f>
        <v/>
      </c>
      <c r="AG174" s="43" t="str">
        <f ca="1">IF(AH174="","",IF(INDEX(Data!$BR:$BR,MATCH(AH174,Data!$A:$A,0),1)=0,"",INDEX(Data!$BR:$BR,MATCH(AH174,Data!$A:$A,0),1)))</f>
        <v/>
      </c>
      <c r="AH174" s="43" t="str" cm="1">
        <f t="array" aca="1" ref="AH174" ca="1">IFERROR(_xlfn.SINGLE(INDEX(Data!$A$1:AO$1009,_xlfn.AGGREGATE(15,6,(OFFSET(Data!$A$1,0,MATCH(AH$6,Data!$1:$1,0)-1,1000,1)=IF(AH$7="","Yes",AH$7))/(OFFSET(Data!$A$1,0,MATCH(AH$6,Data!$1:$1,0)-1,1000,1)=IF(AH$7="","Yes",AH$7))*ROW(Data!$C$1:$C$1009),ROW(AH174)-ROW(AH$7)),1)),"")</f>
        <v/>
      </c>
      <c r="AI174" s="43" t="str">
        <f ca="1">IF(AJ174="","",IF(INDEX(Data!$BR:$BR,MATCH(AJ174,Data!$A:$A,0),1)=0,"",INDEX(Data!$BR:$BR,MATCH(AJ174,Data!$A:$A,0),1)))</f>
        <v/>
      </c>
      <c r="AJ174" s="43" t="str" cm="1">
        <f t="array" aca="1" ref="AJ174" ca="1">IFERROR(_xlfn.SINGLE(INDEX(Data!$A$1:AQ$1009,_xlfn.AGGREGATE(15,6,(OFFSET(Data!$A$1,0,MATCH(AJ$6,Data!$1:$1,0)-1,1000,1)=IF(AJ$7="","Yes",AJ$7))/(OFFSET(Data!$A$1,0,MATCH(AJ$6,Data!$1:$1,0)-1,1000,1)=IF(AJ$7="","Yes",AJ$7))*ROW(Data!$C$1:$C$1009),ROW(AJ174)-ROW(AJ$7)),1)),"")</f>
        <v/>
      </c>
      <c r="AK174" s="43" t="str">
        <f ca="1">IF(AL174="","",IF(INDEX(Data!$BR:$BR,MATCH(AL174,Data!$A:$A,0),1)=0,"",INDEX(Data!$BR:$BR,MATCH(AL174,Data!$A:$A,0),1)))</f>
        <v/>
      </c>
      <c r="AL174" s="43" t="str" cm="1">
        <f t="array" aca="1" ref="AL174" ca="1">IFERROR(_xlfn.SINGLE(INDEX(Data!$A$1:AS$1009,_xlfn.AGGREGATE(15,6,(OFFSET(Data!$A$1,0,MATCH(AL$6,Data!$1:$1,0)-1,1000,1)=IF(AL$7="","Yes",AL$7))/(OFFSET(Data!$A$1,0,MATCH(AL$6,Data!$1:$1,0)-1,1000,1)=IF(AL$7="","Yes",AL$7))*ROW(Data!$C$1:$C$1009),ROW(AL174)-ROW(AL$7)),1)),"")</f>
        <v/>
      </c>
      <c r="AM174" s="43" t="str">
        <f ca="1">IF(AN174="","",IF(INDEX(Data!$BR:$BR,MATCH(AN174,Data!$A:$A,0),1)=0,"",INDEX(Data!$BR:$BR,MATCH(AN174,Data!$A:$A,0),1)))</f>
        <v/>
      </c>
      <c r="AN174" s="43" t="str" cm="1">
        <f t="array" aca="1" ref="AN174" ca="1">IFERROR(_xlfn.SINGLE(INDEX(Data!$A$1:AU$1009,_xlfn.AGGREGATE(15,6,(OFFSET(Data!$A$1,0,MATCH(AN$6,Data!$1:$1,0)-1,1000,1)=IF(AN$7="","Yes",AN$7))/(OFFSET(Data!$A$1,0,MATCH(AN$6,Data!$1:$1,0)-1,1000,1)=IF(AN$7="","Yes",AN$7))*ROW(Data!$C$1:$C$1009),ROW(AN174)-ROW(AN$7)),1)),"")</f>
        <v/>
      </c>
    </row>
    <row r="175" spans="1:40" x14ac:dyDescent="0.4">
      <c r="A175" s="43" t="str">
        <f ca="1">IF(B175="","",IF(INDEX(Data!$BR:$BR,MATCH(B175,Data!$A:$A,0),1)=0,"",INDEX(Data!$BR:$BR,MATCH(B175,Data!$A:$A,0),1)))</f>
        <v/>
      </c>
      <c r="B175" s="43" t="str" cm="1">
        <f t="array" aca="1" ref="B175" ca="1">IFERROR(_xlfn.SINGLE(INDEX(Data!A$1:$A$1007,_xlfn.AGGREGATE(15,6,(OFFSET(Data!$A$1,0,MATCH(B$6,Data!$1:$1,0)-1,1000,1)=IF(B$7="","Yes",B$7))/(OFFSET(Data!$A$1,0,MATCH(B$6,Data!$1:$1,0)-1,1000,1)=IF(B$7="","Yes",B$7))*ROW(Data!$C$1:$C$1007),ROW(B175)-ROW(B$7)),1)),"")</f>
        <v/>
      </c>
      <c r="C175" s="43" t="str">
        <f ca="1">IF(D175="","",IF(INDEX(Data!$BR:$BR,MATCH(D175,Data!$A:$A,0),1)=0,"",INDEX(Data!$BR:$BR,MATCH(D175,Data!$A:$A,0),1)))</f>
        <v/>
      </c>
      <c r="D175" s="43" t="str" cm="1">
        <f t="array" aca="1" ref="D175" ca="1">IFERROR(_xlfn.SINGLE(INDEX(Data!$A$1:C$1007,_xlfn.AGGREGATE(15,6,(OFFSET(Data!$A$1,0,MATCH(D$6,Data!$1:$1,0)-1,1000,1)=IF(D$7="","Yes",D$7))/(OFFSET(Data!$A$1,0,MATCH(D$6,Data!$1:$1,0)-1,1000,1)=IF(D$7="","Yes",D$7))*ROW(Data!$C$1:$C$1007),ROW(D175)-ROW(D$7)),1)),"")</f>
        <v/>
      </c>
      <c r="E175" s="43" t="str">
        <f ca="1">IF(F175="","",IF(INDEX(Data!$BR:$BR,MATCH(F175,Data!$A:$A,0),1)=0,"",INDEX(Data!$BR:$BR,MATCH(F175,Data!$A:$A,0),1)))</f>
        <v/>
      </c>
      <c r="F175" s="43" t="str" cm="1">
        <f t="array" aca="1" ref="F175" ca="1">IFERROR(_xlfn.SINGLE(INDEX(Data!$A$1:E$1009,_xlfn.AGGREGATE(15,6,(OFFSET(Data!$A$1,0,MATCH(F$6,Data!$1:$1,0)-1,1000,1)=IF(F$7="","Yes",F$7))/(OFFSET(Data!$A$1,0,MATCH(F$6,Data!$1:$1,0)-1,1000,1)=IF(F$7="","Yes",F$7))*ROW(Data!$C$1:$C$1009),ROW(F175)-ROW(F$7)),1)),"")</f>
        <v/>
      </c>
      <c r="G175" s="43" t="str">
        <f ca="1">IF(H175="","",IF(INDEX(Data!$BR:$BR,MATCH(H175,Data!$A:$A,0),1)=0,"",INDEX(Data!$BR:$BR,MATCH(H175,Data!$A:$A,0),1)))</f>
        <v/>
      </c>
      <c r="H175" s="43" t="str" cm="1">
        <f t="array" aca="1" ref="H175" ca="1">IFERROR(_xlfn.SINGLE(INDEX(Data!$A$1:G$1009,_xlfn.AGGREGATE(15,6,(OFFSET(Data!$A$1,0,MATCH(H$6,Data!$1:$1,0)-1,1000,1)=IF(H$7="","Yes",H$7))/(OFFSET(Data!$A$1,0,MATCH(H$6,Data!$1:$1,0)-1,1000,1)=IF(H$7="","Yes",H$7))*ROW(Data!$C$1:$C$1009),ROW(H175)-ROW(H$7)),1)),"")</f>
        <v/>
      </c>
      <c r="I175" s="43" t="str">
        <f ca="1">IF(J175="","",IF(INDEX(Data!$BR:$BR,MATCH(J175,Data!$A:$A,0),1)=0,"",INDEX(Data!$BR:$BR,MATCH(J175,Data!$A:$A,0),1)))</f>
        <v/>
      </c>
      <c r="J175" s="43" t="str" cm="1">
        <f t="array" aca="1" ref="J175" ca="1">IFERROR(_xlfn.SINGLE(INDEX(Data!$A$1:J$1009,_xlfn.AGGREGATE(15,6,(OFFSET(Data!$A$1,0,MATCH(J$6,Data!$1:$1,0)-1,1000,1)=IF(J$7="","Yes",J$7))/(OFFSET(Data!$A$1,0,MATCH(J$6,Data!$1:$1,0)-1,1000,1)=IF(J$7="","Yes",J$7))*ROW(Data!$C$1:$C$1009),ROW(J175)-ROW(J$7)),1)),"")</f>
        <v/>
      </c>
      <c r="K175" s="43" t="str">
        <f ca="1">IF(L175="","",IF(INDEX(Data!$BR:$BR,MATCH(L175,Data!$A:$A,0),1)=0,"",INDEX(Data!$BR:$BR,MATCH(L175,Data!$A:$A,0),1)))</f>
        <v/>
      </c>
      <c r="L175" s="43" t="str" cm="1">
        <f t="array" aca="1" ref="L175" ca="1">IFERROR(_xlfn.SINGLE(INDEX(Data!$A$1:L$1009,_xlfn.AGGREGATE(15,6,(OFFSET(Data!$A$1,0,MATCH(L$6,Data!$1:$1,0)-1,1000,1)=IF(L$7="","Yes",L$7))/(OFFSET(Data!$A$1,0,MATCH(L$6,Data!$1:$1,0)-1,1000,1)=IF(L$7="","Yes",L$7))*ROW(Data!$C$1:$C$1009),ROW(L175)-ROW(L$7)),1)),"")</f>
        <v/>
      </c>
      <c r="M175" s="43" t="str">
        <f ca="1">IF(N175="","",IF(INDEX(Data!$BR:$BR,MATCH(N175,Data!$A:$A,0),1)=0,"",INDEX(Data!$BR:$BR,MATCH(N175,Data!$A:$A,0),1)))</f>
        <v/>
      </c>
      <c r="N175" s="43" t="str" cm="1">
        <f t="array" aca="1" ref="N175" ca="1">IFERROR(_xlfn.SINGLE(INDEX(Data!$A$1:N$1009,_xlfn.AGGREGATE(15,6,(OFFSET(Data!$A$1,0,MATCH(N$6,Data!$1:$1,0)-1,1000,1)=IF(N$7="","Yes",N$7))/(OFFSET(Data!$A$1,0,MATCH(N$6,Data!$1:$1,0)-1,1000,1)=IF(N$7="","Yes",N$7))*ROW(Data!$C$1:$C$1009),ROW(N175)-ROW(N$7)),1)),"")</f>
        <v/>
      </c>
      <c r="O175" s="43" t="str">
        <f ca="1">IF(P175="","",IF(INDEX(Data!$BR:$BR,MATCH(P175,Data!$A:$A,0),1)=0,"",INDEX(Data!$BR:$BR,MATCH(P175,Data!$A:$A,0),1)))</f>
        <v/>
      </c>
      <c r="P175" s="43" t="str" cm="1">
        <f t="array" aca="1" ref="P175" ca="1">IFERROR(_xlfn.SINGLE(INDEX(Data!$A$1:Q$1009,_xlfn.AGGREGATE(15,6,(OFFSET(Data!$A$1,0,MATCH(P$6,Data!$1:$1,0)-1,1000,1)=IF(P$7="","Yes",P$7))/(OFFSET(Data!$A$1,0,MATCH(P$6,Data!$1:$1,0)-1,1000,1)=IF(P$7="","Yes",P$7))*ROW(Data!$C$1:$C$1009),ROW(P175)-ROW(P$7)),1)),"")</f>
        <v/>
      </c>
      <c r="Q175" s="43" t="str">
        <f ca="1">IF(R175="","",IF(INDEX(Data!$BR:$BR,MATCH(R175,Data!$A:$A,0),1)=0,"",INDEX(Data!$BR:$BR,MATCH(R175,Data!$A:$A,0),1)))</f>
        <v/>
      </c>
      <c r="R175" s="43" t="str" cm="1">
        <f t="array" aca="1" ref="R175" ca="1">IFERROR(_xlfn.SINGLE(INDEX(Data!$A$1:R$1009,_xlfn.AGGREGATE(15,6,(OFFSET(Data!$A$1,0,MATCH(R$6,Data!$1:$1,0)-1,1000,1)=IF(R$7="","Yes",R$7))/(OFFSET(Data!$A$1,0,MATCH(R$6,Data!$1:$1,0)-1,1000,1)=IF(R$7="","Yes",R$7))*ROW(Data!$C$1:$C$1009),ROW(R175)-ROW(R$7)),1)),"")</f>
        <v/>
      </c>
      <c r="S175" s="43" t="str">
        <f ca="1">IF(T175="","",IF(INDEX(Data!$BR:$BR,MATCH(T175,Data!$A:$A,0),1)=0,"",INDEX(Data!$BR:$BR,MATCH(T175,Data!$A:$A,0),1)))</f>
        <v/>
      </c>
      <c r="T175" s="43" t="str" cm="1">
        <f t="array" aca="1" ref="T175" ca="1">IFERROR(_xlfn.SINGLE(INDEX(Data!$A$1:S$1009,_xlfn.AGGREGATE(15,6,(OFFSET(Data!$A$1,0,MATCH(T$6,Data!$1:$1,0)-1,1000,1)=IF(T$7="","Yes",T$7))/(OFFSET(Data!$A$1,0,MATCH(T$6,Data!$1:$1,0)-1,1000,1)=IF(T$7="","Yes",T$7))*ROW(Data!$C$1:$C$1009),ROW(T175)-ROW(T$7)),1)),"")</f>
        <v/>
      </c>
      <c r="U175" s="43" t="str">
        <f ca="1">IF(V175="","",IF(INDEX(Data!$BR:$BR,MATCH(V175,Data!$A:$A,0),1)=0,"",INDEX(Data!$BR:$BR,MATCH(V175,Data!$A:$A,0),1)))</f>
        <v/>
      </c>
      <c r="V175" s="43" t="str" cm="1">
        <f t="array" aca="1" ref="V175" ca="1">IFERROR(_xlfn.SINGLE(INDEX(Data!$A$1:T$1009,_xlfn.AGGREGATE(15,6,(OFFSET(Data!$A$1,0,MATCH(V$6,Data!$1:$1,0)-1,1000,1)=IF(V$7="","Yes",V$7))/(OFFSET(Data!$A$1,0,MATCH(V$6,Data!$1:$1,0)-1,1000,1)=IF(V$7="","Yes",V$7))*ROW(Data!$C$1:$C$1009),ROW(V175)-ROW(V$7)),1)),"")</f>
        <v/>
      </c>
      <c r="W175" s="43" t="str">
        <f ca="1">IF(X175="","",IF(INDEX(Data!$BR:$BR,MATCH(X175,Data!$A:$A,0),1)=0,"",INDEX(Data!$BR:$BR,MATCH(X175,Data!$A:$A,0),1)))</f>
        <v/>
      </c>
      <c r="X175" s="43" t="str" cm="1">
        <f t="array" aca="1" ref="X175" ca="1">IFERROR(_xlfn.SINGLE(INDEX(Data!$A$1:Y$1009,_xlfn.AGGREGATE(15,6,(OFFSET(Data!$A$1,0,MATCH(X$6,Data!$1:$1,0)-1,1000,1)=IF(X$7="","Yes",X$7))/(OFFSET(Data!$A$1,0,MATCH(X$6,Data!$1:$1,0)-1,1000,1)=IF(X$7="","Yes",X$7))*ROW(Data!$C$1:$C$1009),ROW(X175)-ROW(X$7)),1)),"")</f>
        <v/>
      </c>
      <c r="Y175" s="43" t="str">
        <f ca="1">IF(Z175="","",IF(INDEX(Data!$BR:$BR,MATCH(Z175,Data!$A:$A,0),1)=0,"",INDEX(Data!$BR:$BR,MATCH(Z175,Data!$A:$A,0),1)))</f>
        <v/>
      </c>
      <c r="Z175" s="43" t="str" cm="1">
        <f t="array" aca="1" ref="Z175" ca="1">IFERROR(_xlfn.SINGLE(INDEX(Data!$A$1:AA$1009,_xlfn.AGGREGATE(15,6,(OFFSET(Data!$A$1,0,MATCH(Z$6,Data!$1:$1,0)-1,1000,1)=IF(Z$7="","Yes",Z$7))/(OFFSET(Data!$A$1,0,MATCH(Z$6,Data!$1:$1,0)-1,1000,1)=IF(Z$7="","Yes",Z$7))*ROW(Data!$C$1:$C$1009),ROW(Z175)-ROW(Z$7)),1)),"")</f>
        <v/>
      </c>
      <c r="AA175" s="43" t="str">
        <f ca="1">IF(AB175="","",IF(INDEX(Data!$BR:$BR,MATCH(AB175,Data!$A:$A,0),1)=0,"",INDEX(Data!$BR:$BR,MATCH(AB175,Data!$A:$A,0),1)))</f>
        <v/>
      </c>
      <c r="AB175" s="43" t="str" cm="1">
        <f t="array" aca="1" ref="AB175" ca="1">IFERROR(_xlfn.SINGLE(INDEX(Data!$A$1:AC$1009,_xlfn.AGGREGATE(15,6,(OFFSET(Data!$A$1,0,MATCH(AB$6,Data!$1:$1,0)-1,1000,1)=IF(AB$7="","Yes",AB$7))/(OFFSET(Data!$A$1,0,MATCH(AB$6,Data!$1:$1,0)-1,1000,1)=IF(AB$7="","Yes",AB$7))*ROW(Data!$C$1:$C$1009),ROW(AB175)-ROW(AB$7)),1)),"")</f>
        <v/>
      </c>
      <c r="AC175" s="43" t="str">
        <f ca="1">IF(AD175="","",IF(INDEX(Data!$BR:$BR,MATCH(AD175,Data!$A:$A,0),1)=0,"",INDEX(Data!$BR:$BR,MATCH(AD175,Data!$A:$A,0),1)))</f>
        <v/>
      </c>
      <c r="AD175" s="43" t="str" cm="1">
        <f t="array" aca="1" ref="AD175" ca="1">IFERROR(_xlfn.SINGLE(INDEX(Data!$A$1:AE$1009,_xlfn.AGGREGATE(15,6,(OFFSET(Data!$A$1,0,MATCH(AD$6,Data!$1:$1,0)-1,1000,1)=IF(AD$7="","Yes",AD$7))/(OFFSET(Data!$A$1,0,MATCH(AD$6,Data!$1:$1,0)-1,1000,1)=IF(AD$7="","Yes",AD$7))*ROW(Data!$C$1:$C$1009),ROW(AD175)-ROW(AD$7)),1)),"")</f>
        <v/>
      </c>
      <c r="AE175" s="43" t="str">
        <f ca="1">IF(AF175="","",IF(INDEX(Data!$BR:$BR,MATCH(AF175,Data!$A:$A,0),1)=0,"",INDEX(Data!$BR:$BR,MATCH(AF175,Data!$A:$A,0),1)))</f>
        <v/>
      </c>
      <c r="AF175" s="43" t="str" cm="1">
        <f t="array" aca="1" ref="AF175" ca="1">IFERROR(_xlfn.SINGLE(INDEX(Data!$A$1:AM$1009,_xlfn.AGGREGATE(15,6,(OFFSET(Data!$A$1,0,MATCH(AF$6,Data!$1:$1,0)-1,1000,1)=IF(AF$7="","Yes",AF$7))/(OFFSET(Data!$A$1,0,MATCH(AF$6,Data!$1:$1,0)-1,1000,1)=IF(AF$7="","Yes",AF$7))*ROW(Data!$C$1:$C$1009),ROW(AF175)-ROW(AF$7)),1)),"")</f>
        <v/>
      </c>
      <c r="AG175" s="43" t="str">
        <f ca="1">IF(AH175="","",IF(INDEX(Data!$BR:$BR,MATCH(AH175,Data!$A:$A,0),1)=0,"",INDEX(Data!$BR:$BR,MATCH(AH175,Data!$A:$A,0),1)))</f>
        <v/>
      </c>
      <c r="AH175" s="43" t="str" cm="1">
        <f t="array" aca="1" ref="AH175" ca="1">IFERROR(_xlfn.SINGLE(INDEX(Data!$A$1:AO$1009,_xlfn.AGGREGATE(15,6,(OFFSET(Data!$A$1,0,MATCH(AH$6,Data!$1:$1,0)-1,1000,1)=IF(AH$7="","Yes",AH$7))/(OFFSET(Data!$A$1,0,MATCH(AH$6,Data!$1:$1,0)-1,1000,1)=IF(AH$7="","Yes",AH$7))*ROW(Data!$C$1:$C$1009),ROW(AH175)-ROW(AH$7)),1)),"")</f>
        <v/>
      </c>
      <c r="AI175" s="43" t="str">
        <f ca="1">IF(AJ175="","",IF(INDEX(Data!$BR:$BR,MATCH(AJ175,Data!$A:$A,0),1)=0,"",INDEX(Data!$BR:$BR,MATCH(AJ175,Data!$A:$A,0),1)))</f>
        <v/>
      </c>
      <c r="AJ175" s="43" t="str" cm="1">
        <f t="array" aca="1" ref="AJ175" ca="1">IFERROR(_xlfn.SINGLE(INDEX(Data!$A$1:AQ$1009,_xlfn.AGGREGATE(15,6,(OFFSET(Data!$A$1,0,MATCH(AJ$6,Data!$1:$1,0)-1,1000,1)=IF(AJ$7="","Yes",AJ$7))/(OFFSET(Data!$A$1,0,MATCH(AJ$6,Data!$1:$1,0)-1,1000,1)=IF(AJ$7="","Yes",AJ$7))*ROW(Data!$C$1:$C$1009),ROW(AJ175)-ROW(AJ$7)),1)),"")</f>
        <v/>
      </c>
      <c r="AK175" s="43" t="str">
        <f ca="1">IF(AL175="","",IF(INDEX(Data!$BR:$BR,MATCH(AL175,Data!$A:$A,0),1)=0,"",INDEX(Data!$BR:$BR,MATCH(AL175,Data!$A:$A,0),1)))</f>
        <v/>
      </c>
      <c r="AL175" s="43" t="str" cm="1">
        <f t="array" aca="1" ref="AL175" ca="1">IFERROR(_xlfn.SINGLE(INDEX(Data!$A$1:AS$1009,_xlfn.AGGREGATE(15,6,(OFFSET(Data!$A$1,0,MATCH(AL$6,Data!$1:$1,0)-1,1000,1)=IF(AL$7="","Yes",AL$7))/(OFFSET(Data!$A$1,0,MATCH(AL$6,Data!$1:$1,0)-1,1000,1)=IF(AL$7="","Yes",AL$7))*ROW(Data!$C$1:$C$1009),ROW(AL175)-ROW(AL$7)),1)),"")</f>
        <v/>
      </c>
      <c r="AM175" s="43" t="str">
        <f ca="1">IF(AN175="","",IF(INDEX(Data!$BR:$BR,MATCH(AN175,Data!$A:$A,0),1)=0,"",INDEX(Data!$BR:$BR,MATCH(AN175,Data!$A:$A,0),1)))</f>
        <v/>
      </c>
      <c r="AN175" s="43" t="str" cm="1">
        <f t="array" aca="1" ref="AN175" ca="1">IFERROR(_xlfn.SINGLE(INDEX(Data!$A$1:AU$1009,_xlfn.AGGREGATE(15,6,(OFFSET(Data!$A$1,0,MATCH(AN$6,Data!$1:$1,0)-1,1000,1)=IF(AN$7="","Yes",AN$7))/(OFFSET(Data!$A$1,0,MATCH(AN$6,Data!$1:$1,0)-1,1000,1)=IF(AN$7="","Yes",AN$7))*ROW(Data!$C$1:$C$1009),ROW(AN175)-ROW(AN$7)),1)),"")</f>
        <v/>
      </c>
    </row>
    <row r="176" spans="1:40" x14ac:dyDescent="0.4">
      <c r="A176" s="43" t="str">
        <f ca="1">IF(B176="","",IF(INDEX(Data!$BR:$BR,MATCH(B176,Data!$A:$A,0),1)=0,"",INDEX(Data!$BR:$BR,MATCH(B176,Data!$A:$A,0),1)))</f>
        <v/>
      </c>
      <c r="B176" s="43" t="str" cm="1">
        <f t="array" aca="1" ref="B176" ca="1">IFERROR(_xlfn.SINGLE(INDEX(Data!A$1:$A$1007,_xlfn.AGGREGATE(15,6,(OFFSET(Data!$A$1,0,MATCH(B$6,Data!$1:$1,0)-1,1000,1)=IF(B$7="","Yes",B$7))/(OFFSET(Data!$A$1,0,MATCH(B$6,Data!$1:$1,0)-1,1000,1)=IF(B$7="","Yes",B$7))*ROW(Data!$C$1:$C$1007),ROW(B176)-ROW(B$7)),1)),"")</f>
        <v/>
      </c>
      <c r="C176" s="43" t="str">
        <f ca="1">IF(D176="","",IF(INDEX(Data!$BR:$BR,MATCH(D176,Data!$A:$A,0),1)=0,"",INDEX(Data!$BR:$BR,MATCH(D176,Data!$A:$A,0),1)))</f>
        <v/>
      </c>
      <c r="D176" s="43" t="str" cm="1">
        <f t="array" aca="1" ref="D176" ca="1">IFERROR(_xlfn.SINGLE(INDEX(Data!$A$1:C$1007,_xlfn.AGGREGATE(15,6,(OFFSET(Data!$A$1,0,MATCH(D$6,Data!$1:$1,0)-1,1000,1)=IF(D$7="","Yes",D$7))/(OFFSET(Data!$A$1,0,MATCH(D$6,Data!$1:$1,0)-1,1000,1)=IF(D$7="","Yes",D$7))*ROW(Data!$C$1:$C$1007),ROW(D176)-ROW(D$7)),1)),"")</f>
        <v/>
      </c>
      <c r="E176" s="43" t="str">
        <f ca="1">IF(F176="","",IF(INDEX(Data!$BR:$BR,MATCH(F176,Data!$A:$A,0),1)=0,"",INDEX(Data!$BR:$BR,MATCH(F176,Data!$A:$A,0),1)))</f>
        <v/>
      </c>
      <c r="F176" s="43" t="str" cm="1">
        <f t="array" aca="1" ref="F176" ca="1">IFERROR(_xlfn.SINGLE(INDEX(Data!$A$1:E$1009,_xlfn.AGGREGATE(15,6,(OFFSET(Data!$A$1,0,MATCH(F$6,Data!$1:$1,0)-1,1000,1)=IF(F$7="","Yes",F$7))/(OFFSET(Data!$A$1,0,MATCH(F$6,Data!$1:$1,0)-1,1000,1)=IF(F$7="","Yes",F$7))*ROW(Data!$C$1:$C$1009),ROW(F176)-ROW(F$7)),1)),"")</f>
        <v/>
      </c>
      <c r="G176" s="43" t="str">
        <f ca="1">IF(H176="","",IF(INDEX(Data!$BR:$BR,MATCH(H176,Data!$A:$A,0),1)=0,"",INDEX(Data!$BR:$BR,MATCH(H176,Data!$A:$A,0),1)))</f>
        <v/>
      </c>
      <c r="H176" s="43" t="str" cm="1">
        <f t="array" aca="1" ref="H176" ca="1">IFERROR(_xlfn.SINGLE(INDEX(Data!$A$1:G$1009,_xlfn.AGGREGATE(15,6,(OFFSET(Data!$A$1,0,MATCH(H$6,Data!$1:$1,0)-1,1000,1)=IF(H$7="","Yes",H$7))/(OFFSET(Data!$A$1,0,MATCH(H$6,Data!$1:$1,0)-1,1000,1)=IF(H$7="","Yes",H$7))*ROW(Data!$C$1:$C$1009),ROW(H176)-ROW(H$7)),1)),"")</f>
        <v/>
      </c>
      <c r="I176" s="43" t="str">
        <f ca="1">IF(J176="","",IF(INDEX(Data!$BR:$BR,MATCH(J176,Data!$A:$A,0),1)=0,"",INDEX(Data!$BR:$BR,MATCH(J176,Data!$A:$A,0),1)))</f>
        <v/>
      </c>
      <c r="J176" s="43" t="str" cm="1">
        <f t="array" aca="1" ref="J176" ca="1">IFERROR(_xlfn.SINGLE(INDEX(Data!$A$1:J$1009,_xlfn.AGGREGATE(15,6,(OFFSET(Data!$A$1,0,MATCH(J$6,Data!$1:$1,0)-1,1000,1)=IF(J$7="","Yes",J$7))/(OFFSET(Data!$A$1,0,MATCH(J$6,Data!$1:$1,0)-1,1000,1)=IF(J$7="","Yes",J$7))*ROW(Data!$C$1:$C$1009),ROW(J176)-ROW(J$7)),1)),"")</f>
        <v/>
      </c>
      <c r="K176" s="43" t="str">
        <f ca="1">IF(L176="","",IF(INDEX(Data!$BR:$BR,MATCH(L176,Data!$A:$A,0),1)=0,"",INDEX(Data!$BR:$BR,MATCH(L176,Data!$A:$A,0),1)))</f>
        <v/>
      </c>
      <c r="L176" s="43" t="str" cm="1">
        <f t="array" aca="1" ref="L176" ca="1">IFERROR(_xlfn.SINGLE(INDEX(Data!$A$1:L$1009,_xlfn.AGGREGATE(15,6,(OFFSET(Data!$A$1,0,MATCH(L$6,Data!$1:$1,0)-1,1000,1)=IF(L$7="","Yes",L$7))/(OFFSET(Data!$A$1,0,MATCH(L$6,Data!$1:$1,0)-1,1000,1)=IF(L$7="","Yes",L$7))*ROW(Data!$C$1:$C$1009),ROW(L176)-ROW(L$7)),1)),"")</f>
        <v/>
      </c>
      <c r="M176" s="43" t="str">
        <f ca="1">IF(N176="","",IF(INDEX(Data!$BR:$BR,MATCH(N176,Data!$A:$A,0),1)=0,"",INDEX(Data!$BR:$BR,MATCH(N176,Data!$A:$A,0),1)))</f>
        <v/>
      </c>
      <c r="N176" s="43" t="str" cm="1">
        <f t="array" aca="1" ref="N176" ca="1">IFERROR(_xlfn.SINGLE(INDEX(Data!$A$1:N$1009,_xlfn.AGGREGATE(15,6,(OFFSET(Data!$A$1,0,MATCH(N$6,Data!$1:$1,0)-1,1000,1)=IF(N$7="","Yes",N$7))/(OFFSET(Data!$A$1,0,MATCH(N$6,Data!$1:$1,0)-1,1000,1)=IF(N$7="","Yes",N$7))*ROW(Data!$C$1:$C$1009),ROW(N176)-ROW(N$7)),1)),"")</f>
        <v/>
      </c>
      <c r="O176" s="43" t="str">
        <f ca="1">IF(P176="","",IF(INDEX(Data!$BR:$BR,MATCH(P176,Data!$A:$A,0),1)=0,"",INDEX(Data!$BR:$BR,MATCH(P176,Data!$A:$A,0),1)))</f>
        <v/>
      </c>
      <c r="P176" s="43" t="str" cm="1">
        <f t="array" aca="1" ref="P176" ca="1">IFERROR(_xlfn.SINGLE(INDEX(Data!$A$1:Q$1009,_xlfn.AGGREGATE(15,6,(OFFSET(Data!$A$1,0,MATCH(P$6,Data!$1:$1,0)-1,1000,1)=IF(P$7="","Yes",P$7))/(OFFSET(Data!$A$1,0,MATCH(P$6,Data!$1:$1,0)-1,1000,1)=IF(P$7="","Yes",P$7))*ROW(Data!$C$1:$C$1009),ROW(P176)-ROW(P$7)),1)),"")</f>
        <v/>
      </c>
      <c r="Q176" s="43" t="str">
        <f ca="1">IF(R176="","",IF(INDEX(Data!$BR:$BR,MATCH(R176,Data!$A:$A,0),1)=0,"",INDEX(Data!$BR:$BR,MATCH(R176,Data!$A:$A,0),1)))</f>
        <v/>
      </c>
      <c r="R176" s="43" t="str" cm="1">
        <f t="array" aca="1" ref="R176" ca="1">IFERROR(_xlfn.SINGLE(INDEX(Data!$A$1:R$1009,_xlfn.AGGREGATE(15,6,(OFFSET(Data!$A$1,0,MATCH(R$6,Data!$1:$1,0)-1,1000,1)=IF(R$7="","Yes",R$7))/(OFFSET(Data!$A$1,0,MATCH(R$6,Data!$1:$1,0)-1,1000,1)=IF(R$7="","Yes",R$7))*ROW(Data!$C$1:$C$1009),ROW(R176)-ROW(R$7)),1)),"")</f>
        <v/>
      </c>
      <c r="S176" s="43" t="str">
        <f ca="1">IF(T176="","",IF(INDEX(Data!$BR:$BR,MATCH(T176,Data!$A:$A,0),1)=0,"",INDEX(Data!$BR:$BR,MATCH(T176,Data!$A:$A,0),1)))</f>
        <v/>
      </c>
      <c r="T176" s="43" t="str" cm="1">
        <f t="array" aca="1" ref="T176" ca="1">IFERROR(_xlfn.SINGLE(INDEX(Data!$A$1:S$1009,_xlfn.AGGREGATE(15,6,(OFFSET(Data!$A$1,0,MATCH(T$6,Data!$1:$1,0)-1,1000,1)=IF(T$7="","Yes",T$7))/(OFFSET(Data!$A$1,0,MATCH(T$6,Data!$1:$1,0)-1,1000,1)=IF(T$7="","Yes",T$7))*ROW(Data!$C$1:$C$1009),ROW(T176)-ROW(T$7)),1)),"")</f>
        <v/>
      </c>
      <c r="U176" s="43" t="str">
        <f ca="1">IF(V176="","",IF(INDEX(Data!$BR:$BR,MATCH(V176,Data!$A:$A,0),1)=0,"",INDEX(Data!$BR:$BR,MATCH(V176,Data!$A:$A,0),1)))</f>
        <v/>
      </c>
      <c r="V176" s="43" t="str" cm="1">
        <f t="array" aca="1" ref="V176" ca="1">IFERROR(_xlfn.SINGLE(INDEX(Data!$A$1:T$1009,_xlfn.AGGREGATE(15,6,(OFFSET(Data!$A$1,0,MATCH(V$6,Data!$1:$1,0)-1,1000,1)=IF(V$7="","Yes",V$7))/(OFFSET(Data!$A$1,0,MATCH(V$6,Data!$1:$1,0)-1,1000,1)=IF(V$7="","Yes",V$7))*ROW(Data!$C$1:$C$1009),ROW(V176)-ROW(V$7)),1)),"")</f>
        <v/>
      </c>
      <c r="W176" s="43" t="str">
        <f ca="1">IF(X176="","",IF(INDEX(Data!$BR:$BR,MATCH(X176,Data!$A:$A,0),1)=0,"",INDEX(Data!$BR:$BR,MATCH(X176,Data!$A:$A,0),1)))</f>
        <v/>
      </c>
      <c r="X176" s="43" t="str" cm="1">
        <f t="array" aca="1" ref="X176" ca="1">IFERROR(_xlfn.SINGLE(INDEX(Data!$A$1:Y$1009,_xlfn.AGGREGATE(15,6,(OFFSET(Data!$A$1,0,MATCH(X$6,Data!$1:$1,0)-1,1000,1)=IF(X$7="","Yes",X$7))/(OFFSET(Data!$A$1,0,MATCH(X$6,Data!$1:$1,0)-1,1000,1)=IF(X$7="","Yes",X$7))*ROW(Data!$C$1:$C$1009),ROW(X176)-ROW(X$7)),1)),"")</f>
        <v/>
      </c>
      <c r="Y176" s="43" t="str">
        <f ca="1">IF(Z176="","",IF(INDEX(Data!$BR:$BR,MATCH(Z176,Data!$A:$A,0),1)=0,"",INDEX(Data!$BR:$BR,MATCH(Z176,Data!$A:$A,0),1)))</f>
        <v/>
      </c>
      <c r="Z176" s="43" t="str" cm="1">
        <f t="array" aca="1" ref="Z176" ca="1">IFERROR(_xlfn.SINGLE(INDEX(Data!$A$1:AA$1009,_xlfn.AGGREGATE(15,6,(OFFSET(Data!$A$1,0,MATCH(Z$6,Data!$1:$1,0)-1,1000,1)=IF(Z$7="","Yes",Z$7))/(OFFSET(Data!$A$1,0,MATCH(Z$6,Data!$1:$1,0)-1,1000,1)=IF(Z$7="","Yes",Z$7))*ROW(Data!$C$1:$C$1009),ROW(Z176)-ROW(Z$7)),1)),"")</f>
        <v/>
      </c>
      <c r="AA176" s="43" t="str">
        <f ca="1">IF(AB176="","",IF(INDEX(Data!$BR:$BR,MATCH(AB176,Data!$A:$A,0),1)=0,"",INDEX(Data!$BR:$BR,MATCH(AB176,Data!$A:$A,0),1)))</f>
        <v/>
      </c>
      <c r="AB176" s="43" t="str" cm="1">
        <f t="array" aca="1" ref="AB176" ca="1">IFERROR(_xlfn.SINGLE(INDEX(Data!$A$1:AC$1009,_xlfn.AGGREGATE(15,6,(OFFSET(Data!$A$1,0,MATCH(AB$6,Data!$1:$1,0)-1,1000,1)=IF(AB$7="","Yes",AB$7))/(OFFSET(Data!$A$1,0,MATCH(AB$6,Data!$1:$1,0)-1,1000,1)=IF(AB$7="","Yes",AB$7))*ROW(Data!$C$1:$C$1009),ROW(AB176)-ROW(AB$7)),1)),"")</f>
        <v/>
      </c>
      <c r="AC176" s="43" t="str">
        <f ca="1">IF(AD176="","",IF(INDEX(Data!$BR:$BR,MATCH(AD176,Data!$A:$A,0),1)=0,"",INDEX(Data!$BR:$BR,MATCH(AD176,Data!$A:$A,0),1)))</f>
        <v/>
      </c>
      <c r="AD176" s="43" t="str" cm="1">
        <f t="array" aca="1" ref="AD176" ca="1">IFERROR(_xlfn.SINGLE(INDEX(Data!$A$1:AE$1009,_xlfn.AGGREGATE(15,6,(OFFSET(Data!$A$1,0,MATCH(AD$6,Data!$1:$1,0)-1,1000,1)=IF(AD$7="","Yes",AD$7))/(OFFSET(Data!$A$1,0,MATCH(AD$6,Data!$1:$1,0)-1,1000,1)=IF(AD$7="","Yes",AD$7))*ROW(Data!$C$1:$C$1009),ROW(AD176)-ROW(AD$7)),1)),"")</f>
        <v/>
      </c>
      <c r="AE176" s="43" t="str">
        <f ca="1">IF(AF176="","",IF(INDEX(Data!$BR:$BR,MATCH(AF176,Data!$A:$A,0),1)=0,"",INDEX(Data!$BR:$BR,MATCH(AF176,Data!$A:$A,0),1)))</f>
        <v/>
      </c>
      <c r="AF176" s="43" t="str" cm="1">
        <f t="array" aca="1" ref="AF176" ca="1">IFERROR(_xlfn.SINGLE(INDEX(Data!$A$1:AM$1009,_xlfn.AGGREGATE(15,6,(OFFSET(Data!$A$1,0,MATCH(AF$6,Data!$1:$1,0)-1,1000,1)=IF(AF$7="","Yes",AF$7))/(OFFSET(Data!$A$1,0,MATCH(AF$6,Data!$1:$1,0)-1,1000,1)=IF(AF$7="","Yes",AF$7))*ROW(Data!$C$1:$C$1009),ROW(AF176)-ROW(AF$7)),1)),"")</f>
        <v/>
      </c>
      <c r="AG176" s="43" t="str">
        <f ca="1">IF(AH176="","",IF(INDEX(Data!$BR:$BR,MATCH(AH176,Data!$A:$A,0),1)=0,"",INDEX(Data!$BR:$BR,MATCH(AH176,Data!$A:$A,0),1)))</f>
        <v/>
      </c>
      <c r="AH176" s="43" t="str" cm="1">
        <f t="array" aca="1" ref="AH176" ca="1">IFERROR(_xlfn.SINGLE(INDEX(Data!$A$1:AO$1009,_xlfn.AGGREGATE(15,6,(OFFSET(Data!$A$1,0,MATCH(AH$6,Data!$1:$1,0)-1,1000,1)=IF(AH$7="","Yes",AH$7))/(OFFSET(Data!$A$1,0,MATCH(AH$6,Data!$1:$1,0)-1,1000,1)=IF(AH$7="","Yes",AH$7))*ROW(Data!$C$1:$C$1009),ROW(AH176)-ROW(AH$7)),1)),"")</f>
        <v/>
      </c>
      <c r="AI176" s="43" t="str">
        <f ca="1">IF(AJ176="","",IF(INDEX(Data!$BR:$BR,MATCH(AJ176,Data!$A:$A,0),1)=0,"",INDEX(Data!$BR:$BR,MATCH(AJ176,Data!$A:$A,0),1)))</f>
        <v/>
      </c>
      <c r="AJ176" s="43" t="str" cm="1">
        <f t="array" aca="1" ref="AJ176" ca="1">IFERROR(_xlfn.SINGLE(INDEX(Data!$A$1:AQ$1009,_xlfn.AGGREGATE(15,6,(OFFSET(Data!$A$1,0,MATCH(AJ$6,Data!$1:$1,0)-1,1000,1)=IF(AJ$7="","Yes",AJ$7))/(OFFSET(Data!$A$1,0,MATCH(AJ$6,Data!$1:$1,0)-1,1000,1)=IF(AJ$7="","Yes",AJ$7))*ROW(Data!$C$1:$C$1009),ROW(AJ176)-ROW(AJ$7)),1)),"")</f>
        <v/>
      </c>
      <c r="AK176" s="43" t="str">
        <f ca="1">IF(AL176="","",IF(INDEX(Data!$BR:$BR,MATCH(AL176,Data!$A:$A,0),1)=0,"",INDEX(Data!$BR:$BR,MATCH(AL176,Data!$A:$A,0),1)))</f>
        <v/>
      </c>
      <c r="AL176" s="43" t="str" cm="1">
        <f t="array" aca="1" ref="AL176" ca="1">IFERROR(_xlfn.SINGLE(INDEX(Data!$A$1:AS$1009,_xlfn.AGGREGATE(15,6,(OFFSET(Data!$A$1,0,MATCH(AL$6,Data!$1:$1,0)-1,1000,1)=IF(AL$7="","Yes",AL$7))/(OFFSET(Data!$A$1,0,MATCH(AL$6,Data!$1:$1,0)-1,1000,1)=IF(AL$7="","Yes",AL$7))*ROW(Data!$C$1:$C$1009),ROW(AL176)-ROW(AL$7)),1)),"")</f>
        <v/>
      </c>
      <c r="AM176" s="43" t="str">
        <f ca="1">IF(AN176="","",IF(INDEX(Data!$BR:$BR,MATCH(AN176,Data!$A:$A,0),1)=0,"",INDEX(Data!$BR:$BR,MATCH(AN176,Data!$A:$A,0),1)))</f>
        <v/>
      </c>
      <c r="AN176" s="43" t="str" cm="1">
        <f t="array" aca="1" ref="AN176" ca="1">IFERROR(_xlfn.SINGLE(INDEX(Data!$A$1:AU$1009,_xlfn.AGGREGATE(15,6,(OFFSET(Data!$A$1,0,MATCH(AN$6,Data!$1:$1,0)-1,1000,1)=IF(AN$7="","Yes",AN$7))/(OFFSET(Data!$A$1,0,MATCH(AN$6,Data!$1:$1,0)-1,1000,1)=IF(AN$7="","Yes",AN$7))*ROW(Data!$C$1:$C$1009),ROW(AN176)-ROW(AN$7)),1)),"")</f>
        <v/>
      </c>
    </row>
    <row r="177" spans="1:40" x14ac:dyDescent="0.4">
      <c r="A177" s="43" t="str">
        <f ca="1">IF(B177="","",IF(INDEX(Data!$BR:$BR,MATCH(B177,Data!$A:$A,0),1)=0,"",INDEX(Data!$BR:$BR,MATCH(B177,Data!$A:$A,0),1)))</f>
        <v/>
      </c>
      <c r="B177" s="43" t="str" cm="1">
        <f t="array" aca="1" ref="B177" ca="1">IFERROR(_xlfn.SINGLE(INDEX(Data!A$1:$A$1007,_xlfn.AGGREGATE(15,6,(OFFSET(Data!$A$1,0,MATCH(B$6,Data!$1:$1,0)-1,1000,1)=IF(B$7="","Yes",B$7))/(OFFSET(Data!$A$1,0,MATCH(B$6,Data!$1:$1,0)-1,1000,1)=IF(B$7="","Yes",B$7))*ROW(Data!$C$1:$C$1007),ROW(B177)-ROW(B$7)),1)),"")</f>
        <v/>
      </c>
      <c r="C177" s="43" t="str">
        <f ca="1">IF(D177="","",IF(INDEX(Data!$BR:$BR,MATCH(D177,Data!$A:$A,0),1)=0,"",INDEX(Data!$BR:$BR,MATCH(D177,Data!$A:$A,0),1)))</f>
        <v/>
      </c>
      <c r="D177" s="43" t="str" cm="1">
        <f t="array" aca="1" ref="D177" ca="1">IFERROR(_xlfn.SINGLE(INDEX(Data!$A$1:C$1007,_xlfn.AGGREGATE(15,6,(OFFSET(Data!$A$1,0,MATCH(D$6,Data!$1:$1,0)-1,1000,1)=IF(D$7="","Yes",D$7))/(OFFSET(Data!$A$1,0,MATCH(D$6,Data!$1:$1,0)-1,1000,1)=IF(D$7="","Yes",D$7))*ROW(Data!$C$1:$C$1007),ROW(D177)-ROW(D$7)),1)),"")</f>
        <v/>
      </c>
      <c r="E177" s="43" t="str">
        <f ca="1">IF(F177="","",IF(INDEX(Data!$BR:$BR,MATCH(F177,Data!$A:$A,0),1)=0,"",INDEX(Data!$BR:$BR,MATCH(F177,Data!$A:$A,0),1)))</f>
        <v/>
      </c>
      <c r="F177" s="43" t="str" cm="1">
        <f t="array" aca="1" ref="F177" ca="1">IFERROR(_xlfn.SINGLE(INDEX(Data!$A$1:E$1009,_xlfn.AGGREGATE(15,6,(OFFSET(Data!$A$1,0,MATCH(F$6,Data!$1:$1,0)-1,1000,1)=IF(F$7="","Yes",F$7))/(OFFSET(Data!$A$1,0,MATCH(F$6,Data!$1:$1,0)-1,1000,1)=IF(F$7="","Yes",F$7))*ROW(Data!$C$1:$C$1009),ROW(F177)-ROW(F$7)),1)),"")</f>
        <v/>
      </c>
      <c r="G177" s="43" t="str">
        <f ca="1">IF(H177="","",IF(INDEX(Data!$BR:$BR,MATCH(H177,Data!$A:$A,0),1)=0,"",INDEX(Data!$BR:$BR,MATCH(H177,Data!$A:$A,0),1)))</f>
        <v/>
      </c>
      <c r="H177" s="43" t="str" cm="1">
        <f t="array" aca="1" ref="H177" ca="1">IFERROR(_xlfn.SINGLE(INDEX(Data!$A$1:G$1009,_xlfn.AGGREGATE(15,6,(OFFSET(Data!$A$1,0,MATCH(H$6,Data!$1:$1,0)-1,1000,1)=IF(H$7="","Yes",H$7))/(OFFSET(Data!$A$1,0,MATCH(H$6,Data!$1:$1,0)-1,1000,1)=IF(H$7="","Yes",H$7))*ROW(Data!$C$1:$C$1009),ROW(H177)-ROW(H$7)),1)),"")</f>
        <v/>
      </c>
      <c r="I177" s="43" t="str">
        <f ca="1">IF(J177="","",IF(INDEX(Data!$BR:$BR,MATCH(J177,Data!$A:$A,0),1)=0,"",INDEX(Data!$BR:$BR,MATCH(J177,Data!$A:$A,0),1)))</f>
        <v/>
      </c>
      <c r="J177" s="43" t="str" cm="1">
        <f t="array" aca="1" ref="J177" ca="1">IFERROR(_xlfn.SINGLE(INDEX(Data!$A$1:J$1009,_xlfn.AGGREGATE(15,6,(OFFSET(Data!$A$1,0,MATCH(J$6,Data!$1:$1,0)-1,1000,1)=IF(J$7="","Yes",J$7))/(OFFSET(Data!$A$1,0,MATCH(J$6,Data!$1:$1,0)-1,1000,1)=IF(J$7="","Yes",J$7))*ROW(Data!$C$1:$C$1009),ROW(J177)-ROW(J$7)),1)),"")</f>
        <v/>
      </c>
      <c r="K177" s="43" t="str">
        <f ca="1">IF(L177="","",IF(INDEX(Data!$BR:$BR,MATCH(L177,Data!$A:$A,0),1)=0,"",INDEX(Data!$BR:$BR,MATCH(L177,Data!$A:$A,0),1)))</f>
        <v/>
      </c>
      <c r="L177" s="43" t="str" cm="1">
        <f t="array" aca="1" ref="L177" ca="1">IFERROR(_xlfn.SINGLE(INDEX(Data!$A$1:L$1009,_xlfn.AGGREGATE(15,6,(OFFSET(Data!$A$1,0,MATCH(L$6,Data!$1:$1,0)-1,1000,1)=IF(L$7="","Yes",L$7))/(OFFSET(Data!$A$1,0,MATCH(L$6,Data!$1:$1,0)-1,1000,1)=IF(L$7="","Yes",L$7))*ROW(Data!$C$1:$C$1009),ROW(L177)-ROW(L$7)),1)),"")</f>
        <v/>
      </c>
      <c r="M177" s="43" t="str">
        <f ca="1">IF(N177="","",IF(INDEX(Data!$BR:$BR,MATCH(N177,Data!$A:$A,0),1)=0,"",INDEX(Data!$BR:$BR,MATCH(N177,Data!$A:$A,0),1)))</f>
        <v/>
      </c>
      <c r="N177" s="43" t="str" cm="1">
        <f t="array" aca="1" ref="N177" ca="1">IFERROR(_xlfn.SINGLE(INDEX(Data!$A$1:N$1009,_xlfn.AGGREGATE(15,6,(OFFSET(Data!$A$1,0,MATCH(N$6,Data!$1:$1,0)-1,1000,1)=IF(N$7="","Yes",N$7))/(OFFSET(Data!$A$1,0,MATCH(N$6,Data!$1:$1,0)-1,1000,1)=IF(N$7="","Yes",N$7))*ROW(Data!$C$1:$C$1009),ROW(N177)-ROW(N$7)),1)),"")</f>
        <v/>
      </c>
      <c r="O177" s="43" t="str">
        <f ca="1">IF(P177="","",IF(INDEX(Data!$BR:$BR,MATCH(P177,Data!$A:$A,0),1)=0,"",INDEX(Data!$BR:$BR,MATCH(P177,Data!$A:$A,0),1)))</f>
        <v/>
      </c>
      <c r="P177" s="43" t="str" cm="1">
        <f t="array" aca="1" ref="P177" ca="1">IFERROR(_xlfn.SINGLE(INDEX(Data!$A$1:Q$1009,_xlfn.AGGREGATE(15,6,(OFFSET(Data!$A$1,0,MATCH(P$6,Data!$1:$1,0)-1,1000,1)=IF(P$7="","Yes",P$7))/(OFFSET(Data!$A$1,0,MATCH(P$6,Data!$1:$1,0)-1,1000,1)=IF(P$7="","Yes",P$7))*ROW(Data!$C$1:$C$1009),ROW(P177)-ROW(P$7)),1)),"")</f>
        <v/>
      </c>
      <c r="Q177" s="43" t="str">
        <f ca="1">IF(R177="","",IF(INDEX(Data!$BR:$BR,MATCH(R177,Data!$A:$A,0),1)=0,"",INDEX(Data!$BR:$BR,MATCH(R177,Data!$A:$A,0),1)))</f>
        <v/>
      </c>
      <c r="R177" s="43" t="str" cm="1">
        <f t="array" aca="1" ref="R177" ca="1">IFERROR(_xlfn.SINGLE(INDEX(Data!$A$1:R$1009,_xlfn.AGGREGATE(15,6,(OFFSET(Data!$A$1,0,MATCH(R$6,Data!$1:$1,0)-1,1000,1)=IF(R$7="","Yes",R$7))/(OFFSET(Data!$A$1,0,MATCH(R$6,Data!$1:$1,0)-1,1000,1)=IF(R$7="","Yes",R$7))*ROW(Data!$C$1:$C$1009),ROW(R177)-ROW(R$7)),1)),"")</f>
        <v/>
      </c>
      <c r="S177" s="43" t="str">
        <f ca="1">IF(T177="","",IF(INDEX(Data!$BR:$BR,MATCH(T177,Data!$A:$A,0),1)=0,"",INDEX(Data!$BR:$BR,MATCH(T177,Data!$A:$A,0),1)))</f>
        <v/>
      </c>
      <c r="T177" s="43" t="str" cm="1">
        <f t="array" aca="1" ref="T177" ca="1">IFERROR(_xlfn.SINGLE(INDEX(Data!$A$1:S$1009,_xlfn.AGGREGATE(15,6,(OFFSET(Data!$A$1,0,MATCH(T$6,Data!$1:$1,0)-1,1000,1)=IF(T$7="","Yes",T$7))/(OFFSET(Data!$A$1,0,MATCH(T$6,Data!$1:$1,0)-1,1000,1)=IF(T$7="","Yes",T$7))*ROW(Data!$C$1:$C$1009),ROW(T177)-ROW(T$7)),1)),"")</f>
        <v/>
      </c>
      <c r="U177" s="43" t="str">
        <f ca="1">IF(V177="","",IF(INDEX(Data!$BR:$BR,MATCH(V177,Data!$A:$A,0),1)=0,"",INDEX(Data!$BR:$BR,MATCH(V177,Data!$A:$A,0),1)))</f>
        <v/>
      </c>
      <c r="V177" s="43" t="str" cm="1">
        <f t="array" aca="1" ref="V177" ca="1">IFERROR(_xlfn.SINGLE(INDEX(Data!$A$1:T$1009,_xlfn.AGGREGATE(15,6,(OFFSET(Data!$A$1,0,MATCH(V$6,Data!$1:$1,0)-1,1000,1)=IF(V$7="","Yes",V$7))/(OFFSET(Data!$A$1,0,MATCH(V$6,Data!$1:$1,0)-1,1000,1)=IF(V$7="","Yes",V$7))*ROW(Data!$C$1:$C$1009),ROW(V177)-ROW(V$7)),1)),"")</f>
        <v/>
      </c>
      <c r="W177" s="43" t="str">
        <f ca="1">IF(X177="","",IF(INDEX(Data!$BR:$BR,MATCH(X177,Data!$A:$A,0),1)=0,"",INDEX(Data!$BR:$BR,MATCH(X177,Data!$A:$A,0),1)))</f>
        <v/>
      </c>
      <c r="X177" s="43" t="str" cm="1">
        <f t="array" aca="1" ref="X177" ca="1">IFERROR(_xlfn.SINGLE(INDEX(Data!$A$1:Y$1009,_xlfn.AGGREGATE(15,6,(OFFSET(Data!$A$1,0,MATCH(X$6,Data!$1:$1,0)-1,1000,1)=IF(X$7="","Yes",X$7))/(OFFSET(Data!$A$1,0,MATCH(X$6,Data!$1:$1,0)-1,1000,1)=IF(X$7="","Yes",X$7))*ROW(Data!$C$1:$C$1009),ROW(X177)-ROW(X$7)),1)),"")</f>
        <v/>
      </c>
      <c r="Y177" s="43" t="str">
        <f ca="1">IF(Z177="","",IF(INDEX(Data!$BR:$BR,MATCH(Z177,Data!$A:$A,0),1)=0,"",INDEX(Data!$BR:$BR,MATCH(Z177,Data!$A:$A,0),1)))</f>
        <v/>
      </c>
      <c r="Z177" s="43" t="str" cm="1">
        <f t="array" aca="1" ref="Z177" ca="1">IFERROR(_xlfn.SINGLE(INDEX(Data!$A$1:AA$1009,_xlfn.AGGREGATE(15,6,(OFFSET(Data!$A$1,0,MATCH(Z$6,Data!$1:$1,0)-1,1000,1)=IF(Z$7="","Yes",Z$7))/(OFFSET(Data!$A$1,0,MATCH(Z$6,Data!$1:$1,0)-1,1000,1)=IF(Z$7="","Yes",Z$7))*ROW(Data!$C$1:$C$1009),ROW(Z177)-ROW(Z$7)),1)),"")</f>
        <v/>
      </c>
      <c r="AA177" s="43" t="str">
        <f ca="1">IF(AB177="","",IF(INDEX(Data!$BR:$BR,MATCH(AB177,Data!$A:$A,0),1)=0,"",INDEX(Data!$BR:$BR,MATCH(AB177,Data!$A:$A,0),1)))</f>
        <v/>
      </c>
      <c r="AB177" s="43" t="str" cm="1">
        <f t="array" aca="1" ref="AB177" ca="1">IFERROR(_xlfn.SINGLE(INDEX(Data!$A$1:AC$1009,_xlfn.AGGREGATE(15,6,(OFFSET(Data!$A$1,0,MATCH(AB$6,Data!$1:$1,0)-1,1000,1)=IF(AB$7="","Yes",AB$7))/(OFFSET(Data!$A$1,0,MATCH(AB$6,Data!$1:$1,0)-1,1000,1)=IF(AB$7="","Yes",AB$7))*ROW(Data!$C$1:$C$1009),ROW(AB177)-ROW(AB$7)),1)),"")</f>
        <v/>
      </c>
      <c r="AC177" s="43" t="str">
        <f ca="1">IF(AD177="","",IF(INDEX(Data!$BR:$BR,MATCH(AD177,Data!$A:$A,0),1)=0,"",INDEX(Data!$BR:$BR,MATCH(AD177,Data!$A:$A,0),1)))</f>
        <v/>
      </c>
      <c r="AD177" s="43" t="str" cm="1">
        <f t="array" aca="1" ref="AD177" ca="1">IFERROR(_xlfn.SINGLE(INDEX(Data!$A$1:AE$1009,_xlfn.AGGREGATE(15,6,(OFFSET(Data!$A$1,0,MATCH(AD$6,Data!$1:$1,0)-1,1000,1)=IF(AD$7="","Yes",AD$7))/(OFFSET(Data!$A$1,0,MATCH(AD$6,Data!$1:$1,0)-1,1000,1)=IF(AD$7="","Yes",AD$7))*ROW(Data!$C$1:$C$1009),ROW(AD177)-ROW(AD$7)),1)),"")</f>
        <v/>
      </c>
      <c r="AE177" s="43" t="str">
        <f ca="1">IF(AF177="","",IF(INDEX(Data!$BR:$BR,MATCH(AF177,Data!$A:$A,0),1)=0,"",INDEX(Data!$BR:$BR,MATCH(AF177,Data!$A:$A,0),1)))</f>
        <v/>
      </c>
      <c r="AF177" s="43" t="str" cm="1">
        <f t="array" aca="1" ref="AF177" ca="1">IFERROR(_xlfn.SINGLE(INDEX(Data!$A$1:AM$1009,_xlfn.AGGREGATE(15,6,(OFFSET(Data!$A$1,0,MATCH(AF$6,Data!$1:$1,0)-1,1000,1)=IF(AF$7="","Yes",AF$7))/(OFFSET(Data!$A$1,0,MATCH(AF$6,Data!$1:$1,0)-1,1000,1)=IF(AF$7="","Yes",AF$7))*ROW(Data!$C$1:$C$1009),ROW(AF177)-ROW(AF$7)),1)),"")</f>
        <v/>
      </c>
      <c r="AG177" s="43" t="str">
        <f ca="1">IF(AH177="","",IF(INDEX(Data!$BR:$BR,MATCH(AH177,Data!$A:$A,0),1)=0,"",INDEX(Data!$BR:$BR,MATCH(AH177,Data!$A:$A,0),1)))</f>
        <v/>
      </c>
      <c r="AH177" s="43" t="str" cm="1">
        <f t="array" aca="1" ref="AH177" ca="1">IFERROR(_xlfn.SINGLE(INDEX(Data!$A$1:AO$1009,_xlfn.AGGREGATE(15,6,(OFFSET(Data!$A$1,0,MATCH(AH$6,Data!$1:$1,0)-1,1000,1)=IF(AH$7="","Yes",AH$7))/(OFFSET(Data!$A$1,0,MATCH(AH$6,Data!$1:$1,0)-1,1000,1)=IF(AH$7="","Yes",AH$7))*ROW(Data!$C$1:$C$1009),ROW(AH177)-ROW(AH$7)),1)),"")</f>
        <v/>
      </c>
      <c r="AI177" s="43" t="str">
        <f ca="1">IF(AJ177="","",IF(INDEX(Data!$BR:$BR,MATCH(AJ177,Data!$A:$A,0),1)=0,"",INDEX(Data!$BR:$BR,MATCH(AJ177,Data!$A:$A,0),1)))</f>
        <v/>
      </c>
      <c r="AJ177" s="43" t="str" cm="1">
        <f t="array" aca="1" ref="AJ177" ca="1">IFERROR(_xlfn.SINGLE(INDEX(Data!$A$1:AQ$1009,_xlfn.AGGREGATE(15,6,(OFFSET(Data!$A$1,0,MATCH(AJ$6,Data!$1:$1,0)-1,1000,1)=IF(AJ$7="","Yes",AJ$7))/(OFFSET(Data!$A$1,0,MATCH(AJ$6,Data!$1:$1,0)-1,1000,1)=IF(AJ$7="","Yes",AJ$7))*ROW(Data!$C$1:$C$1009),ROW(AJ177)-ROW(AJ$7)),1)),"")</f>
        <v/>
      </c>
      <c r="AK177" s="43" t="str">
        <f ca="1">IF(AL177="","",IF(INDEX(Data!$BR:$BR,MATCH(AL177,Data!$A:$A,0),1)=0,"",INDEX(Data!$BR:$BR,MATCH(AL177,Data!$A:$A,0),1)))</f>
        <v/>
      </c>
      <c r="AL177" s="43" t="str" cm="1">
        <f t="array" aca="1" ref="AL177" ca="1">IFERROR(_xlfn.SINGLE(INDEX(Data!$A$1:AS$1009,_xlfn.AGGREGATE(15,6,(OFFSET(Data!$A$1,0,MATCH(AL$6,Data!$1:$1,0)-1,1000,1)=IF(AL$7="","Yes",AL$7))/(OFFSET(Data!$A$1,0,MATCH(AL$6,Data!$1:$1,0)-1,1000,1)=IF(AL$7="","Yes",AL$7))*ROW(Data!$C$1:$C$1009),ROW(AL177)-ROW(AL$7)),1)),"")</f>
        <v/>
      </c>
      <c r="AM177" s="43" t="str">
        <f ca="1">IF(AN177="","",IF(INDEX(Data!$BR:$BR,MATCH(AN177,Data!$A:$A,0),1)=0,"",INDEX(Data!$BR:$BR,MATCH(AN177,Data!$A:$A,0),1)))</f>
        <v/>
      </c>
      <c r="AN177" s="43" t="str" cm="1">
        <f t="array" aca="1" ref="AN177" ca="1">IFERROR(_xlfn.SINGLE(INDEX(Data!$A$1:AU$1009,_xlfn.AGGREGATE(15,6,(OFFSET(Data!$A$1,0,MATCH(AN$6,Data!$1:$1,0)-1,1000,1)=IF(AN$7="","Yes",AN$7))/(OFFSET(Data!$A$1,0,MATCH(AN$6,Data!$1:$1,0)-1,1000,1)=IF(AN$7="","Yes",AN$7))*ROW(Data!$C$1:$C$1009),ROW(AN177)-ROW(AN$7)),1)),"")</f>
        <v/>
      </c>
    </row>
    <row r="178" spans="1:40" x14ac:dyDescent="0.4">
      <c r="A178" s="43" t="str">
        <f ca="1">IF(B178="","",IF(INDEX(Data!$BR:$BR,MATCH(B178,Data!$A:$A,0),1)=0,"",INDEX(Data!$BR:$BR,MATCH(B178,Data!$A:$A,0),1)))</f>
        <v/>
      </c>
      <c r="B178" s="43" t="str" cm="1">
        <f t="array" aca="1" ref="B178" ca="1">IFERROR(_xlfn.SINGLE(INDEX(Data!A$1:$A$1007,_xlfn.AGGREGATE(15,6,(OFFSET(Data!$A$1,0,MATCH(B$6,Data!$1:$1,0)-1,1000,1)=IF(B$7="","Yes",B$7))/(OFFSET(Data!$A$1,0,MATCH(B$6,Data!$1:$1,0)-1,1000,1)=IF(B$7="","Yes",B$7))*ROW(Data!$C$1:$C$1007),ROW(B178)-ROW(B$7)),1)),"")</f>
        <v/>
      </c>
      <c r="C178" s="43" t="str">
        <f ca="1">IF(D178="","",IF(INDEX(Data!$BR:$BR,MATCH(D178,Data!$A:$A,0),1)=0,"",INDEX(Data!$BR:$BR,MATCH(D178,Data!$A:$A,0),1)))</f>
        <v/>
      </c>
      <c r="D178" s="43" t="str" cm="1">
        <f t="array" aca="1" ref="D178" ca="1">IFERROR(_xlfn.SINGLE(INDEX(Data!$A$1:C$1007,_xlfn.AGGREGATE(15,6,(OFFSET(Data!$A$1,0,MATCH(D$6,Data!$1:$1,0)-1,1000,1)=IF(D$7="","Yes",D$7))/(OFFSET(Data!$A$1,0,MATCH(D$6,Data!$1:$1,0)-1,1000,1)=IF(D$7="","Yes",D$7))*ROW(Data!$C$1:$C$1007),ROW(D178)-ROW(D$7)),1)),"")</f>
        <v/>
      </c>
      <c r="E178" s="43" t="str">
        <f ca="1">IF(F178="","",IF(INDEX(Data!$BR:$BR,MATCH(F178,Data!$A:$A,0),1)=0,"",INDEX(Data!$BR:$BR,MATCH(F178,Data!$A:$A,0),1)))</f>
        <v/>
      </c>
      <c r="F178" s="43" t="str" cm="1">
        <f t="array" aca="1" ref="F178" ca="1">IFERROR(_xlfn.SINGLE(INDEX(Data!$A$1:E$1009,_xlfn.AGGREGATE(15,6,(OFFSET(Data!$A$1,0,MATCH(F$6,Data!$1:$1,0)-1,1000,1)=IF(F$7="","Yes",F$7))/(OFFSET(Data!$A$1,0,MATCH(F$6,Data!$1:$1,0)-1,1000,1)=IF(F$7="","Yes",F$7))*ROW(Data!$C$1:$C$1009),ROW(F178)-ROW(F$7)),1)),"")</f>
        <v/>
      </c>
      <c r="G178" s="43" t="str">
        <f ca="1">IF(H178="","",IF(INDEX(Data!$BR:$BR,MATCH(H178,Data!$A:$A,0),1)=0,"",INDEX(Data!$BR:$BR,MATCH(H178,Data!$A:$A,0),1)))</f>
        <v/>
      </c>
      <c r="H178" s="43" t="str" cm="1">
        <f t="array" aca="1" ref="H178" ca="1">IFERROR(_xlfn.SINGLE(INDEX(Data!$A$1:G$1009,_xlfn.AGGREGATE(15,6,(OFFSET(Data!$A$1,0,MATCH(H$6,Data!$1:$1,0)-1,1000,1)=IF(H$7="","Yes",H$7))/(OFFSET(Data!$A$1,0,MATCH(H$6,Data!$1:$1,0)-1,1000,1)=IF(H$7="","Yes",H$7))*ROW(Data!$C$1:$C$1009),ROW(H178)-ROW(H$7)),1)),"")</f>
        <v/>
      </c>
      <c r="I178" s="43" t="str">
        <f ca="1">IF(J178="","",IF(INDEX(Data!$BR:$BR,MATCH(J178,Data!$A:$A,0),1)=0,"",INDEX(Data!$BR:$BR,MATCH(J178,Data!$A:$A,0),1)))</f>
        <v/>
      </c>
      <c r="J178" s="43" t="str" cm="1">
        <f t="array" aca="1" ref="J178" ca="1">IFERROR(_xlfn.SINGLE(INDEX(Data!$A$1:J$1009,_xlfn.AGGREGATE(15,6,(OFFSET(Data!$A$1,0,MATCH(J$6,Data!$1:$1,0)-1,1000,1)=IF(J$7="","Yes",J$7))/(OFFSET(Data!$A$1,0,MATCH(J$6,Data!$1:$1,0)-1,1000,1)=IF(J$7="","Yes",J$7))*ROW(Data!$C$1:$C$1009),ROW(J178)-ROW(J$7)),1)),"")</f>
        <v/>
      </c>
      <c r="K178" s="43" t="str">
        <f ca="1">IF(L178="","",IF(INDEX(Data!$BR:$BR,MATCH(L178,Data!$A:$A,0),1)=0,"",INDEX(Data!$BR:$BR,MATCH(L178,Data!$A:$A,0),1)))</f>
        <v/>
      </c>
      <c r="L178" s="43" t="str" cm="1">
        <f t="array" aca="1" ref="L178" ca="1">IFERROR(_xlfn.SINGLE(INDEX(Data!$A$1:L$1009,_xlfn.AGGREGATE(15,6,(OFFSET(Data!$A$1,0,MATCH(L$6,Data!$1:$1,0)-1,1000,1)=IF(L$7="","Yes",L$7))/(OFFSET(Data!$A$1,0,MATCH(L$6,Data!$1:$1,0)-1,1000,1)=IF(L$7="","Yes",L$7))*ROW(Data!$C$1:$C$1009),ROW(L178)-ROW(L$7)),1)),"")</f>
        <v/>
      </c>
      <c r="M178" s="43" t="str">
        <f ca="1">IF(N178="","",IF(INDEX(Data!$BR:$BR,MATCH(N178,Data!$A:$A,0),1)=0,"",INDEX(Data!$BR:$BR,MATCH(N178,Data!$A:$A,0),1)))</f>
        <v/>
      </c>
      <c r="N178" s="43" t="str" cm="1">
        <f t="array" aca="1" ref="N178" ca="1">IFERROR(_xlfn.SINGLE(INDEX(Data!$A$1:N$1009,_xlfn.AGGREGATE(15,6,(OFFSET(Data!$A$1,0,MATCH(N$6,Data!$1:$1,0)-1,1000,1)=IF(N$7="","Yes",N$7))/(OFFSET(Data!$A$1,0,MATCH(N$6,Data!$1:$1,0)-1,1000,1)=IF(N$7="","Yes",N$7))*ROW(Data!$C$1:$C$1009),ROW(N178)-ROW(N$7)),1)),"")</f>
        <v/>
      </c>
      <c r="O178" s="43" t="str">
        <f ca="1">IF(P178="","",IF(INDEX(Data!$BR:$BR,MATCH(P178,Data!$A:$A,0),1)=0,"",INDEX(Data!$BR:$BR,MATCH(P178,Data!$A:$A,0),1)))</f>
        <v/>
      </c>
      <c r="P178" s="43" t="str" cm="1">
        <f t="array" aca="1" ref="P178" ca="1">IFERROR(_xlfn.SINGLE(INDEX(Data!$A$1:Q$1009,_xlfn.AGGREGATE(15,6,(OFFSET(Data!$A$1,0,MATCH(P$6,Data!$1:$1,0)-1,1000,1)=IF(P$7="","Yes",P$7))/(OFFSET(Data!$A$1,0,MATCH(P$6,Data!$1:$1,0)-1,1000,1)=IF(P$7="","Yes",P$7))*ROW(Data!$C$1:$C$1009),ROW(P178)-ROW(P$7)),1)),"")</f>
        <v/>
      </c>
      <c r="Q178" s="43" t="str">
        <f ca="1">IF(R178="","",IF(INDEX(Data!$BR:$BR,MATCH(R178,Data!$A:$A,0),1)=0,"",INDEX(Data!$BR:$BR,MATCH(R178,Data!$A:$A,0),1)))</f>
        <v/>
      </c>
      <c r="R178" s="43" t="str" cm="1">
        <f t="array" aca="1" ref="R178" ca="1">IFERROR(_xlfn.SINGLE(INDEX(Data!$A$1:R$1009,_xlfn.AGGREGATE(15,6,(OFFSET(Data!$A$1,0,MATCH(R$6,Data!$1:$1,0)-1,1000,1)=IF(R$7="","Yes",R$7))/(OFFSET(Data!$A$1,0,MATCH(R$6,Data!$1:$1,0)-1,1000,1)=IF(R$7="","Yes",R$7))*ROW(Data!$C$1:$C$1009),ROW(R178)-ROW(R$7)),1)),"")</f>
        <v/>
      </c>
      <c r="S178" s="43" t="str">
        <f ca="1">IF(T178="","",IF(INDEX(Data!$BR:$BR,MATCH(T178,Data!$A:$A,0),1)=0,"",INDEX(Data!$BR:$BR,MATCH(T178,Data!$A:$A,0),1)))</f>
        <v/>
      </c>
      <c r="T178" s="43" t="str" cm="1">
        <f t="array" aca="1" ref="T178" ca="1">IFERROR(_xlfn.SINGLE(INDEX(Data!$A$1:S$1009,_xlfn.AGGREGATE(15,6,(OFFSET(Data!$A$1,0,MATCH(T$6,Data!$1:$1,0)-1,1000,1)=IF(T$7="","Yes",T$7))/(OFFSET(Data!$A$1,0,MATCH(T$6,Data!$1:$1,0)-1,1000,1)=IF(T$7="","Yes",T$7))*ROW(Data!$C$1:$C$1009),ROW(T178)-ROW(T$7)),1)),"")</f>
        <v/>
      </c>
      <c r="U178" s="43" t="str">
        <f ca="1">IF(V178="","",IF(INDEX(Data!$BR:$BR,MATCH(V178,Data!$A:$A,0),1)=0,"",INDEX(Data!$BR:$BR,MATCH(V178,Data!$A:$A,0),1)))</f>
        <v/>
      </c>
      <c r="V178" s="43" t="str" cm="1">
        <f t="array" aca="1" ref="V178" ca="1">IFERROR(_xlfn.SINGLE(INDEX(Data!$A$1:T$1009,_xlfn.AGGREGATE(15,6,(OFFSET(Data!$A$1,0,MATCH(V$6,Data!$1:$1,0)-1,1000,1)=IF(V$7="","Yes",V$7))/(OFFSET(Data!$A$1,0,MATCH(V$6,Data!$1:$1,0)-1,1000,1)=IF(V$7="","Yes",V$7))*ROW(Data!$C$1:$C$1009),ROW(V178)-ROW(V$7)),1)),"")</f>
        <v/>
      </c>
      <c r="W178" s="43" t="str">
        <f ca="1">IF(X178="","",IF(INDEX(Data!$BR:$BR,MATCH(X178,Data!$A:$A,0),1)=0,"",INDEX(Data!$BR:$BR,MATCH(X178,Data!$A:$A,0),1)))</f>
        <v/>
      </c>
      <c r="X178" s="43" t="str" cm="1">
        <f t="array" aca="1" ref="X178" ca="1">IFERROR(_xlfn.SINGLE(INDEX(Data!$A$1:Y$1009,_xlfn.AGGREGATE(15,6,(OFFSET(Data!$A$1,0,MATCH(X$6,Data!$1:$1,0)-1,1000,1)=IF(X$7="","Yes",X$7))/(OFFSET(Data!$A$1,0,MATCH(X$6,Data!$1:$1,0)-1,1000,1)=IF(X$7="","Yes",X$7))*ROW(Data!$C$1:$C$1009),ROW(X178)-ROW(X$7)),1)),"")</f>
        <v/>
      </c>
      <c r="Y178" s="43" t="str">
        <f ca="1">IF(Z178="","",IF(INDEX(Data!$BR:$BR,MATCH(Z178,Data!$A:$A,0),1)=0,"",INDEX(Data!$BR:$BR,MATCH(Z178,Data!$A:$A,0),1)))</f>
        <v/>
      </c>
      <c r="Z178" s="43" t="str" cm="1">
        <f t="array" aca="1" ref="Z178" ca="1">IFERROR(_xlfn.SINGLE(INDEX(Data!$A$1:AA$1009,_xlfn.AGGREGATE(15,6,(OFFSET(Data!$A$1,0,MATCH(Z$6,Data!$1:$1,0)-1,1000,1)=IF(Z$7="","Yes",Z$7))/(OFFSET(Data!$A$1,0,MATCH(Z$6,Data!$1:$1,0)-1,1000,1)=IF(Z$7="","Yes",Z$7))*ROW(Data!$C$1:$C$1009),ROW(Z178)-ROW(Z$7)),1)),"")</f>
        <v/>
      </c>
      <c r="AA178" s="43" t="str">
        <f ca="1">IF(AB178="","",IF(INDEX(Data!$BR:$BR,MATCH(AB178,Data!$A:$A,0),1)=0,"",INDEX(Data!$BR:$BR,MATCH(AB178,Data!$A:$A,0),1)))</f>
        <v/>
      </c>
      <c r="AB178" s="43" t="str" cm="1">
        <f t="array" aca="1" ref="AB178" ca="1">IFERROR(_xlfn.SINGLE(INDEX(Data!$A$1:AC$1009,_xlfn.AGGREGATE(15,6,(OFFSET(Data!$A$1,0,MATCH(AB$6,Data!$1:$1,0)-1,1000,1)=IF(AB$7="","Yes",AB$7))/(OFFSET(Data!$A$1,0,MATCH(AB$6,Data!$1:$1,0)-1,1000,1)=IF(AB$7="","Yes",AB$7))*ROW(Data!$C$1:$C$1009),ROW(AB178)-ROW(AB$7)),1)),"")</f>
        <v/>
      </c>
      <c r="AC178" s="43" t="str">
        <f ca="1">IF(AD178="","",IF(INDEX(Data!$BR:$BR,MATCH(AD178,Data!$A:$A,0),1)=0,"",INDEX(Data!$BR:$BR,MATCH(AD178,Data!$A:$A,0),1)))</f>
        <v/>
      </c>
      <c r="AD178" s="43" t="str" cm="1">
        <f t="array" aca="1" ref="AD178" ca="1">IFERROR(_xlfn.SINGLE(INDEX(Data!$A$1:AE$1009,_xlfn.AGGREGATE(15,6,(OFFSET(Data!$A$1,0,MATCH(AD$6,Data!$1:$1,0)-1,1000,1)=IF(AD$7="","Yes",AD$7))/(OFFSET(Data!$A$1,0,MATCH(AD$6,Data!$1:$1,0)-1,1000,1)=IF(AD$7="","Yes",AD$7))*ROW(Data!$C$1:$C$1009),ROW(AD178)-ROW(AD$7)),1)),"")</f>
        <v/>
      </c>
      <c r="AE178" s="43" t="str">
        <f ca="1">IF(AF178="","",IF(INDEX(Data!$BR:$BR,MATCH(AF178,Data!$A:$A,0),1)=0,"",INDEX(Data!$BR:$BR,MATCH(AF178,Data!$A:$A,0),1)))</f>
        <v/>
      </c>
      <c r="AF178" s="43" t="str" cm="1">
        <f t="array" aca="1" ref="AF178" ca="1">IFERROR(_xlfn.SINGLE(INDEX(Data!$A$1:AM$1009,_xlfn.AGGREGATE(15,6,(OFFSET(Data!$A$1,0,MATCH(AF$6,Data!$1:$1,0)-1,1000,1)=IF(AF$7="","Yes",AF$7))/(OFFSET(Data!$A$1,0,MATCH(AF$6,Data!$1:$1,0)-1,1000,1)=IF(AF$7="","Yes",AF$7))*ROW(Data!$C$1:$C$1009),ROW(AF178)-ROW(AF$7)),1)),"")</f>
        <v/>
      </c>
      <c r="AG178" s="43" t="str">
        <f ca="1">IF(AH178="","",IF(INDEX(Data!$BR:$BR,MATCH(AH178,Data!$A:$A,0),1)=0,"",INDEX(Data!$BR:$BR,MATCH(AH178,Data!$A:$A,0),1)))</f>
        <v/>
      </c>
      <c r="AH178" s="43" t="str" cm="1">
        <f t="array" aca="1" ref="AH178" ca="1">IFERROR(_xlfn.SINGLE(INDEX(Data!$A$1:AO$1009,_xlfn.AGGREGATE(15,6,(OFFSET(Data!$A$1,0,MATCH(AH$6,Data!$1:$1,0)-1,1000,1)=IF(AH$7="","Yes",AH$7))/(OFFSET(Data!$A$1,0,MATCH(AH$6,Data!$1:$1,0)-1,1000,1)=IF(AH$7="","Yes",AH$7))*ROW(Data!$C$1:$C$1009),ROW(AH178)-ROW(AH$7)),1)),"")</f>
        <v/>
      </c>
      <c r="AI178" s="43" t="str">
        <f ca="1">IF(AJ178="","",IF(INDEX(Data!$BR:$BR,MATCH(AJ178,Data!$A:$A,0),1)=0,"",INDEX(Data!$BR:$BR,MATCH(AJ178,Data!$A:$A,0),1)))</f>
        <v/>
      </c>
      <c r="AJ178" s="43" t="str" cm="1">
        <f t="array" aca="1" ref="AJ178" ca="1">IFERROR(_xlfn.SINGLE(INDEX(Data!$A$1:AQ$1009,_xlfn.AGGREGATE(15,6,(OFFSET(Data!$A$1,0,MATCH(AJ$6,Data!$1:$1,0)-1,1000,1)=IF(AJ$7="","Yes",AJ$7))/(OFFSET(Data!$A$1,0,MATCH(AJ$6,Data!$1:$1,0)-1,1000,1)=IF(AJ$7="","Yes",AJ$7))*ROW(Data!$C$1:$C$1009),ROW(AJ178)-ROW(AJ$7)),1)),"")</f>
        <v/>
      </c>
      <c r="AK178" s="43" t="str">
        <f ca="1">IF(AL178="","",IF(INDEX(Data!$BR:$BR,MATCH(AL178,Data!$A:$A,0),1)=0,"",INDEX(Data!$BR:$BR,MATCH(AL178,Data!$A:$A,0),1)))</f>
        <v/>
      </c>
      <c r="AL178" s="43" t="str" cm="1">
        <f t="array" aca="1" ref="AL178" ca="1">IFERROR(_xlfn.SINGLE(INDEX(Data!$A$1:AS$1009,_xlfn.AGGREGATE(15,6,(OFFSET(Data!$A$1,0,MATCH(AL$6,Data!$1:$1,0)-1,1000,1)=IF(AL$7="","Yes",AL$7))/(OFFSET(Data!$A$1,0,MATCH(AL$6,Data!$1:$1,0)-1,1000,1)=IF(AL$7="","Yes",AL$7))*ROW(Data!$C$1:$C$1009),ROW(AL178)-ROW(AL$7)),1)),"")</f>
        <v/>
      </c>
      <c r="AM178" s="43" t="str">
        <f ca="1">IF(AN178="","",IF(INDEX(Data!$BR:$BR,MATCH(AN178,Data!$A:$A,0),1)=0,"",INDEX(Data!$BR:$BR,MATCH(AN178,Data!$A:$A,0),1)))</f>
        <v/>
      </c>
      <c r="AN178" s="43" t="str" cm="1">
        <f t="array" aca="1" ref="AN178" ca="1">IFERROR(_xlfn.SINGLE(INDEX(Data!$A$1:AU$1009,_xlfn.AGGREGATE(15,6,(OFFSET(Data!$A$1,0,MATCH(AN$6,Data!$1:$1,0)-1,1000,1)=IF(AN$7="","Yes",AN$7))/(OFFSET(Data!$A$1,0,MATCH(AN$6,Data!$1:$1,0)-1,1000,1)=IF(AN$7="","Yes",AN$7))*ROW(Data!$C$1:$C$1009),ROW(AN178)-ROW(AN$7)),1)),"")</f>
        <v/>
      </c>
    </row>
    <row r="179" spans="1:40" x14ac:dyDescent="0.4">
      <c r="A179" s="43" t="str">
        <f ca="1">IF(B179="","",IF(INDEX(Data!$BR:$BR,MATCH(B179,Data!$A:$A,0),1)=0,"",INDEX(Data!$BR:$BR,MATCH(B179,Data!$A:$A,0),1)))</f>
        <v/>
      </c>
      <c r="B179" s="43" t="str" cm="1">
        <f t="array" aca="1" ref="B179" ca="1">IFERROR(_xlfn.SINGLE(INDEX(Data!A$1:$A$1007,_xlfn.AGGREGATE(15,6,(OFFSET(Data!$A$1,0,MATCH(B$6,Data!$1:$1,0)-1,1000,1)=IF(B$7="","Yes",B$7))/(OFFSET(Data!$A$1,0,MATCH(B$6,Data!$1:$1,0)-1,1000,1)=IF(B$7="","Yes",B$7))*ROW(Data!$C$1:$C$1007),ROW(B179)-ROW(B$7)),1)),"")</f>
        <v/>
      </c>
      <c r="C179" s="43" t="str">
        <f ca="1">IF(D179="","",IF(INDEX(Data!$BR:$BR,MATCH(D179,Data!$A:$A,0),1)=0,"",INDEX(Data!$BR:$BR,MATCH(D179,Data!$A:$A,0),1)))</f>
        <v/>
      </c>
      <c r="D179" s="43" t="str" cm="1">
        <f t="array" aca="1" ref="D179" ca="1">IFERROR(_xlfn.SINGLE(INDEX(Data!$A$1:C$1007,_xlfn.AGGREGATE(15,6,(OFFSET(Data!$A$1,0,MATCH(D$6,Data!$1:$1,0)-1,1000,1)=IF(D$7="","Yes",D$7))/(OFFSET(Data!$A$1,0,MATCH(D$6,Data!$1:$1,0)-1,1000,1)=IF(D$7="","Yes",D$7))*ROW(Data!$C$1:$C$1007),ROW(D179)-ROW(D$7)),1)),"")</f>
        <v/>
      </c>
      <c r="E179" s="43" t="str">
        <f ca="1">IF(F179="","",IF(INDEX(Data!$BR:$BR,MATCH(F179,Data!$A:$A,0),1)=0,"",INDEX(Data!$BR:$BR,MATCH(F179,Data!$A:$A,0),1)))</f>
        <v/>
      </c>
      <c r="F179" s="43" t="str" cm="1">
        <f t="array" aca="1" ref="F179" ca="1">IFERROR(_xlfn.SINGLE(INDEX(Data!$A$1:E$1009,_xlfn.AGGREGATE(15,6,(OFFSET(Data!$A$1,0,MATCH(F$6,Data!$1:$1,0)-1,1000,1)=IF(F$7="","Yes",F$7))/(OFFSET(Data!$A$1,0,MATCH(F$6,Data!$1:$1,0)-1,1000,1)=IF(F$7="","Yes",F$7))*ROW(Data!$C$1:$C$1009),ROW(F179)-ROW(F$7)),1)),"")</f>
        <v/>
      </c>
      <c r="G179" s="43" t="str">
        <f ca="1">IF(H179="","",IF(INDEX(Data!$BR:$BR,MATCH(H179,Data!$A:$A,0),1)=0,"",INDEX(Data!$BR:$BR,MATCH(H179,Data!$A:$A,0),1)))</f>
        <v/>
      </c>
      <c r="H179" s="43" t="str" cm="1">
        <f t="array" aca="1" ref="H179" ca="1">IFERROR(_xlfn.SINGLE(INDEX(Data!$A$1:G$1009,_xlfn.AGGREGATE(15,6,(OFFSET(Data!$A$1,0,MATCH(H$6,Data!$1:$1,0)-1,1000,1)=IF(H$7="","Yes",H$7))/(OFFSET(Data!$A$1,0,MATCH(H$6,Data!$1:$1,0)-1,1000,1)=IF(H$7="","Yes",H$7))*ROW(Data!$C$1:$C$1009),ROW(H179)-ROW(H$7)),1)),"")</f>
        <v/>
      </c>
      <c r="I179" s="43" t="str">
        <f ca="1">IF(J179="","",IF(INDEX(Data!$BR:$BR,MATCH(J179,Data!$A:$A,0),1)=0,"",INDEX(Data!$BR:$BR,MATCH(J179,Data!$A:$A,0),1)))</f>
        <v/>
      </c>
      <c r="J179" s="43" t="str" cm="1">
        <f t="array" aca="1" ref="J179" ca="1">IFERROR(_xlfn.SINGLE(INDEX(Data!$A$1:J$1009,_xlfn.AGGREGATE(15,6,(OFFSET(Data!$A$1,0,MATCH(J$6,Data!$1:$1,0)-1,1000,1)=IF(J$7="","Yes",J$7))/(OFFSET(Data!$A$1,0,MATCH(J$6,Data!$1:$1,0)-1,1000,1)=IF(J$7="","Yes",J$7))*ROW(Data!$C$1:$C$1009),ROW(J179)-ROW(J$7)),1)),"")</f>
        <v/>
      </c>
      <c r="K179" s="43" t="str">
        <f ca="1">IF(L179="","",IF(INDEX(Data!$BR:$BR,MATCH(L179,Data!$A:$A,0),1)=0,"",INDEX(Data!$BR:$BR,MATCH(L179,Data!$A:$A,0),1)))</f>
        <v/>
      </c>
      <c r="L179" s="43" t="str" cm="1">
        <f t="array" aca="1" ref="L179" ca="1">IFERROR(_xlfn.SINGLE(INDEX(Data!$A$1:L$1009,_xlfn.AGGREGATE(15,6,(OFFSET(Data!$A$1,0,MATCH(L$6,Data!$1:$1,0)-1,1000,1)=IF(L$7="","Yes",L$7))/(OFFSET(Data!$A$1,0,MATCH(L$6,Data!$1:$1,0)-1,1000,1)=IF(L$7="","Yes",L$7))*ROW(Data!$C$1:$C$1009),ROW(L179)-ROW(L$7)),1)),"")</f>
        <v/>
      </c>
      <c r="M179" s="43" t="str">
        <f ca="1">IF(N179="","",IF(INDEX(Data!$BR:$BR,MATCH(N179,Data!$A:$A,0),1)=0,"",INDEX(Data!$BR:$BR,MATCH(N179,Data!$A:$A,0),1)))</f>
        <v/>
      </c>
      <c r="N179" s="43" t="str" cm="1">
        <f t="array" aca="1" ref="N179" ca="1">IFERROR(_xlfn.SINGLE(INDEX(Data!$A$1:N$1009,_xlfn.AGGREGATE(15,6,(OFFSET(Data!$A$1,0,MATCH(N$6,Data!$1:$1,0)-1,1000,1)=IF(N$7="","Yes",N$7))/(OFFSET(Data!$A$1,0,MATCH(N$6,Data!$1:$1,0)-1,1000,1)=IF(N$7="","Yes",N$7))*ROW(Data!$C$1:$C$1009),ROW(N179)-ROW(N$7)),1)),"")</f>
        <v/>
      </c>
      <c r="O179" s="43" t="str">
        <f ca="1">IF(P179="","",IF(INDEX(Data!$BR:$BR,MATCH(P179,Data!$A:$A,0),1)=0,"",INDEX(Data!$BR:$BR,MATCH(P179,Data!$A:$A,0),1)))</f>
        <v/>
      </c>
      <c r="P179" s="43" t="str" cm="1">
        <f t="array" aca="1" ref="P179" ca="1">IFERROR(_xlfn.SINGLE(INDEX(Data!$A$1:Q$1009,_xlfn.AGGREGATE(15,6,(OFFSET(Data!$A$1,0,MATCH(P$6,Data!$1:$1,0)-1,1000,1)=IF(P$7="","Yes",P$7))/(OFFSET(Data!$A$1,0,MATCH(P$6,Data!$1:$1,0)-1,1000,1)=IF(P$7="","Yes",P$7))*ROW(Data!$C$1:$C$1009),ROW(P179)-ROW(P$7)),1)),"")</f>
        <v/>
      </c>
      <c r="Q179" s="43" t="str">
        <f ca="1">IF(R179="","",IF(INDEX(Data!$BR:$BR,MATCH(R179,Data!$A:$A,0),1)=0,"",INDEX(Data!$BR:$BR,MATCH(R179,Data!$A:$A,0),1)))</f>
        <v/>
      </c>
      <c r="R179" s="43" t="str" cm="1">
        <f t="array" aca="1" ref="R179" ca="1">IFERROR(_xlfn.SINGLE(INDEX(Data!$A$1:R$1009,_xlfn.AGGREGATE(15,6,(OFFSET(Data!$A$1,0,MATCH(R$6,Data!$1:$1,0)-1,1000,1)=IF(R$7="","Yes",R$7))/(OFFSET(Data!$A$1,0,MATCH(R$6,Data!$1:$1,0)-1,1000,1)=IF(R$7="","Yes",R$7))*ROW(Data!$C$1:$C$1009),ROW(R179)-ROW(R$7)),1)),"")</f>
        <v/>
      </c>
      <c r="S179" s="43" t="str">
        <f ca="1">IF(T179="","",IF(INDEX(Data!$BR:$BR,MATCH(T179,Data!$A:$A,0),1)=0,"",INDEX(Data!$BR:$BR,MATCH(T179,Data!$A:$A,0),1)))</f>
        <v/>
      </c>
      <c r="T179" s="43" t="str" cm="1">
        <f t="array" aca="1" ref="T179" ca="1">IFERROR(_xlfn.SINGLE(INDEX(Data!$A$1:S$1009,_xlfn.AGGREGATE(15,6,(OFFSET(Data!$A$1,0,MATCH(T$6,Data!$1:$1,0)-1,1000,1)=IF(T$7="","Yes",T$7))/(OFFSET(Data!$A$1,0,MATCH(T$6,Data!$1:$1,0)-1,1000,1)=IF(T$7="","Yes",T$7))*ROW(Data!$C$1:$C$1009),ROW(T179)-ROW(T$7)),1)),"")</f>
        <v/>
      </c>
      <c r="U179" s="43" t="str">
        <f ca="1">IF(V179="","",IF(INDEX(Data!$BR:$BR,MATCH(V179,Data!$A:$A,0),1)=0,"",INDEX(Data!$BR:$BR,MATCH(V179,Data!$A:$A,0),1)))</f>
        <v/>
      </c>
      <c r="V179" s="43" t="str" cm="1">
        <f t="array" aca="1" ref="V179" ca="1">IFERROR(_xlfn.SINGLE(INDEX(Data!$A$1:T$1009,_xlfn.AGGREGATE(15,6,(OFFSET(Data!$A$1,0,MATCH(V$6,Data!$1:$1,0)-1,1000,1)=IF(V$7="","Yes",V$7))/(OFFSET(Data!$A$1,0,MATCH(V$6,Data!$1:$1,0)-1,1000,1)=IF(V$7="","Yes",V$7))*ROW(Data!$C$1:$C$1009),ROW(V179)-ROW(V$7)),1)),"")</f>
        <v/>
      </c>
      <c r="W179" s="43" t="str">
        <f ca="1">IF(X179="","",IF(INDEX(Data!$BR:$BR,MATCH(X179,Data!$A:$A,0),1)=0,"",INDEX(Data!$BR:$BR,MATCH(X179,Data!$A:$A,0),1)))</f>
        <v/>
      </c>
      <c r="X179" s="43" t="str" cm="1">
        <f t="array" aca="1" ref="X179" ca="1">IFERROR(_xlfn.SINGLE(INDEX(Data!$A$1:Y$1009,_xlfn.AGGREGATE(15,6,(OFFSET(Data!$A$1,0,MATCH(X$6,Data!$1:$1,0)-1,1000,1)=IF(X$7="","Yes",X$7))/(OFFSET(Data!$A$1,0,MATCH(X$6,Data!$1:$1,0)-1,1000,1)=IF(X$7="","Yes",X$7))*ROW(Data!$C$1:$C$1009),ROW(X179)-ROW(X$7)),1)),"")</f>
        <v/>
      </c>
      <c r="Y179" s="43" t="str">
        <f ca="1">IF(Z179="","",IF(INDEX(Data!$BR:$BR,MATCH(Z179,Data!$A:$A,0),1)=0,"",INDEX(Data!$BR:$BR,MATCH(Z179,Data!$A:$A,0),1)))</f>
        <v/>
      </c>
      <c r="Z179" s="43" t="str" cm="1">
        <f t="array" aca="1" ref="Z179" ca="1">IFERROR(_xlfn.SINGLE(INDEX(Data!$A$1:AA$1009,_xlfn.AGGREGATE(15,6,(OFFSET(Data!$A$1,0,MATCH(Z$6,Data!$1:$1,0)-1,1000,1)=IF(Z$7="","Yes",Z$7))/(OFFSET(Data!$A$1,0,MATCH(Z$6,Data!$1:$1,0)-1,1000,1)=IF(Z$7="","Yes",Z$7))*ROW(Data!$C$1:$C$1009),ROW(Z179)-ROW(Z$7)),1)),"")</f>
        <v/>
      </c>
      <c r="AA179" s="43" t="str">
        <f ca="1">IF(AB179="","",IF(INDEX(Data!$BR:$BR,MATCH(AB179,Data!$A:$A,0),1)=0,"",INDEX(Data!$BR:$BR,MATCH(AB179,Data!$A:$A,0),1)))</f>
        <v/>
      </c>
      <c r="AB179" s="43" t="str" cm="1">
        <f t="array" aca="1" ref="AB179" ca="1">IFERROR(_xlfn.SINGLE(INDEX(Data!$A$1:AC$1009,_xlfn.AGGREGATE(15,6,(OFFSET(Data!$A$1,0,MATCH(AB$6,Data!$1:$1,0)-1,1000,1)=IF(AB$7="","Yes",AB$7))/(OFFSET(Data!$A$1,0,MATCH(AB$6,Data!$1:$1,0)-1,1000,1)=IF(AB$7="","Yes",AB$7))*ROW(Data!$C$1:$C$1009),ROW(AB179)-ROW(AB$7)),1)),"")</f>
        <v/>
      </c>
      <c r="AC179" s="43" t="str">
        <f ca="1">IF(AD179="","",IF(INDEX(Data!$BR:$BR,MATCH(AD179,Data!$A:$A,0),1)=0,"",INDEX(Data!$BR:$BR,MATCH(AD179,Data!$A:$A,0),1)))</f>
        <v/>
      </c>
      <c r="AD179" s="43" t="str" cm="1">
        <f t="array" aca="1" ref="AD179" ca="1">IFERROR(_xlfn.SINGLE(INDEX(Data!$A$1:AE$1009,_xlfn.AGGREGATE(15,6,(OFFSET(Data!$A$1,0,MATCH(AD$6,Data!$1:$1,0)-1,1000,1)=IF(AD$7="","Yes",AD$7))/(OFFSET(Data!$A$1,0,MATCH(AD$6,Data!$1:$1,0)-1,1000,1)=IF(AD$7="","Yes",AD$7))*ROW(Data!$C$1:$C$1009),ROW(AD179)-ROW(AD$7)),1)),"")</f>
        <v/>
      </c>
      <c r="AE179" s="43" t="str">
        <f ca="1">IF(AF179="","",IF(INDEX(Data!$BR:$BR,MATCH(AF179,Data!$A:$A,0),1)=0,"",INDEX(Data!$BR:$BR,MATCH(AF179,Data!$A:$A,0),1)))</f>
        <v/>
      </c>
      <c r="AF179" s="43" t="str" cm="1">
        <f t="array" aca="1" ref="AF179" ca="1">IFERROR(_xlfn.SINGLE(INDEX(Data!$A$1:AM$1009,_xlfn.AGGREGATE(15,6,(OFFSET(Data!$A$1,0,MATCH(AF$6,Data!$1:$1,0)-1,1000,1)=IF(AF$7="","Yes",AF$7))/(OFFSET(Data!$A$1,0,MATCH(AF$6,Data!$1:$1,0)-1,1000,1)=IF(AF$7="","Yes",AF$7))*ROW(Data!$C$1:$C$1009),ROW(AF179)-ROW(AF$7)),1)),"")</f>
        <v/>
      </c>
      <c r="AG179" s="43" t="str">
        <f ca="1">IF(AH179="","",IF(INDEX(Data!$BR:$BR,MATCH(AH179,Data!$A:$A,0),1)=0,"",INDEX(Data!$BR:$BR,MATCH(AH179,Data!$A:$A,0),1)))</f>
        <v/>
      </c>
      <c r="AH179" s="43" t="str" cm="1">
        <f t="array" aca="1" ref="AH179" ca="1">IFERROR(_xlfn.SINGLE(INDEX(Data!$A$1:AO$1009,_xlfn.AGGREGATE(15,6,(OFFSET(Data!$A$1,0,MATCH(AH$6,Data!$1:$1,0)-1,1000,1)=IF(AH$7="","Yes",AH$7))/(OFFSET(Data!$A$1,0,MATCH(AH$6,Data!$1:$1,0)-1,1000,1)=IF(AH$7="","Yes",AH$7))*ROW(Data!$C$1:$C$1009),ROW(AH179)-ROW(AH$7)),1)),"")</f>
        <v/>
      </c>
      <c r="AI179" s="43" t="str">
        <f ca="1">IF(AJ179="","",IF(INDEX(Data!$BR:$BR,MATCH(AJ179,Data!$A:$A,0),1)=0,"",INDEX(Data!$BR:$BR,MATCH(AJ179,Data!$A:$A,0),1)))</f>
        <v/>
      </c>
      <c r="AJ179" s="43" t="str" cm="1">
        <f t="array" aca="1" ref="AJ179" ca="1">IFERROR(_xlfn.SINGLE(INDEX(Data!$A$1:AQ$1009,_xlfn.AGGREGATE(15,6,(OFFSET(Data!$A$1,0,MATCH(AJ$6,Data!$1:$1,0)-1,1000,1)=IF(AJ$7="","Yes",AJ$7))/(OFFSET(Data!$A$1,0,MATCH(AJ$6,Data!$1:$1,0)-1,1000,1)=IF(AJ$7="","Yes",AJ$7))*ROW(Data!$C$1:$C$1009),ROW(AJ179)-ROW(AJ$7)),1)),"")</f>
        <v/>
      </c>
      <c r="AK179" s="43" t="str">
        <f ca="1">IF(AL179="","",IF(INDEX(Data!$BR:$BR,MATCH(AL179,Data!$A:$A,0),1)=0,"",INDEX(Data!$BR:$BR,MATCH(AL179,Data!$A:$A,0),1)))</f>
        <v/>
      </c>
      <c r="AL179" s="43" t="str" cm="1">
        <f t="array" aca="1" ref="AL179" ca="1">IFERROR(_xlfn.SINGLE(INDEX(Data!$A$1:AS$1009,_xlfn.AGGREGATE(15,6,(OFFSET(Data!$A$1,0,MATCH(AL$6,Data!$1:$1,0)-1,1000,1)=IF(AL$7="","Yes",AL$7))/(OFFSET(Data!$A$1,0,MATCH(AL$6,Data!$1:$1,0)-1,1000,1)=IF(AL$7="","Yes",AL$7))*ROW(Data!$C$1:$C$1009),ROW(AL179)-ROW(AL$7)),1)),"")</f>
        <v/>
      </c>
      <c r="AM179" s="43" t="str">
        <f ca="1">IF(AN179="","",IF(INDEX(Data!$BR:$BR,MATCH(AN179,Data!$A:$A,0),1)=0,"",INDEX(Data!$BR:$BR,MATCH(AN179,Data!$A:$A,0),1)))</f>
        <v/>
      </c>
      <c r="AN179" s="43" t="str" cm="1">
        <f t="array" aca="1" ref="AN179" ca="1">IFERROR(_xlfn.SINGLE(INDEX(Data!$A$1:AU$1009,_xlfn.AGGREGATE(15,6,(OFFSET(Data!$A$1,0,MATCH(AN$6,Data!$1:$1,0)-1,1000,1)=IF(AN$7="","Yes",AN$7))/(OFFSET(Data!$A$1,0,MATCH(AN$6,Data!$1:$1,0)-1,1000,1)=IF(AN$7="","Yes",AN$7))*ROW(Data!$C$1:$C$1009),ROW(AN179)-ROW(AN$7)),1)),"")</f>
        <v/>
      </c>
    </row>
    <row r="180" spans="1:40" x14ac:dyDescent="0.4">
      <c r="A180" s="43" t="str">
        <f ca="1">IF(B180="","",IF(INDEX(Data!$BR:$BR,MATCH(B180,Data!$A:$A,0),1)=0,"",INDEX(Data!$BR:$BR,MATCH(B180,Data!$A:$A,0),1)))</f>
        <v/>
      </c>
      <c r="B180" s="43" t="str" cm="1">
        <f t="array" aca="1" ref="B180" ca="1">IFERROR(_xlfn.SINGLE(INDEX(Data!A$1:$A$1007,_xlfn.AGGREGATE(15,6,(OFFSET(Data!$A$1,0,MATCH(B$6,Data!$1:$1,0)-1,1000,1)=IF(B$7="","Yes",B$7))/(OFFSET(Data!$A$1,0,MATCH(B$6,Data!$1:$1,0)-1,1000,1)=IF(B$7="","Yes",B$7))*ROW(Data!$C$1:$C$1007),ROW(B180)-ROW(B$7)),1)),"")</f>
        <v/>
      </c>
      <c r="C180" s="43" t="str">
        <f ca="1">IF(D180="","",IF(INDEX(Data!$BR:$BR,MATCH(D180,Data!$A:$A,0),1)=0,"",INDEX(Data!$BR:$BR,MATCH(D180,Data!$A:$A,0),1)))</f>
        <v/>
      </c>
      <c r="D180" s="43" t="str" cm="1">
        <f t="array" aca="1" ref="D180" ca="1">IFERROR(_xlfn.SINGLE(INDEX(Data!$A$1:C$1007,_xlfn.AGGREGATE(15,6,(OFFSET(Data!$A$1,0,MATCH(D$6,Data!$1:$1,0)-1,1000,1)=IF(D$7="","Yes",D$7))/(OFFSET(Data!$A$1,0,MATCH(D$6,Data!$1:$1,0)-1,1000,1)=IF(D$7="","Yes",D$7))*ROW(Data!$C$1:$C$1007),ROW(D180)-ROW(D$7)),1)),"")</f>
        <v/>
      </c>
      <c r="E180" s="43" t="str">
        <f ca="1">IF(F180="","",IF(INDEX(Data!$BR:$BR,MATCH(F180,Data!$A:$A,0),1)=0,"",INDEX(Data!$BR:$BR,MATCH(F180,Data!$A:$A,0),1)))</f>
        <v/>
      </c>
      <c r="F180" s="43" t="str" cm="1">
        <f t="array" aca="1" ref="F180" ca="1">IFERROR(_xlfn.SINGLE(INDEX(Data!$A$1:E$1009,_xlfn.AGGREGATE(15,6,(OFFSET(Data!$A$1,0,MATCH(F$6,Data!$1:$1,0)-1,1000,1)=IF(F$7="","Yes",F$7))/(OFFSET(Data!$A$1,0,MATCH(F$6,Data!$1:$1,0)-1,1000,1)=IF(F$7="","Yes",F$7))*ROW(Data!$C$1:$C$1009),ROW(F180)-ROW(F$7)),1)),"")</f>
        <v/>
      </c>
      <c r="G180" s="43" t="str">
        <f ca="1">IF(H180="","",IF(INDEX(Data!$BR:$BR,MATCH(H180,Data!$A:$A,0),1)=0,"",INDEX(Data!$BR:$BR,MATCH(H180,Data!$A:$A,0),1)))</f>
        <v/>
      </c>
      <c r="H180" s="43" t="str" cm="1">
        <f t="array" aca="1" ref="H180" ca="1">IFERROR(_xlfn.SINGLE(INDEX(Data!$A$1:G$1009,_xlfn.AGGREGATE(15,6,(OFFSET(Data!$A$1,0,MATCH(H$6,Data!$1:$1,0)-1,1000,1)=IF(H$7="","Yes",H$7))/(OFFSET(Data!$A$1,0,MATCH(H$6,Data!$1:$1,0)-1,1000,1)=IF(H$7="","Yes",H$7))*ROW(Data!$C$1:$C$1009),ROW(H180)-ROW(H$7)),1)),"")</f>
        <v/>
      </c>
      <c r="I180" s="43" t="str">
        <f ca="1">IF(J180="","",IF(INDEX(Data!$BR:$BR,MATCH(J180,Data!$A:$A,0),1)=0,"",INDEX(Data!$BR:$BR,MATCH(J180,Data!$A:$A,0),1)))</f>
        <v/>
      </c>
      <c r="J180" s="43" t="str" cm="1">
        <f t="array" aca="1" ref="J180" ca="1">IFERROR(_xlfn.SINGLE(INDEX(Data!$A$1:J$1009,_xlfn.AGGREGATE(15,6,(OFFSET(Data!$A$1,0,MATCH(J$6,Data!$1:$1,0)-1,1000,1)=IF(J$7="","Yes",J$7))/(OFFSET(Data!$A$1,0,MATCH(J$6,Data!$1:$1,0)-1,1000,1)=IF(J$7="","Yes",J$7))*ROW(Data!$C$1:$C$1009),ROW(J180)-ROW(J$7)),1)),"")</f>
        <v/>
      </c>
      <c r="K180" s="43" t="str">
        <f ca="1">IF(L180="","",IF(INDEX(Data!$BR:$BR,MATCH(L180,Data!$A:$A,0),1)=0,"",INDEX(Data!$BR:$BR,MATCH(L180,Data!$A:$A,0),1)))</f>
        <v/>
      </c>
      <c r="L180" s="43" t="str" cm="1">
        <f t="array" aca="1" ref="L180" ca="1">IFERROR(_xlfn.SINGLE(INDEX(Data!$A$1:L$1009,_xlfn.AGGREGATE(15,6,(OFFSET(Data!$A$1,0,MATCH(L$6,Data!$1:$1,0)-1,1000,1)=IF(L$7="","Yes",L$7))/(OFFSET(Data!$A$1,0,MATCH(L$6,Data!$1:$1,0)-1,1000,1)=IF(L$7="","Yes",L$7))*ROW(Data!$C$1:$C$1009),ROW(L180)-ROW(L$7)),1)),"")</f>
        <v/>
      </c>
      <c r="M180" s="43" t="str">
        <f ca="1">IF(N180="","",IF(INDEX(Data!$BR:$BR,MATCH(N180,Data!$A:$A,0),1)=0,"",INDEX(Data!$BR:$BR,MATCH(N180,Data!$A:$A,0),1)))</f>
        <v/>
      </c>
      <c r="N180" s="43" t="str" cm="1">
        <f t="array" aca="1" ref="N180" ca="1">IFERROR(_xlfn.SINGLE(INDEX(Data!$A$1:N$1009,_xlfn.AGGREGATE(15,6,(OFFSET(Data!$A$1,0,MATCH(N$6,Data!$1:$1,0)-1,1000,1)=IF(N$7="","Yes",N$7))/(OFFSET(Data!$A$1,0,MATCH(N$6,Data!$1:$1,0)-1,1000,1)=IF(N$7="","Yes",N$7))*ROW(Data!$C$1:$C$1009),ROW(N180)-ROW(N$7)),1)),"")</f>
        <v/>
      </c>
      <c r="O180" s="43" t="str">
        <f ca="1">IF(P180="","",IF(INDEX(Data!$BR:$BR,MATCH(P180,Data!$A:$A,0),1)=0,"",INDEX(Data!$BR:$BR,MATCH(P180,Data!$A:$A,0),1)))</f>
        <v/>
      </c>
      <c r="P180" s="43" t="str" cm="1">
        <f t="array" aca="1" ref="P180" ca="1">IFERROR(_xlfn.SINGLE(INDEX(Data!$A$1:Q$1009,_xlfn.AGGREGATE(15,6,(OFFSET(Data!$A$1,0,MATCH(P$6,Data!$1:$1,0)-1,1000,1)=IF(P$7="","Yes",P$7))/(OFFSET(Data!$A$1,0,MATCH(P$6,Data!$1:$1,0)-1,1000,1)=IF(P$7="","Yes",P$7))*ROW(Data!$C$1:$C$1009),ROW(P180)-ROW(P$7)),1)),"")</f>
        <v/>
      </c>
      <c r="Q180" s="43" t="str">
        <f ca="1">IF(R180="","",IF(INDEX(Data!$BR:$BR,MATCH(R180,Data!$A:$A,0),1)=0,"",INDEX(Data!$BR:$BR,MATCH(R180,Data!$A:$A,0),1)))</f>
        <v/>
      </c>
      <c r="R180" s="43" t="str" cm="1">
        <f t="array" aca="1" ref="R180" ca="1">IFERROR(_xlfn.SINGLE(INDEX(Data!$A$1:R$1009,_xlfn.AGGREGATE(15,6,(OFFSET(Data!$A$1,0,MATCH(R$6,Data!$1:$1,0)-1,1000,1)=IF(R$7="","Yes",R$7))/(OFFSET(Data!$A$1,0,MATCH(R$6,Data!$1:$1,0)-1,1000,1)=IF(R$7="","Yes",R$7))*ROW(Data!$C$1:$C$1009),ROW(R180)-ROW(R$7)),1)),"")</f>
        <v/>
      </c>
      <c r="S180" s="43" t="str">
        <f ca="1">IF(T180="","",IF(INDEX(Data!$BR:$BR,MATCH(T180,Data!$A:$A,0),1)=0,"",INDEX(Data!$BR:$BR,MATCH(T180,Data!$A:$A,0),1)))</f>
        <v/>
      </c>
      <c r="T180" s="43" t="str" cm="1">
        <f t="array" aca="1" ref="T180" ca="1">IFERROR(_xlfn.SINGLE(INDEX(Data!$A$1:S$1009,_xlfn.AGGREGATE(15,6,(OFFSET(Data!$A$1,0,MATCH(T$6,Data!$1:$1,0)-1,1000,1)=IF(T$7="","Yes",T$7))/(OFFSET(Data!$A$1,0,MATCH(T$6,Data!$1:$1,0)-1,1000,1)=IF(T$7="","Yes",T$7))*ROW(Data!$C$1:$C$1009),ROW(T180)-ROW(T$7)),1)),"")</f>
        <v/>
      </c>
      <c r="U180" s="43" t="str">
        <f ca="1">IF(V180="","",IF(INDEX(Data!$BR:$BR,MATCH(V180,Data!$A:$A,0),1)=0,"",INDEX(Data!$BR:$BR,MATCH(V180,Data!$A:$A,0),1)))</f>
        <v/>
      </c>
      <c r="V180" s="43" t="str" cm="1">
        <f t="array" aca="1" ref="V180" ca="1">IFERROR(_xlfn.SINGLE(INDEX(Data!$A$1:T$1009,_xlfn.AGGREGATE(15,6,(OFFSET(Data!$A$1,0,MATCH(V$6,Data!$1:$1,0)-1,1000,1)=IF(V$7="","Yes",V$7))/(OFFSET(Data!$A$1,0,MATCH(V$6,Data!$1:$1,0)-1,1000,1)=IF(V$7="","Yes",V$7))*ROW(Data!$C$1:$C$1009),ROW(V180)-ROW(V$7)),1)),"")</f>
        <v/>
      </c>
      <c r="W180" s="43" t="str">
        <f ca="1">IF(X180="","",IF(INDEX(Data!$BR:$BR,MATCH(X180,Data!$A:$A,0),1)=0,"",INDEX(Data!$BR:$BR,MATCH(X180,Data!$A:$A,0),1)))</f>
        <v/>
      </c>
      <c r="X180" s="43" t="str" cm="1">
        <f t="array" aca="1" ref="X180" ca="1">IFERROR(_xlfn.SINGLE(INDEX(Data!$A$1:Y$1009,_xlfn.AGGREGATE(15,6,(OFFSET(Data!$A$1,0,MATCH(X$6,Data!$1:$1,0)-1,1000,1)=IF(X$7="","Yes",X$7))/(OFFSET(Data!$A$1,0,MATCH(X$6,Data!$1:$1,0)-1,1000,1)=IF(X$7="","Yes",X$7))*ROW(Data!$C$1:$C$1009),ROW(X180)-ROW(X$7)),1)),"")</f>
        <v/>
      </c>
      <c r="Y180" s="43" t="str">
        <f ca="1">IF(Z180="","",IF(INDEX(Data!$BR:$BR,MATCH(Z180,Data!$A:$A,0),1)=0,"",INDEX(Data!$BR:$BR,MATCH(Z180,Data!$A:$A,0),1)))</f>
        <v/>
      </c>
      <c r="Z180" s="43" t="str" cm="1">
        <f t="array" aca="1" ref="Z180" ca="1">IFERROR(_xlfn.SINGLE(INDEX(Data!$A$1:AA$1009,_xlfn.AGGREGATE(15,6,(OFFSET(Data!$A$1,0,MATCH(Z$6,Data!$1:$1,0)-1,1000,1)=IF(Z$7="","Yes",Z$7))/(OFFSET(Data!$A$1,0,MATCH(Z$6,Data!$1:$1,0)-1,1000,1)=IF(Z$7="","Yes",Z$7))*ROW(Data!$C$1:$C$1009),ROW(Z180)-ROW(Z$7)),1)),"")</f>
        <v/>
      </c>
      <c r="AA180" s="43" t="str">
        <f ca="1">IF(AB180="","",IF(INDEX(Data!$BR:$BR,MATCH(AB180,Data!$A:$A,0),1)=0,"",INDEX(Data!$BR:$BR,MATCH(AB180,Data!$A:$A,0),1)))</f>
        <v/>
      </c>
      <c r="AB180" s="43" t="str" cm="1">
        <f t="array" aca="1" ref="AB180" ca="1">IFERROR(_xlfn.SINGLE(INDEX(Data!$A$1:AC$1009,_xlfn.AGGREGATE(15,6,(OFFSET(Data!$A$1,0,MATCH(AB$6,Data!$1:$1,0)-1,1000,1)=IF(AB$7="","Yes",AB$7))/(OFFSET(Data!$A$1,0,MATCH(AB$6,Data!$1:$1,0)-1,1000,1)=IF(AB$7="","Yes",AB$7))*ROW(Data!$C$1:$C$1009),ROW(AB180)-ROW(AB$7)),1)),"")</f>
        <v/>
      </c>
      <c r="AC180" s="43" t="str">
        <f ca="1">IF(AD180="","",IF(INDEX(Data!$BR:$BR,MATCH(AD180,Data!$A:$A,0),1)=0,"",INDEX(Data!$BR:$BR,MATCH(AD180,Data!$A:$A,0),1)))</f>
        <v/>
      </c>
      <c r="AD180" s="43" t="str" cm="1">
        <f t="array" aca="1" ref="AD180" ca="1">IFERROR(_xlfn.SINGLE(INDEX(Data!$A$1:AE$1009,_xlfn.AGGREGATE(15,6,(OFFSET(Data!$A$1,0,MATCH(AD$6,Data!$1:$1,0)-1,1000,1)=IF(AD$7="","Yes",AD$7))/(OFFSET(Data!$A$1,0,MATCH(AD$6,Data!$1:$1,0)-1,1000,1)=IF(AD$7="","Yes",AD$7))*ROW(Data!$C$1:$C$1009),ROW(AD180)-ROW(AD$7)),1)),"")</f>
        <v/>
      </c>
      <c r="AE180" s="43" t="str">
        <f ca="1">IF(AF180="","",IF(INDEX(Data!$BR:$BR,MATCH(AF180,Data!$A:$A,0),1)=0,"",INDEX(Data!$BR:$BR,MATCH(AF180,Data!$A:$A,0),1)))</f>
        <v/>
      </c>
      <c r="AF180" s="43" t="str" cm="1">
        <f t="array" aca="1" ref="AF180" ca="1">IFERROR(_xlfn.SINGLE(INDEX(Data!$A$1:AM$1009,_xlfn.AGGREGATE(15,6,(OFFSET(Data!$A$1,0,MATCH(AF$6,Data!$1:$1,0)-1,1000,1)=IF(AF$7="","Yes",AF$7))/(OFFSET(Data!$A$1,0,MATCH(AF$6,Data!$1:$1,0)-1,1000,1)=IF(AF$7="","Yes",AF$7))*ROW(Data!$C$1:$C$1009),ROW(AF180)-ROW(AF$7)),1)),"")</f>
        <v/>
      </c>
      <c r="AG180" s="43" t="str">
        <f ca="1">IF(AH180="","",IF(INDEX(Data!$BR:$BR,MATCH(AH180,Data!$A:$A,0),1)=0,"",INDEX(Data!$BR:$BR,MATCH(AH180,Data!$A:$A,0),1)))</f>
        <v/>
      </c>
      <c r="AH180" s="43" t="str" cm="1">
        <f t="array" aca="1" ref="AH180" ca="1">IFERROR(_xlfn.SINGLE(INDEX(Data!$A$1:AO$1009,_xlfn.AGGREGATE(15,6,(OFFSET(Data!$A$1,0,MATCH(AH$6,Data!$1:$1,0)-1,1000,1)=IF(AH$7="","Yes",AH$7))/(OFFSET(Data!$A$1,0,MATCH(AH$6,Data!$1:$1,0)-1,1000,1)=IF(AH$7="","Yes",AH$7))*ROW(Data!$C$1:$C$1009),ROW(AH180)-ROW(AH$7)),1)),"")</f>
        <v/>
      </c>
      <c r="AI180" s="43" t="str">
        <f ca="1">IF(AJ180="","",IF(INDEX(Data!$BR:$BR,MATCH(AJ180,Data!$A:$A,0),1)=0,"",INDEX(Data!$BR:$BR,MATCH(AJ180,Data!$A:$A,0),1)))</f>
        <v/>
      </c>
      <c r="AJ180" s="43" t="str" cm="1">
        <f t="array" aca="1" ref="AJ180" ca="1">IFERROR(_xlfn.SINGLE(INDEX(Data!$A$1:AQ$1009,_xlfn.AGGREGATE(15,6,(OFFSET(Data!$A$1,0,MATCH(AJ$6,Data!$1:$1,0)-1,1000,1)=IF(AJ$7="","Yes",AJ$7))/(OFFSET(Data!$A$1,0,MATCH(AJ$6,Data!$1:$1,0)-1,1000,1)=IF(AJ$7="","Yes",AJ$7))*ROW(Data!$C$1:$C$1009),ROW(AJ180)-ROW(AJ$7)),1)),"")</f>
        <v/>
      </c>
      <c r="AK180" s="43" t="str">
        <f ca="1">IF(AL180="","",IF(INDEX(Data!$BR:$BR,MATCH(AL180,Data!$A:$A,0),1)=0,"",INDEX(Data!$BR:$BR,MATCH(AL180,Data!$A:$A,0),1)))</f>
        <v/>
      </c>
      <c r="AL180" s="43" t="str" cm="1">
        <f t="array" aca="1" ref="AL180" ca="1">IFERROR(_xlfn.SINGLE(INDEX(Data!$A$1:AS$1009,_xlfn.AGGREGATE(15,6,(OFFSET(Data!$A$1,0,MATCH(AL$6,Data!$1:$1,0)-1,1000,1)=IF(AL$7="","Yes",AL$7))/(OFFSET(Data!$A$1,0,MATCH(AL$6,Data!$1:$1,0)-1,1000,1)=IF(AL$7="","Yes",AL$7))*ROW(Data!$C$1:$C$1009),ROW(AL180)-ROW(AL$7)),1)),"")</f>
        <v/>
      </c>
      <c r="AM180" s="43" t="str">
        <f ca="1">IF(AN180="","",IF(INDEX(Data!$BR:$BR,MATCH(AN180,Data!$A:$A,0),1)=0,"",INDEX(Data!$BR:$BR,MATCH(AN180,Data!$A:$A,0),1)))</f>
        <v/>
      </c>
      <c r="AN180" s="43" t="str" cm="1">
        <f t="array" aca="1" ref="AN180" ca="1">IFERROR(_xlfn.SINGLE(INDEX(Data!$A$1:AU$1009,_xlfn.AGGREGATE(15,6,(OFFSET(Data!$A$1,0,MATCH(AN$6,Data!$1:$1,0)-1,1000,1)=IF(AN$7="","Yes",AN$7))/(OFFSET(Data!$A$1,0,MATCH(AN$6,Data!$1:$1,0)-1,1000,1)=IF(AN$7="","Yes",AN$7))*ROW(Data!$C$1:$C$1009),ROW(AN180)-ROW(AN$7)),1)),"")</f>
        <v/>
      </c>
    </row>
    <row r="181" spans="1:40" x14ac:dyDescent="0.4">
      <c r="A181" s="43" t="str">
        <f ca="1">IF(B181="","",IF(INDEX(Data!$BR:$BR,MATCH(B181,Data!$A:$A,0),1)=0,"",INDEX(Data!$BR:$BR,MATCH(B181,Data!$A:$A,0),1)))</f>
        <v/>
      </c>
      <c r="B181" s="43" t="str" cm="1">
        <f t="array" aca="1" ref="B181" ca="1">IFERROR(_xlfn.SINGLE(INDEX(Data!A$1:$A$1007,_xlfn.AGGREGATE(15,6,(OFFSET(Data!$A$1,0,MATCH(B$6,Data!$1:$1,0)-1,1000,1)=IF(B$7="","Yes",B$7))/(OFFSET(Data!$A$1,0,MATCH(B$6,Data!$1:$1,0)-1,1000,1)=IF(B$7="","Yes",B$7))*ROW(Data!$C$1:$C$1007),ROW(B181)-ROW(B$7)),1)),"")</f>
        <v/>
      </c>
      <c r="C181" s="43" t="str">
        <f ca="1">IF(D181="","",IF(INDEX(Data!$BR:$BR,MATCH(D181,Data!$A:$A,0),1)=0,"",INDEX(Data!$BR:$BR,MATCH(D181,Data!$A:$A,0),1)))</f>
        <v/>
      </c>
      <c r="D181" s="43" t="str" cm="1">
        <f t="array" aca="1" ref="D181" ca="1">IFERROR(_xlfn.SINGLE(INDEX(Data!$A$1:C$1007,_xlfn.AGGREGATE(15,6,(OFFSET(Data!$A$1,0,MATCH(D$6,Data!$1:$1,0)-1,1000,1)=IF(D$7="","Yes",D$7))/(OFFSET(Data!$A$1,0,MATCH(D$6,Data!$1:$1,0)-1,1000,1)=IF(D$7="","Yes",D$7))*ROW(Data!$C$1:$C$1007),ROW(D181)-ROW(D$7)),1)),"")</f>
        <v/>
      </c>
      <c r="E181" s="43" t="str">
        <f ca="1">IF(F181="","",IF(INDEX(Data!$BR:$BR,MATCH(F181,Data!$A:$A,0),1)=0,"",INDEX(Data!$BR:$BR,MATCH(F181,Data!$A:$A,0),1)))</f>
        <v/>
      </c>
      <c r="F181" s="43" t="str" cm="1">
        <f t="array" aca="1" ref="F181" ca="1">IFERROR(_xlfn.SINGLE(INDEX(Data!$A$1:E$1009,_xlfn.AGGREGATE(15,6,(OFFSET(Data!$A$1,0,MATCH(F$6,Data!$1:$1,0)-1,1000,1)=IF(F$7="","Yes",F$7))/(OFFSET(Data!$A$1,0,MATCH(F$6,Data!$1:$1,0)-1,1000,1)=IF(F$7="","Yes",F$7))*ROW(Data!$C$1:$C$1009),ROW(F181)-ROW(F$7)),1)),"")</f>
        <v/>
      </c>
      <c r="G181" s="43" t="str">
        <f ca="1">IF(H181="","",IF(INDEX(Data!$BR:$BR,MATCH(H181,Data!$A:$A,0),1)=0,"",INDEX(Data!$BR:$BR,MATCH(H181,Data!$A:$A,0),1)))</f>
        <v/>
      </c>
      <c r="H181" s="43" t="str" cm="1">
        <f t="array" aca="1" ref="H181" ca="1">IFERROR(_xlfn.SINGLE(INDEX(Data!$A$1:G$1009,_xlfn.AGGREGATE(15,6,(OFFSET(Data!$A$1,0,MATCH(H$6,Data!$1:$1,0)-1,1000,1)=IF(H$7="","Yes",H$7))/(OFFSET(Data!$A$1,0,MATCH(H$6,Data!$1:$1,0)-1,1000,1)=IF(H$7="","Yes",H$7))*ROW(Data!$C$1:$C$1009),ROW(H181)-ROW(H$7)),1)),"")</f>
        <v/>
      </c>
      <c r="I181" s="43" t="str">
        <f ca="1">IF(J181="","",IF(INDEX(Data!$BR:$BR,MATCH(J181,Data!$A:$A,0),1)=0,"",INDEX(Data!$BR:$BR,MATCH(J181,Data!$A:$A,0),1)))</f>
        <v/>
      </c>
      <c r="J181" s="43" t="str" cm="1">
        <f t="array" aca="1" ref="J181" ca="1">IFERROR(_xlfn.SINGLE(INDEX(Data!$A$1:J$1009,_xlfn.AGGREGATE(15,6,(OFFSET(Data!$A$1,0,MATCH(J$6,Data!$1:$1,0)-1,1000,1)=IF(J$7="","Yes",J$7))/(OFFSET(Data!$A$1,0,MATCH(J$6,Data!$1:$1,0)-1,1000,1)=IF(J$7="","Yes",J$7))*ROW(Data!$C$1:$C$1009),ROW(J181)-ROW(J$7)),1)),"")</f>
        <v/>
      </c>
      <c r="K181" s="43" t="str">
        <f ca="1">IF(L181="","",IF(INDEX(Data!$BR:$BR,MATCH(L181,Data!$A:$A,0),1)=0,"",INDEX(Data!$BR:$BR,MATCH(L181,Data!$A:$A,0),1)))</f>
        <v/>
      </c>
      <c r="L181" s="43" t="str" cm="1">
        <f t="array" aca="1" ref="L181" ca="1">IFERROR(_xlfn.SINGLE(INDEX(Data!$A$1:L$1009,_xlfn.AGGREGATE(15,6,(OFFSET(Data!$A$1,0,MATCH(L$6,Data!$1:$1,0)-1,1000,1)=IF(L$7="","Yes",L$7))/(OFFSET(Data!$A$1,0,MATCH(L$6,Data!$1:$1,0)-1,1000,1)=IF(L$7="","Yes",L$7))*ROW(Data!$C$1:$C$1009),ROW(L181)-ROW(L$7)),1)),"")</f>
        <v/>
      </c>
      <c r="M181" s="43" t="str">
        <f ca="1">IF(N181="","",IF(INDEX(Data!$BR:$BR,MATCH(N181,Data!$A:$A,0),1)=0,"",INDEX(Data!$BR:$BR,MATCH(N181,Data!$A:$A,0),1)))</f>
        <v/>
      </c>
      <c r="N181" s="43" t="str" cm="1">
        <f t="array" aca="1" ref="N181" ca="1">IFERROR(_xlfn.SINGLE(INDEX(Data!$A$1:N$1009,_xlfn.AGGREGATE(15,6,(OFFSET(Data!$A$1,0,MATCH(N$6,Data!$1:$1,0)-1,1000,1)=IF(N$7="","Yes",N$7))/(OFFSET(Data!$A$1,0,MATCH(N$6,Data!$1:$1,0)-1,1000,1)=IF(N$7="","Yes",N$7))*ROW(Data!$C$1:$C$1009),ROW(N181)-ROW(N$7)),1)),"")</f>
        <v/>
      </c>
      <c r="O181" s="43" t="str">
        <f ca="1">IF(P181="","",IF(INDEX(Data!$BR:$BR,MATCH(P181,Data!$A:$A,0),1)=0,"",INDEX(Data!$BR:$BR,MATCH(P181,Data!$A:$A,0),1)))</f>
        <v/>
      </c>
      <c r="P181" s="43" t="str" cm="1">
        <f t="array" aca="1" ref="P181" ca="1">IFERROR(_xlfn.SINGLE(INDEX(Data!$A$1:Q$1009,_xlfn.AGGREGATE(15,6,(OFFSET(Data!$A$1,0,MATCH(P$6,Data!$1:$1,0)-1,1000,1)=IF(P$7="","Yes",P$7))/(OFFSET(Data!$A$1,0,MATCH(P$6,Data!$1:$1,0)-1,1000,1)=IF(P$7="","Yes",P$7))*ROW(Data!$C$1:$C$1009),ROW(P181)-ROW(P$7)),1)),"")</f>
        <v/>
      </c>
      <c r="Q181" s="43" t="str">
        <f ca="1">IF(R181="","",IF(INDEX(Data!$BR:$BR,MATCH(R181,Data!$A:$A,0),1)=0,"",INDEX(Data!$BR:$BR,MATCH(R181,Data!$A:$A,0),1)))</f>
        <v/>
      </c>
      <c r="R181" s="43" t="str" cm="1">
        <f t="array" aca="1" ref="R181" ca="1">IFERROR(_xlfn.SINGLE(INDEX(Data!$A$1:R$1009,_xlfn.AGGREGATE(15,6,(OFFSET(Data!$A$1,0,MATCH(R$6,Data!$1:$1,0)-1,1000,1)=IF(R$7="","Yes",R$7))/(OFFSET(Data!$A$1,0,MATCH(R$6,Data!$1:$1,0)-1,1000,1)=IF(R$7="","Yes",R$7))*ROW(Data!$C$1:$C$1009),ROW(R181)-ROW(R$7)),1)),"")</f>
        <v/>
      </c>
      <c r="S181" s="43" t="str">
        <f ca="1">IF(T181="","",IF(INDEX(Data!$BR:$BR,MATCH(T181,Data!$A:$A,0),1)=0,"",INDEX(Data!$BR:$BR,MATCH(T181,Data!$A:$A,0),1)))</f>
        <v/>
      </c>
      <c r="T181" s="43" t="str" cm="1">
        <f t="array" aca="1" ref="T181" ca="1">IFERROR(_xlfn.SINGLE(INDEX(Data!$A$1:S$1009,_xlfn.AGGREGATE(15,6,(OFFSET(Data!$A$1,0,MATCH(T$6,Data!$1:$1,0)-1,1000,1)=IF(T$7="","Yes",T$7))/(OFFSET(Data!$A$1,0,MATCH(T$6,Data!$1:$1,0)-1,1000,1)=IF(T$7="","Yes",T$7))*ROW(Data!$C$1:$C$1009),ROW(T181)-ROW(T$7)),1)),"")</f>
        <v/>
      </c>
      <c r="U181" s="43" t="str">
        <f ca="1">IF(V181="","",IF(INDEX(Data!$BR:$BR,MATCH(V181,Data!$A:$A,0),1)=0,"",INDEX(Data!$BR:$BR,MATCH(V181,Data!$A:$A,0),1)))</f>
        <v/>
      </c>
      <c r="V181" s="43" t="str" cm="1">
        <f t="array" aca="1" ref="V181" ca="1">IFERROR(_xlfn.SINGLE(INDEX(Data!$A$1:T$1009,_xlfn.AGGREGATE(15,6,(OFFSET(Data!$A$1,0,MATCH(V$6,Data!$1:$1,0)-1,1000,1)=IF(V$7="","Yes",V$7))/(OFFSET(Data!$A$1,0,MATCH(V$6,Data!$1:$1,0)-1,1000,1)=IF(V$7="","Yes",V$7))*ROW(Data!$C$1:$C$1009),ROW(V181)-ROW(V$7)),1)),"")</f>
        <v/>
      </c>
      <c r="W181" s="43" t="str">
        <f ca="1">IF(X181="","",IF(INDEX(Data!$BR:$BR,MATCH(X181,Data!$A:$A,0),1)=0,"",INDEX(Data!$BR:$BR,MATCH(X181,Data!$A:$A,0),1)))</f>
        <v/>
      </c>
      <c r="X181" s="43" t="str" cm="1">
        <f t="array" aca="1" ref="X181" ca="1">IFERROR(_xlfn.SINGLE(INDEX(Data!$A$1:Y$1009,_xlfn.AGGREGATE(15,6,(OFFSET(Data!$A$1,0,MATCH(X$6,Data!$1:$1,0)-1,1000,1)=IF(X$7="","Yes",X$7))/(OFFSET(Data!$A$1,0,MATCH(X$6,Data!$1:$1,0)-1,1000,1)=IF(X$7="","Yes",X$7))*ROW(Data!$C$1:$C$1009),ROW(X181)-ROW(X$7)),1)),"")</f>
        <v/>
      </c>
      <c r="Y181" s="43" t="str">
        <f ca="1">IF(Z181="","",IF(INDEX(Data!$BR:$BR,MATCH(Z181,Data!$A:$A,0),1)=0,"",INDEX(Data!$BR:$BR,MATCH(Z181,Data!$A:$A,0),1)))</f>
        <v/>
      </c>
      <c r="Z181" s="43" t="str" cm="1">
        <f t="array" aca="1" ref="Z181" ca="1">IFERROR(_xlfn.SINGLE(INDEX(Data!$A$1:AA$1009,_xlfn.AGGREGATE(15,6,(OFFSET(Data!$A$1,0,MATCH(Z$6,Data!$1:$1,0)-1,1000,1)=IF(Z$7="","Yes",Z$7))/(OFFSET(Data!$A$1,0,MATCH(Z$6,Data!$1:$1,0)-1,1000,1)=IF(Z$7="","Yes",Z$7))*ROW(Data!$C$1:$C$1009),ROW(Z181)-ROW(Z$7)),1)),"")</f>
        <v/>
      </c>
      <c r="AA181" s="43" t="str">
        <f ca="1">IF(AB181="","",IF(INDEX(Data!$BR:$BR,MATCH(AB181,Data!$A:$A,0),1)=0,"",INDEX(Data!$BR:$BR,MATCH(AB181,Data!$A:$A,0),1)))</f>
        <v/>
      </c>
      <c r="AB181" s="43" t="str" cm="1">
        <f t="array" aca="1" ref="AB181" ca="1">IFERROR(_xlfn.SINGLE(INDEX(Data!$A$1:AC$1009,_xlfn.AGGREGATE(15,6,(OFFSET(Data!$A$1,0,MATCH(AB$6,Data!$1:$1,0)-1,1000,1)=IF(AB$7="","Yes",AB$7))/(OFFSET(Data!$A$1,0,MATCH(AB$6,Data!$1:$1,0)-1,1000,1)=IF(AB$7="","Yes",AB$7))*ROW(Data!$C$1:$C$1009),ROW(AB181)-ROW(AB$7)),1)),"")</f>
        <v/>
      </c>
      <c r="AC181" s="43" t="str">
        <f ca="1">IF(AD181="","",IF(INDEX(Data!$BR:$BR,MATCH(AD181,Data!$A:$A,0),1)=0,"",INDEX(Data!$BR:$BR,MATCH(AD181,Data!$A:$A,0),1)))</f>
        <v/>
      </c>
      <c r="AD181" s="43" t="str" cm="1">
        <f t="array" aca="1" ref="AD181" ca="1">IFERROR(_xlfn.SINGLE(INDEX(Data!$A$1:AE$1009,_xlfn.AGGREGATE(15,6,(OFFSET(Data!$A$1,0,MATCH(AD$6,Data!$1:$1,0)-1,1000,1)=IF(AD$7="","Yes",AD$7))/(OFFSET(Data!$A$1,0,MATCH(AD$6,Data!$1:$1,0)-1,1000,1)=IF(AD$7="","Yes",AD$7))*ROW(Data!$C$1:$C$1009),ROW(AD181)-ROW(AD$7)),1)),"")</f>
        <v/>
      </c>
      <c r="AE181" s="43" t="str">
        <f ca="1">IF(AF181="","",IF(INDEX(Data!$BR:$BR,MATCH(AF181,Data!$A:$A,0),1)=0,"",INDEX(Data!$BR:$BR,MATCH(AF181,Data!$A:$A,0),1)))</f>
        <v/>
      </c>
      <c r="AF181" s="43" t="str" cm="1">
        <f t="array" aca="1" ref="AF181" ca="1">IFERROR(_xlfn.SINGLE(INDEX(Data!$A$1:AM$1009,_xlfn.AGGREGATE(15,6,(OFFSET(Data!$A$1,0,MATCH(AF$6,Data!$1:$1,0)-1,1000,1)=IF(AF$7="","Yes",AF$7))/(OFFSET(Data!$A$1,0,MATCH(AF$6,Data!$1:$1,0)-1,1000,1)=IF(AF$7="","Yes",AF$7))*ROW(Data!$C$1:$C$1009),ROW(AF181)-ROW(AF$7)),1)),"")</f>
        <v/>
      </c>
      <c r="AG181" s="43" t="str">
        <f ca="1">IF(AH181="","",IF(INDEX(Data!$BR:$BR,MATCH(AH181,Data!$A:$A,0),1)=0,"",INDEX(Data!$BR:$BR,MATCH(AH181,Data!$A:$A,0),1)))</f>
        <v/>
      </c>
      <c r="AH181" s="43" t="str" cm="1">
        <f t="array" aca="1" ref="AH181" ca="1">IFERROR(_xlfn.SINGLE(INDEX(Data!$A$1:AO$1009,_xlfn.AGGREGATE(15,6,(OFFSET(Data!$A$1,0,MATCH(AH$6,Data!$1:$1,0)-1,1000,1)=IF(AH$7="","Yes",AH$7))/(OFFSET(Data!$A$1,0,MATCH(AH$6,Data!$1:$1,0)-1,1000,1)=IF(AH$7="","Yes",AH$7))*ROW(Data!$C$1:$C$1009),ROW(AH181)-ROW(AH$7)),1)),"")</f>
        <v/>
      </c>
      <c r="AI181" s="43" t="str">
        <f ca="1">IF(AJ181="","",IF(INDEX(Data!$BR:$BR,MATCH(AJ181,Data!$A:$A,0),1)=0,"",INDEX(Data!$BR:$BR,MATCH(AJ181,Data!$A:$A,0),1)))</f>
        <v/>
      </c>
      <c r="AJ181" s="43" t="str" cm="1">
        <f t="array" aca="1" ref="AJ181" ca="1">IFERROR(_xlfn.SINGLE(INDEX(Data!$A$1:AQ$1009,_xlfn.AGGREGATE(15,6,(OFFSET(Data!$A$1,0,MATCH(AJ$6,Data!$1:$1,0)-1,1000,1)=IF(AJ$7="","Yes",AJ$7))/(OFFSET(Data!$A$1,0,MATCH(AJ$6,Data!$1:$1,0)-1,1000,1)=IF(AJ$7="","Yes",AJ$7))*ROW(Data!$C$1:$C$1009),ROW(AJ181)-ROW(AJ$7)),1)),"")</f>
        <v/>
      </c>
      <c r="AK181" s="43" t="str">
        <f ca="1">IF(AL181="","",IF(INDEX(Data!$BR:$BR,MATCH(AL181,Data!$A:$A,0),1)=0,"",INDEX(Data!$BR:$BR,MATCH(AL181,Data!$A:$A,0),1)))</f>
        <v/>
      </c>
      <c r="AL181" s="43" t="str" cm="1">
        <f t="array" aca="1" ref="AL181" ca="1">IFERROR(_xlfn.SINGLE(INDEX(Data!$A$1:AS$1009,_xlfn.AGGREGATE(15,6,(OFFSET(Data!$A$1,0,MATCH(AL$6,Data!$1:$1,0)-1,1000,1)=IF(AL$7="","Yes",AL$7))/(OFFSET(Data!$A$1,0,MATCH(AL$6,Data!$1:$1,0)-1,1000,1)=IF(AL$7="","Yes",AL$7))*ROW(Data!$C$1:$C$1009),ROW(AL181)-ROW(AL$7)),1)),"")</f>
        <v/>
      </c>
      <c r="AM181" s="43" t="str">
        <f ca="1">IF(AN181="","",IF(INDEX(Data!$BR:$BR,MATCH(AN181,Data!$A:$A,0),1)=0,"",INDEX(Data!$BR:$BR,MATCH(AN181,Data!$A:$A,0),1)))</f>
        <v/>
      </c>
      <c r="AN181" s="43" t="str" cm="1">
        <f t="array" aca="1" ref="AN181" ca="1">IFERROR(_xlfn.SINGLE(INDEX(Data!$A$1:AU$1009,_xlfn.AGGREGATE(15,6,(OFFSET(Data!$A$1,0,MATCH(AN$6,Data!$1:$1,0)-1,1000,1)=IF(AN$7="","Yes",AN$7))/(OFFSET(Data!$A$1,0,MATCH(AN$6,Data!$1:$1,0)-1,1000,1)=IF(AN$7="","Yes",AN$7))*ROW(Data!$C$1:$C$1009),ROW(AN181)-ROW(AN$7)),1)),"")</f>
        <v/>
      </c>
    </row>
    <row r="182" spans="1:40" x14ac:dyDescent="0.4">
      <c r="A182" s="43" t="str">
        <f ca="1">IF(B182="","",IF(INDEX(Data!$BR:$BR,MATCH(B182,Data!$A:$A,0),1)=0,"",INDEX(Data!$BR:$BR,MATCH(B182,Data!$A:$A,0),1)))</f>
        <v/>
      </c>
      <c r="B182" s="43" t="str" cm="1">
        <f t="array" aca="1" ref="B182" ca="1">IFERROR(_xlfn.SINGLE(INDEX(Data!A$1:$A$1007,_xlfn.AGGREGATE(15,6,(OFFSET(Data!$A$1,0,MATCH(B$6,Data!$1:$1,0)-1,1000,1)=IF(B$7="","Yes",B$7))/(OFFSET(Data!$A$1,0,MATCH(B$6,Data!$1:$1,0)-1,1000,1)=IF(B$7="","Yes",B$7))*ROW(Data!$C$1:$C$1007),ROW(B182)-ROW(B$7)),1)),"")</f>
        <v/>
      </c>
      <c r="C182" s="43" t="str">
        <f ca="1">IF(D182="","",IF(INDEX(Data!$BR:$BR,MATCH(D182,Data!$A:$A,0),1)=0,"",INDEX(Data!$BR:$BR,MATCH(D182,Data!$A:$A,0),1)))</f>
        <v/>
      </c>
      <c r="D182" s="43" t="str" cm="1">
        <f t="array" aca="1" ref="D182" ca="1">IFERROR(_xlfn.SINGLE(INDEX(Data!$A$1:C$1007,_xlfn.AGGREGATE(15,6,(OFFSET(Data!$A$1,0,MATCH(D$6,Data!$1:$1,0)-1,1000,1)=IF(D$7="","Yes",D$7))/(OFFSET(Data!$A$1,0,MATCH(D$6,Data!$1:$1,0)-1,1000,1)=IF(D$7="","Yes",D$7))*ROW(Data!$C$1:$C$1007),ROW(D182)-ROW(D$7)),1)),"")</f>
        <v/>
      </c>
      <c r="E182" s="43" t="str">
        <f ca="1">IF(F182="","",IF(INDEX(Data!$BR:$BR,MATCH(F182,Data!$A:$A,0),1)=0,"",INDEX(Data!$BR:$BR,MATCH(F182,Data!$A:$A,0),1)))</f>
        <v/>
      </c>
      <c r="F182" s="43" t="str" cm="1">
        <f t="array" aca="1" ref="F182" ca="1">IFERROR(_xlfn.SINGLE(INDEX(Data!$A$1:E$1009,_xlfn.AGGREGATE(15,6,(OFFSET(Data!$A$1,0,MATCH(F$6,Data!$1:$1,0)-1,1000,1)=IF(F$7="","Yes",F$7))/(OFFSET(Data!$A$1,0,MATCH(F$6,Data!$1:$1,0)-1,1000,1)=IF(F$7="","Yes",F$7))*ROW(Data!$C$1:$C$1009),ROW(F182)-ROW(F$7)),1)),"")</f>
        <v/>
      </c>
      <c r="G182" s="43" t="str">
        <f ca="1">IF(H182="","",IF(INDEX(Data!$BR:$BR,MATCH(H182,Data!$A:$A,0),1)=0,"",INDEX(Data!$BR:$BR,MATCH(H182,Data!$A:$A,0),1)))</f>
        <v/>
      </c>
      <c r="H182" s="43" t="str" cm="1">
        <f t="array" aca="1" ref="H182" ca="1">IFERROR(_xlfn.SINGLE(INDEX(Data!$A$1:G$1009,_xlfn.AGGREGATE(15,6,(OFFSET(Data!$A$1,0,MATCH(H$6,Data!$1:$1,0)-1,1000,1)=IF(H$7="","Yes",H$7))/(OFFSET(Data!$A$1,0,MATCH(H$6,Data!$1:$1,0)-1,1000,1)=IF(H$7="","Yes",H$7))*ROW(Data!$C$1:$C$1009),ROW(H182)-ROW(H$7)),1)),"")</f>
        <v/>
      </c>
      <c r="I182" s="43" t="str">
        <f ca="1">IF(J182="","",IF(INDEX(Data!$BR:$BR,MATCH(J182,Data!$A:$A,0),1)=0,"",INDEX(Data!$BR:$BR,MATCH(J182,Data!$A:$A,0),1)))</f>
        <v/>
      </c>
      <c r="J182" s="43" t="str" cm="1">
        <f t="array" aca="1" ref="J182" ca="1">IFERROR(_xlfn.SINGLE(INDEX(Data!$A$1:J$1009,_xlfn.AGGREGATE(15,6,(OFFSET(Data!$A$1,0,MATCH(J$6,Data!$1:$1,0)-1,1000,1)=IF(J$7="","Yes",J$7))/(OFFSET(Data!$A$1,0,MATCH(J$6,Data!$1:$1,0)-1,1000,1)=IF(J$7="","Yes",J$7))*ROW(Data!$C$1:$C$1009),ROW(J182)-ROW(J$7)),1)),"")</f>
        <v/>
      </c>
      <c r="K182" s="43" t="str">
        <f ca="1">IF(L182="","",IF(INDEX(Data!$BR:$BR,MATCH(L182,Data!$A:$A,0),1)=0,"",INDEX(Data!$BR:$BR,MATCH(L182,Data!$A:$A,0),1)))</f>
        <v/>
      </c>
      <c r="L182" s="43" t="str" cm="1">
        <f t="array" aca="1" ref="L182" ca="1">IFERROR(_xlfn.SINGLE(INDEX(Data!$A$1:L$1009,_xlfn.AGGREGATE(15,6,(OFFSET(Data!$A$1,0,MATCH(L$6,Data!$1:$1,0)-1,1000,1)=IF(L$7="","Yes",L$7))/(OFFSET(Data!$A$1,0,MATCH(L$6,Data!$1:$1,0)-1,1000,1)=IF(L$7="","Yes",L$7))*ROW(Data!$C$1:$C$1009),ROW(L182)-ROW(L$7)),1)),"")</f>
        <v/>
      </c>
      <c r="M182" s="43" t="str">
        <f ca="1">IF(N182="","",IF(INDEX(Data!$BR:$BR,MATCH(N182,Data!$A:$A,0),1)=0,"",INDEX(Data!$BR:$BR,MATCH(N182,Data!$A:$A,0),1)))</f>
        <v/>
      </c>
      <c r="N182" s="43" t="str" cm="1">
        <f t="array" aca="1" ref="N182" ca="1">IFERROR(_xlfn.SINGLE(INDEX(Data!$A$1:N$1009,_xlfn.AGGREGATE(15,6,(OFFSET(Data!$A$1,0,MATCH(N$6,Data!$1:$1,0)-1,1000,1)=IF(N$7="","Yes",N$7))/(OFFSET(Data!$A$1,0,MATCH(N$6,Data!$1:$1,0)-1,1000,1)=IF(N$7="","Yes",N$7))*ROW(Data!$C$1:$C$1009),ROW(N182)-ROW(N$7)),1)),"")</f>
        <v/>
      </c>
      <c r="O182" s="43" t="str">
        <f ca="1">IF(P182="","",IF(INDEX(Data!$BR:$BR,MATCH(P182,Data!$A:$A,0),1)=0,"",INDEX(Data!$BR:$BR,MATCH(P182,Data!$A:$A,0),1)))</f>
        <v/>
      </c>
      <c r="P182" s="43" t="str" cm="1">
        <f t="array" aca="1" ref="P182" ca="1">IFERROR(_xlfn.SINGLE(INDEX(Data!$A$1:Q$1009,_xlfn.AGGREGATE(15,6,(OFFSET(Data!$A$1,0,MATCH(P$6,Data!$1:$1,0)-1,1000,1)=IF(P$7="","Yes",P$7))/(OFFSET(Data!$A$1,0,MATCH(P$6,Data!$1:$1,0)-1,1000,1)=IF(P$7="","Yes",P$7))*ROW(Data!$C$1:$C$1009),ROW(P182)-ROW(P$7)),1)),"")</f>
        <v/>
      </c>
      <c r="Q182" s="43" t="str">
        <f ca="1">IF(R182="","",IF(INDEX(Data!$BR:$BR,MATCH(R182,Data!$A:$A,0),1)=0,"",INDEX(Data!$BR:$BR,MATCH(R182,Data!$A:$A,0),1)))</f>
        <v/>
      </c>
      <c r="R182" s="43" t="str" cm="1">
        <f t="array" aca="1" ref="R182" ca="1">IFERROR(_xlfn.SINGLE(INDEX(Data!$A$1:R$1009,_xlfn.AGGREGATE(15,6,(OFFSET(Data!$A$1,0,MATCH(R$6,Data!$1:$1,0)-1,1000,1)=IF(R$7="","Yes",R$7))/(OFFSET(Data!$A$1,0,MATCH(R$6,Data!$1:$1,0)-1,1000,1)=IF(R$7="","Yes",R$7))*ROW(Data!$C$1:$C$1009),ROW(R182)-ROW(R$7)),1)),"")</f>
        <v/>
      </c>
      <c r="S182" s="43" t="str">
        <f ca="1">IF(T182="","",IF(INDEX(Data!$BR:$BR,MATCH(T182,Data!$A:$A,0),1)=0,"",INDEX(Data!$BR:$BR,MATCH(T182,Data!$A:$A,0),1)))</f>
        <v/>
      </c>
      <c r="T182" s="43" t="str" cm="1">
        <f t="array" aca="1" ref="T182" ca="1">IFERROR(_xlfn.SINGLE(INDEX(Data!$A$1:S$1009,_xlfn.AGGREGATE(15,6,(OFFSET(Data!$A$1,0,MATCH(T$6,Data!$1:$1,0)-1,1000,1)=IF(T$7="","Yes",T$7))/(OFFSET(Data!$A$1,0,MATCH(T$6,Data!$1:$1,0)-1,1000,1)=IF(T$7="","Yes",T$7))*ROW(Data!$C$1:$C$1009),ROW(T182)-ROW(T$7)),1)),"")</f>
        <v/>
      </c>
      <c r="U182" s="43" t="str">
        <f ca="1">IF(V182="","",IF(INDEX(Data!$BR:$BR,MATCH(V182,Data!$A:$A,0),1)=0,"",INDEX(Data!$BR:$BR,MATCH(V182,Data!$A:$A,0),1)))</f>
        <v/>
      </c>
      <c r="V182" s="43" t="str" cm="1">
        <f t="array" aca="1" ref="V182" ca="1">IFERROR(_xlfn.SINGLE(INDEX(Data!$A$1:T$1009,_xlfn.AGGREGATE(15,6,(OFFSET(Data!$A$1,0,MATCH(V$6,Data!$1:$1,0)-1,1000,1)=IF(V$7="","Yes",V$7))/(OFFSET(Data!$A$1,0,MATCH(V$6,Data!$1:$1,0)-1,1000,1)=IF(V$7="","Yes",V$7))*ROW(Data!$C$1:$C$1009),ROW(V182)-ROW(V$7)),1)),"")</f>
        <v/>
      </c>
      <c r="W182" s="43" t="str">
        <f ca="1">IF(X182="","",IF(INDEX(Data!$BR:$BR,MATCH(X182,Data!$A:$A,0),1)=0,"",INDEX(Data!$BR:$BR,MATCH(X182,Data!$A:$A,0),1)))</f>
        <v/>
      </c>
      <c r="X182" s="43" t="str" cm="1">
        <f t="array" aca="1" ref="X182" ca="1">IFERROR(_xlfn.SINGLE(INDEX(Data!$A$1:Y$1009,_xlfn.AGGREGATE(15,6,(OFFSET(Data!$A$1,0,MATCH(X$6,Data!$1:$1,0)-1,1000,1)=IF(X$7="","Yes",X$7))/(OFFSET(Data!$A$1,0,MATCH(X$6,Data!$1:$1,0)-1,1000,1)=IF(X$7="","Yes",X$7))*ROW(Data!$C$1:$C$1009),ROW(X182)-ROW(X$7)),1)),"")</f>
        <v/>
      </c>
      <c r="Y182" s="43" t="str">
        <f ca="1">IF(Z182="","",IF(INDEX(Data!$BR:$BR,MATCH(Z182,Data!$A:$A,0),1)=0,"",INDEX(Data!$BR:$BR,MATCH(Z182,Data!$A:$A,0),1)))</f>
        <v/>
      </c>
      <c r="Z182" s="43" t="str" cm="1">
        <f t="array" aca="1" ref="Z182" ca="1">IFERROR(_xlfn.SINGLE(INDEX(Data!$A$1:AA$1009,_xlfn.AGGREGATE(15,6,(OFFSET(Data!$A$1,0,MATCH(Z$6,Data!$1:$1,0)-1,1000,1)=IF(Z$7="","Yes",Z$7))/(OFFSET(Data!$A$1,0,MATCH(Z$6,Data!$1:$1,0)-1,1000,1)=IF(Z$7="","Yes",Z$7))*ROW(Data!$C$1:$C$1009),ROW(Z182)-ROW(Z$7)),1)),"")</f>
        <v/>
      </c>
      <c r="AA182" s="43" t="str">
        <f ca="1">IF(AB182="","",IF(INDEX(Data!$BR:$BR,MATCH(AB182,Data!$A:$A,0),1)=0,"",INDEX(Data!$BR:$BR,MATCH(AB182,Data!$A:$A,0),1)))</f>
        <v/>
      </c>
      <c r="AB182" s="43" t="str" cm="1">
        <f t="array" aca="1" ref="AB182" ca="1">IFERROR(_xlfn.SINGLE(INDEX(Data!$A$1:AC$1009,_xlfn.AGGREGATE(15,6,(OFFSET(Data!$A$1,0,MATCH(AB$6,Data!$1:$1,0)-1,1000,1)=IF(AB$7="","Yes",AB$7))/(OFFSET(Data!$A$1,0,MATCH(AB$6,Data!$1:$1,0)-1,1000,1)=IF(AB$7="","Yes",AB$7))*ROW(Data!$C$1:$C$1009),ROW(AB182)-ROW(AB$7)),1)),"")</f>
        <v/>
      </c>
      <c r="AC182" s="43" t="str">
        <f ca="1">IF(AD182="","",IF(INDEX(Data!$BR:$BR,MATCH(AD182,Data!$A:$A,0),1)=0,"",INDEX(Data!$BR:$BR,MATCH(AD182,Data!$A:$A,0),1)))</f>
        <v/>
      </c>
      <c r="AD182" s="43" t="str" cm="1">
        <f t="array" aca="1" ref="AD182" ca="1">IFERROR(_xlfn.SINGLE(INDEX(Data!$A$1:AE$1009,_xlfn.AGGREGATE(15,6,(OFFSET(Data!$A$1,0,MATCH(AD$6,Data!$1:$1,0)-1,1000,1)=IF(AD$7="","Yes",AD$7))/(OFFSET(Data!$A$1,0,MATCH(AD$6,Data!$1:$1,0)-1,1000,1)=IF(AD$7="","Yes",AD$7))*ROW(Data!$C$1:$C$1009),ROW(AD182)-ROW(AD$7)),1)),"")</f>
        <v/>
      </c>
      <c r="AE182" s="43" t="str">
        <f ca="1">IF(AF182="","",IF(INDEX(Data!$BR:$BR,MATCH(AF182,Data!$A:$A,0),1)=0,"",INDEX(Data!$BR:$BR,MATCH(AF182,Data!$A:$A,0),1)))</f>
        <v/>
      </c>
      <c r="AF182" s="43" t="str" cm="1">
        <f t="array" aca="1" ref="AF182" ca="1">IFERROR(_xlfn.SINGLE(INDEX(Data!$A$1:AM$1009,_xlfn.AGGREGATE(15,6,(OFFSET(Data!$A$1,0,MATCH(AF$6,Data!$1:$1,0)-1,1000,1)=IF(AF$7="","Yes",AF$7))/(OFFSET(Data!$A$1,0,MATCH(AF$6,Data!$1:$1,0)-1,1000,1)=IF(AF$7="","Yes",AF$7))*ROW(Data!$C$1:$C$1009),ROW(AF182)-ROW(AF$7)),1)),"")</f>
        <v/>
      </c>
      <c r="AG182" s="43" t="str">
        <f ca="1">IF(AH182="","",IF(INDEX(Data!$BR:$BR,MATCH(AH182,Data!$A:$A,0),1)=0,"",INDEX(Data!$BR:$BR,MATCH(AH182,Data!$A:$A,0),1)))</f>
        <v/>
      </c>
      <c r="AH182" s="43" t="str" cm="1">
        <f t="array" aca="1" ref="AH182" ca="1">IFERROR(_xlfn.SINGLE(INDEX(Data!$A$1:AO$1009,_xlfn.AGGREGATE(15,6,(OFFSET(Data!$A$1,0,MATCH(AH$6,Data!$1:$1,0)-1,1000,1)=IF(AH$7="","Yes",AH$7))/(OFFSET(Data!$A$1,0,MATCH(AH$6,Data!$1:$1,0)-1,1000,1)=IF(AH$7="","Yes",AH$7))*ROW(Data!$C$1:$C$1009),ROW(AH182)-ROW(AH$7)),1)),"")</f>
        <v/>
      </c>
      <c r="AI182" s="43" t="str">
        <f ca="1">IF(AJ182="","",IF(INDEX(Data!$BR:$BR,MATCH(AJ182,Data!$A:$A,0),1)=0,"",INDEX(Data!$BR:$BR,MATCH(AJ182,Data!$A:$A,0),1)))</f>
        <v/>
      </c>
      <c r="AJ182" s="43" t="str" cm="1">
        <f t="array" aca="1" ref="AJ182" ca="1">IFERROR(_xlfn.SINGLE(INDEX(Data!$A$1:AQ$1009,_xlfn.AGGREGATE(15,6,(OFFSET(Data!$A$1,0,MATCH(AJ$6,Data!$1:$1,0)-1,1000,1)=IF(AJ$7="","Yes",AJ$7))/(OFFSET(Data!$A$1,0,MATCH(AJ$6,Data!$1:$1,0)-1,1000,1)=IF(AJ$7="","Yes",AJ$7))*ROW(Data!$C$1:$C$1009),ROW(AJ182)-ROW(AJ$7)),1)),"")</f>
        <v/>
      </c>
      <c r="AK182" s="43" t="str">
        <f ca="1">IF(AL182="","",IF(INDEX(Data!$BR:$BR,MATCH(AL182,Data!$A:$A,0),1)=0,"",INDEX(Data!$BR:$BR,MATCH(AL182,Data!$A:$A,0),1)))</f>
        <v/>
      </c>
      <c r="AL182" s="43" t="str" cm="1">
        <f t="array" aca="1" ref="AL182" ca="1">IFERROR(_xlfn.SINGLE(INDEX(Data!$A$1:AS$1009,_xlfn.AGGREGATE(15,6,(OFFSET(Data!$A$1,0,MATCH(AL$6,Data!$1:$1,0)-1,1000,1)=IF(AL$7="","Yes",AL$7))/(OFFSET(Data!$A$1,0,MATCH(AL$6,Data!$1:$1,0)-1,1000,1)=IF(AL$7="","Yes",AL$7))*ROW(Data!$C$1:$C$1009),ROW(AL182)-ROW(AL$7)),1)),"")</f>
        <v/>
      </c>
      <c r="AM182" s="43" t="str">
        <f ca="1">IF(AN182="","",IF(INDEX(Data!$BR:$BR,MATCH(AN182,Data!$A:$A,0),1)=0,"",INDEX(Data!$BR:$BR,MATCH(AN182,Data!$A:$A,0),1)))</f>
        <v/>
      </c>
      <c r="AN182" s="43" t="str" cm="1">
        <f t="array" aca="1" ref="AN182" ca="1">IFERROR(_xlfn.SINGLE(INDEX(Data!$A$1:AU$1009,_xlfn.AGGREGATE(15,6,(OFFSET(Data!$A$1,0,MATCH(AN$6,Data!$1:$1,0)-1,1000,1)=IF(AN$7="","Yes",AN$7))/(OFFSET(Data!$A$1,0,MATCH(AN$6,Data!$1:$1,0)-1,1000,1)=IF(AN$7="","Yes",AN$7))*ROW(Data!$C$1:$C$1009),ROW(AN182)-ROW(AN$7)),1)),"")</f>
        <v/>
      </c>
    </row>
    <row r="183" spans="1:40" x14ac:dyDescent="0.4">
      <c r="A183" s="43" t="str">
        <f ca="1">IF(B183="","",IF(INDEX(Data!$BR:$BR,MATCH(B183,Data!$A:$A,0),1)=0,"",INDEX(Data!$BR:$BR,MATCH(B183,Data!$A:$A,0),1)))</f>
        <v/>
      </c>
      <c r="B183" s="43" t="str" cm="1">
        <f t="array" aca="1" ref="B183" ca="1">IFERROR(_xlfn.SINGLE(INDEX(Data!A$1:$A$1007,_xlfn.AGGREGATE(15,6,(OFFSET(Data!$A$1,0,MATCH(B$6,Data!$1:$1,0)-1,1000,1)=IF(B$7="","Yes",B$7))/(OFFSET(Data!$A$1,0,MATCH(B$6,Data!$1:$1,0)-1,1000,1)=IF(B$7="","Yes",B$7))*ROW(Data!$C$1:$C$1007),ROW(B183)-ROW(B$7)),1)),"")</f>
        <v/>
      </c>
      <c r="C183" s="43" t="str">
        <f ca="1">IF(D183="","",IF(INDEX(Data!$BR:$BR,MATCH(D183,Data!$A:$A,0),1)=0,"",INDEX(Data!$BR:$BR,MATCH(D183,Data!$A:$A,0),1)))</f>
        <v/>
      </c>
      <c r="D183" s="43" t="str" cm="1">
        <f t="array" aca="1" ref="D183" ca="1">IFERROR(_xlfn.SINGLE(INDEX(Data!$A$1:C$1007,_xlfn.AGGREGATE(15,6,(OFFSET(Data!$A$1,0,MATCH(D$6,Data!$1:$1,0)-1,1000,1)=IF(D$7="","Yes",D$7))/(OFFSET(Data!$A$1,0,MATCH(D$6,Data!$1:$1,0)-1,1000,1)=IF(D$7="","Yes",D$7))*ROW(Data!$C$1:$C$1007),ROW(D183)-ROW(D$7)),1)),"")</f>
        <v/>
      </c>
      <c r="E183" s="43" t="str">
        <f ca="1">IF(F183="","",IF(INDEX(Data!$BR:$BR,MATCH(F183,Data!$A:$A,0),1)=0,"",INDEX(Data!$BR:$BR,MATCH(F183,Data!$A:$A,0),1)))</f>
        <v/>
      </c>
      <c r="F183" s="43" t="str" cm="1">
        <f t="array" aca="1" ref="F183" ca="1">IFERROR(_xlfn.SINGLE(INDEX(Data!$A$1:E$1009,_xlfn.AGGREGATE(15,6,(OFFSET(Data!$A$1,0,MATCH(F$6,Data!$1:$1,0)-1,1000,1)=IF(F$7="","Yes",F$7))/(OFFSET(Data!$A$1,0,MATCH(F$6,Data!$1:$1,0)-1,1000,1)=IF(F$7="","Yes",F$7))*ROW(Data!$C$1:$C$1009),ROW(F183)-ROW(F$7)),1)),"")</f>
        <v/>
      </c>
      <c r="G183" s="43" t="str">
        <f ca="1">IF(H183="","",IF(INDEX(Data!$BR:$BR,MATCH(H183,Data!$A:$A,0),1)=0,"",INDEX(Data!$BR:$BR,MATCH(H183,Data!$A:$A,0),1)))</f>
        <v/>
      </c>
      <c r="H183" s="43" t="str" cm="1">
        <f t="array" aca="1" ref="H183" ca="1">IFERROR(_xlfn.SINGLE(INDEX(Data!$A$1:G$1009,_xlfn.AGGREGATE(15,6,(OFFSET(Data!$A$1,0,MATCH(H$6,Data!$1:$1,0)-1,1000,1)=IF(H$7="","Yes",H$7))/(OFFSET(Data!$A$1,0,MATCH(H$6,Data!$1:$1,0)-1,1000,1)=IF(H$7="","Yes",H$7))*ROW(Data!$C$1:$C$1009),ROW(H183)-ROW(H$7)),1)),"")</f>
        <v/>
      </c>
      <c r="I183" s="43" t="str">
        <f ca="1">IF(J183="","",IF(INDEX(Data!$BR:$BR,MATCH(J183,Data!$A:$A,0),1)=0,"",INDEX(Data!$BR:$BR,MATCH(J183,Data!$A:$A,0),1)))</f>
        <v/>
      </c>
      <c r="J183" s="43" t="str" cm="1">
        <f t="array" aca="1" ref="J183" ca="1">IFERROR(_xlfn.SINGLE(INDEX(Data!$A$1:J$1009,_xlfn.AGGREGATE(15,6,(OFFSET(Data!$A$1,0,MATCH(J$6,Data!$1:$1,0)-1,1000,1)=IF(J$7="","Yes",J$7))/(OFFSET(Data!$A$1,0,MATCH(J$6,Data!$1:$1,0)-1,1000,1)=IF(J$7="","Yes",J$7))*ROW(Data!$C$1:$C$1009),ROW(J183)-ROW(J$7)),1)),"")</f>
        <v/>
      </c>
      <c r="K183" s="43" t="str">
        <f ca="1">IF(L183="","",IF(INDEX(Data!$BR:$BR,MATCH(L183,Data!$A:$A,0),1)=0,"",INDEX(Data!$BR:$BR,MATCH(L183,Data!$A:$A,0),1)))</f>
        <v/>
      </c>
      <c r="L183" s="43" t="str" cm="1">
        <f t="array" aca="1" ref="L183" ca="1">IFERROR(_xlfn.SINGLE(INDEX(Data!$A$1:L$1009,_xlfn.AGGREGATE(15,6,(OFFSET(Data!$A$1,0,MATCH(L$6,Data!$1:$1,0)-1,1000,1)=IF(L$7="","Yes",L$7))/(OFFSET(Data!$A$1,0,MATCH(L$6,Data!$1:$1,0)-1,1000,1)=IF(L$7="","Yes",L$7))*ROW(Data!$C$1:$C$1009),ROW(L183)-ROW(L$7)),1)),"")</f>
        <v/>
      </c>
      <c r="M183" s="43" t="str">
        <f ca="1">IF(N183="","",IF(INDEX(Data!$BR:$BR,MATCH(N183,Data!$A:$A,0),1)=0,"",INDEX(Data!$BR:$BR,MATCH(N183,Data!$A:$A,0),1)))</f>
        <v/>
      </c>
      <c r="N183" s="43" t="str" cm="1">
        <f t="array" aca="1" ref="N183" ca="1">IFERROR(_xlfn.SINGLE(INDEX(Data!$A$1:N$1009,_xlfn.AGGREGATE(15,6,(OFFSET(Data!$A$1,0,MATCH(N$6,Data!$1:$1,0)-1,1000,1)=IF(N$7="","Yes",N$7))/(OFFSET(Data!$A$1,0,MATCH(N$6,Data!$1:$1,0)-1,1000,1)=IF(N$7="","Yes",N$7))*ROW(Data!$C$1:$C$1009),ROW(N183)-ROW(N$7)),1)),"")</f>
        <v/>
      </c>
      <c r="O183" s="43" t="str">
        <f ca="1">IF(P183="","",IF(INDEX(Data!$BR:$BR,MATCH(P183,Data!$A:$A,0),1)=0,"",INDEX(Data!$BR:$BR,MATCH(P183,Data!$A:$A,0),1)))</f>
        <v/>
      </c>
      <c r="P183" s="43" t="str" cm="1">
        <f t="array" aca="1" ref="P183" ca="1">IFERROR(_xlfn.SINGLE(INDEX(Data!$A$1:Q$1009,_xlfn.AGGREGATE(15,6,(OFFSET(Data!$A$1,0,MATCH(P$6,Data!$1:$1,0)-1,1000,1)=IF(P$7="","Yes",P$7))/(OFFSET(Data!$A$1,0,MATCH(P$6,Data!$1:$1,0)-1,1000,1)=IF(P$7="","Yes",P$7))*ROW(Data!$C$1:$C$1009),ROW(P183)-ROW(P$7)),1)),"")</f>
        <v/>
      </c>
      <c r="Q183" s="43" t="str">
        <f ca="1">IF(R183="","",IF(INDEX(Data!$BR:$BR,MATCH(R183,Data!$A:$A,0),1)=0,"",INDEX(Data!$BR:$BR,MATCH(R183,Data!$A:$A,0),1)))</f>
        <v/>
      </c>
      <c r="R183" s="43" t="str" cm="1">
        <f t="array" aca="1" ref="R183" ca="1">IFERROR(_xlfn.SINGLE(INDEX(Data!$A$1:R$1009,_xlfn.AGGREGATE(15,6,(OFFSET(Data!$A$1,0,MATCH(R$6,Data!$1:$1,0)-1,1000,1)=IF(R$7="","Yes",R$7))/(OFFSET(Data!$A$1,0,MATCH(R$6,Data!$1:$1,0)-1,1000,1)=IF(R$7="","Yes",R$7))*ROW(Data!$C$1:$C$1009),ROW(R183)-ROW(R$7)),1)),"")</f>
        <v/>
      </c>
      <c r="S183" s="43" t="str">
        <f ca="1">IF(T183="","",IF(INDEX(Data!$BR:$BR,MATCH(T183,Data!$A:$A,0),1)=0,"",INDEX(Data!$BR:$BR,MATCH(T183,Data!$A:$A,0),1)))</f>
        <v/>
      </c>
      <c r="T183" s="43" t="str" cm="1">
        <f t="array" aca="1" ref="T183" ca="1">IFERROR(_xlfn.SINGLE(INDEX(Data!$A$1:S$1009,_xlfn.AGGREGATE(15,6,(OFFSET(Data!$A$1,0,MATCH(T$6,Data!$1:$1,0)-1,1000,1)=IF(T$7="","Yes",T$7))/(OFFSET(Data!$A$1,0,MATCH(T$6,Data!$1:$1,0)-1,1000,1)=IF(T$7="","Yes",T$7))*ROW(Data!$C$1:$C$1009),ROW(T183)-ROW(T$7)),1)),"")</f>
        <v/>
      </c>
      <c r="U183" s="43" t="str">
        <f ca="1">IF(V183="","",IF(INDEX(Data!$BR:$BR,MATCH(V183,Data!$A:$A,0),1)=0,"",INDEX(Data!$BR:$BR,MATCH(V183,Data!$A:$A,0),1)))</f>
        <v/>
      </c>
      <c r="V183" s="43" t="str" cm="1">
        <f t="array" aca="1" ref="V183" ca="1">IFERROR(_xlfn.SINGLE(INDEX(Data!$A$1:T$1009,_xlfn.AGGREGATE(15,6,(OFFSET(Data!$A$1,0,MATCH(V$6,Data!$1:$1,0)-1,1000,1)=IF(V$7="","Yes",V$7))/(OFFSET(Data!$A$1,0,MATCH(V$6,Data!$1:$1,0)-1,1000,1)=IF(V$7="","Yes",V$7))*ROW(Data!$C$1:$C$1009),ROW(V183)-ROW(V$7)),1)),"")</f>
        <v/>
      </c>
      <c r="W183" s="43" t="str">
        <f ca="1">IF(X183="","",IF(INDEX(Data!$BR:$BR,MATCH(X183,Data!$A:$A,0),1)=0,"",INDEX(Data!$BR:$BR,MATCH(X183,Data!$A:$A,0),1)))</f>
        <v/>
      </c>
      <c r="X183" s="43" t="str" cm="1">
        <f t="array" aca="1" ref="X183" ca="1">IFERROR(_xlfn.SINGLE(INDEX(Data!$A$1:Y$1009,_xlfn.AGGREGATE(15,6,(OFFSET(Data!$A$1,0,MATCH(X$6,Data!$1:$1,0)-1,1000,1)=IF(X$7="","Yes",X$7))/(OFFSET(Data!$A$1,0,MATCH(X$6,Data!$1:$1,0)-1,1000,1)=IF(X$7="","Yes",X$7))*ROW(Data!$C$1:$C$1009),ROW(X183)-ROW(X$7)),1)),"")</f>
        <v/>
      </c>
      <c r="Y183" s="43" t="str">
        <f ca="1">IF(Z183="","",IF(INDEX(Data!$BR:$BR,MATCH(Z183,Data!$A:$A,0),1)=0,"",INDEX(Data!$BR:$BR,MATCH(Z183,Data!$A:$A,0),1)))</f>
        <v/>
      </c>
      <c r="Z183" s="43" t="str" cm="1">
        <f t="array" aca="1" ref="Z183" ca="1">IFERROR(_xlfn.SINGLE(INDEX(Data!$A$1:AA$1009,_xlfn.AGGREGATE(15,6,(OFFSET(Data!$A$1,0,MATCH(Z$6,Data!$1:$1,0)-1,1000,1)=IF(Z$7="","Yes",Z$7))/(OFFSET(Data!$A$1,0,MATCH(Z$6,Data!$1:$1,0)-1,1000,1)=IF(Z$7="","Yes",Z$7))*ROW(Data!$C$1:$C$1009),ROW(Z183)-ROW(Z$7)),1)),"")</f>
        <v/>
      </c>
      <c r="AA183" s="43" t="str">
        <f ca="1">IF(AB183="","",IF(INDEX(Data!$BR:$BR,MATCH(AB183,Data!$A:$A,0),1)=0,"",INDEX(Data!$BR:$BR,MATCH(AB183,Data!$A:$A,0),1)))</f>
        <v/>
      </c>
      <c r="AB183" s="43" t="str" cm="1">
        <f t="array" aca="1" ref="AB183" ca="1">IFERROR(_xlfn.SINGLE(INDEX(Data!$A$1:AC$1009,_xlfn.AGGREGATE(15,6,(OFFSET(Data!$A$1,0,MATCH(AB$6,Data!$1:$1,0)-1,1000,1)=IF(AB$7="","Yes",AB$7))/(OFFSET(Data!$A$1,0,MATCH(AB$6,Data!$1:$1,0)-1,1000,1)=IF(AB$7="","Yes",AB$7))*ROW(Data!$C$1:$C$1009),ROW(AB183)-ROW(AB$7)),1)),"")</f>
        <v/>
      </c>
      <c r="AC183" s="43" t="str">
        <f ca="1">IF(AD183="","",IF(INDEX(Data!$BR:$BR,MATCH(AD183,Data!$A:$A,0),1)=0,"",INDEX(Data!$BR:$BR,MATCH(AD183,Data!$A:$A,0),1)))</f>
        <v/>
      </c>
      <c r="AD183" s="43" t="str" cm="1">
        <f t="array" aca="1" ref="AD183" ca="1">IFERROR(_xlfn.SINGLE(INDEX(Data!$A$1:AE$1009,_xlfn.AGGREGATE(15,6,(OFFSET(Data!$A$1,0,MATCH(AD$6,Data!$1:$1,0)-1,1000,1)=IF(AD$7="","Yes",AD$7))/(OFFSET(Data!$A$1,0,MATCH(AD$6,Data!$1:$1,0)-1,1000,1)=IF(AD$7="","Yes",AD$7))*ROW(Data!$C$1:$C$1009),ROW(AD183)-ROW(AD$7)),1)),"")</f>
        <v/>
      </c>
      <c r="AE183" s="43" t="str">
        <f ca="1">IF(AF183="","",IF(INDEX(Data!$BR:$BR,MATCH(AF183,Data!$A:$A,0),1)=0,"",INDEX(Data!$BR:$BR,MATCH(AF183,Data!$A:$A,0),1)))</f>
        <v/>
      </c>
      <c r="AF183" s="43" t="str" cm="1">
        <f t="array" aca="1" ref="AF183" ca="1">IFERROR(_xlfn.SINGLE(INDEX(Data!$A$1:AM$1009,_xlfn.AGGREGATE(15,6,(OFFSET(Data!$A$1,0,MATCH(AF$6,Data!$1:$1,0)-1,1000,1)=IF(AF$7="","Yes",AF$7))/(OFFSET(Data!$A$1,0,MATCH(AF$6,Data!$1:$1,0)-1,1000,1)=IF(AF$7="","Yes",AF$7))*ROW(Data!$C$1:$C$1009),ROW(AF183)-ROW(AF$7)),1)),"")</f>
        <v/>
      </c>
      <c r="AG183" s="43" t="str">
        <f ca="1">IF(AH183="","",IF(INDEX(Data!$BR:$BR,MATCH(AH183,Data!$A:$A,0),1)=0,"",INDEX(Data!$BR:$BR,MATCH(AH183,Data!$A:$A,0),1)))</f>
        <v/>
      </c>
      <c r="AH183" s="43" t="str" cm="1">
        <f t="array" aca="1" ref="AH183" ca="1">IFERROR(_xlfn.SINGLE(INDEX(Data!$A$1:AO$1009,_xlfn.AGGREGATE(15,6,(OFFSET(Data!$A$1,0,MATCH(AH$6,Data!$1:$1,0)-1,1000,1)=IF(AH$7="","Yes",AH$7))/(OFFSET(Data!$A$1,0,MATCH(AH$6,Data!$1:$1,0)-1,1000,1)=IF(AH$7="","Yes",AH$7))*ROW(Data!$C$1:$C$1009),ROW(AH183)-ROW(AH$7)),1)),"")</f>
        <v/>
      </c>
      <c r="AI183" s="43" t="str">
        <f ca="1">IF(AJ183="","",IF(INDEX(Data!$BR:$BR,MATCH(AJ183,Data!$A:$A,0),1)=0,"",INDEX(Data!$BR:$BR,MATCH(AJ183,Data!$A:$A,0),1)))</f>
        <v/>
      </c>
      <c r="AJ183" s="43" t="str" cm="1">
        <f t="array" aca="1" ref="AJ183" ca="1">IFERROR(_xlfn.SINGLE(INDEX(Data!$A$1:AQ$1009,_xlfn.AGGREGATE(15,6,(OFFSET(Data!$A$1,0,MATCH(AJ$6,Data!$1:$1,0)-1,1000,1)=IF(AJ$7="","Yes",AJ$7))/(OFFSET(Data!$A$1,0,MATCH(AJ$6,Data!$1:$1,0)-1,1000,1)=IF(AJ$7="","Yes",AJ$7))*ROW(Data!$C$1:$C$1009),ROW(AJ183)-ROW(AJ$7)),1)),"")</f>
        <v/>
      </c>
      <c r="AK183" s="43" t="str">
        <f ca="1">IF(AL183="","",IF(INDEX(Data!$BR:$BR,MATCH(AL183,Data!$A:$A,0),1)=0,"",INDEX(Data!$BR:$BR,MATCH(AL183,Data!$A:$A,0),1)))</f>
        <v/>
      </c>
      <c r="AL183" s="43" t="str" cm="1">
        <f t="array" aca="1" ref="AL183" ca="1">IFERROR(_xlfn.SINGLE(INDEX(Data!$A$1:AS$1009,_xlfn.AGGREGATE(15,6,(OFFSET(Data!$A$1,0,MATCH(AL$6,Data!$1:$1,0)-1,1000,1)=IF(AL$7="","Yes",AL$7))/(OFFSET(Data!$A$1,0,MATCH(AL$6,Data!$1:$1,0)-1,1000,1)=IF(AL$7="","Yes",AL$7))*ROW(Data!$C$1:$C$1009),ROW(AL183)-ROW(AL$7)),1)),"")</f>
        <v/>
      </c>
      <c r="AM183" s="43" t="str">
        <f ca="1">IF(AN183="","",IF(INDEX(Data!$BR:$BR,MATCH(AN183,Data!$A:$A,0),1)=0,"",INDEX(Data!$BR:$BR,MATCH(AN183,Data!$A:$A,0),1)))</f>
        <v/>
      </c>
      <c r="AN183" s="43" t="str" cm="1">
        <f t="array" aca="1" ref="AN183" ca="1">IFERROR(_xlfn.SINGLE(INDEX(Data!$A$1:AU$1009,_xlfn.AGGREGATE(15,6,(OFFSET(Data!$A$1,0,MATCH(AN$6,Data!$1:$1,0)-1,1000,1)=IF(AN$7="","Yes",AN$7))/(OFFSET(Data!$A$1,0,MATCH(AN$6,Data!$1:$1,0)-1,1000,1)=IF(AN$7="","Yes",AN$7))*ROW(Data!$C$1:$C$1009),ROW(AN183)-ROW(AN$7)),1)),"")</f>
        <v/>
      </c>
    </row>
    <row r="184" spans="1:40" x14ac:dyDescent="0.4">
      <c r="A184" s="43" t="str">
        <f ca="1">IF(B184="","",IF(INDEX(Data!$BR:$BR,MATCH(B184,Data!$A:$A,0),1)=0,"",INDEX(Data!$BR:$BR,MATCH(B184,Data!$A:$A,0),1)))</f>
        <v/>
      </c>
      <c r="B184" s="43" t="str" cm="1">
        <f t="array" aca="1" ref="B184" ca="1">IFERROR(_xlfn.SINGLE(INDEX(Data!A$1:$A$1007,_xlfn.AGGREGATE(15,6,(OFFSET(Data!$A$1,0,MATCH(B$6,Data!$1:$1,0)-1,1000,1)=IF(B$7="","Yes",B$7))/(OFFSET(Data!$A$1,0,MATCH(B$6,Data!$1:$1,0)-1,1000,1)=IF(B$7="","Yes",B$7))*ROW(Data!$C$1:$C$1007),ROW(B184)-ROW(B$7)),1)),"")</f>
        <v/>
      </c>
      <c r="C184" s="43" t="str">
        <f ca="1">IF(D184="","",IF(INDEX(Data!$BR:$BR,MATCH(D184,Data!$A:$A,0),1)=0,"",INDEX(Data!$BR:$BR,MATCH(D184,Data!$A:$A,0),1)))</f>
        <v/>
      </c>
      <c r="D184" s="43" t="str" cm="1">
        <f t="array" aca="1" ref="D184" ca="1">IFERROR(_xlfn.SINGLE(INDEX(Data!$A$1:C$1007,_xlfn.AGGREGATE(15,6,(OFFSET(Data!$A$1,0,MATCH(D$6,Data!$1:$1,0)-1,1000,1)=IF(D$7="","Yes",D$7))/(OFFSET(Data!$A$1,0,MATCH(D$6,Data!$1:$1,0)-1,1000,1)=IF(D$7="","Yes",D$7))*ROW(Data!$C$1:$C$1007),ROW(D184)-ROW(D$7)),1)),"")</f>
        <v/>
      </c>
      <c r="E184" s="43" t="str">
        <f ca="1">IF(F184="","",IF(INDEX(Data!$BR:$BR,MATCH(F184,Data!$A:$A,0),1)=0,"",INDEX(Data!$BR:$BR,MATCH(F184,Data!$A:$A,0),1)))</f>
        <v/>
      </c>
      <c r="F184" s="43" t="str" cm="1">
        <f t="array" aca="1" ref="F184" ca="1">IFERROR(_xlfn.SINGLE(INDEX(Data!$A$1:E$1009,_xlfn.AGGREGATE(15,6,(OFFSET(Data!$A$1,0,MATCH(F$6,Data!$1:$1,0)-1,1000,1)=IF(F$7="","Yes",F$7))/(OFFSET(Data!$A$1,0,MATCH(F$6,Data!$1:$1,0)-1,1000,1)=IF(F$7="","Yes",F$7))*ROW(Data!$C$1:$C$1009),ROW(F184)-ROW(F$7)),1)),"")</f>
        <v/>
      </c>
      <c r="G184" s="43" t="str">
        <f ca="1">IF(H184="","",IF(INDEX(Data!$BR:$BR,MATCH(H184,Data!$A:$A,0),1)=0,"",INDEX(Data!$BR:$BR,MATCH(H184,Data!$A:$A,0),1)))</f>
        <v/>
      </c>
      <c r="H184" s="43" t="str" cm="1">
        <f t="array" aca="1" ref="H184" ca="1">IFERROR(_xlfn.SINGLE(INDEX(Data!$A$1:G$1009,_xlfn.AGGREGATE(15,6,(OFFSET(Data!$A$1,0,MATCH(H$6,Data!$1:$1,0)-1,1000,1)=IF(H$7="","Yes",H$7))/(OFFSET(Data!$A$1,0,MATCH(H$6,Data!$1:$1,0)-1,1000,1)=IF(H$7="","Yes",H$7))*ROW(Data!$C$1:$C$1009),ROW(H184)-ROW(H$7)),1)),"")</f>
        <v/>
      </c>
      <c r="I184" s="43" t="str">
        <f ca="1">IF(J184="","",IF(INDEX(Data!$BR:$BR,MATCH(J184,Data!$A:$A,0),1)=0,"",INDEX(Data!$BR:$BR,MATCH(J184,Data!$A:$A,0),1)))</f>
        <v/>
      </c>
      <c r="J184" s="43" t="str" cm="1">
        <f t="array" aca="1" ref="J184" ca="1">IFERROR(_xlfn.SINGLE(INDEX(Data!$A$1:J$1009,_xlfn.AGGREGATE(15,6,(OFFSET(Data!$A$1,0,MATCH(J$6,Data!$1:$1,0)-1,1000,1)=IF(J$7="","Yes",J$7))/(OFFSET(Data!$A$1,0,MATCH(J$6,Data!$1:$1,0)-1,1000,1)=IF(J$7="","Yes",J$7))*ROW(Data!$C$1:$C$1009),ROW(J184)-ROW(J$7)),1)),"")</f>
        <v/>
      </c>
      <c r="K184" s="43" t="str">
        <f ca="1">IF(L184="","",IF(INDEX(Data!$BR:$BR,MATCH(L184,Data!$A:$A,0),1)=0,"",INDEX(Data!$BR:$BR,MATCH(L184,Data!$A:$A,0),1)))</f>
        <v/>
      </c>
      <c r="L184" s="43" t="str" cm="1">
        <f t="array" aca="1" ref="L184" ca="1">IFERROR(_xlfn.SINGLE(INDEX(Data!$A$1:L$1009,_xlfn.AGGREGATE(15,6,(OFFSET(Data!$A$1,0,MATCH(L$6,Data!$1:$1,0)-1,1000,1)=IF(L$7="","Yes",L$7))/(OFFSET(Data!$A$1,0,MATCH(L$6,Data!$1:$1,0)-1,1000,1)=IF(L$7="","Yes",L$7))*ROW(Data!$C$1:$C$1009),ROW(L184)-ROW(L$7)),1)),"")</f>
        <v/>
      </c>
      <c r="M184" s="43" t="str">
        <f ca="1">IF(N184="","",IF(INDEX(Data!$BR:$BR,MATCH(N184,Data!$A:$A,0),1)=0,"",INDEX(Data!$BR:$BR,MATCH(N184,Data!$A:$A,0),1)))</f>
        <v/>
      </c>
      <c r="N184" s="43" t="str" cm="1">
        <f t="array" aca="1" ref="N184" ca="1">IFERROR(_xlfn.SINGLE(INDEX(Data!$A$1:N$1009,_xlfn.AGGREGATE(15,6,(OFFSET(Data!$A$1,0,MATCH(N$6,Data!$1:$1,0)-1,1000,1)=IF(N$7="","Yes",N$7))/(OFFSET(Data!$A$1,0,MATCH(N$6,Data!$1:$1,0)-1,1000,1)=IF(N$7="","Yes",N$7))*ROW(Data!$C$1:$C$1009),ROW(N184)-ROW(N$7)),1)),"")</f>
        <v/>
      </c>
      <c r="O184" s="43" t="str">
        <f ca="1">IF(P184="","",IF(INDEX(Data!$BR:$BR,MATCH(P184,Data!$A:$A,0),1)=0,"",INDEX(Data!$BR:$BR,MATCH(P184,Data!$A:$A,0),1)))</f>
        <v/>
      </c>
      <c r="P184" s="43" t="str" cm="1">
        <f t="array" aca="1" ref="P184" ca="1">IFERROR(_xlfn.SINGLE(INDEX(Data!$A$1:Q$1009,_xlfn.AGGREGATE(15,6,(OFFSET(Data!$A$1,0,MATCH(P$6,Data!$1:$1,0)-1,1000,1)=IF(P$7="","Yes",P$7))/(OFFSET(Data!$A$1,0,MATCH(P$6,Data!$1:$1,0)-1,1000,1)=IF(P$7="","Yes",P$7))*ROW(Data!$C$1:$C$1009),ROW(P184)-ROW(P$7)),1)),"")</f>
        <v/>
      </c>
      <c r="Q184" s="43" t="str">
        <f ca="1">IF(R184="","",IF(INDEX(Data!$BR:$BR,MATCH(R184,Data!$A:$A,0),1)=0,"",INDEX(Data!$BR:$BR,MATCH(R184,Data!$A:$A,0),1)))</f>
        <v/>
      </c>
      <c r="R184" s="43" t="str" cm="1">
        <f t="array" aca="1" ref="R184" ca="1">IFERROR(_xlfn.SINGLE(INDEX(Data!$A$1:R$1009,_xlfn.AGGREGATE(15,6,(OFFSET(Data!$A$1,0,MATCH(R$6,Data!$1:$1,0)-1,1000,1)=IF(R$7="","Yes",R$7))/(OFFSET(Data!$A$1,0,MATCH(R$6,Data!$1:$1,0)-1,1000,1)=IF(R$7="","Yes",R$7))*ROW(Data!$C$1:$C$1009),ROW(R184)-ROW(R$7)),1)),"")</f>
        <v/>
      </c>
      <c r="S184" s="43" t="str">
        <f ca="1">IF(T184="","",IF(INDEX(Data!$BR:$BR,MATCH(T184,Data!$A:$A,0),1)=0,"",INDEX(Data!$BR:$BR,MATCH(T184,Data!$A:$A,0),1)))</f>
        <v/>
      </c>
      <c r="T184" s="43" t="str" cm="1">
        <f t="array" aca="1" ref="T184" ca="1">IFERROR(_xlfn.SINGLE(INDEX(Data!$A$1:S$1009,_xlfn.AGGREGATE(15,6,(OFFSET(Data!$A$1,0,MATCH(T$6,Data!$1:$1,0)-1,1000,1)=IF(T$7="","Yes",T$7))/(OFFSET(Data!$A$1,0,MATCH(T$6,Data!$1:$1,0)-1,1000,1)=IF(T$7="","Yes",T$7))*ROW(Data!$C$1:$C$1009),ROW(T184)-ROW(T$7)),1)),"")</f>
        <v/>
      </c>
      <c r="U184" s="43" t="str">
        <f ca="1">IF(V184="","",IF(INDEX(Data!$BR:$BR,MATCH(V184,Data!$A:$A,0),1)=0,"",INDEX(Data!$BR:$BR,MATCH(V184,Data!$A:$A,0),1)))</f>
        <v/>
      </c>
      <c r="V184" s="43" t="str" cm="1">
        <f t="array" aca="1" ref="V184" ca="1">IFERROR(_xlfn.SINGLE(INDEX(Data!$A$1:T$1009,_xlfn.AGGREGATE(15,6,(OFFSET(Data!$A$1,0,MATCH(V$6,Data!$1:$1,0)-1,1000,1)=IF(V$7="","Yes",V$7))/(OFFSET(Data!$A$1,0,MATCH(V$6,Data!$1:$1,0)-1,1000,1)=IF(V$7="","Yes",V$7))*ROW(Data!$C$1:$C$1009),ROW(V184)-ROW(V$7)),1)),"")</f>
        <v/>
      </c>
      <c r="W184" s="43" t="str">
        <f ca="1">IF(X184="","",IF(INDEX(Data!$BR:$BR,MATCH(X184,Data!$A:$A,0),1)=0,"",INDEX(Data!$BR:$BR,MATCH(X184,Data!$A:$A,0),1)))</f>
        <v/>
      </c>
      <c r="X184" s="43" t="str" cm="1">
        <f t="array" aca="1" ref="X184" ca="1">IFERROR(_xlfn.SINGLE(INDEX(Data!$A$1:Y$1009,_xlfn.AGGREGATE(15,6,(OFFSET(Data!$A$1,0,MATCH(X$6,Data!$1:$1,0)-1,1000,1)=IF(X$7="","Yes",X$7))/(OFFSET(Data!$A$1,0,MATCH(X$6,Data!$1:$1,0)-1,1000,1)=IF(X$7="","Yes",X$7))*ROW(Data!$C$1:$C$1009),ROW(X184)-ROW(X$7)),1)),"")</f>
        <v/>
      </c>
      <c r="Y184" s="43" t="str">
        <f ca="1">IF(Z184="","",IF(INDEX(Data!$BR:$BR,MATCH(Z184,Data!$A:$A,0),1)=0,"",INDEX(Data!$BR:$BR,MATCH(Z184,Data!$A:$A,0),1)))</f>
        <v/>
      </c>
      <c r="Z184" s="43" t="str" cm="1">
        <f t="array" aca="1" ref="Z184" ca="1">IFERROR(_xlfn.SINGLE(INDEX(Data!$A$1:AA$1009,_xlfn.AGGREGATE(15,6,(OFFSET(Data!$A$1,0,MATCH(Z$6,Data!$1:$1,0)-1,1000,1)=IF(Z$7="","Yes",Z$7))/(OFFSET(Data!$A$1,0,MATCH(Z$6,Data!$1:$1,0)-1,1000,1)=IF(Z$7="","Yes",Z$7))*ROW(Data!$C$1:$C$1009),ROW(Z184)-ROW(Z$7)),1)),"")</f>
        <v/>
      </c>
      <c r="AA184" s="43" t="str">
        <f ca="1">IF(AB184="","",IF(INDEX(Data!$BR:$BR,MATCH(AB184,Data!$A:$A,0),1)=0,"",INDEX(Data!$BR:$BR,MATCH(AB184,Data!$A:$A,0),1)))</f>
        <v/>
      </c>
      <c r="AB184" s="43" t="str" cm="1">
        <f t="array" aca="1" ref="AB184" ca="1">IFERROR(_xlfn.SINGLE(INDEX(Data!$A$1:AC$1009,_xlfn.AGGREGATE(15,6,(OFFSET(Data!$A$1,0,MATCH(AB$6,Data!$1:$1,0)-1,1000,1)=IF(AB$7="","Yes",AB$7))/(OFFSET(Data!$A$1,0,MATCH(AB$6,Data!$1:$1,0)-1,1000,1)=IF(AB$7="","Yes",AB$7))*ROW(Data!$C$1:$C$1009),ROW(AB184)-ROW(AB$7)),1)),"")</f>
        <v/>
      </c>
      <c r="AC184" s="43" t="str">
        <f ca="1">IF(AD184="","",IF(INDEX(Data!$BR:$BR,MATCH(AD184,Data!$A:$A,0),1)=0,"",INDEX(Data!$BR:$BR,MATCH(AD184,Data!$A:$A,0),1)))</f>
        <v/>
      </c>
      <c r="AD184" s="43" t="str" cm="1">
        <f t="array" aca="1" ref="AD184" ca="1">IFERROR(_xlfn.SINGLE(INDEX(Data!$A$1:AE$1009,_xlfn.AGGREGATE(15,6,(OFFSET(Data!$A$1,0,MATCH(AD$6,Data!$1:$1,0)-1,1000,1)=IF(AD$7="","Yes",AD$7))/(OFFSET(Data!$A$1,0,MATCH(AD$6,Data!$1:$1,0)-1,1000,1)=IF(AD$7="","Yes",AD$7))*ROW(Data!$C$1:$C$1009),ROW(AD184)-ROW(AD$7)),1)),"")</f>
        <v/>
      </c>
      <c r="AE184" s="43" t="str">
        <f ca="1">IF(AF184="","",IF(INDEX(Data!$BR:$BR,MATCH(AF184,Data!$A:$A,0),1)=0,"",INDEX(Data!$BR:$BR,MATCH(AF184,Data!$A:$A,0),1)))</f>
        <v/>
      </c>
      <c r="AF184" s="43" t="str" cm="1">
        <f t="array" aca="1" ref="AF184" ca="1">IFERROR(_xlfn.SINGLE(INDEX(Data!$A$1:AM$1009,_xlfn.AGGREGATE(15,6,(OFFSET(Data!$A$1,0,MATCH(AF$6,Data!$1:$1,0)-1,1000,1)=IF(AF$7="","Yes",AF$7))/(OFFSET(Data!$A$1,0,MATCH(AF$6,Data!$1:$1,0)-1,1000,1)=IF(AF$7="","Yes",AF$7))*ROW(Data!$C$1:$C$1009),ROW(AF184)-ROW(AF$7)),1)),"")</f>
        <v/>
      </c>
      <c r="AG184" s="43" t="str">
        <f ca="1">IF(AH184="","",IF(INDEX(Data!$BR:$BR,MATCH(AH184,Data!$A:$A,0),1)=0,"",INDEX(Data!$BR:$BR,MATCH(AH184,Data!$A:$A,0),1)))</f>
        <v/>
      </c>
      <c r="AH184" s="43" t="str" cm="1">
        <f t="array" aca="1" ref="AH184" ca="1">IFERROR(_xlfn.SINGLE(INDEX(Data!$A$1:AO$1009,_xlfn.AGGREGATE(15,6,(OFFSET(Data!$A$1,0,MATCH(AH$6,Data!$1:$1,0)-1,1000,1)=IF(AH$7="","Yes",AH$7))/(OFFSET(Data!$A$1,0,MATCH(AH$6,Data!$1:$1,0)-1,1000,1)=IF(AH$7="","Yes",AH$7))*ROW(Data!$C$1:$C$1009),ROW(AH184)-ROW(AH$7)),1)),"")</f>
        <v/>
      </c>
      <c r="AI184" s="43" t="str">
        <f ca="1">IF(AJ184="","",IF(INDEX(Data!$BR:$BR,MATCH(AJ184,Data!$A:$A,0),1)=0,"",INDEX(Data!$BR:$BR,MATCH(AJ184,Data!$A:$A,0),1)))</f>
        <v/>
      </c>
      <c r="AJ184" s="43" t="str" cm="1">
        <f t="array" aca="1" ref="AJ184" ca="1">IFERROR(_xlfn.SINGLE(INDEX(Data!$A$1:AQ$1009,_xlfn.AGGREGATE(15,6,(OFFSET(Data!$A$1,0,MATCH(AJ$6,Data!$1:$1,0)-1,1000,1)=IF(AJ$7="","Yes",AJ$7))/(OFFSET(Data!$A$1,0,MATCH(AJ$6,Data!$1:$1,0)-1,1000,1)=IF(AJ$7="","Yes",AJ$7))*ROW(Data!$C$1:$C$1009),ROW(AJ184)-ROW(AJ$7)),1)),"")</f>
        <v/>
      </c>
      <c r="AK184" s="43" t="str">
        <f ca="1">IF(AL184="","",IF(INDEX(Data!$BR:$BR,MATCH(AL184,Data!$A:$A,0),1)=0,"",INDEX(Data!$BR:$BR,MATCH(AL184,Data!$A:$A,0),1)))</f>
        <v/>
      </c>
      <c r="AL184" s="43" t="str" cm="1">
        <f t="array" aca="1" ref="AL184" ca="1">IFERROR(_xlfn.SINGLE(INDEX(Data!$A$1:AS$1009,_xlfn.AGGREGATE(15,6,(OFFSET(Data!$A$1,0,MATCH(AL$6,Data!$1:$1,0)-1,1000,1)=IF(AL$7="","Yes",AL$7))/(OFFSET(Data!$A$1,0,MATCH(AL$6,Data!$1:$1,0)-1,1000,1)=IF(AL$7="","Yes",AL$7))*ROW(Data!$C$1:$C$1009),ROW(AL184)-ROW(AL$7)),1)),"")</f>
        <v/>
      </c>
      <c r="AM184" s="43" t="str">
        <f ca="1">IF(AN184="","",IF(INDEX(Data!$BR:$BR,MATCH(AN184,Data!$A:$A,0),1)=0,"",INDEX(Data!$BR:$BR,MATCH(AN184,Data!$A:$A,0),1)))</f>
        <v/>
      </c>
      <c r="AN184" s="43" t="str" cm="1">
        <f t="array" aca="1" ref="AN184" ca="1">IFERROR(_xlfn.SINGLE(INDEX(Data!$A$1:AU$1009,_xlfn.AGGREGATE(15,6,(OFFSET(Data!$A$1,0,MATCH(AN$6,Data!$1:$1,0)-1,1000,1)=IF(AN$7="","Yes",AN$7))/(OFFSET(Data!$A$1,0,MATCH(AN$6,Data!$1:$1,0)-1,1000,1)=IF(AN$7="","Yes",AN$7))*ROW(Data!$C$1:$C$1009),ROW(AN184)-ROW(AN$7)),1)),"")</f>
        <v/>
      </c>
    </row>
    <row r="185" spans="1:40" x14ac:dyDescent="0.4">
      <c r="A185" s="43" t="str">
        <f ca="1">IF(B185="","",IF(INDEX(Data!$BR:$BR,MATCH(B185,Data!$A:$A,0),1)=0,"",INDEX(Data!$BR:$BR,MATCH(B185,Data!$A:$A,0),1)))</f>
        <v/>
      </c>
      <c r="B185" s="43" t="str" cm="1">
        <f t="array" aca="1" ref="B185" ca="1">IFERROR(_xlfn.SINGLE(INDEX(Data!A$1:$A$1007,_xlfn.AGGREGATE(15,6,(OFFSET(Data!$A$1,0,MATCH(B$6,Data!$1:$1,0)-1,1000,1)=IF(B$7="","Yes",B$7))/(OFFSET(Data!$A$1,0,MATCH(B$6,Data!$1:$1,0)-1,1000,1)=IF(B$7="","Yes",B$7))*ROW(Data!$C$1:$C$1007),ROW(B185)-ROW(B$7)),1)),"")</f>
        <v/>
      </c>
      <c r="C185" s="43" t="str">
        <f ca="1">IF(D185="","",IF(INDEX(Data!$BR:$BR,MATCH(D185,Data!$A:$A,0),1)=0,"",INDEX(Data!$BR:$BR,MATCH(D185,Data!$A:$A,0),1)))</f>
        <v/>
      </c>
      <c r="D185" s="43" t="str" cm="1">
        <f t="array" aca="1" ref="D185" ca="1">IFERROR(_xlfn.SINGLE(INDEX(Data!$A$1:C$1007,_xlfn.AGGREGATE(15,6,(OFFSET(Data!$A$1,0,MATCH(D$6,Data!$1:$1,0)-1,1000,1)=IF(D$7="","Yes",D$7))/(OFFSET(Data!$A$1,0,MATCH(D$6,Data!$1:$1,0)-1,1000,1)=IF(D$7="","Yes",D$7))*ROW(Data!$C$1:$C$1007),ROW(D185)-ROW(D$7)),1)),"")</f>
        <v/>
      </c>
      <c r="E185" s="43" t="str">
        <f ca="1">IF(F185="","",IF(INDEX(Data!$BR:$BR,MATCH(F185,Data!$A:$A,0),1)=0,"",INDEX(Data!$BR:$BR,MATCH(F185,Data!$A:$A,0),1)))</f>
        <v/>
      </c>
      <c r="F185" s="43" t="str" cm="1">
        <f t="array" aca="1" ref="F185" ca="1">IFERROR(_xlfn.SINGLE(INDEX(Data!$A$1:E$1009,_xlfn.AGGREGATE(15,6,(OFFSET(Data!$A$1,0,MATCH(F$6,Data!$1:$1,0)-1,1000,1)=IF(F$7="","Yes",F$7))/(OFFSET(Data!$A$1,0,MATCH(F$6,Data!$1:$1,0)-1,1000,1)=IF(F$7="","Yes",F$7))*ROW(Data!$C$1:$C$1009),ROW(F185)-ROW(F$7)),1)),"")</f>
        <v/>
      </c>
      <c r="G185" s="43" t="str">
        <f ca="1">IF(H185="","",IF(INDEX(Data!$BR:$BR,MATCH(H185,Data!$A:$A,0),1)=0,"",INDEX(Data!$BR:$BR,MATCH(H185,Data!$A:$A,0),1)))</f>
        <v/>
      </c>
      <c r="H185" s="43" t="str" cm="1">
        <f t="array" aca="1" ref="H185" ca="1">IFERROR(_xlfn.SINGLE(INDEX(Data!$A$1:G$1009,_xlfn.AGGREGATE(15,6,(OFFSET(Data!$A$1,0,MATCH(H$6,Data!$1:$1,0)-1,1000,1)=IF(H$7="","Yes",H$7))/(OFFSET(Data!$A$1,0,MATCH(H$6,Data!$1:$1,0)-1,1000,1)=IF(H$7="","Yes",H$7))*ROW(Data!$C$1:$C$1009),ROW(H185)-ROW(H$7)),1)),"")</f>
        <v/>
      </c>
      <c r="I185" s="43" t="str">
        <f ca="1">IF(J185="","",IF(INDEX(Data!$BR:$BR,MATCH(J185,Data!$A:$A,0),1)=0,"",INDEX(Data!$BR:$BR,MATCH(J185,Data!$A:$A,0),1)))</f>
        <v/>
      </c>
      <c r="J185" s="43" t="str" cm="1">
        <f t="array" aca="1" ref="J185" ca="1">IFERROR(_xlfn.SINGLE(INDEX(Data!$A$1:J$1009,_xlfn.AGGREGATE(15,6,(OFFSET(Data!$A$1,0,MATCH(J$6,Data!$1:$1,0)-1,1000,1)=IF(J$7="","Yes",J$7))/(OFFSET(Data!$A$1,0,MATCH(J$6,Data!$1:$1,0)-1,1000,1)=IF(J$7="","Yes",J$7))*ROW(Data!$C$1:$C$1009),ROW(J185)-ROW(J$7)),1)),"")</f>
        <v/>
      </c>
      <c r="K185" s="43" t="str">
        <f ca="1">IF(L185="","",IF(INDEX(Data!$BR:$BR,MATCH(L185,Data!$A:$A,0),1)=0,"",INDEX(Data!$BR:$BR,MATCH(L185,Data!$A:$A,0),1)))</f>
        <v/>
      </c>
      <c r="L185" s="43" t="str" cm="1">
        <f t="array" aca="1" ref="L185" ca="1">IFERROR(_xlfn.SINGLE(INDEX(Data!$A$1:L$1009,_xlfn.AGGREGATE(15,6,(OFFSET(Data!$A$1,0,MATCH(L$6,Data!$1:$1,0)-1,1000,1)=IF(L$7="","Yes",L$7))/(OFFSET(Data!$A$1,0,MATCH(L$6,Data!$1:$1,0)-1,1000,1)=IF(L$7="","Yes",L$7))*ROW(Data!$C$1:$C$1009),ROW(L185)-ROW(L$7)),1)),"")</f>
        <v/>
      </c>
      <c r="M185" s="43" t="str">
        <f ca="1">IF(N185="","",IF(INDEX(Data!$BR:$BR,MATCH(N185,Data!$A:$A,0),1)=0,"",INDEX(Data!$BR:$BR,MATCH(N185,Data!$A:$A,0),1)))</f>
        <v/>
      </c>
      <c r="N185" s="43" t="str" cm="1">
        <f t="array" aca="1" ref="N185" ca="1">IFERROR(_xlfn.SINGLE(INDEX(Data!$A$1:N$1009,_xlfn.AGGREGATE(15,6,(OFFSET(Data!$A$1,0,MATCH(N$6,Data!$1:$1,0)-1,1000,1)=IF(N$7="","Yes",N$7))/(OFFSET(Data!$A$1,0,MATCH(N$6,Data!$1:$1,0)-1,1000,1)=IF(N$7="","Yes",N$7))*ROW(Data!$C$1:$C$1009),ROW(N185)-ROW(N$7)),1)),"")</f>
        <v/>
      </c>
      <c r="O185" s="43" t="str">
        <f ca="1">IF(P185="","",IF(INDEX(Data!$BR:$BR,MATCH(P185,Data!$A:$A,0),1)=0,"",INDEX(Data!$BR:$BR,MATCH(P185,Data!$A:$A,0),1)))</f>
        <v/>
      </c>
      <c r="P185" s="43" t="str" cm="1">
        <f t="array" aca="1" ref="P185" ca="1">IFERROR(_xlfn.SINGLE(INDEX(Data!$A$1:Q$1009,_xlfn.AGGREGATE(15,6,(OFFSET(Data!$A$1,0,MATCH(P$6,Data!$1:$1,0)-1,1000,1)=IF(P$7="","Yes",P$7))/(OFFSET(Data!$A$1,0,MATCH(P$6,Data!$1:$1,0)-1,1000,1)=IF(P$7="","Yes",P$7))*ROW(Data!$C$1:$C$1009),ROW(P185)-ROW(P$7)),1)),"")</f>
        <v/>
      </c>
      <c r="Q185" s="43" t="str">
        <f ca="1">IF(R185="","",IF(INDEX(Data!$BR:$BR,MATCH(R185,Data!$A:$A,0),1)=0,"",INDEX(Data!$BR:$BR,MATCH(R185,Data!$A:$A,0),1)))</f>
        <v/>
      </c>
      <c r="R185" s="43" t="str" cm="1">
        <f t="array" aca="1" ref="R185" ca="1">IFERROR(_xlfn.SINGLE(INDEX(Data!$A$1:R$1009,_xlfn.AGGREGATE(15,6,(OFFSET(Data!$A$1,0,MATCH(R$6,Data!$1:$1,0)-1,1000,1)=IF(R$7="","Yes",R$7))/(OFFSET(Data!$A$1,0,MATCH(R$6,Data!$1:$1,0)-1,1000,1)=IF(R$7="","Yes",R$7))*ROW(Data!$C$1:$C$1009),ROW(R185)-ROW(R$7)),1)),"")</f>
        <v/>
      </c>
      <c r="S185" s="43" t="str">
        <f ca="1">IF(T185="","",IF(INDEX(Data!$BR:$BR,MATCH(T185,Data!$A:$A,0),1)=0,"",INDEX(Data!$BR:$BR,MATCH(T185,Data!$A:$A,0),1)))</f>
        <v/>
      </c>
      <c r="T185" s="43" t="str" cm="1">
        <f t="array" aca="1" ref="T185" ca="1">IFERROR(_xlfn.SINGLE(INDEX(Data!$A$1:S$1009,_xlfn.AGGREGATE(15,6,(OFFSET(Data!$A$1,0,MATCH(T$6,Data!$1:$1,0)-1,1000,1)=IF(T$7="","Yes",T$7))/(OFFSET(Data!$A$1,0,MATCH(T$6,Data!$1:$1,0)-1,1000,1)=IF(T$7="","Yes",T$7))*ROW(Data!$C$1:$C$1009),ROW(T185)-ROW(T$7)),1)),"")</f>
        <v/>
      </c>
      <c r="U185" s="43" t="str">
        <f ca="1">IF(V185="","",IF(INDEX(Data!$BR:$BR,MATCH(V185,Data!$A:$A,0),1)=0,"",INDEX(Data!$BR:$BR,MATCH(V185,Data!$A:$A,0),1)))</f>
        <v/>
      </c>
      <c r="V185" s="43" t="str" cm="1">
        <f t="array" aca="1" ref="V185" ca="1">IFERROR(_xlfn.SINGLE(INDEX(Data!$A$1:T$1009,_xlfn.AGGREGATE(15,6,(OFFSET(Data!$A$1,0,MATCH(V$6,Data!$1:$1,0)-1,1000,1)=IF(V$7="","Yes",V$7))/(OFFSET(Data!$A$1,0,MATCH(V$6,Data!$1:$1,0)-1,1000,1)=IF(V$7="","Yes",V$7))*ROW(Data!$C$1:$C$1009),ROW(V185)-ROW(V$7)),1)),"")</f>
        <v/>
      </c>
      <c r="W185" s="43" t="str">
        <f ca="1">IF(X185="","",IF(INDEX(Data!$BR:$BR,MATCH(X185,Data!$A:$A,0),1)=0,"",INDEX(Data!$BR:$BR,MATCH(X185,Data!$A:$A,0),1)))</f>
        <v/>
      </c>
      <c r="X185" s="43" t="str" cm="1">
        <f t="array" aca="1" ref="X185" ca="1">IFERROR(_xlfn.SINGLE(INDEX(Data!$A$1:Y$1009,_xlfn.AGGREGATE(15,6,(OFFSET(Data!$A$1,0,MATCH(X$6,Data!$1:$1,0)-1,1000,1)=IF(X$7="","Yes",X$7))/(OFFSET(Data!$A$1,0,MATCH(X$6,Data!$1:$1,0)-1,1000,1)=IF(X$7="","Yes",X$7))*ROW(Data!$C$1:$C$1009),ROW(X185)-ROW(X$7)),1)),"")</f>
        <v/>
      </c>
      <c r="Y185" s="43" t="str">
        <f ca="1">IF(Z185="","",IF(INDEX(Data!$BR:$BR,MATCH(Z185,Data!$A:$A,0),1)=0,"",INDEX(Data!$BR:$BR,MATCH(Z185,Data!$A:$A,0),1)))</f>
        <v/>
      </c>
      <c r="Z185" s="43" t="str" cm="1">
        <f t="array" aca="1" ref="Z185" ca="1">IFERROR(_xlfn.SINGLE(INDEX(Data!$A$1:AA$1009,_xlfn.AGGREGATE(15,6,(OFFSET(Data!$A$1,0,MATCH(Z$6,Data!$1:$1,0)-1,1000,1)=IF(Z$7="","Yes",Z$7))/(OFFSET(Data!$A$1,0,MATCH(Z$6,Data!$1:$1,0)-1,1000,1)=IF(Z$7="","Yes",Z$7))*ROW(Data!$C$1:$C$1009),ROW(Z185)-ROW(Z$7)),1)),"")</f>
        <v/>
      </c>
      <c r="AA185" s="43" t="str">
        <f ca="1">IF(AB185="","",IF(INDEX(Data!$BR:$BR,MATCH(AB185,Data!$A:$A,0),1)=0,"",INDEX(Data!$BR:$BR,MATCH(AB185,Data!$A:$A,0),1)))</f>
        <v/>
      </c>
      <c r="AB185" s="43" t="str" cm="1">
        <f t="array" aca="1" ref="AB185" ca="1">IFERROR(_xlfn.SINGLE(INDEX(Data!$A$1:AC$1009,_xlfn.AGGREGATE(15,6,(OFFSET(Data!$A$1,0,MATCH(AB$6,Data!$1:$1,0)-1,1000,1)=IF(AB$7="","Yes",AB$7))/(OFFSET(Data!$A$1,0,MATCH(AB$6,Data!$1:$1,0)-1,1000,1)=IF(AB$7="","Yes",AB$7))*ROW(Data!$C$1:$C$1009),ROW(AB185)-ROW(AB$7)),1)),"")</f>
        <v/>
      </c>
      <c r="AC185" s="43" t="str">
        <f ca="1">IF(AD185="","",IF(INDEX(Data!$BR:$BR,MATCH(AD185,Data!$A:$A,0),1)=0,"",INDEX(Data!$BR:$BR,MATCH(AD185,Data!$A:$A,0),1)))</f>
        <v/>
      </c>
      <c r="AD185" s="43" t="str" cm="1">
        <f t="array" aca="1" ref="AD185" ca="1">IFERROR(_xlfn.SINGLE(INDEX(Data!$A$1:AE$1009,_xlfn.AGGREGATE(15,6,(OFFSET(Data!$A$1,0,MATCH(AD$6,Data!$1:$1,0)-1,1000,1)=IF(AD$7="","Yes",AD$7))/(OFFSET(Data!$A$1,0,MATCH(AD$6,Data!$1:$1,0)-1,1000,1)=IF(AD$7="","Yes",AD$7))*ROW(Data!$C$1:$C$1009),ROW(AD185)-ROW(AD$7)),1)),"")</f>
        <v/>
      </c>
      <c r="AE185" s="43" t="str">
        <f ca="1">IF(AF185="","",IF(INDEX(Data!$BR:$BR,MATCH(AF185,Data!$A:$A,0),1)=0,"",INDEX(Data!$BR:$BR,MATCH(AF185,Data!$A:$A,0),1)))</f>
        <v/>
      </c>
      <c r="AF185" s="43" t="str" cm="1">
        <f t="array" aca="1" ref="AF185" ca="1">IFERROR(_xlfn.SINGLE(INDEX(Data!$A$1:AM$1009,_xlfn.AGGREGATE(15,6,(OFFSET(Data!$A$1,0,MATCH(AF$6,Data!$1:$1,0)-1,1000,1)=IF(AF$7="","Yes",AF$7))/(OFFSET(Data!$A$1,0,MATCH(AF$6,Data!$1:$1,0)-1,1000,1)=IF(AF$7="","Yes",AF$7))*ROW(Data!$C$1:$C$1009),ROW(AF185)-ROW(AF$7)),1)),"")</f>
        <v/>
      </c>
      <c r="AG185" s="43" t="str">
        <f ca="1">IF(AH185="","",IF(INDEX(Data!$BR:$BR,MATCH(AH185,Data!$A:$A,0),1)=0,"",INDEX(Data!$BR:$BR,MATCH(AH185,Data!$A:$A,0),1)))</f>
        <v/>
      </c>
      <c r="AH185" s="43" t="str" cm="1">
        <f t="array" aca="1" ref="AH185" ca="1">IFERROR(_xlfn.SINGLE(INDEX(Data!$A$1:AO$1009,_xlfn.AGGREGATE(15,6,(OFFSET(Data!$A$1,0,MATCH(AH$6,Data!$1:$1,0)-1,1000,1)=IF(AH$7="","Yes",AH$7))/(OFFSET(Data!$A$1,0,MATCH(AH$6,Data!$1:$1,0)-1,1000,1)=IF(AH$7="","Yes",AH$7))*ROW(Data!$C$1:$C$1009),ROW(AH185)-ROW(AH$7)),1)),"")</f>
        <v/>
      </c>
      <c r="AI185" s="43" t="str">
        <f ca="1">IF(AJ185="","",IF(INDEX(Data!$BR:$BR,MATCH(AJ185,Data!$A:$A,0),1)=0,"",INDEX(Data!$BR:$BR,MATCH(AJ185,Data!$A:$A,0),1)))</f>
        <v/>
      </c>
      <c r="AJ185" s="43" t="str" cm="1">
        <f t="array" aca="1" ref="AJ185" ca="1">IFERROR(_xlfn.SINGLE(INDEX(Data!$A$1:AQ$1009,_xlfn.AGGREGATE(15,6,(OFFSET(Data!$A$1,0,MATCH(AJ$6,Data!$1:$1,0)-1,1000,1)=IF(AJ$7="","Yes",AJ$7))/(OFFSET(Data!$A$1,0,MATCH(AJ$6,Data!$1:$1,0)-1,1000,1)=IF(AJ$7="","Yes",AJ$7))*ROW(Data!$C$1:$C$1009),ROW(AJ185)-ROW(AJ$7)),1)),"")</f>
        <v/>
      </c>
      <c r="AK185" s="43" t="str">
        <f ca="1">IF(AL185="","",IF(INDEX(Data!$BR:$BR,MATCH(AL185,Data!$A:$A,0),1)=0,"",INDEX(Data!$BR:$BR,MATCH(AL185,Data!$A:$A,0),1)))</f>
        <v/>
      </c>
      <c r="AL185" s="43" t="str" cm="1">
        <f t="array" aca="1" ref="AL185" ca="1">IFERROR(_xlfn.SINGLE(INDEX(Data!$A$1:AS$1009,_xlfn.AGGREGATE(15,6,(OFFSET(Data!$A$1,0,MATCH(AL$6,Data!$1:$1,0)-1,1000,1)=IF(AL$7="","Yes",AL$7))/(OFFSET(Data!$A$1,0,MATCH(AL$6,Data!$1:$1,0)-1,1000,1)=IF(AL$7="","Yes",AL$7))*ROW(Data!$C$1:$C$1009),ROW(AL185)-ROW(AL$7)),1)),"")</f>
        <v/>
      </c>
      <c r="AM185" s="43" t="str">
        <f ca="1">IF(AN185="","",IF(INDEX(Data!$BR:$BR,MATCH(AN185,Data!$A:$A,0),1)=0,"",INDEX(Data!$BR:$BR,MATCH(AN185,Data!$A:$A,0),1)))</f>
        <v/>
      </c>
      <c r="AN185" s="43" t="str" cm="1">
        <f t="array" aca="1" ref="AN185" ca="1">IFERROR(_xlfn.SINGLE(INDEX(Data!$A$1:AU$1009,_xlfn.AGGREGATE(15,6,(OFFSET(Data!$A$1,0,MATCH(AN$6,Data!$1:$1,0)-1,1000,1)=IF(AN$7="","Yes",AN$7))/(OFFSET(Data!$A$1,0,MATCH(AN$6,Data!$1:$1,0)-1,1000,1)=IF(AN$7="","Yes",AN$7))*ROW(Data!$C$1:$C$1009),ROW(AN185)-ROW(AN$7)),1)),"")</f>
        <v/>
      </c>
    </row>
    <row r="186" spans="1:40" x14ac:dyDescent="0.4">
      <c r="A186" s="43" t="str">
        <f ca="1">IF(B186="","",IF(INDEX(Data!$BR:$BR,MATCH(B186,Data!$A:$A,0),1)=0,"",INDEX(Data!$BR:$BR,MATCH(B186,Data!$A:$A,0),1)))</f>
        <v/>
      </c>
      <c r="B186" s="43" t="str" cm="1">
        <f t="array" aca="1" ref="B186" ca="1">IFERROR(_xlfn.SINGLE(INDEX(Data!A$1:$A$1007,_xlfn.AGGREGATE(15,6,(OFFSET(Data!$A$1,0,MATCH(B$6,Data!$1:$1,0)-1,1000,1)=IF(B$7="","Yes",B$7))/(OFFSET(Data!$A$1,0,MATCH(B$6,Data!$1:$1,0)-1,1000,1)=IF(B$7="","Yes",B$7))*ROW(Data!$C$1:$C$1007),ROW(B186)-ROW(B$7)),1)),"")</f>
        <v/>
      </c>
      <c r="C186" s="43" t="str">
        <f ca="1">IF(D186="","",IF(INDEX(Data!$BR:$BR,MATCH(D186,Data!$A:$A,0),1)=0,"",INDEX(Data!$BR:$BR,MATCH(D186,Data!$A:$A,0),1)))</f>
        <v/>
      </c>
      <c r="D186" s="43" t="str" cm="1">
        <f t="array" aca="1" ref="D186" ca="1">IFERROR(_xlfn.SINGLE(INDEX(Data!$A$1:C$1007,_xlfn.AGGREGATE(15,6,(OFFSET(Data!$A$1,0,MATCH(D$6,Data!$1:$1,0)-1,1000,1)=IF(D$7="","Yes",D$7))/(OFFSET(Data!$A$1,0,MATCH(D$6,Data!$1:$1,0)-1,1000,1)=IF(D$7="","Yes",D$7))*ROW(Data!$C$1:$C$1007),ROW(D186)-ROW(D$7)),1)),"")</f>
        <v/>
      </c>
      <c r="E186" s="43" t="str">
        <f ca="1">IF(F186="","",IF(INDEX(Data!$BR:$BR,MATCH(F186,Data!$A:$A,0),1)=0,"",INDEX(Data!$BR:$BR,MATCH(F186,Data!$A:$A,0),1)))</f>
        <v/>
      </c>
      <c r="F186" s="43" t="str" cm="1">
        <f t="array" aca="1" ref="F186" ca="1">IFERROR(_xlfn.SINGLE(INDEX(Data!$A$1:E$1009,_xlfn.AGGREGATE(15,6,(OFFSET(Data!$A$1,0,MATCH(F$6,Data!$1:$1,0)-1,1000,1)=IF(F$7="","Yes",F$7))/(OFFSET(Data!$A$1,0,MATCH(F$6,Data!$1:$1,0)-1,1000,1)=IF(F$7="","Yes",F$7))*ROW(Data!$C$1:$C$1009),ROW(F186)-ROW(F$7)),1)),"")</f>
        <v/>
      </c>
      <c r="G186" s="43" t="str">
        <f ca="1">IF(H186="","",IF(INDEX(Data!$BR:$BR,MATCH(H186,Data!$A:$A,0),1)=0,"",INDEX(Data!$BR:$BR,MATCH(H186,Data!$A:$A,0),1)))</f>
        <v/>
      </c>
      <c r="H186" s="43" t="str" cm="1">
        <f t="array" aca="1" ref="H186" ca="1">IFERROR(_xlfn.SINGLE(INDEX(Data!$A$1:G$1009,_xlfn.AGGREGATE(15,6,(OFFSET(Data!$A$1,0,MATCH(H$6,Data!$1:$1,0)-1,1000,1)=IF(H$7="","Yes",H$7))/(OFFSET(Data!$A$1,0,MATCH(H$6,Data!$1:$1,0)-1,1000,1)=IF(H$7="","Yes",H$7))*ROW(Data!$C$1:$C$1009),ROW(H186)-ROW(H$7)),1)),"")</f>
        <v/>
      </c>
      <c r="I186" s="43" t="str">
        <f ca="1">IF(J186="","",IF(INDEX(Data!$BR:$BR,MATCH(J186,Data!$A:$A,0),1)=0,"",INDEX(Data!$BR:$BR,MATCH(J186,Data!$A:$A,0),1)))</f>
        <v/>
      </c>
      <c r="J186" s="43" t="str" cm="1">
        <f t="array" aca="1" ref="J186" ca="1">IFERROR(_xlfn.SINGLE(INDEX(Data!$A$1:J$1009,_xlfn.AGGREGATE(15,6,(OFFSET(Data!$A$1,0,MATCH(J$6,Data!$1:$1,0)-1,1000,1)=IF(J$7="","Yes",J$7))/(OFFSET(Data!$A$1,0,MATCH(J$6,Data!$1:$1,0)-1,1000,1)=IF(J$7="","Yes",J$7))*ROW(Data!$C$1:$C$1009),ROW(J186)-ROW(J$7)),1)),"")</f>
        <v/>
      </c>
      <c r="K186" s="43" t="str">
        <f ca="1">IF(L186="","",IF(INDEX(Data!$BR:$BR,MATCH(L186,Data!$A:$A,0),1)=0,"",INDEX(Data!$BR:$BR,MATCH(L186,Data!$A:$A,0),1)))</f>
        <v/>
      </c>
      <c r="L186" s="43" t="str" cm="1">
        <f t="array" aca="1" ref="L186" ca="1">IFERROR(_xlfn.SINGLE(INDEX(Data!$A$1:L$1009,_xlfn.AGGREGATE(15,6,(OFFSET(Data!$A$1,0,MATCH(L$6,Data!$1:$1,0)-1,1000,1)=IF(L$7="","Yes",L$7))/(OFFSET(Data!$A$1,0,MATCH(L$6,Data!$1:$1,0)-1,1000,1)=IF(L$7="","Yes",L$7))*ROW(Data!$C$1:$C$1009),ROW(L186)-ROW(L$7)),1)),"")</f>
        <v/>
      </c>
      <c r="M186" s="43" t="str">
        <f ca="1">IF(N186="","",IF(INDEX(Data!$BR:$BR,MATCH(N186,Data!$A:$A,0),1)=0,"",INDEX(Data!$BR:$BR,MATCH(N186,Data!$A:$A,0),1)))</f>
        <v/>
      </c>
      <c r="N186" s="43" t="str" cm="1">
        <f t="array" aca="1" ref="N186" ca="1">IFERROR(_xlfn.SINGLE(INDEX(Data!$A$1:N$1009,_xlfn.AGGREGATE(15,6,(OFFSET(Data!$A$1,0,MATCH(N$6,Data!$1:$1,0)-1,1000,1)=IF(N$7="","Yes",N$7))/(OFFSET(Data!$A$1,0,MATCH(N$6,Data!$1:$1,0)-1,1000,1)=IF(N$7="","Yes",N$7))*ROW(Data!$C$1:$C$1009),ROW(N186)-ROW(N$7)),1)),"")</f>
        <v/>
      </c>
      <c r="O186" s="43" t="str">
        <f ca="1">IF(P186="","",IF(INDEX(Data!$BR:$BR,MATCH(P186,Data!$A:$A,0),1)=0,"",INDEX(Data!$BR:$BR,MATCH(P186,Data!$A:$A,0),1)))</f>
        <v/>
      </c>
      <c r="P186" s="43" t="str" cm="1">
        <f t="array" aca="1" ref="P186" ca="1">IFERROR(_xlfn.SINGLE(INDEX(Data!$A$1:Q$1009,_xlfn.AGGREGATE(15,6,(OFFSET(Data!$A$1,0,MATCH(P$6,Data!$1:$1,0)-1,1000,1)=IF(P$7="","Yes",P$7))/(OFFSET(Data!$A$1,0,MATCH(P$6,Data!$1:$1,0)-1,1000,1)=IF(P$7="","Yes",P$7))*ROW(Data!$C$1:$C$1009),ROW(P186)-ROW(P$7)),1)),"")</f>
        <v/>
      </c>
      <c r="Q186" s="43" t="str">
        <f ca="1">IF(R186="","",IF(INDEX(Data!$BR:$BR,MATCH(R186,Data!$A:$A,0),1)=0,"",INDEX(Data!$BR:$BR,MATCH(R186,Data!$A:$A,0),1)))</f>
        <v/>
      </c>
      <c r="R186" s="43" t="str" cm="1">
        <f t="array" aca="1" ref="R186" ca="1">IFERROR(_xlfn.SINGLE(INDEX(Data!$A$1:R$1009,_xlfn.AGGREGATE(15,6,(OFFSET(Data!$A$1,0,MATCH(R$6,Data!$1:$1,0)-1,1000,1)=IF(R$7="","Yes",R$7))/(OFFSET(Data!$A$1,0,MATCH(R$6,Data!$1:$1,0)-1,1000,1)=IF(R$7="","Yes",R$7))*ROW(Data!$C$1:$C$1009),ROW(R186)-ROW(R$7)),1)),"")</f>
        <v/>
      </c>
      <c r="S186" s="43" t="str">
        <f ca="1">IF(T186="","",IF(INDEX(Data!$BR:$BR,MATCH(T186,Data!$A:$A,0),1)=0,"",INDEX(Data!$BR:$BR,MATCH(T186,Data!$A:$A,0),1)))</f>
        <v/>
      </c>
      <c r="T186" s="43" t="str" cm="1">
        <f t="array" aca="1" ref="T186" ca="1">IFERROR(_xlfn.SINGLE(INDEX(Data!$A$1:S$1009,_xlfn.AGGREGATE(15,6,(OFFSET(Data!$A$1,0,MATCH(T$6,Data!$1:$1,0)-1,1000,1)=IF(T$7="","Yes",T$7))/(OFFSET(Data!$A$1,0,MATCH(T$6,Data!$1:$1,0)-1,1000,1)=IF(T$7="","Yes",T$7))*ROW(Data!$C$1:$C$1009),ROW(T186)-ROW(T$7)),1)),"")</f>
        <v/>
      </c>
      <c r="U186" s="43" t="str">
        <f ca="1">IF(V186="","",IF(INDEX(Data!$BR:$BR,MATCH(V186,Data!$A:$A,0),1)=0,"",INDEX(Data!$BR:$BR,MATCH(V186,Data!$A:$A,0),1)))</f>
        <v/>
      </c>
      <c r="V186" s="43" t="str" cm="1">
        <f t="array" aca="1" ref="V186" ca="1">IFERROR(_xlfn.SINGLE(INDEX(Data!$A$1:T$1009,_xlfn.AGGREGATE(15,6,(OFFSET(Data!$A$1,0,MATCH(V$6,Data!$1:$1,0)-1,1000,1)=IF(V$7="","Yes",V$7))/(OFFSET(Data!$A$1,0,MATCH(V$6,Data!$1:$1,0)-1,1000,1)=IF(V$7="","Yes",V$7))*ROW(Data!$C$1:$C$1009),ROW(V186)-ROW(V$7)),1)),"")</f>
        <v/>
      </c>
      <c r="W186" s="43" t="str">
        <f ca="1">IF(X186="","",IF(INDEX(Data!$BR:$BR,MATCH(X186,Data!$A:$A,0),1)=0,"",INDEX(Data!$BR:$BR,MATCH(X186,Data!$A:$A,0),1)))</f>
        <v/>
      </c>
      <c r="X186" s="43" t="str" cm="1">
        <f t="array" aca="1" ref="X186" ca="1">IFERROR(_xlfn.SINGLE(INDEX(Data!$A$1:Y$1009,_xlfn.AGGREGATE(15,6,(OFFSET(Data!$A$1,0,MATCH(X$6,Data!$1:$1,0)-1,1000,1)=IF(X$7="","Yes",X$7))/(OFFSET(Data!$A$1,0,MATCH(X$6,Data!$1:$1,0)-1,1000,1)=IF(X$7="","Yes",X$7))*ROW(Data!$C$1:$C$1009),ROW(X186)-ROW(X$7)),1)),"")</f>
        <v/>
      </c>
      <c r="Y186" s="43" t="str">
        <f ca="1">IF(Z186="","",IF(INDEX(Data!$BR:$BR,MATCH(Z186,Data!$A:$A,0),1)=0,"",INDEX(Data!$BR:$BR,MATCH(Z186,Data!$A:$A,0),1)))</f>
        <v/>
      </c>
      <c r="Z186" s="43" t="str" cm="1">
        <f t="array" aca="1" ref="Z186" ca="1">IFERROR(_xlfn.SINGLE(INDEX(Data!$A$1:AA$1009,_xlfn.AGGREGATE(15,6,(OFFSET(Data!$A$1,0,MATCH(Z$6,Data!$1:$1,0)-1,1000,1)=IF(Z$7="","Yes",Z$7))/(OFFSET(Data!$A$1,0,MATCH(Z$6,Data!$1:$1,0)-1,1000,1)=IF(Z$7="","Yes",Z$7))*ROW(Data!$C$1:$C$1009),ROW(Z186)-ROW(Z$7)),1)),"")</f>
        <v/>
      </c>
      <c r="AA186" s="43" t="str">
        <f ca="1">IF(AB186="","",IF(INDEX(Data!$BR:$BR,MATCH(AB186,Data!$A:$A,0),1)=0,"",INDEX(Data!$BR:$BR,MATCH(AB186,Data!$A:$A,0),1)))</f>
        <v/>
      </c>
      <c r="AB186" s="43" t="str" cm="1">
        <f t="array" aca="1" ref="AB186" ca="1">IFERROR(_xlfn.SINGLE(INDEX(Data!$A$1:AC$1009,_xlfn.AGGREGATE(15,6,(OFFSET(Data!$A$1,0,MATCH(AB$6,Data!$1:$1,0)-1,1000,1)=IF(AB$7="","Yes",AB$7))/(OFFSET(Data!$A$1,0,MATCH(AB$6,Data!$1:$1,0)-1,1000,1)=IF(AB$7="","Yes",AB$7))*ROW(Data!$C$1:$C$1009),ROW(AB186)-ROW(AB$7)),1)),"")</f>
        <v/>
      </c>
      <c r="AC186" s="43" t="str">
        <f ca="1">IF(AD186="","",IF(INDEX(Data!$BR:$BR,MATCH(AD186,Data!$A:$A,0),1)=0,"",INDEX(Data!$BR:$BR,MATCH(AD186,Data!$A:$A,0),1)))</f>
        <v/>
      </c>
      <c r="AD186" s="43" t="str" cm="1">
        <f t="array" aca="1" ref="AD186" ca="1">IFERROR(_xlfn.SINGLE(INDEX(Data!$A$1:AE$1009,_xlfn.AGGREGATE(15,6,(OFFSET(Data!$A$1,0,MATCH(AD$6,Data!$1:$1,0)-1,1000,1)=IF(AD$7="","Yes",AD$7))/(OFFSET(Data!$A$1,0,MATCH(AD$6,Data!$1:$1,0)-1,1000,1)=IF(AD$7="","Yes",AD$7))*ROW(Data!$C$1:$C$1009),ROW(AD186)-ROW(AD$7)),1)),"")</f>
        <v/>
      </c>
      <c r="AE186" s="43" t="str">
        <f ca="1">IF(AF186="","",IF(INDEX(Data!$BR:$BR,MATCH(AF186,Data!$A:$A,0),1)=0,"",INDEX(Data!$BR:$BR,MATCH(AF186,Data!$A:$A,0),1)))</f>
        <v/>
      </c>
      <c r="AF186" s="43" t="str" cm="1">
        <f t="array" aca="1" ref="AF186" ca="1">IFERROR(_xlfn.SINGLE(INDEX(Data!$A$1:AM$1009,_xlfn.AGGREGATE(15,6,(OFFSET(Data!$A$1,0,MATCH(AF$6,Data!$1:$1,0)-1,1000,1)=IF(AF$7="","Yes",AF$7))/(OFFSET(Data!$A$1,0,MATCH(AF$6,Data!$1:$1,0)-1,1000,1)=IF(AF$7="","Yes",AF$7))*ROW(Data!$C$1:$C$1009),ROW(AF186)-ROW(AF$7)),1)),"")</f>
        <v/>
      </c>
      <c r="AG186" s="43" t="str">
        <f ca="1">IF(AH186="","",IF(INDEX(Data!$BR:$BR,MATCH(AH186,Data!$A:$A,0),1)=0,"",INDEX(Data!$BR:$BR,MATCH(AH186,Data!$A:$A,0),1)))</f>
        <v/>
      </c>
      <c r="AH186" s="43" t="str" cm="1">
        <f t="array" aca="1" ref="AH186" ca="1">IFERROR(_xlfn.SINGLE(INDEX(Data!$A$1:AO$1009,_xlfn.AGGREGATE(15,6,(OFFSET(Data!$A$1,0,MATCH(AH$6,Data!$1:$1,0)-1,1000,1)=IF(AH$7="","Yes",AH$7))/(OFFSET(Data!$A$1,0,MATCH(AH$6,Data!$1:$1,0)-1,1000,1)=IF(AH$7="","Yes",AH$7))*ROW(Data!$C$1:$C$1009),ROW(AH186)-ROW(AH$7)),1)),"")</f>
        <v/>
      </c>
      <c r="AI186" s="43" t="str">
        <f ca="1">IF(AJ186="","",IF(INDEX(Data!$BR:$BR,MATCH(AJ186,Data!$A:$A,0),1)=0,"",INDEX(Data!$BR:$BR,MATCH(AJ186,Data!$A:$A,0),1)))</f>
        <v/>
      </c>
      <c r="AJ186" s="43" t="str" cm="1">
        <f t="array" aca="1" ref="AJ186" ca="1">IFERROR(_xlfn.SINGLE(INDEX(Data!$A$1:AQ$1009,_xlfn.AGGREGATE(15,6,(OFFSET(Data!$A$1,0,MATCH(AJ$6,Data!$1:$1,0)-1,1000,1)=IF(AJ$7="","Yes",AJ$7))/(OFFSET(Data!$A$1,0,MATCH(AJ$6,Data!$1:$1,0)-1,1000,1)=IF(AJ$7="","Yes",AJ$7))*ROW(Data!$C$1:$C$1009),ROW(AJ186)-ROW(AJ$7)),1)),"")</f>
        <v/>
      </c>
      <c r="AK186" s="43" t="str">
        <f ca="1">IF(AL186="","",IF(INDEX(Data!$BR:$BR,MATCH(AL186,Data!$A:$A,0),1)=0,"",INDEX(Data!$BR:$BR,MATCH(AL186,Data!$A:$A,0),1)))</f>
        <v/>
      </c>
      <c r="AL186" s="43" t="str" cm="1">
        <f t="array" aca="1" ref="AL186" ca="1">IFERROR(_xlfn.SINGLE(INDEX(Data!$A$1:AS$1009,_xlfn.AGGREGATE(15,6,(OFFSET(Data!$A$1,0,MATCH(AL$6,Data!$1:$1,0)-1,1000,1)=IF(AL$7="","Yes",AL$7))/(OFFSET(Data!$A$1,0,MATCH(AL$6,Data!$1:$1,0)-1,1000,1)=IF(AL$7="","Yes",AL$7))*ROW(Data!$C$1:$C$1009),ROW(AL186)-ROW(AL$7)),1)),"")</f>
        <v/>
      </c>
      <c r="AM186" s="43" t="str">
        <f ca="1">IF(AN186="","",IF(INDEX(Data!$BR:$BR,MATCH(AN186,Data!$A:$A,0),1)=0,"",INDEX(Data!$BR:$BR,MATCH(AN186,Data!$A:$A,0),1)))</f>
        <v/>
      </c>
      <c r="AN186" s="43" t="str" cm="1">
        <f t="array" aca="1" ref="AN186" ca="1">IFERROR(_xlfn.SINGLE(INDEX(Data!$A$1:AU$1009,_xlfn.AGGREGATE(15,6,(OFFSET(Data!$A$1,0,MATCH(AN$6,Data!$1:$1,0)-1,1000,1)=IF(AN$7="","Yes",AN$7))/(OFFSET(Data!$A$1,0,MATCH(AN$6,Data!$1:$1,0)-1,1000,1)=IF(AN$7="","Yes",AN$7))*ROW(Data!$C$1:$C$1009),ROW(AN186)-ROW(AN$7)),1)),"")</f>
        <v/>
      </c>
    </row>
    <row r="187" spans="1:40" x14ac:dyDescent="0.4">
      <c r="A187" s="43" t="str">
        <f ca="1">IF(B187="","",IF(INDEX(Data!$BR:$BR,MATCH(B187,Data!$A:$A,0),1)=0,"",INDEX(Data!$BR:$BR,MATCH(B187,Data!$A:$A,0),1)))</f>
        <v/>
      </c>
      <c r="B187" s="43" t="str" cm="1">
        <f t="array" aca="1" ref="B187" ca="1">IFERROR(_xlfn.SINGLE(INDEX(Data!A$1:$A$1007,_xlfn.AGGREGATE(15,6,(OFFSET(Data!$A$1,0,MATCH(B$6,Data!$1:$1,0)-1,1000,1)=IF(B$7="","Yes",B$7))/(OFFSET(Data!$A$1,0,MATCH(B$6,Data!$1:$1,0)-1,1000,1)=IF(B$7="","Yes",B$7))*ROW(Data!$C$1:$C$1007),ROW(B187)-ROW(B$7)),1)),"")</f>
        <v/>
      </c>
      <c r="C187" s="43" t="str">
        <f ca="1">IF(D187="","",IF(INDEX(Data!$BR:$BR,MATCH(D187,Data!$A:$A,0),1)=0,"",INDEX(Data!$BR:$BR,MATCH(D187,Data!$A:$A,0),1)))</f>
        <v/>
      </c>
      <c r="D187" s="43" t="str" cm="1">
        <f t="array" aca="1" ref="D187" ca="1">IFERROR(_xlfn.SINGLE(INDEX(Data!$A$1:C$1007,_xlfn.AGGREGATE(15,6,(OFFSET(Data!$A$1,0,MATCH(D$6,Data!$1:$1,0)-1,1000,1)=IF(D$7="","Yes",D$7))/(OFFSET(Data!$A$1,0,MATCH(D$6,Data!$1:$1,0)-1,1000,1)=IF(D$7="","Yes",D$7))*ROW(Data!$C$1:$C$1007),ROW(D187)-ROW(D$7)),1)),"")</f>
        <v/>
      </c>
      <c r="E187" s="43" t="str">
        <f ca="1">IF(F187="","",IF(INDEX(Data!$BR:$BR,MATCH(F187,Data!$A:$A,0),1)=0,"",INDEX(Data!$BR:$BR,MATCH(F187,Data!$A:$A,0),1)))</f>
        <v/>
      </c>
      <c r="F187" s="43" t="str" cm="1">
        <f t="array" aca="1" ref="F187" ca="1">IFERROR(_xlfn.SINGLE(INDEX(Data!$A$1:E$1009,_xlfn.AGGREGATE(15,6,(OFFSET(Data!$A$1,0,MATCH(F$6,Data!$1:$1,0)-1,1000,1)=IF(F$7="","Yes",F$7))/(OFFSET(Data!$A$1,0,MATCH(F$6,Data!$1:$1,0)-1,1000,1)=IF(F$7="","Yes",F$7))*ROW(Data!$C$1:$C$1009),ROW(F187)-ROW(F$7)),1)),"")</f>
        <v/>
      </c>
      <c r="G187" s="43" t="str">
        <f ca="1">IF(H187="","",IF(INDEX(Data!$BR:$BR,MATCH(H187,Data!$A:$A,0),1)=0,"",INDEX(Data!$BR:$BR,MATCH(H187,Data!$A:$A,0),1)))</f>
        <v/>
      </c>
      <c r="H187" s="43" t="str" cm="1">
        <f t="array" aca="1" ref="H187" ca="1">IFERROR(_xlfn.SINGLE(INDEX(Data!$A$1:G$1009,_xlfn.AGGREGATE(15,6,(OFFSET(Data!$A$1,0,MATCH(H$6,Data!$1:$1,0)-1,1000,1)=IF(H$7="","Yes",H$7))/(OFFSET(Data!$A$1,0,MATCH(H$6,Data!$1:$1,0)-1,1000,1)=IF(H$7="","Yes",H$7))*ROW(Data!$C$1:$C$1009),ROW(H187)-ROW(H$7)),1)),"")</f>
        <v/>
      </c>
      <c r="I187" s="43" t="str">
        <f ca="1">IF(J187="","",IF(INDEX(Data!$BR:$BR,MATCH(J187,Data!$A:$A,0),1)=0,"",INDEX(Data!$BR:$BR,MATCH(J187,Data!$A:$A,0),1)))</f>
        <v/>
      </c>
      <c r="J187" s="43" t="str" cm="1">
        <f t="array" aca="1" ref="J187" ca="1">IFERROR(_xlfn.SINGLE(INDEX(Data!$A$1:J$1009,_xlfn.AGGREGATE(15,6,(OFFSET(Data!$A$1,0,MATCH(J$6,Data!$1:$1,0)-1,1000,1)=IF(J$7="","Yes",J$7))/(OFFSET(Data!$A$1,0,MATCH(J$6,Data!$1:$1,0)-1,1000,1)=IF(J$7="","Yes",J$7))*ROW(Data!$C$1:$C$1009),ROW(J187)-ROW(J$7)),1)),"")</f>
        <v/>
      </c>
      <c r="K187" s="43" t="str">
        <f ca="1">IF(L187="","",IF(INDEX(Data!$BR:$BR,MATCH(L187,Data!$A:$A,0),1)=0,"",INDEX(Data!$BR:$BR,MATCH(L187,Data!$A:$A,0),1)))</f>
        <v/>
      </c>
      <c r="L187" s="43" t="str" cm="1">
        <f t="array" aca="1" ref="L187" ca="1">IFERROR(_xlfn.SINGLE(INDEX(Data!$A$1:L$1009,_xlfn.AGGREGATE(15,6,(OFFSET(Data!$A$1,0,MATCH(L$6,Data!$1:$1,0)-1,1000,1)=IF(L$7="","Yes",L$7))/(OFFSET(Data!$A$1,0,MATCH(L$6,Data!$1:$1,0)-1,1000,1)=IF(L$7="","Yes",L$7))*ROW(Data!$C$1:$C$1009),ROW(L187)-ROW(L$7)),1)),"")</f>
        <v/>
      </c>
      <c r="M187" s="43" t="str">
        <f ca="1">IF(N187="","",IF(INDEX(Data!$BR:$BR,MATCH(N187,Data!$A:$A,0),1)=0,"",INDEX(Data!$BR:$BR,MATCH(N187,Data!$A:$A,0),1)))</f>
        <v/>
      </c>
      <c r="N187" s="43" t="str" cm="1">
        <f t="array" aca="1" ref="N187" ca="1">IFERROR(_xlfn.SINGLE(INDEX(Data!$A$1:N$1009,_xlfn.AGGREGATE(15,6,(OFFSET(Data!$A$1,0,MATCH(N$6,Data!$1:$1,0)-1,1000,1)=IF(N$7="","Yes",N$7))/(OFFSET(Data!$A$1,0,MATCH(N$6,Data!$1:$1,0)-1,1000,1)=IF(N$7="","Yes",N$7))*ROW(Data!$C$1:$C$1009),ROW(N187)-ROW(N$7)),1)),"")</f>
        <v/>
      </c>
      <c r="O187" s="43" t="str">
        <f ca="1">IF(P187="","",IF(INDEX(Data!$BR:$BR,MATCH(P187,Data!$A:$A,0),1)=0,"",INDEX(Data!$BR:$BR,MATCH(P187,Data!$A:$A,0),1)))</f>
        <v/>
      </c>
      <c r="P187" s="43" t="str" cm="1">
        <f t="array" aca="1" ref="P187" ca="1">IFERROR(_xlfn.SINGLE(INDEX(Data!$A$1:Q$1009,_xlfn.AGGREGATE(15,6,(OFFSET(Data!$A$1,0,MATCH(P$6,Data!$1:$1,0)-1,1000,1)=IF(P$7="","Yes",P$7))/(OFFSET(Data!$A$1,0,MATCH(P$6,Data!$1:$1,0)-1,1000,1)=IF(P$7="","Yes",P$7))*ROW(Data!$C$1:$C$1009),ROW(P187)-ROW(P$7)),1)),"")</f>
        <v/>
      </c>
      <c r="Q187" s="43" t="str">
        <f ca="1">IF(R187="","",IF(INDEX(Data!$BR:$BR,MATCH(R187,Data!$A:$A,0),1)=0,"",INDEX(Data!$BR:$BR,MATCH(R187,Data!$A:$A,0),1)))</f>
        <v/>
      </c>
      <c r="R187" s="43" t="str" cm="1">
        <f t="array" aca="1" ref="R187" ca="1">IFERROR(_xlfn.SINGLE(INDEX(Data!$A$1:R$1009,_xlfn.AGGREGATE(15,6,(OFFSET(Data!$A$1,0,MATCH(R$6,Data!$1:$1,0)-1,1000,1)=IF(R$7="","Yes",R$7))/(OFFSET(Data!$A$1,0,MATCH(R$6,Data!$1:$1,0)-1,1000,1)=IF(R$7="","Yes",R$7))*ROW(Data!$C$1:$C$1009),ROW(R187)-ROW(R$7)),1)),"")</f>
        <v/>
      </c>
      <c r="S187" s="43" t="str">
        <f ca="1">IF(T187="","",IF(INDEX(Data!$BR:$BR,MATCH(T187,Data!$A:$A,0),1)=0,"",INDEX(Data!$BR:$BR,MATCH(T187,Data!$A:$A,0),1)))</f>
        <v/>
      </c>
      <c r="T187" s="43" t="str" cm="1">
        <f t="array" aca="1" ref="T187" ca="1">IFERROR(_xlfn.SINGLE(INDEX(Data!$A$1:S$1009,_xlfn.AGGREGATE(15,6,(OFFSET(Data!$A$1,0,MATCH(T$6,Data!$1:$1,0)-1,1000,1)=IF(T$7="","Yes",T$7))/(OFFSET(Data!$A$1,0,MATCH(T$6,Data!$1:$1,0)-1,1000,1)=IF(T$7="","Yes",T$7))*ROW(Data!$C$1:$C$1009),ROW(T187)-ROW(T$7)),1)),"")</f>
        <v/>
      </c>
      <c r="U187" s="43" t="str">
        <f ca="1">IF(V187="","",IF(INDEX(Data!$BR:$BR,MATCH(V187,Data!$A:$A,0),1)=0,"",INDEX(Data!$BR:$BR,MATCH(V187,Data!$A:$A,0),1)))</f>
        <v/>
      </c>
      <c r="V187" s="43" t="str" cm="1">
        <f t="array" aca="1" ref="V187" ca="1">IFERROR(_xlfn.SINGLE(INDEX(Data!$A$1:T$1009,_xlfn.AGGREGATE(15,6,(OFFSET(Data!$A$1,0,MATCH(V$6,Data!$1:$1,0)-1,1000,1)=IF(V$7="","Yes",V$7))/(OFFSET(Data!$A$1,0,MATCH(V$6,Data!$1:$1,0)-1,1000,1)=IF(V$7="","Yes",V$7))*ROW(Data!$C$1:$C$1009),ROW(V187)-ROW(V$7)),1)),"")</f>
        <v/>
      </c>
      <c r="W187" s="43" t="str">
        <f ca="1">IF(X187="","",IF(INDEX(Data!$BR:$BR,MATCH(X187,Data!$A:$A,0),1)=0,"",INDEX(Data!$BR:$BR,MATCH(X187,Data!$A:$A,0),1)))</f>
        <v/>
      </c>
      <c r="X187" s="43" t="str" cm="1">
        <f t="array" aca="1" ref="X187" ca="1">IFERROR(_xlfn.SINGLE(INDEX(Data!$A$1:Y$1009,_xlfn.AGGREGATE(15,6,(OFFSET(Data!$A$1,0,MATCH(X$6,Data!$1:$1,0)-1,1000,1)=IF(X$7="","Yes",X$7))/(OFFSET(Data!$A$1,0,MATCH(X$6,Data!$1:$1,0)-1,1000,1)=IF(X$7="","Yes",X$7))*ROW(Data!$C$1:$C$1009),ROW(X187)-ROW(X$7)),1)),"")</f>
        <v/>
      </c>
      <c r="Y187" s="43" t="str">
        <f ca="1">IF(Z187="","",IF(INDEX(Data!$BR:$BR,MATCH(Z187,Data!$A:$A,0),1)=0,"",INDEX(Data!$BR:$BR,MATCH(Z187,Data!$A:$A,0),1)))</f>
        <v/>
      </c>
      <c r="Z187" s="43" t="str" cm="1">
        <f t="array" aca="1" ref="Z187" ca="1">IFERROR(_xlfn.SINGLE(INDEX(Data!$A$1:AA$1009,_xlfn.AGGREGATE(15,6,(OFFSET(Data!$A$1,0,MATCH(Z$6,Data!$1:$1,0)-1,1000,1)=IF(Z$7="","Yes",Z$7))/(OFFSET(Data!$A$1,0,MATCH(Z$6,Data!$1:$1,0)-1,1000,1)=IF(Z$7="","Yes",Z$7))*ROW(Data!$C$1:$C$1009),ROW(Z187)-ROW(Z$7)),1)),"")</f>
        <v/>
      </c>
      <c r="AA187" s="43" t="str">
        <f ca="1">IF(AB187="","",IF(INDEX(Data!$BR:$BR,MATCH(AB187,Data!$A:$A,0),1)=0,"",INDEX(Data!$BR:$BR,MATCH(AB187,Data!$A:$A,0),1)))</f>
        <v/>
      </c>
      <c r="AB187" s="43" t="str" cm="1">
        <f t="array" aca="1" ref="AB187" ca="1">IFERROR(_xlfn.SINGLE(INDEX(Data!$A$1:AC$1009,_xlfn.AGGREGATE(15,6,(OFFSET(Data!$A$1,0,MATCH(AB$6,Data!$1:$1,0)-1,1000,1)=IF(AB$7="","Yes",AB$7))/(OFFSET(Data!$A$1,0,MATCH(AB$6,Data!$1:$1,0)-1,1000,1)=IF(AB$7="","Yes",AB$7))*ROW(Data!$C$1:$C$1009),ROW(AB187)-ROW(AB$7)),1)),"")</f>
        <v/>
      </c>
      <c r="AC187" s="43" t="str">
        <f ca="1">IF(AD187="","",IF(INDEX(Data!$BR:$BR,MATCH(AD187,Data!$A:$A,0),1)=0,"",INDEX(Data!$BR:$BR,MATCH(AD187,Data!$A:$A,0),1)))</f>
        <v/>
      </c>
      <c r="AD187" s="43" t="str" cm="1">
        <f t="array" aca="1" ref="AD187" ca="1">IFERROR(_xlfn.SINGLE(INDEX(Data!$A$1:AE$1009,_xlfn.AGGREGATE(15,6,(OFFSET(Data!$A$1,0,MATCH(AD$6,Data!$1:$1,0)-1,1000,1)=IF(AD$7="","Yes",AD$7))/(OFFSET(Data!$A$1,0,MATCH(AD$6,Data!$1:$1,0)-1,1000,1)=IF(AD$7="","Yes",AD$7))*ROW(Data!$C$1:$C$1009),ROW(AD187)-ROW(AD$7)),1)),"")</f>
        <v/>
      </c>
      <c r="AE187" s="43" t="str">
        <f ca="1">IF(AF187="","",IF(INDEX(Data!$BR:$BR,MATCH(AF187,Data!$A:$A,0),1)=0,"",INDEX(Data!$BR:$BR,MATCH(AF187,Data!$A:$A,0),1)))</f>
        <v/>
      </c>
      <c r="AF187" s="43" t="str" cm="1">
        <f t="array" aca="1" ref="AF187" ca="1">IFERROR(_xlfn.SINGLE(INDEX(Data!$A$1:AM$1009,_xlfn.AGGREGATE(15,6,(OFFSET(Data!$A$1,0,MATCH(AF$6,Data!$1:$1,0)-1,1000,1)=IF(AF$7="","Yes",AF$7))/(OFFSET(Data!$A$1,0,MATCH(AF$6,Data!$1:$1,0)-1,1000,1)=IF(AF$7="","Yes",AF$7))*ROW(Data!$C$1:$C$1009),ROW(AF187)-ROW(AF$7)),1)),"")</f>
        <v/>
      </c>
      <c r="AG187" s="43" t="str">
        <f ca="1">IF(AH187="","",IF(INDEX(Data!$BR:$BR,MATCH(AH187,Data!$A:$A,0),1)=0,"",INDEX(Data!$BR:$BR,MATCH(AH187,Data!$A:$A,0),1)))</f>
        <v/>
      </c>
      <c r="AH187" s="43" t="str" cm="1">
        <f t="array" aca="1" ref="AH187" ca="1">IFERROR(_xlfn.SINGLE(INDEX(Data!$A$1:AO$1009,_xlfn.AGGREGATE(15,6,(OFFSET(Data!$A$1,0,MATCH(AH$6,Data!$1:$1,0)-1,1000,1)=IF(AH$7="","Yes",AH$7))/(OFFSET(Data!$A$1,0,MATCH(AH$6,Data!$1:$1,0)-1,1000,1)=IF(AH$7="","Yes",AH$7))*ROW(Data!$C$1:$C$1009),ROW(AH187)-ROW(AH$7)),1)),"")</f>
        <v/>
      </c>
      <c r="AI187" s="43" t="str">
        <f ca="1">IF(AJ187="","",IF(INDEX(Data!$BR:$BR,MATCH(AJ187,Data!$A:$A,0),1)=0,"",INDEX(Data!$BR:$BR,MATCH(AJ187,Data!$A:$A,0),1)))</f>
        <v/>
      </c>
      <c r="AJ187" s="43" t="str" cm="1">
        <f t="array" aca="1" ref="AJ187" ca="1">IFERROR(_xlfn.SINGLE(INDEX(Data!$A$1:AQ$1009,_xlfn.AGGREGATE(15,6,(OFFSET(Data!$A$1,0,MATCH(AJ$6,Data!$1:$1,0)-1,1000,1)=IF(AJ$7="","Yes",AJ$7))/(OFFSET(Data!$A$1,0,MATCH(AJ$6,Data!$1:$1,0)-1,1000,1)=IF(AJ$7="","Yes",AJ$7))*ROW(Data!$C$1:$C$1009),ROW(AJ187)-ROW(AJ$7)),1)),"")</f>
        <v/>
      </c>
      <c r="AK187" s="43" t="str">
        <f ca="1">IF(AL187="","",IF(INDEX(Data!$BR:$BR,MATCH(AL187,Data!$A:$A,0),1)=0,"",INDEX(Data!$BR:$BR,MATCH(AL187,Data!$A:$A,0),1)))</f>
        <v/>
      </c>
      <c r="AL187" s="43" t="str" cm="1">
        <f t="array" aca="1" ref="AL187" ca="1">IFERROR(_xlfn.SINGLE(INDEX(Data!$A$1:AS$1009,_xlfn.AGGREGATE(15,6,(OFFSET(Data!$A$1,0,MATCH(AL$6,Data!$1:$1,0)-1,1000,1)=IF(AL$7="","Yes",AL$7))/(OFFSET(Data!$A$1,0,MATCH(AL$6,Data!$1:$1,0)-1,1000,1)=IF(AL$7="","Yes",AL$7))*ROW(Data!$C$1:$C$1009),ROW(AL187)-ROW(AL$7)),1)),"")</f>
        <v/>
      </c>
      <c r="AM187" s="43" t="str">
        <f ca="1">IF(AN187="","",IF(INDEX(Data!$BR:$BR,MATCH(AN187,Data!$A:$A,0),1)=0,"",INDEX(Data!$BR:$BR,MATCH(AN187,Data!$A:$A,0),1)))</f>
        <v/>
      </c>
      <c r="AN187" s="43" t="str" cm="1">
        <f t="array" aca="1" ref="AN187" ca="1">IFERROR(_xlfn.SINGLE(INDEX(Data!$A$1:AU$1009,_xlfn.AGGREGATE(15,6,(OFFSET(Data!$A$1,0,MATCH(AN$6,Data!$1:$1,0)-1,1000,1)=IF(AN$7="","Yes",AN$7))/(OFFSET(Data!$A$1,0,MATCH(AN$6,Data!$1:$1,0)-1,1000,1)=IF(AN$7="","Yes",AN$7))*ROW(Data!$C$1:$C$1009),ROW(AN187)-ROW(AN$7)),1)),"")</f>
        <v/>
      </c>
    </row>
    <row r="188" spans="1:40" x14ac:dyDescent="0.4">
      <c r="A188" s="43" t="str">
        <f ca="1">IF(B188="","",IF(INDEX(Data!$BR:$BR,MATCH(B188,Data!$A:$A,0),1)=0,"",INDEX(Data!$BR:$BR,MATCH(B188,Data!$A:$A,0),1)))</f>
        <v/>
      </c>
      <c r="B188" s="43" t="str" cm="1">
        <f t="array" aca="1" ref="B188" ca="1">IFERROR(_xlfn.SINGLE(INDEX(Data!A$1:$A$1007,_xlfn.AGGREGATE(15,6,(OFFSET(Data!$A$1,0,MATCH(B$6,Data!$1:$1,0)-1,1000,1)=IF(B$7="","Yes",B$7))/(OFFSET(Data!$A$1,0,MATCH(B$6,Data!$1:$1,0)-1,1000,1)=IF(B$7="","Yes",B$7))*ROW(Data!$C$1:$C$1007),ROW(B188)-ROW(B$7)),1)),"")</f>
        <v/>
      </c>
      <c r="C188" s="43" t="str">
        <f ca="1">IF(D188="","",IF(INDEX(Data!$BR:$BR,MATCH(D188,Data!$A:$A,0),1)=0,"",INDEX(Data!$BR:$BR,MATCH(D188,Data!$A:$A,0),1)))</f>
        <v/>
      </c>
      <c r="D188" s="43" t="str" cm="1">
        <f t="array" aca="1" ref="D188" ca="1">IFERROR(_xlfn.SINGLE(INDEX(Data!$A$1:C$1007,_xlfn.AGGREGATE(15,6,(OFFSET(Data!$A$1,0,MATCH(D$6,Data!$1:$1,0)-1,1000,1)=IF(D$7="","Yes",D$7))/(OFFSET(Data!$A$1,0,MATCH(D$6,Data!$1:$1,0)-1,1000,1)=IF(D$7="","Yes",D$7))*ROW(Data!$C$1:$C$1007),ROW(D188)-ROW(D$7)),1)),"")</f>
        <v/>
      </c>
      <c r="E188" s="43" t="str">
        <f ca="1">IF(F188="","",IF(INDEX(Data!$BR:$BR,MATCH(F188,Data!$A:$A,0),1)=0,"",INDEX(Data!$BR:$BR,MATCH(F188,Data!$A:$A,0),1)))</f>
        <v/>
      </c>
      <c r="F188" s="43" t="str" cm="1">
        <f t="array" aca="1" ref="F188" ca="1">IFERROR(_xlfn.SINGLE(INDEX(Data!$A$1:E$1009,_xlfn.AGGREGATE(15,6,(OFFSET(Data!$A$1,0,MATCH(F$6,Data!$1:$1,0)-1,1000,1)=IF(F$7="","Yes",F$7))/(OFFSET(Data!$A$1,0,MATCH(F$6,Data!$1:$1,0)-1,1000,1)=IF(F$7="","Yes",F$7))*ROW(Data!$C$1:$C$1009),ROW(F188)-ROW(F$7)),1)),"")</f>
        <v/>
      </c>
      <c r="G188" s="43" t="str">
        <f ca="1">IF(H188="","",IF(INDEX(Data!$BR:$BR,MATCH(H188,Data!$A:$A,0),1)=0,"",INDEX(Data!$BR:$BR,MATCH(H188,Data!$A:$A,0),1)))</f>
        <v/>
      </c>
      <c r="H188" s="43" t="str" cm="1">
        <f t="array" aca="1" ref="H188" ca="1">IFERROR(_xlfn.SINGLE(INDEX(Data!$A$1:G$1009,_xlfn.AGGREGATE(15,6,(OFFSET(Data!$A$1,0,MATCH(H$6,Data!$1:$1,0)-1,1000,1)=IF(H$7="","Yes",H$7))/(OFFSET(Data!$A$1,0,MATCH(H$6,Data!$1:$1,0)-1,1000,1)=IF(H$7="","Yes",H$7))*ROW(Data!$C$1:$C$1009),ROW(H188)-ROW(H$7)),1)),"")</f>
        <v/>
      </c>
      <c r="I188" s="43" t="str">
        <f ca="1">IF(J188="","",IF(INDEX(Data!$BR:$BR,MATCH(J188,Data!$A:$A,0),1)=0,"",INDEX(Data!$BR:$BR,MATCH(J188,Data!$A:$A,0),1)))</f>
        <v/>
      </c>
      <c r="J188" s="43" t="str" cm="1">
        <f t="array" aca="1" ref="J188" ca="1">IFERROR(_xlfn.SINGLE(INDEX(Data!$A$1:J$1009,_xlfn.AGGREGATE(15,6,(OFFSET(Data!$A$1,0,MATCH(J$6,Data!$1:$1,0)-1,1000,1)=IF(J$7="","Yes",J$7))/(OFFSET(Data!$A$1,0,MATCH(J$6,Data!$1:$1,0)-1,1000,1)=IF(J$7="","Yes",J$7))*ROW(Data!$C$1:$C$1009),ROW(J188)-ROW(J$7)),1)),"")</f>
        <v/>
      </c>
      <c r="K188" s="43" t="str">
        <f ca="1">IF(L188="","",IF(INDEX(Data!$BR:$BR,MATCH(L188,Data!$A:$A,0),1)=0,"",INDEX(Data!$BR:$BR,MATCH(L188,Data!$A:$A,0),1)))</f>
        <v/>
      </c>
      <c r="L188" s="43" t="str" cm="1">
        <f t="array" aca="1" ref="L188" ca="1">IFERROR(_xlfn.SINGLE(INDEX(Data!$A$1:L$1009,_xlfn.AGGREGATE(15,6,(OFFSET(Data!$A$1,0,MATCH(L$6,Data!$1:$1,0)-1,1000,1)=IF(L$7="","Yes",L$7))/(OFFSET(Data!$A$1,0,MATCH(L$6,Data!$1:$1,0)-1,1000,1)=IF(L$7="","Yes",L$7))*ROW(Data!$C$1:$C$1009),ROW(L188)-ROW(L$7)),1)),"")</f>
        <v/>
      </c>
      <c r="M188" s="43" t="str">
        <f ca="1">IF(N188="","",IF(INDEX(Data!$BR:$BR,MATCH(N188,Data!$A:$A,0),1)=0,"",INDEX(Data!$BR:$BR,MATCH(N188,Data!$A:$A,0),1)))</f>
        <v/>
      </c>
      <c r="N188" s="43" t="str" cm="1">
        <f t="array" aca="1" ref="N188" ca="1">IFERROR(_xlfn.SINGLE(INDEX(Data!$A$1:N$1009,_xlfn.AGGREGATE(15,6,(OFFSET(Data!$A$1,0,MATCH(N$6,Data!$1:$1,0)-1,1000,1)=IF(N$7="","Yes",N$7))/(OFFSET(Data!$A$1,0,MATCH(N$6,Data!$1:$1,0)-1,1000,1)=IF(N$7="","Yes",N$7))*ROW(Data!$C$1:$C$1009),ROW(N188)-ROW(N$7)),1)),"")</f>
        <v/>
      </c>
      <c r="O188" s="43" t="str">
        <f ca="1">IF(P188="","",IF(INDEX(Data!$BR:$BR,MATCH(P188,Data!$A:$A,0),1)=0,"",INDEX(Data!$BR:$BR,MATCH(P188,Data!$A:$A,0),1)))</f>
        <v/>
      </c>
      <c r="P188" s="43" t="str" cm="1">
        <f t="array" aca="1" ref="P188" ca="1">IFERROR(_xlfn.SINGLE(INDEX(Data!$A$1:Q$1009,_xlfn.AGGREGATE(15,6,(OFFSET(Data!$A$1,0,MATCH(P$6,Data!$1:$1,0)-1,1000,1)=IF(P$7="","Yes",P$7))/(OFFSET(Data!$A$1,0,MATCH(P$6,Data!$1:$1,0)-1,1000,1)=IF(P$7="","Yes",P$7))*ROW(Data!$C$1:$C$1009),ROW(P188)-ROW(P$7)),1)),"")</f>
        <v/>
      </c>
      <c r="Q188" s="43" t="str">
        <f ca="1">IF(R188="","",IF(INDEX(Data!$BR:$BR,MATCH(R188,Data!$A:$A,0),1)=0,"",INDEX(Data!$BR:$BR,MATCH(R188,Data!$A:$A,0),1)))</f>
        <v/>
      </c>
      <c r="R188" s="43" t="str" cm="1">
        <f t="array" aca="1" ref="R188" ca="1">IFERROR(_xlfn.SINGLE(INDEX(Data!$A$1:R$1009,_xlfn.AGGREGATE(15,6,(OFFSET(Data!$A$1,0,MATCH(R$6,Data!$1:$1,0)-1,1000,1)=IF(R$7="","Yes",R$7))/(OFFSET(Data!$A$1,0,MATCH(R$6,Data!$1:$1,0)-1,1000,1)=IF(R$7="","Yes",R$7))*ROW(Data!$C$1:$C$1009),ROW(R188)-ROW(R$7)),1)),"")</f>
        <v/>
      </c>
      <c r="S188" s="43" t="str">
        <f ca="1">IF(T188="","",IF(INDEX(Data!$BR:$BR,MATCH(T188,Data!$A:$A,0),1)=0,"",INDEX(Data!$BR:$BR,MATCH(T188,Data!$A:$A,0),1)))</f>
        <v/>
      </c>
      <c r="T188" s="43" t="str" cm="1">
        <f t="array" aca="1" ref="T188" ca="1">IFERROR(_xlfn.SINGLE(INDEX(Data!$A$1:S$1009,_xlfn.AGGREGATE(15,6,(OFFSET(Data!$A$1,0,MATCH(T$6,Data!$1:$1,0)-1,1000,1)=IF(T$7="","Yes",T$7))/(OFFSET(Data!$A$1,0,MATCH(T$6,Data!$1:$1,0)-1,1000,1)=IF(T$7="","Yes",T$7))*ROW(Data!$C$1:$C$1009),ROW(T188)-ROW(T$7)),1)),"")</f>
        <v/>
      </c>
      <c r="U188" s="43" t="str">
        <f ca="1">IF(V188="","",IF(INDEX(Data!$BR:$BR,MATCH(V188,Data!$A:$A,0),1)=0,"",INDEX(Data!$BR:$BR,MATCH(V188,Data!$A:$A,0),1)))</f>
        <v/>
      </c>
      <c r="V188" s="43" t="str" cm="1">
        <f t="array" aca="1" ref="V188" ca="1">IFERROR(_xlfn.SINGLE(INDEX(Data!$A$1:T$1009,_xlfn.AGGREGATE(15,6,(OFFSET(Data!$A$1,0,MATCH(V$6,Data!$1:$1,0)-1,1000,1)=IF(V$7="","Yes",V$7))/(OFFSET(Data!$A$1,0,MATCH(V$6,Data!$1:$1,0)-1,1000,1)=IF(V$7="","Yes",V$7))*ROW(Data!$C$1:$C$1009),ROW(V188)-ROW(V$7)),1)),"")</f>
        <v/>
      </c>
      <c r="W188" s="43" t="str">
        <f ca="1">IF(X188="","",IF(INDEX(Data!$BR:$BR,MATCH(X188,Data!$A:$A,0),1)=0,"",INDEX(Data!$BR:$BR,MATCH(X188,Data!$A:$A,0),1)))</f>
        <v/>
      </c>
      <c r="X188" s="43" t="str" cm="1">
        <f t="array" aca="1" ref="X188" ca="1">IFERROR(_xlfn.SINGLE(INDEX(Data!$A$1:Y$1009,_xlfn.AGGREGATE(15,6,(OFFSET(Data!$A$1,0,MATCH(X$6,Data!$1:$1,0)-1,1000,1)=IF(X$7="","Yes",X$7))/(OFFSET(Data!$A$1,0,MATCH(X$6,Data!$1:$1,0)-1,1000,1)=IF(X$7="","Yes",X$7))*ROW(Data!$C$1:$C$1009),ROW(X188)-ROW(X$7)),1)),"")</f>
        <v/>
      </c>
      <c r="Y188" s="43" t="str">
        <f ca="1">IF(Z188="","",IF(INDEX(Data!$BR:$BR,MATCH(Z188,Data!$A:$A,0),1)=0,"",INDEX(Data!$BR:$BR,MATCH(Z188,Data!$A:$A,0),1)))</f>
        <v/>
      </c>
      <c r="Z188" s="43" t="str" cm="1">
        <f t="array" aca="1" ref="Z188" ca="1">IFERROR(_xlfn.SINGLE(INDEX(Data!$A$1:AA$1009,_xlfn.AGGREGATE(15,6,(OFFSET(Data!$A$1,0,MATCH(Z$6,Data!$1:$1,0)-1,1000,1)=IF(Z$7="","Yes",Z$7))/(OFFSET(Data!$A$1,0,MATCH(Z$6,Data!$1:$1,0)-1,1000,1)=IF(Z$7="","Yes",Z$7))*ROW(Data!$C$1:$C$1009),ROW(Z188)-ROW(Z$7)),1)),"")</f>
        <v/>
      </c>
      <c r="AA188" s="43" t="str">
        <f ca="1">IF(AB188="","",IF(INDEX(Data!$BR:$BR,MATCH(AB188,Data!$A:$A,0),1)=0,"",INDEX(Data!$BR:$BR,MATCH(AB188,Data!$A:$A,0),1)))</f>
        <v/>
      </c>
      <c r="AB188" s="43" t="str" cm="1">
        <f t="array" aca="1" ref="AB188" ca="1">IFERROR(_xlfn.SINGLE(INDEX(Data!$A$1:AC$1009,_xlfn.AGGREGATE(15,6,(OFFSET(Data!$A$1,0,MATCH(AB$6,Data!$1:$1,0)-1,1000,1)=IF(AB$7="","Yes",AB$7))/(OFFSET(Data!$A$1,0,MATCH(AB$6,Data!$1:$1,0)-1,1000,1)=IF(AB$7="","Yes",AB$7))*ROW(Data!$C$1:$C$1009),ROW(AB188)-ROW(AB$7)),1)),"")</f>
        <v/>
      </c>
      <c r="AC188" s="43" t="str">
        <f ca="1">IF(AD188="","",IF(INDEX(Data!$BR:$BR,MATCH(AD188,Data!$A:$A,0),1)=0,"",INDEX(Data!$BR:$BR,MATCH(AD188,Data!$A:$A,0),1)))</f>
        <v/>
      </c>
      <c r="AD188" s="43" t="str" cm="1">
        <f t="array" aca="1" ref="AD188" ca="1">IFERROR(_xlfn.SINGLE(INDEX(Data!$A$1:AE$1009,_xlfn.AGGREGATE(15,6,(OFFSET(Data!$A$1,0,MATCH(AD$6,Data!$1:$1,0)-1,1000,1)=IF(AD$7="","Yes",AD$7))/(OFFSET(Data!$A$1,0,MATCH(AD$6,Data!$1:$1,0)-1,1000,1)=IF(AD$7="","Yes",AD$7))*ROW(Data!$C$1:$C$1009),ROW(AD188)-ROW(AD$7)),1)),"")</f>
        <v/>
      </c>
      <c r="AE188" s="43" t="str">
        <f ca="1">IF(AF188="","",IF(INDEX(Data!$BR:$BR,MATCH(AF188,Data!$A:$A,0),1)=0,"",INDEX(Data!$BR:$BR,MATCH(AF188,Data!$A:$A,0),1)))</f>
        <v/>
      </c>
      <c r="AF188" s="43" t="str" cm="1">
        <f t="array" aca="1" ref="AF188" ca="1">IFERROR(_xlfn.SINGLE(INDEX(Data!$A$1:AM$1009,_xlfn.AGGREGATE(15,6,(OFFSET(Data!$A$1,0,MATCH(AF$6,Data!$1:$1,0)-1,1000,1)=IF(AF$7="","Yes",AF$7))/(OFFSET(Data!$A$1,0,MATCH(AF$6,Data!$1:$1,0)-1,1000,1)=IF(AF$7="","Yes",AF$7))*ROW(Data!$C$1:$C$1009),ROW(AF188)-ROW(AF$7)),1)),"")</f>
        <v/>
      </c>
      <c r="AG188" s="43" t="str">
        <f ca="1">IF(AH188="","",IF(INDEX(Data!$BR:$BR,MATCH(AH188,Data!$A:$A,0),1)=0,"",INDEX(Data!$BR:$BR,MATCH(AH188,Data!$A:$A,0),1)))</f>
        <v/>
      </c>
      <c r="AH188" s="43" t="str" cm="1">
        <f t="array" aca="1" ref="AH188" ca="1">IFERROR(_xlfn.SINGLE(INDEX(Data!$A$1:AO$1009,_xlfn.AGGREGATE(15,6,(OFFSET(Data!$A$1,0,MATCH(AH$6,Data!$1:$1,0)-1,1000,1)=IF(AH$7="","Yes",AH$7))/(OFFSET(Data!$A$1,0,MATCH(AH$6,Data!$1:$1,0)-1,1000,1)=IF(AH$7="","Yes",AH$7))*ROW(Data!$C$1:$C$1009),ROW(AH188)-ROW(AH$7)),1)),"")</f>
        <v/>
      </c>
      <c r="AI188" s="43" t="str">
        <f ca="1">IF(AJ188="","",IF(INDEX(Data!$BR:$BR,MATCH(AJ188,Data!$A:$A,0),1)=0,"",INDEX(Data!$BR:$BR,MATCH(AJ188,Data!$A:$A,0),1)))</f>
        <v/>
      </c>
      <c r="AJ188" s="43" t="str" cm="1">
        <f t="array" aca="1" ref="AJ188" ca="1">IFERROR(_xlfn.SINGLE(INDEX(Data!$A$1:AQ$1009,_xlfn.AGGREGATE(15,6,(OFFSET(Data!$A$1,0,MATCH(AJ$6,Data!$1:$1,0)-1,1000,1)=IF(AJ$7="","Yes",AJ$7))/(OFFSET(Data!$A$1,0,MATCH(AJ$6,Data!$1:$1,0)-1,1000,1)=IF(AJ$7="","Yes",AJ$7))*ROW(Data!$C$1:$C$1009),ROW(AJ188)-ROW(AJ$7)),1)),"")</f>
        <v/>
      </c>
      <c r="AK188" s="43" t="str">
        <f ca="1">IF(AL188="","",IF(INDEX(Data!$BR:$BR,MATCH(AL188,Data!$A:$A,0),1)=0,"",INDEX(Data!$BR:$BR,MATCH(AL188,Data!$A:$A,0),1)))</f>
        <v/>
      </c>
      <c r="AL188" s="43" t="str" cm="1">
        <f t="array" aca="1" ref="AL188" ca="1">IFERROR(_xlfn.SINGLE(INDEX(Data!$A$1:AS$1009,_xlfn.AGGREGATE(15,6,(OFFSET(Data!$A$1,0,MATCH(AL$6,Data!$1:$1,0)-1,1000,1)=IF(AL$7="","Yes",AL$7))/(OFFSET(Data!$A$1,0,MATCH(AL$6,Data!$1:$1,0)-1,1000,1)=IF(AL$7="","Yes",AL$7))*ROW(Data!$C$1:$C$1009),ROW(AL188)-ROW(AL$7)),1)),"")</f>
        <v/>
      </c>
      <c r="AM188" s="43" t="str">
        <f ca="1">IF(AN188="","",IF(INDEX(Data!$BR:$BR,MATCH(AN188,Data!$A:$A,0),1)=0,"",INDEX(Data!$BR:$BR,MATCH(AN188,Data!$A:$A,0),1)))</f>
        <v/>
      </c>
      <c r="AN188" s="43" t="str" cm="1">
        <f t="array" aca="1" ref="AN188" ca="1">IFERROR(_xlfn.SINGLE(INDEX(Data!$A$1:AU$1009,_xlfn.AGGREGATE(15,6,(OFFSET(Data!$A$1,0,MATCH(AN$6,Data!$1:$1,0)-1,1000,1)=IF(AN$7="","Yes",AN$7))/(OFFSET(Data!$A$1,0,MATCH(AN$6,Data!$1:$1,0)-1,1000,1)=IF(AN$7="","Yes",AN$7))*ROW(Data!$C$1:$C$1009),ROW(AN188)-ROW(AN$7)),1)),"")</f>
        <v/>
      </c>
    </row>
    <row r="189" spans="1:40" x14ac:dyDescent="0.4">
      <c r="A189" s="43" t="str">
        <f ca="1">IF(B189="","",IF(INDEX(Data!$BR:$BR,MATCH(B189,Data!$A:$A,0),1)=0,"",INDEX(Data!$BR:$BR,MATCH(B189,Data!$A:$A,0),1)))</f>
        <v/>
      </c>
      <c r="B189" s="43" t="str" cm="1">
        <f t="array" aca="1" ref="B189" ca="1">IFERROR(_xlfn.SINGLE(INDEX(Data!A$1:$A$1007,_xlfn.AGGREGATE(15,6,(OFFSET(Data!$A$1,0,MATCH(B$6,Data!$1:$1,0)-1,1000,1)=IF(B$7="","Yes",B$7))/(OFFSET(Data!$A$1,0,MATCH(B$6,Data!$1:$1,0)-1,1000,1)=IF(B$7="","Yes",B$7))*ROW(Data!$C$1:$C$1007),ROW(B189)-ROW(B$7)),1)),"")</f>
        <v/>
      </c>
      <c r="C189" s="43" t="str">
        <f ca="1">IF(D189="","",IF(INDEX(Data!$BR:$BR,MATCH(D189,Data!$A:$A,0),1)=0,"",INDEX(Data!$BR:$BR,MATCH(D189,Data!$A:$A,0),1)))</f>
        <v/>
      </c>
      <c r="D189" s="43" t="str" cm="1">
        <f t="array" aca="1" ref="D189" ca="1">IFERROR(_xlfn.SINGLE(INDEX(Data!$A$1:C$1007,_xlfn.AGGREGATE(15,6,(OFFSET(Data!$A$1,0,MATCH(D$6,Data!$1:$1,0)-1,1000,1)=IF(D$7="","Yes",D$7))/(OFFSET(Data!$A$1,0,MATCH(D$6,Data!$1:$1,0)-1,1000,1)=IF(D$7="","Yes",D$7))*ROW(Data!$C$1:$C$1007),ROW(D189)-ROW(D$7)),1)),"")</f>
        <v/>
      </c>
      <c r="E189" s="43" t="str">
        <f ca="1">IF(F189="","",IF(INDEX(Data!$BR:$BR,MATCH(F189,Data!$A:$A,0),1)=0,"",INDEX(Data!$BR:$BR,MATCH(F189,Data!$A:$A,0),1)))</f>
        <v/>
      </c>
      <c r="F189" s="43" t="str" cm="1">
        <f t="array" aca="1" ref="F189" ca="1">IFERROR(_xlfn.SINGLE(INDEX(Data!$A$1:E$1009,_xlfn.AGGREGATE(15,6,(OFFSET(Data!$A$1,0,MATCH(F$6,Data!$1:$1,0)-1,1000,1)=IF(F$7="","Yes",F$7))/(OFFSET(Data!$A$1,0,MATCH(F$6,Data!$1:$1,0)-1,1000,1)=IF(F$7="","Yes",F$7))*ROW(Data!$C$1:$C$1009),ROW(F189)-ROW(F$7)),1)),"")</f>
        <v/>
      </c>
      <c r="G189" s="43" t="str">
        <f ca="1">IF(H189="","",IF(INDEX(Data!$BR:$BR,MATCH(H189,Data!$A:$A,0),1)=0,"",INDEX(Data!$BR:$BR,MATCH(H189,Data!$A:$A,0),1)))</f>
        <v/>
      </c>
      <c r="H189" s="43" t="str" cm="1">
        <f t="array" aca="1" ref="H189" ca="1">IFERROR(_xlfn.SINGLE(INDEX(Data!$A$1:G$1009,_xlfn.AGGREGATE(15,6,(OFFSET(Data!$A$1,0,MATCH(H$6,Data!$1:$1,0)-1,1000,1)=IF(H$7="","Yes",H$7))/(OFFSET(Data!$A$1,0,MATCH(H$6,Data!$1:$1,0)-1,1000,1)=IF(H$7="","Yes",H$7))*ROW(Data!$C$1:$C$1009),ROW(H189)-ROW(H$7)),1)),"")</f>
        <v/>
      </c>
      <c r="I189" s="43" t="str">
        <f ca="1">IF(J189="","",IF(INDEX(Data!$BR:$BR,MATCH(J189,Data!$A:$A,0),1)=0,"",INDEX(Data!$BR:$BR,MATCH(J189,Data!$A:$A,0),1)))</f>
        <v/>
      </c>
      <c r="J189" s="43" t="str" cm="1">
        <f t="array" aca="1" ref="J189" ca="1">IFERROR(_xlfn.SINGLE(INDEX(Data!$A$1:J$1009,_xlfn.AGGREGATE(15,6,(OFFSET(Data!$A$1,0,MATCH(J$6,Data!$1:$1,0)-1,1000,1)=IF(J$7="","Yes",J$7))/(OFFSET(Data!$A$1,0,MATCH(J$6,Data!$1:$1,0)-1,1000,1)=IF(J$7="","Yes",J$7))*ROW(Data!$C$1:$C$1009),ROW(J189)-ROW(J$7)),1)),"")</f>
        <v/>
      </c>
      <c r="K189" s="43" t="str">
        <f ca="1">IF(L189="","",IF(INDEX(Data!$BR:$BR,MATCH(L189,Data!$A:$A,0),1)=0,"",INDEX(Data!$BR:$BR,MATCH(L189,Data!$A:$A,0),1)))</f>
        <v/>
      </c>
      <c r="L189" s="43" t="str" cm="1">
        <f t="array" aca="1" ref="L189" ca="1">IFERROR(_xlfn.SINGLE(INDEX(Data!$A$1:L$1009,_xlfn.AGGREGATE(15,6,(OFFSET(Data!$A$1,0,MATCH(L$6,Data!$1:$1,0)-1,1000,1)=IF(L$7="","Yes",L$7))/(OFFSET(Data!$A$1,0,MATCH(L$6,Data!$1:$1,0)-1,1000,1)=IF(L$7="","Yes",L$7))*ROW(Data!$C$1:$C$1009),ROW(L189)-ROW(L$7)),1)),"")</f>
        <v/>
      </c>
      <c r="M189" s="43" t="str">
        <f ca="1">IF(N189="","",IF(INDEX(Data!$BR:$BR,MATCH(N189,Data!$A:$A,0),1)=0,"",INDEX(Data!$BR:$BR,MATCH(N189,Data!$A:$A,0),1)))</f>
        <v/>
      </c>
      <c r="N189" s="43" t="str" cm="1">
        <f t="array" aca="1" ref="N189" ca="1">IFERROR(_xlfn.SINGLE(INDEX(Data!$A$1:N$1009,_xlfn.AGGREGATE(15,6,(OFFSET(Data!$A$1,0,MATCH(N$6,Data!$1:$1,0)-1,1000,1)=IF(N$7="","Yes",N$7))/(OFFSET(Data!$A$1,0,MATCH(N$6,Data!$1:$1,0)-1,1000,1)=IF(N$7="","Yes",N$7))*ROW(Data!$C$1:$C$1009),ROW(N189)-ROW(N$7)),1)),"")</f>
        <v/>
      </c>
      <c r="O189" s="43" t="str">
        <f ca="1">IF(P189="","",IF(INDEX(Data!$BR:$BR,MATCH(P189,Data!$A:$A,0),1)=0,"",INDEX(Data!$BR:$BR,MATCH(P189,Data!$A:$A,0),1)))</f>
        <v/>
      </c>
      <c r="P189" s="43" t="str" cm="1">
        <f t="array" aca="1" ref="P189" ca="1">IFERROR(_xlfn.SINGLE(INDEX(Data!$A$1:Q$1009,_xlfn.AGGREGATE(15,6,(OFFSET(Data!$A$1,0,MATCH(P$6,Data!$1:$1,0)-1,1000,1)=IF(P$7="","Yes",P$7))/(OFFSET(Data!$A$1,0,MATCH(P$6,Data!$1:$1,0)-1,1000,1)=IF(P$7="","Yes",P$7))*ROW(Data!$C$1:$C$1009),ROW(P189)-ROW(P$7)),1)),"")</f>
        <v/>
      </c>
      <c r="Q189" s="43" t="str">
        <f ca="1">IF(R189="","",IF(INDEX(Data!$BR:$BR,MATCH(R189,Data!$A:$A,0),1)=0,"",INDEX(Data!$BR:$BR,MATCH(R189,Data!$A:$A,0),1)))</f>
        <v/>
      </c>
      <c r="R189" s="43" t="str" cm="1">
        <f t="array" aca="1" ref="R189" ca="1">IFERROR(_xlfn.SINGLE(INDEX(Data!$A$1:R$1009,_xlfn.AGGREGATE(15,6,(OFFSET(Data!$A$1,0,MATCH(R$6,Data!$1:$1,0)-1,1000,1)=IF(R$7="","Yes",R$7))/(OFFSET(Data!$A$1,0,MATCH(R$6,Data!$1:$1,0)-1,1000,1)=IF(R$7="","Yes",R$7))*ROW(Data!$C$1:$C$1009),ROW(R189)-ROW(R$7)),1)),"")</f>
        <v/>
      </c>
      <c r="S189" s="43" t="str">
        <f ca="1">IF(T189="","",IF(INDEX(Data!$BR:$BR,MATCH(T189,Data!$A:$A,0),1)=0,"",INDEX(Data!$BR:$BR,MATCH(T189,Data!$A:$A,0),1)))</f>
        <v/>
      </c>
      <c r="T189" s="43" t="str" cm="1">
        <f t="array" aca="1" ref="T189" ca="1">IFERROR(_xlfn.SINGLE(INDEX(Data!$A$1:S$1009,_xlfn.AGGREGATE(15,6,(OFFSET(Data!$A$1,0,MATCH(T$6,Data!$1:$1,0)-1,1000,1)=IF(T$7="","Yes",T$7))/(OFFSET(Data!$A$1,0,MATCH(T$6,Data!$1:$1,0)-1,1000,1)=IF(T$7="","Yes",T$7))*ROW(Data!$C$1:$C$1009),ROW(T189)-ROW(T$7)),1)),"")</f>
        <v/>
      </c>
      <c r="U189" s="43" t="str">
        <f ca="1">IF(V189="","",IF(INDEX(Data!$BR:$BR,MATCH(V189,Data!$A:$A,0),1)=0,"",INDEX(Data!$BR:$BR,MATCH(V189,Data!$A:$A,0),1)))</f>
        <v/>
      </c>
      <c r="V189" s="43" t="str" cm="1">
        <f t="array" aca="1" ref="V189" ca="1">IFERROR(_xlfn.SINGLE(INDEX(Data!$A$1:T$1009,_xlfn.AGGREGATE(15,6,(OFFSET(Data!$A$1,0,MATCH(V$6,Data!$1:$1,0)-1,1000,1)=IF(V$7="","Yes",V$7))/(OFFSET(Data!$A$1,0,MATCH(V$6,Data!$1:$1,0)-1,1000,1)=IF(V$7="","Yes",V$7))*ROW(Data!$C$1:$C$1009),ROW(V189)-ROW(V$7)),1)),"")</f>
        <v/>
      </c>
      <c r="W189" s="43" t="str">
        <f ca="1">IF(X189="","",IF(INDEX(Data!$BR:$BR,MATCH(X189,Data!$A:$A,0),1)=0,"",INDEX(Data!$BR:$BR,MATCH(X189,Data!$A:$A,0),1)))</f>
        <v/>
      </c>
      <c r="X189" s="43" t="str" cm="1">
        <f t="array" aca="1" ref="X189" ca="1">IFERROR(_xlfn.SINGLE(INDEX(Data!$A$1:Y$1009,_xlfn.AGGREGATE(15,6,(OFFSET(Data!$A$1,0,MATCH(X$6,Data!$1:$1,0)-1,1000,1)=IF(X$7="","Yes",X$7))/(OFFSET(Data!$A$1,0,MATCH(X$6,Data!$1:$1,0)-1,1000,1)=IF(X$7="","Yes",X$7))*ROW(Data!$C$1:$C$1009),ROW(X189)-ROW(X$7)),1)),"")</f>
        <v/>
      </c>
      <c r="Y189" s="43" t="str">
        <f ca="1">IF(Z189="","",IF(INDEX(Data!$BR:$BR,MATCH(Z189,Data!$A:$A,0),1)=0,"",INDEX(Data!$BR:$BR,MATCH(Z189,Data!$A:$A,0),1)))</f>
        <v/>
      </c>
      <c r="Z189" s="43" t="str" cm="1">
        <f t="array" aca="1" ref="Z189" ca="1">IFERROR(_xlfn.SINGLE(INDEX(Data!$A$1:AA$1009,_xlfn.AGGREGATE(15,6,(OFFSET(Data!$A$1,0,MATCH(Z$6,Data!$1:$1,0)-1,1000,1)=IF(Z$7="","Yes",Z$7))/(OFFSET(Data!$A$1,0,MATCH(Z$6,Data!$1:$1,0)-1,1000,1)=IF(Z$7="","Yes",Z$7))*ROW(Data!$C$1:$C$1009),ROW(Z189)-ROW(Z$7)),1)),"")</f>
        <v/>
      </c>
      <c r="AA189" s="43" t="str">
        <f ca="1">IF(AB189="","",IF(INDEX(Data!$BR:$BR,MATCH(AB189,Data!$A:$A,0),1)=0,"",INDEX(Data!$BR:$BR,MATCH(AB189,Data!$A:$A,0),1)))</f>
        <v/>
      </c>
      <c r="AB189" s="43" t="str" cm="1">
        <f t="array" aca="1" ref="AB189" ca="1">IFERROR(_xlfn.SINGLE(INDEX(Data!$A$1:AC$1009,_xlfn.AGGREGATE(15,6,(OFFSET(Data!$A$1,0,MATCH(AB$6,Data!$1:$1,0)-1,1000,1)=IF(AB$7="","Yes",AB$7))/(OFFSET(Data!$A$1,0,MATCH(AB$6,Data!$1:$1,0)-1,1000,1)=IF(AB$7="","Yes",AB$7))*ROW(Data!$C$1:$C$1009),ROW(AB189)-ROW(AB$7)),1)),"")</f>
        <v/>
      </c>
      <c r="AC189" s="43" t="str">
        <f ca="1">IF(AD189="","",IF(INDEX(Data!$BR:$BR,MATCH(AD189,Data!$A:$A,0),1)=0,"",INDEX(Data!$BR:$BR,MATCH(AD189,Data!$A:$A,0),1)))</f>
        <v/>
      </c>
      <c r="AD189" s="43" t="str" cm="1">
        <f t="array" aca="1" ref="AD189" ca="1">IFERROR(_xlfn.SINGLE(INDEX(Data!$A$1:AE$1009,_xlfn.AGGREGATE(15,6,(OFFSET(Data!$A$1,0,MATCH(AD$6,Data!$1:$1,0)-1,1000,1)=IF(AD$7="","Yes",AD$7))/(OFFSET(Data!$A$1,0,MATCH(AD$6,Data!$1:$1,0)-1,1000,1)=IF(AD$7="","Yes",AD$7))*ROW(Data!$C$1:$C$1009),ROW(AD189)-ROW(AD$7)),1)),"")</f>
        <v/>
      </c>
      <c r="AE189" s="43" t="str">
        <f ca="1">IF(AF189="","",IF(INDEX(Data!$BR:$BR,MATCH(AF189,Data!$A:$A,0),1)=0,"",INDEX(Data!$BR:$BR,MATCH(AF189,Data!$A:$A,0),1)))</f>
        <v/>
      </c>
      <c r="AF189" s="43" t="str" cm="1">
        <f t="array" aca="1" ref="AF189" ca="1">IFERROR(_xlfn.SINGLE(INDEX(Data!$A$1:AM$1009,_xlfn.AGGREGATE(15,6,(OFFSET(Data!$A$1,0,MATCH(AF$6,Data!$1:$1,0)-1,1000,1)=IF(AF$7="","Yes",AF$7))/(OFFSET(Data!$A$1,0,MATCH(AF$6,Data!$1:$1,0)-1,1000,1)=IF(AF$7="","Yes",AF$7))*ROW(Data!$C$1:$C$1009),ROW(AF189)-ROW(AF$7)),1)),"")</f>
        <v/>
      </c>
      <c r="AG189" s="43" t="str">
        <f ca="1">IF(AH189="","",IF(INDEX(Data!$BR:$BR,MATCH(AH189,Data!$A:$A,0),1)=0,"",INDEX(Data!$BR:$BR,MATCH(AH189,Data!$A:$A,0),1)))</f>
        <v/>
      </c>
      <c r="AH189" s="43" t="str" cm="1">
        <f t="array" aca="1" ref="AH189" ca="1">IFERROR(_xlfn.SINGLE(INDEX(Data!$A$1:AO$1009,_xlfn.AGGREGATE(15,6,(OFFSET(Data!$A$1,0,MATCH(AH$6,Data!$1:$1,0)-1,1000,1)=IF(AH$7="","Yes",AH$7))/(OFFSET(Data!$A$1,0,MATCH(AH$6,Data!$1:$1,0)-1,1000,1)=IF(AH$7="","Yes",AH$7))*ROW(Data!$C$1:$C$1009),ROW(AH189)-ROW(AH$7)),1)),"")</f>
        <v/>
      </c>
      <c r="AI189" s="43" t="str">
        <f ca="1">IF(AJ189="","",IF(INDEX(Data!$BR:$BR,MATCH(AJ189,Data!$A:$A,0),1)=0,"",INDEX(Data!$BR:$BR,MATCH(AJ189,Data!$A:$A,0),1)))</f>
        <v/>
      </c>
      <c r="AJ189" s="43" t="str" cm="1">
        <f t="array" aca="1" ref="AJ189" ca="1">IFERROR(_xlfn.SINGLE(INDEX(Data!$A$1:AQ$1009,_xlfn.AGGREGATE(15,6,(OFFSET(Data!$A$1,0,MATCH(AJ$6,Data!$1:$1,0)-1,1000,1)=IF(AJ$7="","Yes",AJ$7))/(OFFSET(Data!$A$1,0,MATCH(AJ$6,Data!$1:$1,0)-1,1000,1)=IF(AJ$7="","Yes",AJ$7))*ROW(Data!$C$1:$C$1009),ROW(AJ189)-ROW(AJ$7)),1)),"")</f>
        <v/>
      </c>
      <c r="AK189" s="43" t="str">
        <f ca="1">IF(AL189="","",IF(INDEX(Data!$BR:$BR,MATCH(AL189,Data!$A:$A,0),1)=0,"",INDEX(Data!$BR:$BR,MATCH(AL189,Data!$A:$A,0),1)))</f>
        <v/>
      </c>
      <c r="AL189" s="43" t="str" cm="1">
        <f t="array" aca="1" ref="AL189" ca="1">IFERROR(_xlfn.SINGLE(INDEX(Data!$A$1:AS$1009,_xlfn.AGGREGATE(15,6,(OFFSET(Data!$A$1,0,MATCH(AL$6,Data!$1:$1,0)-1,1000,1)=IF(AL$7="","Yes",AL$7))/(OFFSET(Data!$A$1,0,MATCH(AL$6,Data!$1:$1,0)-1,1000,1)=IF(AL$7="","Yes",AL$7))*ROW(Data!$C$1:$C$1009),ROW(AL189)-ROW(AL$7)),1)),"")</f>
        <v/>
      </c>
      <c r="AM189" s="43" t="str">
        <f ca="1">IF(AN189="","",IF(INDEX(Data!$BR:$BR,MATCH(AN189,Data!$A:$A,0),1)=0,"",INDEX(Data!$BR:$BR,MATCH(AN189,Data!$A:$A,0),1)))</f>
        <v/>
      </c>
      <c r="AN189" s="43" t="str" cm="1">
        <f t="array" aca="1" ref="AN189" ca="1">IFERROR(_xlfn.SINGLE(INDEX(Data!$A$1:AU$1009,_xlfn.AGGREGATE(15,6,(OFFSET(Data!$A$1,0,MATCH(AN$6,Data!$1:$1,0)-1,1000,1)=IF(AN$7="","Yes",AN$7))/(OFFSET(Data!$A$1,0,MATCH(AN$6,Data!$1:$1,0)-1,1000,1)=IF(AN$7="","Yes",AN$7))*ROW(Data!$C$1:$C$1009),ROW(AN189)-ROW(AN$7)),1)),"")</f>
        <v/>
      </c>
    </row>
    <row r="190" spans="1:40" x14ac:dyDescent="0.4">
      <c r="A190" s="43" t="str">
        <f ca="1">IF(B190="","",IF(INDEX(Data!$BR:$BR,MATCH(B190,Data!$A:$A,0),1)=0,"",INDEX(Data!$BR:$BR,MATCH(B190,Data!$A:$A,0),1)))</f>
        <v/>
      </c>
      <c r="B190" s="43" t="str" cm="1">
        <f t="array" aca="1" ref="B190" ca="1">IFERROR(_xlfn.SINGLE(INDEX(Data!A$1:$A$1007,_xlfn.AGGREGATE(15,6,(OFFSET(Data!$A$1,0,MATCH(B$6,Data!$1:$1,0)-1,1000,1)=IF(B$7="","Yes",B$7))/(OFFSET(Data!$A$1,0,MATCH(B$6,Data!$1:$1,0)-1,1000,1)=IF(B$7="","Yes",B$7))*ROW(Data!$C$1:$C$1007),ROW(B190)-ROW(B$7)),1)),"")</f>
        <v/>
      </c>
      <c r="C190" s="43" t="str">
        <f ca="1">IF(D190="","",IF(INDEX(Data!$BR:$BR,MATCH(D190,Data!$A:$A,0),1)=0,"",INDEX(Data!$BR:$BR,MATCH(D190,Data!$A:$A,0),1)))</f>
        <v/>
      </c>
      <c r="D190" s="43" t="str" cm="1">
        <f t="array" aca="1" ref="D190" ca="1">IFERROR(_xlfn.SINGLE(INDEX(Data!$A$1:C$1007,_xlfn.AGGREGATE(15,6,(OFFSET(Data!$A$1,0,MATCH(D$6,Data!$1:$1,0)-1,1000,1)=IF(D$7="","Yes",D$7))/(OFFSET(Data!$A$1,0,MATCH(D$6,Data!$1:$1,0)-1,1000,1)=IF(D$7="","Yes",D$7))*ROW(Data!$C$1:$C$1007),ROW(D190)-ROW(D$7)),1)),"")</f>
        <v/>
      </c>
      <c r="E190" s="43" t="str">
        <f ca="1">IF(F190="","",IF(INDEX(Data!$BR:$BR,MATCH(F190,Data!$A:$A,0),1)=0,"",INDEX(Data!$BR:$BR,MATCH(F190,Data!$A:$A,0),1)))</f>
        <v/>
      </c>
      <c r="F190" s="43" t="str" cm="1">
        <f t="array" aca="1" ref="F190" ca="1">IFERROR(_xlfn.SINGLE(INDEX(Data!$A$1:E$1009,_xlfn.AGGREGATE(15,6,(OFFSET(Data!$A$1,0,MATCH(F$6,Data!$1:$1,0)-1,1000,1)=IF(F$7="","Yes",F$7))/(OFFSET(Data!$A$1,0,MATCH(F$6,Data!$1:$1,0)-1,1000,1)=IF(F$7="","Yes",F$7))*ROW(Data!$C$1:$C$1009),ROW(F190)-ROW(F$7)),1)),"")</f>
        <v/>
      </c>
      <c r="G190" s="43" t="str">
        <f ca="1">IF(H190="","",IF(INDEX(Data!$BR:$BR,MATCH(H190,Data!$A:$A,0),1)=0,"",INDEX(Data!$BR:$BR,MATCH(H190,Data!$A:$A,0),1)))</f>
        <v/>
      </c>
      <c r="H190" s="43" t="str" cm="1">
        <f t="array" aca="1" ref="H190" ca="1">IFERROR(_xlfn.SINGLE(INDEX(Data!$A$1:G$1009,_xlfn.AGGREGATE(15,6,(OFFSET(Data!$A$1,0,MATCH(H$6,Data!$1:$1,0)-1,1000,1)=IF(H$7="","Yes",H$7))/(OFFSET(Data!$A$1,0,MATCH(H$6,Data!$1:$1,0)-1,1000,1)=IF(H$7="","Yes",H$7))*ROW(Data!$C$1:$C$1009),ROW(H190)-ROW(H$7)),1)),"")</f>
        <v/>
      </c>
      <c r="I190" s="43" t="str">
        <f ca="1">IF(J190="","",IF(INDEX(Data!$BR:$BR,MATCH(J190,Data!$A:$A,0),1)=0,"",INDEX(Data!$BR:$BR,MATCH(J190,Data!$A:$A,0),1)))</f>
        <v/>
      </c>
      <c r="J190" s="43" t="str" cm="1">
        <f t="array" aca="1" ref="J190" ca="1">IFERROR(_xlfn.SINGLE(INDEX(Data!$A$1:J$1009,_xlfn.AGGREGATE(15,6,(OFFSET(Data!$A$1,0,MATCH(J$6,Data!$1:$1,0)-1,1000,1)=IF(J$7="","Yes",J$7))/(OFFSET(Data!$A$1,0,MATCH(J$6,Data!$1:$1,0)-1,1000,1)=IF(J$7="","Yes",J$7))*ROW(Data!$C$1:$C$1009),ROW(J190)-ROW(J$7)),1)),"")</f>
        <v/>
      </c>
      <c r="K190" s="43" t="str">
        <f ca="1">IF(L190="","",IF(INDEX(Data!$BR:$BR,MATCH(L190,Data!$A:$A,0),1)=0,"",INDEX(Data!$BR:$BR,MATCH(L190,Data!$A:$A,0),1)))</f>
        <v/>
      </c>
      <c r="L190" s="43" t="str" cm="1">
        <f t="array" aca="1" ref="L190" ca="1">IFERROR(_xlfn.SINGLE(INDEX(Data!$A$1:L$1009,_xlfn.AGGREGATE(15,6,(OFFSET(Data!$A$1,0,MATCH(L$6,Data!$1:$1,0)-1,1000,1)=IF(L$7="","Yes",L$7))/(OFFSET(Data!$A$1,0,MATCH(L$6,Data!$1:$1,0)-1,1000,1)=IF(L$7="","Yes",L$7))*ROW(Data!$C$1:$C$1009),ROW(L190)-ROW(L$7)),1)),"")</f>
        <v/>
      </c>
      <c r="M190" s="43" t="str">
        <f ca="1">IF(N190="","",IF(INDEX(Data!$BR:$BR,MATCH(N190,Data!$A:$A,0),1)=0,"",INDEX(Data!$BR:$BR,MATCH(N190,Data!$A:$A,0),1)))</f>
        <v/>
      </c>
      <c r="N190" s="43" t="str" cm="1">
        <f t="array" aca="1" ref="N190" ca="1">IFERROR(_xlfn.SINGLE(INDEX(Data!$A$1:N$1009,_xlfn.AGGREGATE(15,6,(OFFSET(Data!$A$1,0,MATCH(N$6,Data!$1:$1,0)-1,1000,1)=IF(N$7="","Yes",N$7))/(OFFSET(Data!$A$1,0,MATCH(N$6,Data!$1:$1,0)-1,1000,1)=IF(N$7="","Yes",N$7))*ROW(Data!$C$1:$C$1009),ROW(N190)-ROW(N$7)),1)),"")</f>
        <v/>
      </c>
      <c r="O190" s="43" t="str">
        <f ca="1">IF(P190="","",IF(INDEX(Data!$BR:$BR,MATCH(P190,Data!$A:$A,0),1)=0,"",INDEX(Data!$BR:$BR,MATCH(P190,Data!$A:$A,0),1)))</f>
        <v/>
      </c>
      <c r="P190" s="43" t="str" cm="1">
        <f t="array" aca="1" ref="P190" ca="1">IFERROR(_xlfn.SINGLE(INDEX(Data!$A$1:Q$1009,_xlfn.AGGREGATE(15,6,(OFFSET(Data!$A$1,0,MATCH(P$6,Data!$1:$1,0)-1,1000,1)=IF(P$7="","Yes",P$7))/(OFFSET(Data!$A$1,0,MATCH(P$6,Data!$1:$1,0)-1,1000,1)=IF(P$7="","Yes",P$7))*ROW(Data!$C$1:$C$1009),ROW(P190)-ROW(P$7)),1)),"")</f>
        <v/>
      </c>
      <c r="Q190" s="43" t="str">
        <f ca="1">IF(R190="","",IF(INDEX(Data!$BR:$BR,MATCH(R190,Data!$A:$A,0),1)=0,"",INDEX(Data!$BR:$BR,MATCH(R190,Data!$A:$A,0),1)))</f>
        <v/>
      </c>
      <c r="R190" s="43" t="str" cm="1">
        <f t="array" aca="1" ref="R190" ca="1">IFERROR(_xlfn.SINGLE(INDEX(Data!$A$1:R$1009,_xlfn.AGGREGATE(15,6,(OFFSET(Data!$A$1,0,MATCH(R$6,Data!$1:$1,0)-1,1000,1)=IF(R$7="","Yes",R$7))/(OFFSET(Data!$A$1,0,MATCH(R$6,Data!$1:$1,0)-1,1000,1)=IF(R$7="","Yes",R$7))*ROW(Data!$C$1:$C$1009),ROW(R190)-ROW(R$7)),1)),"")</f>
        <v/>
      </c>
      <c r="S190" s="43" t="str">
        <f ca="1">IF(T190="","",IF(INDEX(Data!$BR:$BR,MATCH(T190,Data!$A:$A,0),1)=0,"",INDEX(Data!$BR:$BR,MATCH(T190,Data!$A:$A,0),1)))</f>
        <v/>
      </c>
      <c r="T190" s="43" t="str" cm="1">
        <f t="array" aca="1" ref="T190" ca="1">IFERROR(_xlfn.SINGLE(INDEX(Data!$A$1:S$1009,_xlfn.AGGREGATE(15,6,(OFFSET(Data!$A$1,0,MATCH(T$6,Data!$1:$1,0)-1,1000,1)=IF(T$7="","Yes",T$7))/(OFFSET(Data!$A$1,0,MATCH(T$6,Data!$1:$1,0)-1,1000,1)=IF(T$7="","Yes",T$7))*ROW(Data!$C$1:$C$1009),ROW(T190)-ROW(T$7)),1)),"")</f>
        <v/>
      </c>
      <c r="U190" s="43" t="str">
        <f ca="1">IF(V190="","",IF(INDEX(Data!$BR:$BR,MATCH(V190,Data!$A:$A,0),1)=0,"",INDEX(Data!$BR:$BR,MATCH(V190,Data!$A:$A,0),1)))</f>
        <v/>
      </c>
      <c r="V190" s="43" t="str" cm="1">
        <f t="array" aca="1" ref="V190" ca="1">IFERROR(_xlfn.SINGLE(INDEX(Data!$A$1:T$1009,_xlfn.AGGREGATE(15,6,(OFFSET(Data!$A$1,0,MATCH(V$6,Data!$1:$1,0)-1,1000,1)=IF(V$7="","Yes",V$7))/(OFFSET(Data!$A$1,0,MATCH(V$6,Data!$1:$1,0)-1,1000,1)=IF(V$7="","Yes",V$7))*ROW(Data!$C$1:$C$1009),ROW(V190)-ROW(V$7)),1)),"")</f>
        <v/>
      </c>
      <c r="W190" s="43" t="str">
        <f ca="1">IF(X190="","",IF(INDEX(Data!$BR:$BR,MATCH(X190,Data!$A:$A,0),1)=0,"",INDEX(Data!$BR:$BR,MATCH(X190,Data!$A:$A,0),1)))</f>
        <v/>
      </c>
      <c r="X190" s="43" t="str" cm="1">
        <f t="array" aca="1" ref="X190" ca="1">IFERROR(_xlfn.SINGLE(INDEX(Data!$A$1:Y$1009,_xlfn.AGGREGATE(15,6,(OFFSET(Data!$A$1,0,MATCH(X$6,Data!$1:$1,0)-1,1000,1)=IF(X$7="","Yes",X$7))/(OFFSET(Data!$A$1,0,MATCH(X$6,Data!$1:$1,0)-1,1000,1)=IF(X$7="","Yes",X$7))*ROW(Data!$C$1:$C$1009),ROW(X190)-ROW(X$7)),1)),"")</f>
        <v/>
      </c>
      <c r="Y190" s="43" t="str">
        <f ca="1">IF(Z190="","",IF(INDEX(Data!$BR:$BR,MATCH(Z190,Data!$A:$A,0),1)=0,"",INDEX(Data!$BR:$BR,MATCH(Z190,Data!$A:$A,0),1)))</f>
        <v/>
      </c>
      <c r="Z190" s="43" t="str" cm="1">
        <f t="array" aca="1" ref="Z190" ca="1">IFERROR(_xlfn.SINGLE(INDEX(Data!$A$1:AA$1009,_xlfn.AGGREGATE(15,6,(OFFSET(Data!$A$1,0,MATCH(Z$6,Data!$1:$1,0)-1,1000,1)=IF(Z$7="","Yes",Z$7))/(OFFSET(Data!$A$1,0,MATCH(Z$6,Data!$1:$1,0)-1,1000,1)=IF(Z$7="","Yes",Z$7))*ROW(Data!$C$1:$C$1009),ROW(Z190)-ROW(Z$7)),1)),"")</f>
        <v/>
      </c>
      <c r="AA190" s="43" t="str">
        <f ca="1">IF(AB190="","",IF(INDEX(Data!$BR:$BR,MATCH(AB190,Data!$A:$A,0),1)=0,"",INDEX(Data!$BR:$BR,MATCH(AB190,Data!$A:$A,0),1)))</f>
        <v/>
      </c>
      <c r="AB190" s="43" t="str" cm="1">
        <f t="array" aca="1" ref="AB190" ca="1">IFERROR(_xlfn.SINGLE(INDEX(Data!$A$1:AC$1009,_xlfn.AGGREGATE(15,6,(OFFSET(Data!$A$1,0,MATCH(AB$6,Data!$1:$1,0)-1,1000,1)=IF(AB$7="","Yes",AB$7))/(OFFSET(Data!$A$1,0,MATCH(AB$6,Data!$1:$1,0)-1,1000,1)=IF(AB$7="","Yes",AB$7))*ROW(Data!$C$1:$C$1009),ROW(AB190)-ROW(AB$7)),1)),"")</f>
        <v/>
      </c>
      <c r="AC190" s="43" t="str">
        <f ca="1">IF(AD190="","",IF(INDEX(Data!$BR:$BR,MATCH(AD190,Data!$A:$A,0),1)=0,"",INDEX(Data!$BR:$BR,MATCH(AD190,Data!$A:$A,0),1)))</f>
        <v/>
      </c>
      <c r="AD190" s="43" t="str" cm="1">
        <f t="array" aca="1" ref="AD190" ca="1">IFERROR(_xlfn.SINGLE(INDEX(Data!$A$1:AE$1009,_xlfn.AGGREGATE(15,6,(OFFSET(Data!$A$1,0,MATCH(AD$6,Data!$1:$1,0)-1,1000,1)=IF(AD$7="","Yes",AD$7))/(OFFSET(Data!$A$1,0,MATCH(AD$6,Data!$1:$1,0)-1,1000,1)=IF(AD$7="","Yes",AD$7))*ROW(Data!$C$1:$C$1009),ROW(AD190)-ROW(AD$7)),1)),"")</f>
        <v/>
      </c>
      <c r="AE190" s="43" t="str">
        <f ca="1">IF(AF190="","",IF(INDEX(Data!$BR:$BR,MATCH(AF190,Data!$A:$A,0),1)=0,"",INDEX(Data!$BR:$BR,MATCH(AF190,Data!$A:$A,0),1)))</f>
        <v/>
      </c>
      <c r="AF190" s="43" t="str" cm="1">
        <f t="array" aca="1" ref="AF190" ca="1">IFERROR(_xlfn.SINGLE(INDEX(Data!$A$1:AM$1009,_xlfn.AGGREGATE(15,6,(OFFSET(Data!$A$1,0,MATCH(AF$6,Data!$1:$1,0)-1,1000,1)=IF(AF$7="","Yes",AF$7))/(OFFSET(Data!$A$1,0,MATCH(AF$6,Data!$1:$1,0)-1,1000,1)=IF(AF$7="","Yes",AF$7))*ROW(Data!$C$1:$C$1009),ROW(AF190)-ROW(AF$7)),1)),"")</f>
        <v/>
      </c>
      <c r="AG190" s="43" t="str">
        <f ca="1">IF(AH190="","",IF(INDEX(Data!$BR:$BR,MATCH(AH190,Data!$A:$A,0),1)=0,"",INDEX(Data!$BR:$BR,MATCH(AH190,Data!$A:$A,0),1)))</f>
        <v/>
      </c>
      <c r="AH190" s="43" t="str" cm="1">
        <f t="array" aca="1" ref="AH190" ca="1">IFERROR(_xlfn.SINGLE(INDEX(Data!$A$1:AO$1009,_xlfn.AGGREGATE(15,6,(OFFSET(Data!$A$1,0,MATCH(AH$6,Data!$1:$1,0)-1,1000,1)=IF(AH$7="","Yes",AH$7))/(OFFSET(Data!$A$1,0,MATCH(AH$6,Data!$1:$1,0)-1,1000,1)=IF(AH$7="","Yes",AH$7))*ROW(Data!$C$1:$C$1009),ROW(AH190)-ROW(AH$7)),1)),"")</f>
        <v/>
      </c>
      <c r="AI190" s="43" t="str">
        <f ca="1">IF(AJ190="","",IF(INDEX(Data!$BR:$BR,MATCH(AJ190,Data!$A:$A,0),1)=0,"",INDEX(Data!$BR:$BR,MATCH(AJ190,Data!$A:$A,0),1)))</f>
        <v/>
      </c>
      <c r="AJ190" s="43" t="str" cm="1">
        <f t="array" aca="1" ref="AJ190" ca="1">IFERROR(_xlfn.SINGLE(INDEX(Data!$A$1:AQ$1009,_xlfn.AGGREGATE(15,6,(OFFSET(Data!$A$1,0,MATCH(AJ$6,Data!$1:$1,0)-1,1000,1)=IF(AJ$7="","Yes",AJ$7))/(OFFSET(Data!$A$1,0,MATCH(AJ$6,Data!$1:$1,0)-1,1000,1)=IF(AJ$7="","Yes",AJ$7))*ROW(Data!$C$1:$C$1009),ROW(AJ190)-ROW(AJ$7)),1)),"")</f>
        <v/>
      </c>
      <c r="AK190" s="43" t="str">
        <f ca="1">IF(AL190="","",IF(INDEX(Data!$BR:$BR,MATCH(AL190,Data!$A:$A,0),1)=0,"",INDEX(Data!$BR:$BR,MATCH(AL190,Data!$A:$A,0),1)))</f>
        <v/>
      </c>
      <c r="AL190" s="43" t="str" cm="1">
        <f t="array" aca="1" ref="AL190" ca="1">IFERROR(_xlfn.SINGLE(INDEX(Data!$A$1:AS$1009,_xlfn.AGGREGATE(15,6,(OFFSET(Data!$A$1,0,MATCH(AL$6,Data!$1:$1,0)-1,1000,1)=IF(AL$7="","Yes",AL$7))/(OFFSET(Data!$A$1,0,MATCH(AL$6,Data!$1:$1,0)-1,1000,1)=IF(AL$7="","Yes",AL$7))*ROW(Data!$C$1:$C$1009),ROW(AL190)-ROW(AL$7)),1)),"")</f>
        <v/>
      </c>
      <c r="AM190" s="43" t="str">
        <f ca="1">IF(AN190="","",IF(INDEX(Data!$BR:$BR,MATCH(AN190,Data!$A:$A,0),1)=0,"",INDEX(Data!$BR:$BR,MATCH(AN190,Data!$A:$A,0),1)))</f>
        <v/>
      </c>
      <c r="AN190" s="43" t="str" cm="1">
        <f t="array" aca="1" ref="AN190" ca="1">IFERROR(_xlfn.SINGLE(INDEX(Data!$A$1:AU$1009,_xlfn.AGGREGATE(15,6,(OFFSET(Data!$A$1,0,MATCH(AN$6,Data!$1:$1,0)-1,1000,1)=IF(AN$7="","Yes",AN$7))/(OFFSET(Data!$A$1,0,MATCH(AN$6,Data!$1:$1,0)-1,1000,1)=IF(AN$7="","Yes",AN$7))*ROW(Data!$C$1:$C$1009),ROW(AN190)-ROW(AN$7)),1)),"")</f>
        <v/>
      </c>
    </row>
    <row r="191" spans="1:40" x14ac:dyDescent="0.4">
      <c r="A191" s="43" t="str">
        <f ca="1">IF(B191="","",IF(INDEX(Data!$BR:$BR,MATCH(B191,Data!$A:$A,0),1)=0,"",INDEX(Data!$BR:$BR,MATCH(B191,Data!$A:$A,0),1)))</f>
        <v/>
      </c>
      <c r="B191" s="43" t="str" cm="1">
        <f t="array" aca="1" ref="B191" ca="1">IFERROR(_xlfn.SINGLE(INDEX(Data!A$1:$A$1007,_xlfn.AGGREGATE(15,6,(OFFSET(Data!$A$1,0,MATCH(B$6,Data!$1:$1,0)-1,1000,1)=IF(B$7="","Yes",B$7))/(OFFSET(Data!$A$1,0,MATCH(B$6,Data!$1:$1,0)-1,1000,1)=IF(B$7="","Yes",B$7))*ROW(Data!$C$1:$C$1007),ROW(B191)-ROW(B$7)),1)),"")</f>
        <v/>
      </c>
      <c r="C191" s="43" t="str">
        <f ca="1">IF(D191="","",IF(INDEX(Data!$BR:$BR,MATCH(D191,Data!$A:$A,0),1)=0,"",INDEX(Data!$BR:$BR,MATCH(D191,Data!$A:$A,0),1)))</f>
        <v/>
      </c>
      <c r="D191" s="43" t="str" cm="1">
        <f t="array" aca="1" ref="D191" ca="1">IFERROR(_xlfn.SINGLE(INDEX(Data!$A$1:C$1007,_xlfn.AGGREGATE(15,6,(OFFSET(Data!$A$1,0,MATCH(D$6,Data!$1:$1,0)-1,1000,1)=IF(D$7="","Yes",D$7))/(OFFSET(Data!$A$1,0,MATCH(D$6,Data!$1:$1,0)-1,1000,1)=IF(D$7="","Yes",D$7))*ROW(Data!$C$1:$C$1007),ROW(D191)-ROW(D$7)),1)),"")</f>
        <v/>
      </c>
      <c r="E191" s="43" t="str">
        <f ca="1">IF(F191="","",IF(INDEX(Data!$BR:$BR,MATCH(F191,Data!$A:$A,0),1)=0,"",INDEX(Data!$BR:$BR,MATCH(F191,Data!$A:$A,0),1)))</f>
        <v/>
      </c>
      <c r="F191" s="43" t="str" cm="1">
        <f t="array" aca="1" ref="F191" ca="1">IFERROR(_xlfn.SINGLE(INDEX(Data!$A$1:E$1009,_xlfn.AGGREGATE(15,6,(OFFSET(Data!$A$1,0,MATCH(F$6,Data!$1:$1,0)-1,1000,1)=IF(F$7="","Yes",F$7))/(OFFSET(Data!$A$1,0,MATCH(F$6,Data!$1:$1,0)-1,1000,1)=IF(F$7="","Yes",F$7))*ROW(Data!$C$1:$C$1009),ROW(F191)-ROW(F$7)),1)),"")</f>
        <v/>
      </c>
      <c r="G191" s="43" t="str">
        <f ca="1">IF(H191="","",IF(INDEX(Data!$BR:$BR,MATCH(H191,Data!$A:$A,0),1)=0,"",INDEX(Data!$BR:$BR,MATCH(H191,Data!$A:$A,0),1)))</f>
        <v/>
      </c>
      <c r="H191" s="43" t="str" cm="1">
        <f t="array" aca="1" ref="H191" ca="1">IFERROR(_xlfn.SINGLE(INDEX(Data!$A$1:G$1009,_xlfn.AGGREGATE(15,6,(OFFSET(Data!$A$1,0,MATCH(H$6,Data!$1:$1,0)-1,1000,1)=IF(H$7="","Yes",H$7))/(OFFSET(Data!$A$1,0,MATCH(H$6,Data!$1:$1,0)-1,1000,1)=IF(H$7="","Yes",H$7))*ROW(Data!$C$1:$C$1009),ROW(H191)-ROW(H$7)),1)),"")</f>
        <v/>
      </c>
      <c r="I191" s="43" t="str">
        <f ca="1">IF(J191="","",IF(INDEX(Data!$BR:$BR,MATCH(J191,Data!$A:$A,0),1)=0,"",INDEX(Data!$BR:$BR,MATCH(J191,Data!$A:$A,0),1)))</f>
        <v/>
      </c>
      <c r="J191" s="43" t="str" cm="1">
        <f t="array" aca="1" ref="J191" ca="1">IFERROR(_xlfn.SINGLE(INDEX(Data!$A$1:J$1009,_xlfn.AGGREGATE(15,6,(OFFSET(Data!$A$1,0,MATCH(J$6,Data!$1:$1,0)-1,1000,1)=IF(J$7="","Yes",J$7))/(OFFSET(Data!$A$1,0,MATCH(J$6,Data!$1:$1,0)-1,1000,1)=IF(J$7="","Yes",J$7))*ROW(Data!$C$1:$C$1009),ROW(J191)-ROW(J$7)),1)),"")</f>
        <v/>
      </c>
      <c r="K191" s="43" t="str">
        <f ca="1">IF(L191="","",IF(INDEX(Data!$BR:$BR,MATCH(L191,Data!$A:$A,0),1)=0,"",INDEX(Data!$BR:$BR,MATCH(L191,Data!$A:$A,0),1)))</f>
        <v/>
      </c>
      <c r="L191" s="43" t="str" cm="1">
        <f t="array" aca="1" ref="L191" ca="1">IFERROR(_xlfn.SINGLE(INDEX(Data!$A$1:L$1009,_xlfn.AGGREGATE(15,6,(OFFSET(Data!$A$1,0,MATCH(L$6,Data!$1:$1,0)-1,1000,1)=IF(L$7="","Yes",L$7))/(OFFSET(Data!$A$1,0,MATCH(L$6,Data!$1:$1,0)-1,1000,1)=IF(L$7="","Yes",L$7))*ROW(Data!$C$1:$C$1009),ROW(L191)-ROW(L$7)),1)),"")</f>
        <v/>
      </c>
      <c r="M191" s="43" t="str">
        <f ca="1">IF(N191="","",IF(INDEX(Data!$BR:$BR,MATCH(N191,Data!$A:$A,0),1)=0,"",INDEX(Data!$BR:$BR,MATCH(N191,Data!$A:$A,0),1)))</f>
        <v/>
      </c>
      <c r="N191" s="43" t="str" cm="1">
        <f t="array" aca="1" ref="N191" ca="1">IFERROR(_xlfn.SINGLE(INDEX(Data!$A$1:N$1009,_xlfn.AGGREGATE(15,6,(OFFSET(Data!$A$1,0,MATCH(N$6,Data!$1:$1,0)-1,1000,1)=IF(N$7="","Yes",N$7))/(OFFSET(Data!$A$1,0,MATCH(N$6,Data!$1:$1,0)-1,1000,1)=IF(N$7="","Yes",N$7))*ROW(Data!$C$1:$C$1009),ROW(N191)-ROW(N$7)),1)),"")</f>
        <v/>
      </c>
      <c r="O191" s="43" t="str">
        <f ca="1">IF(P191="","",IF(INDEX(Data!$BR:$BR,MATCH(P191,Data!$A:$A,0),1)=0,"",INDEX(Data!$BR:$BR,MATCH(P191,Data!$A:$A,0),1)))</f>
        <v/>
      </c>
      <c r="P191" s="43" t="str" cm="1">
        <f t="array" aca="1" ref="P191" ca="1">IFERROR(_xlfn.SINGLE(INDEX(Data!$A$1:Q$1009,_xlfn.AGGREGATE(15,6,(OFFSET(Data!$A$1,0,MATCH(P$6,Data!$1:$1,0)-1,1000,1)=IF(P$7="","Yes",P$7))/(OFFSET(Data!$A$1,0,MATCH(P$6,Data!$1:$1,0)-1,1000,1)=IF(P$7="","Yes",P$7))*ROW(Data!$C$1:$C$1009),ROW(P191)-ROW(P$7)),1)),"")</f>
        <v/>
      </c>
      <c r="Q191" s="43" t="str">
        <f ca="1">IF(R191="","",IF(INDEX(Data!$BR:$BR,MATCH(R191,Data!$A:$A,0),1)=0,"",INDEX(Data!$BR:$BR,MATCH(R191,Data!$A:$A,0),1)))</f>
        <v/>
      </c>
      <c r="R191" s="43" t="str" cm="1">
        <f t="array" aca="1" ref="R191" ca="1">IFERROR(_xlfn.SINGLE(INDEX(Data!$A$1:R$1009,_xlfn.AGGREGATE(15,6,(OFFSET(Data!$A$1,0,MATCH(R$6,Data!$1:$1,0)-1,1000,1)=IF(R$7="","Yes",R$7))/(OFFSET(Data!$A$1,0,MATCH(R$6,Data!$1:$1,0)-1,1000,1)=IF(R$7="","Yes",R$7))*ROW(Data!$C$1:$C$1009),ROW(R191)-ROW(R$7)),1)),"")</f>
        <v/>
      </c>
      <c r="S191" s="43" t="str">
        <f ca="1">IF(T191="","",IF(INDEX(Data!$BR:$BR,MATCH(T191,Data!$A:$A,0),1)=0,"",INDEX(Data!$BR:$BR,MATCH(T191,Data!$A:$A,0),1)))</f>
        <v/>
      </c>
      <c r="T191" s="43" t="str" cm="1">
        <f t="array" aca="1" ref="T191" ca="1">IFERROR(_xlfn.SINGLE(INDEX(Data!$A$1:S$1009,_xlfn.AGGREGATE(15,6,(OFFSET(Data!$A$1,0,MATCH(T$6,Data!$1:$1,0)-1,1000,1)=IF(T$7="","Yes",T$7))/(OFFSET(Data!$A$1,0,MATCH(T$6,Data!$1:$1,0)-1,1000,1)=IF(T$7="","Yes",T$7))*ROW(Data!$C$1:$C$1009),ROW(T191)-ROW(T$7)),1)),"")</f>
        <v/>
      </c>
      <c r="U191" s="43" t="str">
        <f ca="1">IF(V191="","",IF(INDEX(Data!$BR:$BR,MATCH(V191,Data!$A:$A,0),1)=0,"",INDEX(Data!$BR:$BR,MATCH(V191,Data!$A:$A,0),1)))</f>
        <v/>
      </c>
      <c r="V191" s="43" t="str" cm="1">
        <f t="array" aca="1" ref="V191" ca="1">IFERROR(_xlfn.SINGLE(INDEX(Data!$A$1:T$1009,_xlfn.AGGREGATE(15,6,(OFFSET(Data!$A$1,0,MATCH(V$6,Data!$1:$1,0)-1,1000,1)=IF(V$7="","Yes",V$7))/(OFFSET(Data!$A$1,0,MATCH(V$6,Data!$1:$1,0)-1,1000,1)=IF(V$7="","Yes",V$7))*ROW(Data!$C$1:$C$1009),ROW(V191)-ROW(V$7)),1)),"")</f>
        <v/>
      </c>
      <c r="W191" s="43" t="str">
        <f ca="1">IF(X191="","",IF(INDEX(Data!$BR:$BR,MATCH(X191,Data!$A:$A,0),1)=0,"",INDEX(Data!$BR:$BR,MATCH(X191,Data!$A:$A,0),1)))</f>
        <v/>
      </c>
      <c r="X191" s="43" t="str" cm="1">
        <f t="array" aca="1" ref="X191" ca="1">IFERROR(_xlfn.SINGLE(INDEX(Data!$A$1:Y$1009,_xlfn.AGGREGATE(15,6,(OFFSET(Data!$A$1,0,MATCH(X$6,Data!$1:$1,0)-1,1000,1)=IF(X$7="","Yes",X$7))/(OFFSET(Data!$A$1,0,MATCH(X$6,Data!$1:$1,0)-1,1000,1)=IF(X$7="","Yes",X$7))*ROW(Data!$C$1:$C$1009),ROW(X191)-ROW(X$7)),1)),"")</f>
        <v/>
      </c>
      <c r="Y191" s="43" t="str">
        <f ca="1">IF(Z191="","",IF(INDEX(Data!$BR:$BR,MATCH(Z191,Data!$A:$A,0),1)=0,"",INDEX(Data!$BR:$BR,MATCH(Z191,Data!$A:$A,0),1)))</f>
        <v/>
      </c>
      <c r="Z191" s="43" t="str" cm="1">
        <f t="array" aca="1" ref="Z191" ca="1">IFERROR(_xlfn.SINGLE(INDEX(Data!$A$1:AA$1009,_xlfn.AGGREGATE(15,6,(OFFSET(Data!$A$1,0,MATCH(Z$6,Data!$1:$1,0)-1,1000,1)=IF(Z$7="","Yes",Z$7))/(OFFSET(Data!$A$1,0,MATCH(Z$6,Data!$1:$1,0)-1,1000,1)=IF(Z$7="","Yes",Z$7))*ROW(Data!$C$1:$C$1009),ROW(Z191)-ROW(Z$7)),1)),"")</f>
        <v/>
      </c>
      <c r="AA191" s="43" t="str">
        <f ca="1">IF(AB191="","",IF(INDEX(Data!$BR:$BR,MATCH(AB191,Data!$A:$A,0),1)=0,"",INDEX(Data!$BR:$BR,MATCH(AB191,Data!$A:$A,0),1)))</f>
        <v/>
      </c>
      <c r="AB191" s="43" t="str" cm="1">
        <f t="array" aca="1" ref="AB191" ca="1">IFERROR(_xlfn.SINGLE(INDEX(Data!$A$1:AC$1009,_xlfn.AGGREGATE(15,6,(OFFSET(Data!$A$1,0,MATCH(AB$6,Data!$1:$1,0)-1,1000,1)=IF(AB$7="","Yes",AB$7))/(OFFSET(Data!$A$1,0,MATCH(AB$6,Data!$1:$1,0)-1,1000,1)=IF(AB$7="","Yes",AB$7))*ROW(Data!$C$1:$C$1009),ROW(AB191)-ROW(AB$7)),1)),"")</f>
        <v/>
      </c>
      <c r="AC191" s="43" t="str">
        <f ca="1">IF(AD191="","",IF(INDEX(Data!$BR:$BR,MATCH(AD191,Data!$A:$A,0),1)=0,"",INDEX(Data!$BR:$BR,MATCH(AD191,Data!$A:$A,0),1)))</f>
        <v/>
      </c>
      <c r="AD191" s="43" t="str" cm="1">
        <f t="array" aca="1" ref="AD191" ca="1">IFERROR(_xlfn.SINGLE(INDEX(Data!$A$1:AE$1009,_xlfn.AGGREGATE(15,6,(OFFSET(Data!$A$1,0,MATCH(AD$6,Data!$1:$1,0)-1,1000,1)=IF(AD$7="","Yes",AD$7))/(OFFSET(Data!$A$1,0,MATCH(AD$6,Data!$1:$1,0)-1,1000,1)=IF(AD$7="","Yes",AD$7))*ROW(Data!$C$1:$C$1009),ROW(AD191)-ROW(AD$7)),1)),"")</f>
        <v/>
      </c>
      <c r="AE191" s="43" t="str">
        <f ca="1">IF(AF191="","",IF(INDEX(Data!$BR:$BR,MATCH(AF191,Data!$A:$A,0),1)=0,"",INDEX(Data!$BR:$BR,MATCH(AF191,Data!$A:$A,0),1)))</f>
        <v/>
      </c>
      <c r="AF191" s="43" t="str" cm="1">
        <f t="array" aca="1" ref="AF191" ca="1">IFERROR(_xlfn.SINGLE(INDEX(Data!$A$1:AM$1009,_xlfn.AGGREGATE(15,6,(OFFSET(Data!$A$1,0,MATCH(AF$6,Data!$1:$1,0)-1,1000,1)=IF(AF$7="","Yes",AF$7))/(OFFSET(Data!$A$1,0,MATCH(AF$6,Data!$1:$1,0)-1,1000,1)=IF(AF$7="","Yes",AF$7))*ROW(Data!$C$1:$C$1009),ROW(AF191)-ROW(AF$7)),1)),"")</f>
        <v/>
      </c>
      <c r="AG191" s="43" t="str">
        <f ca="1">IF(AH191="","",IF(INDEX(Data!$BR:$BR,MATCH(AH191,Data!$A:$A,0),1)=0,"",INDEX(Data!$BR:$BR,MATCH(AH191,Data!$A:$A,0),1)))</f>
        <v/>
      </c>
      <c r="AH191" s="43" t="str" cm="1">
        <f t="array" aca="1" ref="AH191" ca="1">IFERROR(_xlfn.SINGLE(INDEX(Data!$A$1:AO$1009,_xlfn.AGGREGATE(15,6,(OFFSET(Data!$A$1,0,MATCH(AH$6,Data!$1:$1,0)-1,1000,1)=IF(AH$7="","Yes",AH$7))/(OFFSET(Data!$A$1,0,MATCH(AH$6,Data!$1:$1,0)-1,1000,1)=IF(AH$7="","Yes",AH$7))*ROW(Data!$C$1:$C$1009),ROW(AH191)-ROW(AH$7)),1)),"")</f>
        <v/>
      </c>
      <c r="AI191" s="43" t="str">
        <f ca="1">IF(AJ191="","",IF(INDEX(Data!$BR:$BR,MATCH(AJ191,Data!$A:$A,0),1)=0,"",INDEX(Data!$BR:$BR,MATCH(AJ191,Data!$A:$A,0),1)))</f>
        <v/>
      </c>
      <c r="AJ191" s="43" t="str" cm="1">
        <f t="array" aca="1" ref="AJ191" ca="1">IFERROR(_xlfn.SINGLE(INDEX(Data!$A$1:AQ$1009,_xlfn.AGGREGATE(15,6,(OFFSET(Data!$A$1,0,MATCH(AJ$6,Data!$1:$1,0)-1,1000,1)=IF(AJ$7="","Yes",AJ$7))/(OFFSET(Data!$A$1,0,MATCH(AJ$6,Data!$1:$1,0)-1,1000,1)=IF(AJ$7="","Yes",AJ$7))*ROW(Data!$C$1:$C$1009),ROW(AJ191)-ROW(AJ$7)),1)),"")</f>
        <v/>
      </c>
      <c r="AK191" s="43" t="str">
        <f ca="1">IF(AL191="","",IF(INDEX(Data!$BR:$BR,MATCH(AL191,Data!$A:$A,0),1)=0,"",INDEX(Data!$BR:$BR,MATCH(AL191,Data!$A:$A,0),1)))</f>
        <v/>
      </c>
      <c r="AL191" s="43" t="str" cm="1">
        <f t="array" aca="1" ref="AL191" ca="1">IFERROR(_xlfn.SINGLE(INDEX(Data!$A$1:AS$1009,_xlfn.AGGREGATE(15,6,(OFFSET(Data!$A$1,0,MATCH(AL$6,Data!$1:$1,0)-1,1000,1)=IF(AL$7="","Yes",AL$7))/(OFFSET(Data!$A$1,0,MATCH(AL$6,Data!$1:$1,0)-1,1000,1)=IF(AL$7="","Yes",AL$7))*ROW(Data!$C$1:$C$1009),ROW(AL191)-ROW(AL$7)),1)),"")</f>
        <v/>
      </c>
      <c r="AM191" s="43" t="str">
        <f ca="1">IF(AN191="","",IF(INDEX(Data!$BR:$BR,MATCH(AN191,Data!$A:$A,0),1)=0,"",INDEX(Data!$BR:$BR,MATCH(AN191,Data!$A:$A,0),1)))</f>
        <v/>
      </c>
      <c r="AN191" s="43" t="str" cm="1">
        <f t="array" aca="1" ref="AN191" ca="1">IFERROR(_xlfn.SINGLE(INDEX(Data!$A$1:AU$1009,_xlfn.AGGREGATE(15,6,(OFFSET(Data!$A$1,0,MATCH(AN$6,Data!$1:$1,0)-1,1000,1)=IF(AN$7="","Yes",AN$7))/(OFFSET(Data!$A$1,0,MATCH(AN$6,Data!$1:$1,0)-1,1000,1)=IF(AN$7="","Yes",AN$7))*ROW(Data!$C$1:$C$1009),ROW(AN191)-ROW(AN$7)),1)),"")</f>
        <v/>
      </c>
    </row>
    <row r="192" spans="1:40" x14ac:dyDescent="0.4">
      <c r="A192" s="43" t="str">
        <f ca="1">IF(B192="","",IF(INDEX(Data!$BR:$BR,MATCH(B192,Data!$A:$A,0),1)=0,"",INDEX(Data!$BR:$BR,MATCH(B192,Data!$A:$A,0),1)))</f>
        <v/>
      </c>
      <c r="B192" s="43" t="str" cm="1">
        <f t="array" aca="1" ref="B192" ca="1">IFERROR(_xlfn.SINGLE(INDEX(Data!A$1:$A$1007,_xlfn.AGGREGATE(15,6,(OFFSET(Data!$A$1,0,MATCH(B$6,Data!$1:$1,0)-1,1000,1)=IF(B$7="","Yes",B$7))/(OFFSET(Data!$A$1,0,MATCH(B$6,Data!$1:$1,0)-1,1000,1)=IF(B$7="","Yes",B$7))*ROW(Data!$C$1:$C$1007),ROW(B192)-ROW(B$7)),1)),"")</f>
        <v/>
      </c>
      <c r="C192" s="43" t="str">
        <f ca="1">IF(D192="","",IF(INDEX(Data!$BR:$BR,MATCH(D192,Data!$A:$A,0),1)=0,"",INDEX(Data!$BR:$BR,MATCH(D192,Data!$A:$A,0),1)))</f>
        <v/>
      </c>
      <c r="D192" s="43" t="str" cm="1">
        <f t="array" aca="1" ref="D192" ca="1">IFERROR(_xlfn.SINGLE(INDEX(Data!$A$1:C$1007,_xlfn.AGGREGATE(15,6,(OFFSET(Data!$A$1,0,MATCH(D$6,Data!$1:$1,0)-1,1000,1)=IF(D$7="","Yes",D$7))/(OFFSET(Data!$A$1,0,MATCH(D$6,Data!$1:$1,0)-1,1000,1)=IF(D$7="","Yes",D$7))*ROW(Data!$C$1:$C$1007),ROW(D192)-ROW(D$7)),1)),"")</f>
        <v/>
      </c>
      <c r="E192" s="43" t="str">
        <f ca="1">IF(F192="","",IF(INDEX(Data!$BR:$BR,MATCH(F192,Data!$A:$A,0),1)=0,"",INDEX(Data!$BR:$BR,MATCH(F192,Data!$A:$A,0),1)))</f>
        <v/>
      </c>
      <c r="F192" s="43" t="str" cm="1">
        <f t="array" aca="1" ref="F192" ca="1">IFERROR(_xlfn.SINGLE(INDEX(Data!$A$1:E$1009,_xlfn.AGGREGATE(15,6,(OFFSET(Data!$A$1,0,MATCH(F$6,Data!$1:$1,0)-1,1000,1)=IF(F$7="","Yes",F$7))/(OFFSET(Data!$A$1,0,MATCH(F$6,Data!$1:$1,0)-1,1000,1)=IF(F$7="","Yes",F$7))*ROW(Data!$C$1:$C$1009),ROW(F192)-ROW(F$7)),1)),"")</f>
        <v/>
      </c>
      <c r="G192" s="43" t="str">
        <f ca="1">IF(H192="","",IF(INDEX(Data!$BR:$BR,MATCH(H192,Data!$A:$A,0),1)=0,"",INDEX(Data!$BR:$BR,MATCH(H192,Data!$A:$A,0),1)))</f>
        <v/>
      </c>
      <c r="H192" s="43" t="str" cm="1">
        <f t="array" aca="1" ref="H192" ca="1">IFERROR(_xlfn.SINGLE(INDEX(Data!$A$1:G$1009,_xlfn.AGGREGATE(15,6,(OFFSET(Data!$A$1,0,MATCH(H$6,Data!$1:$1,0)-1,1000,1)=IF(H$7="","Yes",H$7))/(OFFSET(Data!$A$1,0,MATCH(H$6,Data!$1:$1,0)-1,1000,1)=IF(H$7="","Yes",H$7))*ROW(Data!$C$1:$C$1009),ROW(H192)-ROW(H$7)),1)),"")</f>
        <v/>
      </c>
      <c r="I192" s="43" t="str">
        <f ca="1">IF(J192="","",IF(INDEX(Data!$BR:$BR,MATCH(J192,Data!$A:$A,0),1)=0,"",INDEX(Data!$BR:$BR,MATCH(J192,Data!$A:$A,0),1)))</f>
        <v/>
      </c>
      <c r="J192" s="43" t="str" cm="1">
        <f t="array" aca="1" ref="J192" ca="1">IFERROR(_xlfn.SINGLE(INDEX(Data!$A$1:J$1009,_xlfn.AGGREGATE(15,6,(OFFSET(Data!$A$1,0,MATCH(J$6,Data!$1:$1,0)-1,1000,1)=IF(J$7="","Yes",J$7))/(OFFSET(Data!$A$1,0,MATCH(J$6,Data!$1:$1,0)-1,1000,1)=IF(J$7="","Yes",J$7))*ROW(Data!$C$1:$C$1009),ROW(J192)-ROW(J$7)),1)),"")</f>
        <v/>
      </c>
      <c r="K192" s="43" t="str">
        <f ca="1">IF(L192="","",IF(INDEX(Data!$BR:$BR,MATCH(L192,Data!$A:$A,0),1)=0,"",INDEX(Data!$BR:$BR,MATCH(L192,Data!$A:$A,0),1)))</f>
        <v/>
      </c>
      <c r="L192" s="43" t="str" cm="1">
        <f t="array" aca="1" ref="L192" ca="1">IFERROR(_xlfn.SINGLE(INDEX(Data!$A$1:L$1009,_xlfn.AGGREGATE(15,6,(OFFSET(Data!$A$1,0,MATCH(L$6,Data!$1:$1,0)-1,1000,1)=IF(L$7="","Yes",L$7))/(OFFSET(Data!$A$1,0,MATCH(L$6,Data!$1:$1,0)-1,1000,1)=IF(L$7="","Yes",L$7))*ROW(Data!$C$1:$C$1009),ROW(L192)-ROW(L$7)),1)),"")</f>
        <v/>
      </c>
      <c r="M192" s="43" t="str">
        <f ca="1">IF(N192="","",IF(INDEX(Data!$BR:$BR,MATCH(N192,Data!$A:$A,0),1)=0,"",INDEX(Data!$BR:$BR,MATCH(N192,Data!$A:$A,0),1)))</f>
        <v/>
      </c>
      <c r="N192" s="43" t="str" cm="1">
        <f t="array" aca="1" ref="N192" ca="1">IFERROR(_xlfn.SINGLE(INDEX(Data!$A$1:N$1009,_xlfn.AGGREGATE(15,6,(OFFSET(Data!$A$1,0,MATCH(N$6,Data!$1:$1,0)-1,1000,1)=IF(N$7="","Yes",N$7))/(OFFSET(Data!$A$1,0,MATCH(N$6,Data!$1:$1,0)-1,1000,1)=IF(N$7="","Yes",N$7))*ROW(Data!$C$1:$C$1009),ROW(N192)-ROW(N$7)),1)),"")</f>
        <v/>
      </c>
      <c r="O192" s="43" t="str">
        <f ca="1">IF(P192="","",IF(INDEX(Data!$BR:$BR,MATCH(P192,Data!$A:$A,0),1)=0,"",INDEX(Data!$BR:$BR,MATCH(P192,Data!$A:$A,0),1)))</f>
        <v/>
      </c>
      <c r="P192" s="43" t="str" cm="1">
        <f t="array" aca="1" ref="P192" ca="1">IFERROR(_xlfn.SINGLE(INDEX(Data!$A$1:Q$1009,_xlfn.AGGREGATE(15,6,(OFFSET(Data!$A$1,0,MATCH(P$6,Data!$1:$1,0)-1,1000,1)=IF(P$7="","Yes",P$7))/(OFFSET(Data!$A$1,0,MATCH(P$6,Data!$1:$1,0)-1,1000,1)=IF(P$7="","Yes",P$7))*ROW(Data!$C$1:$C$1009),ROW(P192)-ROW(P$7)),1)),"")</f>
        <v/>
      </c>
      <c r="Q192" s="43" t="str">
        <f ca="1">IF(R192="","",IF(INDEX(Data!$BR:$BR,MATCH(R192,Data!$A:$A,0),1)=0,"",INDEX(Data!$BR:$BR,MATCH(R192,Data!$A:$A,0),1)))</f>
        <v/>
      </c>
      <c r="R192" s="43" t="str" cm="1">
        <f t="array" aca="1" ref="R192" ca="1">IFERROR(_xlfn.SINGLE(INDEX(Data!$A$1:R$1009,_xlfn.AGGREGATE(15,6,(OFFSET(Data!$A$1,0,MATCH(R$6,Data!$1:$1,0)-1,1000,1)=IF(R$7="","Yes",R$7))/(OFFSET(Data!$A$1,0,MATCH(R$6,Data!$1:$1,0)-1,1000,1)=IF(R$7="","Yes",R$7))*ROW(Data!$C$1:$C$1009),ROW(R192)-ROW(R$7)),1)),"")</f>
        <v/>
      </c>
      <c r="S192" s="43" t="str">
        <f ca="1">IF(T192="","",IF(INDEX(Data!$BR:$BR,MATCH(T192,Data!$A:$A,0),1)=0,"",INDEX(Data!$BR:$BR,MATCH(T192,Data!$A:$A,0),1)))</f>
        <v/>
      </c>
      <c r="T192" s="43" t="str" cm="1">
        <f t="array" aca="1" ref="T192" ca="1">IFERROR(_xlfn.SINGLE(INDEX(Data!$A$1:S$1009,_xlfn.AGGREGATE(15,6,(OFFSET(Data!$A$1,0,MATCH(T$6,Data!$1:$1,0)-1,1000,1)=IF(T$7="","Yes",T$7))/(OFFSET(Data!$A$1,0,MATCH(T$6,Data!$1:$1,0)-1,1000,1)=IF(T$7="","Yes",T$7))*ROW(Data!$C$1:$C$1009),ROW(T192)-ROW(T$7)),1)),"")</f>
        <v/>
      </c>
      <c r="U192" s="43" t="str">
        <f ca="1">IF(V192="","",IF(INDEX(Data!$BR:$BR,MATCH(V192,Data!$A:$A,0),1)=0,"",INDEX(Data!$BR:$BR,MATCH(V192,Data!$A:$A,0),1)))</f>
        <v/>
      </c>
      <c r="V192" s="43" t="str" cm="1">
        <f t="array" aca="1" ref="V192" ca="1">IFERROR(_xlfn.SINGLE(INDEX(Data!$A$1:T$1009,_xlfn.AGGREGATE(15,6,(OFFSET(Data!$A$1,0,MATCH(V$6,Data!$1:$1,0)-1,1000,1)=IF(V$7="","Yes",V$7))/(OFFSET(Data!$A$1,0,MATCH(V$6,Data!$1:$1,0)-1,1000,1)=IF(V$7="","Yes",V$7))*ROW(Data!$C$1:$C$1009),ROW(V192)-ROW(V$7)),1)),"")</f>
        <v/>
      </c>
      <c r="W192" s="43" t="str">
        <f ca="1">IF(X192="","",IF(INDEX(Data!$BR:$BR,MATCH(X192,Data!$A:$A,0),1)=0,"",INDEX(Data!$BR:$BR,MATCH(X192,Data!$A:$A,0),1)))</f>
        <v/>
      </c>
      <c r="X192" s="43" t="str" cm="1">
        <f t="array" aca="1" ref="X192" ca="1">IFERROR(_xlfn.SINGLE(INDEX(Data!$A$1:Y$1009,_xlfn.AGGREGATE(15,6,(OFFSET(Data!$A$1,0,MATCH(X$6,Data!$1:$1,0)-1,1000,1)=IF(X$7="","Yes",X$7))/(OFFSET(Data!$A$1,0,MATCH(X$6,Data!$1:$1,0)-1,1000,1)=IF(X$7="","Yes",X$7))*ROW(Data!$C$1:$C$1009),ROW(X192)-ROW(X$7)),1)),"")</f>
        <v/>
      </c>
      <c r="Y192" s="43" t="str">
        <f ca="1">IF(Z192="","",IF(INDEX(Data!$BR:$BR,MATCH(Z192,Data!$A:$A,0),1)=0,"",INDEX(Data!$BR:$BR,MATCH(Z192,Data!$A:$A,0),1)))</f>
        <v/>
      </c>
      <c r="Z192" s="43" t="str" cm="1">
        <f t="array" aca="1" ref="Z192" ca="1">IFERROR(_xlfn.SINGLE(INDEX(Data!$A$1:AA$1009,_xlfn.AGGREGATE(15,6,(OFFSET(Data!$A$1,0,MATCH(Z$6,Data!$1:$1,0)-1,1000,1)=IF(Z$7="","Yes",Z$7))/(OFFSET(Data!$A$1,0,MATCH(Z$6,Data!$1:$1,0)-1,1000,1)=IF(Z$7="","Yes",Z$7))*ROW(Data!$C$1:$C$1009),ROW(Z192)-ROW(Z$7)),1)),"")</f>
        <v/>
      </c>
      <c r="AA192" s="43" t="str">
        <f ca="1">IF(AB192="","",IF(INDEX(Data!$BR:$BR,MATCH(AB192,Data!$A:$A,0),1)=0,"",INDEX(Data!$BR:$BR,MATCH(AB192,Data!$A:$A,0),1)))</f>
        <v/>
      </c>
      <c r="AB192" s="43" t="str" cm="1">
        <f t="array" aca="1" ref="AB192" ca="1">IFERROR(_xlfn.SINGLE(INDEX(Data!$A$1:AC$1009,_xlfn.AGGREGATE(15,6,(OFFSET(Data!$A$1,0,MATCH(AB$6,Data!$1:$1,0)-1,1000,1)=IF(AB$7="","Yes",AB$7))/(OFFSET(Data!$A$1,0,MATCH(AB$6,Data!$1:$1,0)-1,1000,1)=IF(AB$7="","Yes",AB$7))*ROW(Data!$C$1:$C$1009),ROW(AB192)-ROW(AB$7)),1)),"")</f>
        <v/>
      </c>
      <c r="AC192" s="43" t="str">
        <f ca="1">IF(AD192="","",IF(INDEX(Data!$BR:$BR,MATCH(AD192,Data!$A:$A,0),1)=0,"",INDEX(Data!$BR:$BR,MATCH(AD192,Data!$A:$A,0),1)))</f>
        <v/>
      </c>
      <c r="AD192" s="43" t="str" cm="1">
        <f t="array" aca="1" ref="AD192" ca="1">IFERROR(_xlfn.SINGLE(INDEX(Data!$A$1:AE$1009,_xlfn.AGGREGATE(15,6,(OFFSET(Data!$A$1,0,MATCH(AD$6,Data!$1:$1,0)-1,1000,1)=IF(AD$7="","Yes",AD$7))/(OFFSET(Data!$A$1,0,MATCH(AD$6,Data!$1:$1,0)-1,1000,1)=IF(AD$7="","Yes",AD$7))*ROW(Data!$C$1:$C$1009),ROW(AD192)-ROW(AD$7)),1)),"")</f>
        <v/>
      </c>
      <c r="AE192" s="43" t="str">
        <f ca="1">IF(AF192="","",IF(INDEX(Data!$BR:$BR,MATCH(AF192,Data!$A:$A,0),1)=0,"",INDEX(Data!$BR:$BR,MATCH(AF192,Data!$A:$A,0),1)))</f>
        <v/>
      </c>
      <c r="AF192" s="43" t="str" cm="1">
        <f t="array" aca="1" ref="AF192" ca="1">IFERROR(_xlfn.SINGLE(INDEX(Data!$A$1:AM$1009,_xlfn.AGGREGATE(15,6,(OFFSET(Data!$A$1,0,MATCH(AF$6,Data!$1:$1,0)-1,1000,1)=IF(AF$7="","Yes",AF$7))/(OFFSET(Data!$A$1,0,MATCH(AF$6,Data!$1:$1,0)-1,1000,1)=IF(AF$7="","Yes",AF$7))*ROW(Data!$C$1:$C$1009),ROW(AF192)-ROW(AF$7)),1)),"")</f>
        <v/>
      </c>
      <c r="AG192" s="43" t="str">
        <f ca="1">IF(AH192="","",IF(INDEX(Data!$BR:$BR,MATCH(AH192,Data!$A:$A,0),1)=0,"",INDEX(Data!$BR:$BR,MATCH(AH192,Data!$A:$A,0),1)))</f>
        <v/>
      </c>
      <c r="AH192" s="43" t="str" cm="1">
        <f t="array" aca="1" ref="AH192" ca="1">IFERROR(_xlfn.SINGLE(INDEX(Data!$A$1:AO$1009,_xlfn.AGGREGATE(15,6,(OFFSET(Data!$A$1,0,MATCH(AH$6,Data!$1:$1,0)-1,1000,1)=IF(AH$7="","Yes",AH$7))/(OFFSET(Data!$A$1,0,MATCH(AH$6,Data!$1:$1,0)-1,1000,1)=IF(AH$7="","Yes",AH$7))*ROW(Data!$C$1:$C$1009),ROW(AH192)-ROW(AH$7)),1)),"")</f>
        <v/>
      </c>
      <c r="AI192" s="43" t="str">
        <f ca="1">IF(AJ192="","",IF(INDEX(Data!$BR:$BR,MATCH(AJ192,Data!$A:$A,0),1)=0,"",INDEX(Data!$BR:$BR,MATCH(AJ192,Data!$A:$A,0),1)))</f>
        <v/>
      </c>
      <c r="AJ192" s="43" t="str" cm="1">
        <f t="array" aca="1" ref="AJ192" ca="1">IFERROR(_xlfn.SINGLE(INDEX(Data!$A$1:AQ$1009,_xlfn.AGGREGATE(15,6,(OFFSET(Data!$A$1,0,MATCH(AJ$6,Data!$1:$1,0)-1,1000,1)=IF(AJ$7="","Yes",AJ$7))/(OFFSET(Data!$A$1,0,MATCH(AJ$6,Data!$1:$1,0)-1,1000,1)=IF(AJ$7="","Yes",AJ$7))*ROW(Data!$C$1:$C$1009),ROW(AJ192)-ROW(AJ$7)),1)),"")</f>
        <v/>
      </c>
      <c r="AK192" s="43" t="str">
        <f ca="1">IF(AL192="","",IF(INDEX(Data!$BR:$BR,MATCH(AL192,Data!$A:$A,0),1)=0,"",INDEX(Data!$BR:$BR,MATCH(AL192,Data!$A:$A,0),1)))</f>
        <v/>
      </c>
      <c r="AL192" s="43" t="str" cm="1">
        <f t="array" aca="1" ref="AL192" ca="1">IFERROR(_xlfn.SINGLE(INDEX(Data!$A$1:AS$1009,_xlfn.AGGREGATE(15,6,(OFFSET(Data!$A$1,0,MATCH(AL$6,Data!$1:$1,0)-1,1000,1)=IF(AL$7="","Yes",AL$7))/(OFFSET(Data!$A$1,0,MATCH(AL$6,Data!$1:$1,0)-1,1000,1)=IF(AL$7="","Yes",AL$7))*ROW(Data!$C$1:$C$1009),ROW(AL192)-ROW(AL$7)),1)),"")</f>
        <v/>
      </c>
      <c r="AM192" s="43" t="str">
        <f ca="1">IF(AN192="","",IF(INDEX(Data!$BR:$BR,MATCH(AN192,Data!$A:$A,0),1)=0,"",INDEX(Data!$BR:$BR,MATCH(AN192,Data!$A:$A,0),1)))</f>
        <v/>
      </c>
      <c r="AN192" s="43" t="str" cm="1">
        <f t="array" aca="1" ref="AN192" ca="1">IFERROR(_xlfn.SINGLE(INDEX(Data!$A$1:AU$1009,_xlfn.AGGREGATE(15,6,(OFFSET(Data!$A$1,0,MATCH(AN$6,Data!$1:$1,0)-1,1000,1)=IF(AN$7="","Yes",AN$7))/(OFFSET(Data!$A$1,0,MATCH(AN$6,Data!$1:$1,0)-1,1000,1)=IF(AN$7="","Yes",AN$7))*ROW(Data!$C$1:$C$1009),ROW(AN192)-ROW(AN$7)),1)),"")</f>
        <v/>
      </c>
    </row>
    <row r="193" spans="1:40" x14ac:dyDescent="0.4">
      <c r="A193" s="43" t="str">
        <f ca="1">IF(B193="","",IF(INDEX(Data!$BR:$BR,MATCH(B193,Data!$A:$A,0),1)=0,"",INDEX(Data!$BR:$BR,MATCH(B193,Data!$A:$A,0),1)))</f>
        <v/>
      </c>
      <c r="B193" s="43" t="str" cm="1">
        <f t="array" aca="1" ref="B193" ca="1">IFERROR(_xlfn.SINGLE(INDEX(Data!A$1:$A$1007,_xlfn.AGGREGATE(15,6,(OFFSET(Data!$A$1,0,MATCH(B$6,Data!$1:$1,0)-1,1000,1)=IF(B$7="","Yes",B$7))/(OFFSET(Data!$A$1,0,MATCH(B$6,Data!$1:$1,0)-1,1000,1)=IF(B$7="","Yes",B$7))*ROW(Data!$C$1:$C$1007),ROW(B193)-ROW(B$7)),1)),"")</f>
        <v/>
      </c>
      <c r="C193" s="43" t="str">
        <f ca="1">IF(D193="","",IF(INDEX(Data!$BR:$BR,MATCH(D193,Data!$A:$A,0),1)=0,"",INDEX(Data!$BR:$BR,MATCH(D193,Data!$A:$A,0),1)))</f>
        <v/>
      </c>
      <c r="D193" s="43" t="str" cm="1">
        <f t="array" aca="1" ref="D193" ca="1">IFERROR(_xlfn.SINGLE(INDEX(Data!$A$1:C$1007,_xlfn.AGGREGATE(15,6,(OFFSET(Data!$A$1,0,MATCH(D$6,Data!$1:$1,0)-1,1000,1)=IF(D$7="","Yes",D$7))/(OFFSET(Data!$A$1,0,MATCH(D$6,Data!$1:$1,0)-1,1000,1)=IF(D$7="","Yes",D$7))*ROW(Data!$C$1:$C$1007),ROW(D193)-ROW(D$7)),1)),"")</f>
        <v/>
      </c>
      <c r="E193" s="43" t="str">
        <f ca="1">IF(F193="","",IF(INDEX(Data!$BR:$BR,MATCH(F193,Data!$A:$A,0),1)=0,"",INDEX(Data!$BR:$BR,MATCH(F193,Data!$A:$A,0),1)))</f>
        <v/>
      </c>
      <c r="F193" s="43" t="str" cm="1">
        <f t="array" aca="1" ref="F193" ca="1">IFERROR(_xlfn.SINGLE(INDEX(Data!$A$1:E$1009,_xlfn.AGGREGATE(15,6,(OFFSET(Data!$A$1,0,MATCH(F$6,Data!$1:$1,0)-1,1000,1)=IF(F$7="","Yes",F$7))/(OFFSET(Data!$A$1,0,MATCH(F$6,Data!$1:$1,0)-1,1000,1)=IF(F$7="","Yes",F$7))*ROW(Data!$C$1:$C$1009),ROW(F193)-ROW(F$7)),1)),"")</f>
        <v/>
      </c>
      <c r="G193" s="43" t="str">
        <f ca="1">IF(H193="","",IF(INDEX(Data!$BR:$BR,MATCH(H193,Data!$A:$A,0),1)=0,"",INDEX(Data!$BR:$BR,MATCH(H193,Data!$A:$A,0),1)))</f>
        <v/>
      </c>
      <c r="H193" s="43" t="str" cm="1">
        <f t="array" aca="1" ref="H193" ca="1">IFERROR(_xlfn.SINGLE(INDEX(Data!$A$1:G$1009,_xlfn.AGGREGATE(15,6,(OFFSET(Data!$A$1,0,MATCH(H$6,Data!$1:$1,0)-1,1000,1)=IF(H$7="","Yes",H$7))/(OFFSET(Data!$A$1,0,MATCH(H$6,Data!$1:$1,0)-1,1000,1)=IF(H$7="","Yes",H$7))*ROW(Data!$C$1:$C$1009),ROW(H193)-ROW(H$7)),1)),"")</f>
        <v/>
      </c>
      <c r="I193" s="43" t="str">
        <f ca="1">IF(J193="","",IF(INDEX(Data!$BR:$BR,MATCH(J193,Data!$A:$A,0),1)=0,"",INDEX(Data!$BR:$BR,MATCH(J193,Data!$A:$A,0),1)))</f>
        <v/>
      </c>
      <c r="J193" s="43" t="str" cm="1">
        <f t="array" aca="1" ref="J193" ca="1">IFERROR(_xlfn.SINGLE(INDEX(Data!$A$1:J$1009,_xlfn.AGGREGATE(15,6,(OFFSET(Data!$A$1,0,MATCH(J$6,Data!$1:$1,0)-1,1000,1)=IF(J$7="","Yes",J$7))/(OFFSET(Data!$A$1,0,MATCH(J$6,Data!$1:$1,0)-1,1000,1)=IF(J$7="","Yes",J$7))*ROW(Data!$C$1:$C$1009),ROW(J193)-ROW(J$7)),1)),"")</f>
        <v/>
      </c>
      <c r="K193" s="43" t="str">
        <f ca="1">IF(L193="","",IF(INDEX(Data!$BR:$BR,MATCH(L193,Data!$A:$A,0),1)=0,"",INDEX(Data!$BR:$BR,MATCH(L193,Data!$A:$A,0),1)))</f>
        <v/>
      </c>
      <c r="L193" s="43" t="str" cm="1">
        <f t="array" aca="1" ref="L193" ca="1">IFERROR(_xlfn.SINGLE(INDEX(Data!$A$1:L$1009,_xlfn.AGGREGATE(15,6,(OFFSET(Data!$A$1,0,MATCH(L$6,Data!$1:$1,0)-1,1000,1)=IF(L$7="","Yes",L$7))/(OFFSET(Data!$A$1,0,MATCH(L$6,Data!$1:$1,0)-1,1000,1)=IF(L$7="","Yes",L$7))*ROW(Data!$C$1:$C$1009),ROW(L193)-ROW(L$7)),1)),"")</f>
        <v/>
      </c>
      <c r="M193" s="43" t="str">
        <f ca="1">IF(N193="","",IF(INDEX(Data!$BR:$BR,MATCH(N193,Data!$A:$A,0),1)=0,"",INDEX(Data!$BR:$BR,MATCH(N193,Data!$A:$A,0),1)))</f>
        <v/>
      </c>
      <c r="N193" s="43" t="str" cm="1">
        <f t="array" aca="1" ref="N193" ca="1">IFERROR(_xlfn.SINGLE(INDEX(Data!$A$1:N$1009,_xlfn.AGGREGATE(15,6,(OFFSET(Data!$A$1,0,MATCH(N$6,Data!$1:$1,0)-1,1000,1)=IF(N$7="","Yes",N$7))/(OFFSET(Data!$A$1,0,MATCH(N$6,Data!$1:$1,0)-1,1000,1)=IF(N$7="","Yes",N$7))*ROW(Data!$C$1:$C$1009),ROW(N193)-ROW(N$7)),1)),"")</f>
        <v/>
      </c>
      <c r="O193" s="43" t="str">
        <f ca="1">IF(P193="","",IF(INDEX(Data!$BR:$BR,MATCH(P193,Data!$A:$A,0),1)=0,"",INDEX(Data!$BR:$BR,MATCH(P193,Data!$A:$A,0),1)))</f>
        <v/>
      </c>
      <c r="P193" s="43" t="str" cm="1">
        <f t="array" aca="1" ref="P193" ca="1">IFERROR(_xlfn.SINGLE(INDEX(Data!$A$1:Q$1009,_xlfn.AGGREGATE(15,6,(OFFSET(Data!$A$1,0,MATCH(P$6,Data!$1:$1,0)-1,1000,1)=IF(P$7="","Yes",P$7))/(OFFSET(Data!$A$1,0,MATCH(P$6,Data!$1:$1,0)-1,1000,1)=IF(P$7="","Yes",P$7))*ROW(Data!$C$1:$C$1009),ROW(P193)-ROW(P$7)),1)),"")</f>
        <v/>
      </c>
      <c r="Q193" s="43" t="str">
        <f ca="1">IF(R193="","",IF(INDEX(Data!$BR:$BR,MATCH(R193,Data!$A:$A,0),1)=0,"",INDEX(Data!$BR:$BR,MATCH(R193,Data!$A:$A,0),1)))</f>
        <v/>
      </c>
      <c r="R193" s="43" t="str" cm="1">
        <f t="array" aca="1" ref="R193" ca="1">IFERROR(_xlfn.SINGLE(INDEX(Data!$A$1:R$1009,_xlfn.AGGREGATE(15,6,(OFFSET(Data!$A$1,0,MATCH(R$6,Data!$1:$1,0)-1,1000,1)=IF(R$7="","Yes",R$7))/(OFFSET(Data!$A$1,0,MATCH(R$6,Data!$1:$1,0)-1,1000,1)=IF(R$7="","Yes",R$7))*ROW(Data!$C$1:$C$1009),ROW(R193)-ROW(R$7)),1)),"")</f>
        <v/>
      </c>
      <c r="S193" s="43" t="str">
        <f ca="1">IF(T193="","",IF(INDEX(Data!$BR:$BR,MATCH(T193,Data!$A:$A,0),1)=0,"",INDEX(Data!$BR:$BR,MATCH(T193,Data!$A:$A,0),1)))</f>
        <v/>
      </c>
      <c r="T193" s="43" t="str" cm="1">
        <f t="array" aca="1" ref="T193" ca="1">IFERROR(_xlfn.SINGLE(INDEX(Data!$A$1:S$1009,_xlfn.AGGREGATE(15,6,(OFFSET(Data!$A$1,0,MATCH(T$6,Data!$1:$1,0)-1,1000,1)=IF(T$7="","Yes",T$7))/(OFFSET(Data!$A$1,0,MATCH(T$6,Data!$1:$1,0)-1,1000,1)=IF(T$7="","Yes",T$7))*ROW(Data!$C$1:$C$1009),ROW(T193)-ROW(T$7)),1)),"")</f>
        <v/>
      </c>
      <c r="U193" s="43" t="str">
        <f ca="1">IF(V193="","",IF(INDEX(Data!$BR:$BR,MATCH(V193,Data!$A:$A,0),1)=0,"",INDEX(Data!$BR:$BR,MATCH(V193,Data!$A:$A,0),1)))</f>
        <v/>
      </c>
      <c r="V193" s="43" t="str" cm="1">
        <f t="array" aca="1" ref="V193" ca="1">IFERROR(_xlfn.SINGLE(INDEX(Data!$A$1:T$1009,_xlfn.AGGREGATE(15,6,(OFFSET(Data!$A$1,0,MATCH(V$6,Data!$1:$1,0)-1,1000,1)=IF(V$7="","Yes",V$7))/(OFFSET(Data!$A$1,0,MATCH(V$6,Data!$1:$1,0)-1,1000,1)=IF(V$7="","Yes",V$7))*ROW(Data!$C$1:$C$1009),ROW(V193)-ROW(V$7)),1)),"")</f>
        <v/>
      </c>
      <c r="W193" s="43" t="str">
        <f ca="1">IF(X193="","",IF(INDEX(Data!$BR:$BR,MATCH(X193,Data!$A:$A,0),1)=0,"",INDEX(Data!$BR:$BR,MATCH(X193,Data!$A:$A,0),1)))</f>
        <v/>
      </c>
      <c r="X193" s="43" t="str" cm="1">
        <f t="array" aca="1" ref="X193" ca="1">IFERROR(_xlfn.SINGLE(INDEX(Data!$A$1:Y$1009,_xlfn.AGGREGATE(15,6,(OFFSET(Data!$A$1,0,MATCH(X$6,Data!$1:$1,0)-1,1000,1)=IF(X$7="","Yes",X$7))/(OFFSET(Data!$A$1,0,MATCH(X$6,Data!$1:$1,0)-1,1000,1)=IF(X$7="","Yes",X$7))*ROW(Data!$C$1:$C$1009),ROW(X193)-ROW(X$7)),1)),"")</f>
        <v/>
      </c>
      <c r="Y193" s="43" t="str">
        <f ca="1">IF(Z193="","",IF(INDEX(Data!$BR:$BR,MATCH(Z193,Data!$A:$A,0),1)=0,"",INDEX(Data!$BR:$BR,MATCH(Z193,Data!$A:$A,0),1)))</f>
        <v/>
      </c>
      <c r="Z193" s="43" t="str" cm="1">
        <f t="array" aca="1" ref="Z193" ca="1">IFERROR(_xlfn.SINGLE(INDEX(Data!$A$1:AA$1009,_xlfn.AGGREGATE(15,6,(OFFSET(Data!$A$1,0,MATCH(Z$6,Data!$1:$1,0)-1,1000,1)=IF(Z$7="","Yes",Z$7))/(OFFSET(Data!$A$1,0,MATCH(Z$6,Data!$1:$1,0)-1,1000,1)=IF(Z$7="","Yes",Z$7))*ROW(Data!$C$1:$C$1009),ROW(Z193)-ROW(Z$7)),1)),"")</f>
        <v/>
      </c>
      <c r="AA193" s="43" t="str">
        <f ca="1">IF(AB193="","",IF(INDEX(Data!$BR:$BR,MATCH(AB193,Data!$A:$A,0),1)=0,"",INDEX(Data!$BR:$BR,MATCH(AB193,Data!$A:$A,0),1)))</f>
        <v/>
      </c>
      <c r="AB193" s="43" t="str" cm="1">
        <f t="array" aca="1" ref="AB193" ca="1">IFERROR(_xlfn.SINGLE(INDEX(Data!$A$1:AC$1009,_xlfn.AGGREGATE(15,6,(OFFSET(Data!$A$1,0,MATCH(AB$6,Data!$1:$1,0)-1,1000,1)=IF(AB$7="","Yes",AB$7))/(OFFSET(Data!$A$1,0,MATCH(AB$6,Data!$1:$1,0)-1,1000,1)=IF(AB$7="","Yes",AB$7))*ROW(Data!$C$1:$C$1009),ROW(AB193)-ROW(AB$7)),1)),"")</f>
        <v/>
      </c>
      <c r="AC193" s="43" t="str">
        <f ca="1">IF(AD193="","",IF(INDEX(Data!$BR:$BR,MATCH(AD193,Data!$A:$A,0),1)=0,"",INDEX(Data!$BR:$BR,MATCH(AD193,Data!$A:$A,0),1)))</f>
        <v/>
      </c>
      <c r="AD193" s="43" t="str" cm="1">
        <f t="array" aca="1" ref="AD193" ca="1">IFERROR(_xlfn.SINGLE(INDEX(Data!$A$1:AE$1009,_xlfn.AGGREGATE(15,6,(OFFSET(Data!$A$1,0,MATCH(AD$6,Data!$1:$1,0)-1,1000,1)=IF(AD$7="","Yes",AD$7))/(OFFSET(Data!$A$1,0,MATCH(AD$6,Data!$1:$1,0)-1,1000,1)=IF(AD$7="","Yes",AD$7))*ROW(Data!$C$1:$C$1009),ROW(AD193)-ROW(AD$7)),1)),"")</f>
        <v/>
      </c>
      <c r="AE193" s="43" t="str">
        <f ca="1">IF(AF193="","",IF(INDEX(Data!$BR:$BR,MATCH(AF193,Data!$A:$A,0),1)=0,"",INDEX(Data!$BR:$BR,MATCH(AF193,Data!$A:$A,0),1)))</f>
        <v/>
      </c>
      <c r="AF193" s="43" t="str" cm="1">
        <f t="array" aca="1" ref="AF193" ca="1">IFERROR(_xlfn.SINGLE(INDEX(Data!$A$1:AM$1009,_xlfn.AGGREGATE(15,6,(OFFSET(Data!$A$1,0,MATCH(AF$6,Data!$1:$1,0)-1,1000,1)=IF(AF$7="","Yes",AF$7))/(OFFSET(Data!$A$1,0,MATCH(AF$6,Data!$1:$1,0)-1,1000,1)=IF(AF$7="","Yes",AF$7))*ROW(Data!$C$1:$C$1009),ROW(AF193)-ROW(AF$7)),1)),"")</f>
        <v/>
      </c>
      <c r="AG193" s="43" t="str">
        <f ca="1">IF(AH193="","",IF(INDEX(Data!$BR:$BR,MATCH(AH193,Data!$A:$A,0),1)=0,"",INDEX(Data!$BR:$BR,MATCH(AH193,Data!$A:$A,0),1)))</f>
        <v/>
      </c>
      <c r="AH193" s="43" t="str" cm="1">
        <f t="array" aca="1" ref="AH193" ca="1">IFERROR(_xlfn.SINGLE(INDEX(Data!$A$1:AO$1009,_xlfn.AGGREGATE(15,6,(OFFSET(Data!$A$1,0,MATCH(AH$6,Data!$1:$1,0)-1,1000,1)=IF(AH$7="","Yes",AH$7))/(OFFSET(Data!$A$1,0,MATCH(AH$6,Data!$1:$1,0)-1,1000,1)=IF(AH$7="","Yes",AH$7))*ROW(Data!$C$1:$C$1009),ROW(AH193)-ROW(AH$7)),1)),"")</f>
        <v/>
      </c>
      <c r="AI193" s="43" t="str">
        <f ca="1">IF(AJ193="","",IF(INDEX(Data!$BR:$BR,MATCH(AJ193,Data!$A:$A,0),1)=0,"",INDEX(Data!$BR:$BR,MATCH(AJ193,Data!$A:$A,0),1)))</f>
        <v/>
      </c>
      <c r="AJ193" s="43" t="str" cm="1">
        <f t="array" aca="1" ref="AJ193" ca="1">IFERROR(_xlfn.SINGLE(INDEX(Data!$A$1:AQ$1009,_xlfn.AGGREGATE(15,6,(OFFSET(Data!$A$1,0,MATCH(AJ$6,Data!$1:$1,0)-1,1000,1)=IF(AJ$7="","Yes",AJ$7))/(OFFSET(Data!$A$1,0,MATCH(AJ$6,Data!$1:$1,0)-1,1000,1)=IF(AJ$7="","Yes",AJ$7))*ROW(Data!$C$1:$C$1009),ROW(AJ193)-ROW(AJ$7)),1)),"")</f>
        <v/>
      </c>
      <c r="AK193" s="43" t="str">
        <f ca="1">IF(AL193="","",IF(INDEX(Data!$BR:$BR,MATCH(AL193,Data!$A:$A,0),1)=0,"",INDEX(Data!$BR:$BR,MATCH(AL193,Data!$A:$A,0),1)))</f>
        <v/>
      </c>
      <c r="AL193" s="43" t="str" cm="1">
        <f t="array" aca="1" ref="AL193" ca="1">IFERROR(_xlfn.SINGLE(INDEX(Data!$A$1:AS$1009,_xlfn.AGGREGATE(15,6,(OFFSET(Data!$A$1,0,MATCH(AL$6,Data!$1:$1,0)-1,1000,1)=IF(AL$7="","Yes",AL$7))/(OFFSET(Data!$A$1,0,MATCH(AL$6,Data!$1:$1,0)-1,1000,1)=IF(AL$7="","Yes",AL$7))*ROW(Data!$C$1:$C$1009),ROW(AL193)-ROW(AL$7)),1)),"")</f>
        <v/>
      </c>
      <c r="AM193" s="43" t="str">
        <f ca="1">IF(AN193="","",IF(INDEX(Data!$BR:$BR,MATCH(AN193,Data!$A:$A,0),1)=0,"",INDEX(Data!$BR:$BR,MATCH(AN193,Data!$A:$A,0),1)))</f>
        <v/>
      </c>
      <c r="AN193" s="43" t="str" cm="1">
        <f t="array" aca="1" ref="AN193" ca="1">IFERROR(_xlfn.SINGLE(INDEX(Data!$A$1:AU$1009,_xlfn.AGGREGATE(15,6,(OFFSET(Data!$A$1,0,MATCH(AN$6,Data!$1:$1,0)-1,1000,1)=IF(AN$7="","Yes",AN$7))/(OFFSET(Data!$A$1,0,MATCH(AN$6,Data!$1:$1,0)-1,1000,1)=IF(AN$7="","Yes",AN$7))*ROW(Data!$C$1:$C$1009),ROW(AN193)-ROW(AN$7)),1)),"")</f>
        <v/>
      </c>
    </row>
    <row r="194" spans="1:40" x14ac:dyDescent="0.4">
      <c r="A194" s="43" t="str">
        <f ca="1">IF(B194="","",IF(INDEX(Data!$BR:$BR,MATCH(B194,Data!$A:$A,0),1)=0,"",INDEX(Data!$BR:$BR,MATCH(B194,Data!$A:$A,0),1)))</f>
        <v/>
      </c>
      <c r="B194" s="43" t="str" cm="1">
        <f t="array" aca="1" ref="B194" ca="1">IFERROR(_xlfn.SINGLE(INDEX(Data!A$1:$A$1007,_xlfn.AGGREGATE(15,6,(OFFSET(Data!$A$1,0,MATCH(B$6,Data!$1:$1,0)-1,1000,1)=IF(B$7="","Yes",B$7))/(OFFSET(Data!$A$1,0,MATCH(B$6,Data!$1:$1,0)-1,1000,1)=IF(B$7="","Yes",B$7))*ROW(Data!$C$1:$C$1007),ROW(B194)-ROW(B$7)),1)),"")</f>
        <v/>
      </c>
      <c r="C194" s="43" t="str">
        <f ca="1">IF(D194="","",IF(INDEX(Data!$BR:$BR,MATCH(D194,Data!$A:$A,0),1)=0,"",INDEX(Data!$BR:$BR,MATCH(D194,Data!$A:$A,0),1)))</f>
        <v/>
      </c>
      <c r="D194" s="43" t="str" cm="1">
        <f t="array" aca="1" ref="D194" ca="1">IFERROR(_xlfn.SINGLE(INDEX(Data!$A$1:C$1007,_xlfn.AGGREGATE(15,6,(OFFSET(Data!$A$1,0,MATCH(D$6,Data!$1:$1,0)-1,1000,1)=IF(D$7="","Yes",D$7))/(OFFSET(Data!$A$1,0,MATCH(D$6,Data!$1:$1,0)-1,1000,1)=IF(D$7="","Yes",D$7))*ROW(Data!$C$1:$C$1007),ROW(D194)-ROW(D$7)),1)),"")</f>
        <v/>
      </c>
      <c r="E194" s="43" t="str">
        <f ca="1">IF(F194="","",IF(INDEX(Data!$BR:$BR,MATCH(F194,Data!$A:$A,0),1)=0,"",INDEX(Data!$BR:$BR,MATCH(F194,Data!$A:$A,0),1)))</f>
        <v/>
      </c>
      <c r="F194" s="43" t="str" cm="1">
        <f t="array" aca="1" ref="F194" ca="1">IFERROR(_xlfn.SINGLE(INDEX(Data!$A$1:E$1009,_xlfn.AGGREGATE(15,6,(OFFSET(Data!$A$1,0,MATCH(F$6,Data!$1:$1,0)-1,1000,1)=IF(F$7="","Yes",F$7))/(OFFSET(Data!$A$1,0,MATCH(F$6,Data!$1:$1,0)-1,1000,1)=IF(F$7="","Yes",F$7))*ROW(Data!$C$1:$C$1009),ROW(F194)-ROW(F$7)),1)),"")</f>
        <v/>
      </c>
      <c r="G194" s="43" t="str">
        <f ca="1">IF(H194="","",IF(INDEX(Data!$BR:$BR,MATCH(H194,Data!$A:$A,0),1)=0,"",INDEX(Data!$BR:$BR,MATCH(H194,Data!$A:$A,0),1)))</f>
        <v/>
      </c>
      <c r="H194" s="43" t="str" cm="1">
        <f t="array" aca="1" ref="H194" ca="1">IFERROR(_xlfn.SINGLE(INDEX(Data!$A$1:G$1009,_xlfn.AGGREGATE(15,6,(OFFSET(Data!$A$1,0,MATCH(H$6,Data!$1:$1,0)-1,1000,1)=IF(H$7="","Yes",H$7))/(OFFSET(Data!$A$1,0,MATCH(H$6,Data!$1:$1,0)-1,1000,1)=IF(H$7="","Yes",H$7))*ROW(Data!$C$1:$C$1009),ROW(H194)-ROW(H$7)),1)),"")</f>
        <v/>
      </c>
      <c r="I194" s="43" t="str">
        <f ca="1">IF(J194="","",IF(INDEX(Data!$BR:$BR,MATCH(J194,Data!$A:$A,0),1)=0,"",INDEX(Data!$BR:$BR,MATCH(J194,Data!$A:$A,0),1)))</f>
        <v/>
      </c>
      <c r="J194" s="43" t="str" cm="1">
        <f t="array" aca="1" ref="J194" ca="1">IFERROR(_xlfn.SINGLE(INDEX(Data!$A$1:J$1009,_xlfn.AGGREGATE(15,6,(OFFSET(Data!$A$1,0,MATCH(J$6,Data!$1:$1,0)-1,1000,1)=IF(J$7="","Yes",J$7))/(OFFSET(Data!$A$1,0,MATCH(J$6,Data!$1:$1,0)-1,1000,1)=IF(J$7="","Yes",J$7))*ROW(Data!$C$1:$C$1009),ROW(J194)-ROW(J$7)),1)),"")</f>
        <v/>
      </c>
      <c r="K194" s="43" t="str">
        <f ca="1">IF(L194="","",IF(INDEX(Data!$BR:$BR,MATCH(L194,Data!$A:$A,0),1)=0,"",INDEX(Data!$BR:$BR,MATCH(L194,Data!$A:$A,0),1)))</f>
        <v/>
      </c>
      <c r="L194" s="43" t="str" cm="1">
        <f t="array" aca="1" ref="L194" ca="1">IFERROR(_xlfn.SINGLE(INDEX(Data!$A$1:L$1009,_xlfn.AGGREGATE(15,6,(OFFSET(Data!$A$1,0,MATCH(L$6,Data!$1:$1,0)-1,1000,1)=IF(L$7="","Yes",L$7))/(OFFSET(Data!$A$1,0,MATCH(L$6,Data!$1:$1,0)-1,1000,1)=IF(L$7="","Yes",L$7))*ROW(Data!$C$1:$C$1009),ROW(L194)-ROW(L$7)),1)),"")</f>
        <v/>
      </c>
      <c r="M194" s="43" t="str">
        <f ca="1">IF(N194="","",IF(INDEX(Data!$BR:$BR,MATCH(N194,Data!$A:$A,0),1)=0,"",INDEX(Data!$BR:$BR,MATCH(N194,Data!$A:$A,0),1)))</f>
        <v/>
      </c>
      <c r="N194" s="43" t="str" cm="1">
        <f t="array" aca="1" ref="N194" ca="1">IFERROR(_xlfn.SINGLE(INDEX(Data!$A$1:N$1009,_xlfn.AGGREGATE(15,6,(OFFSET(Data!$A$1,0,MATCH(N$6,Data!$1:$1,0)-1,1000,1)=IF(N$7="","Yes",N$7))/(OFFSET(Data!$A$1,0,MATCH(N$6,Data!$1:$1,0)-1,1000,1)=IF(N$7="","Yes",N$7))*ROW(Data!$C$1:$C$1009),ROW(N194)-ROW(N$7)),1)),"")</f>
        <v/>
      </c>
      <c r="O194" s="43" t="str">
        <f ca="1">IF(P194="","",IF(INDEX(Data!$BR:$BR,MATCH(P194,Data!$A:$A,0),1)=0,"",INDEX(Data!$BR:$BR,MATCH(P194,Data!$A:$A,0),1)))</f>
        <v/>
      </c>
      <c r="P194" s="43" t="str" cm="1">
        <f t="array" aca="1" ref="P194" ca="1">IFERROR(_xlfn.SINGLE(INDEX(Data!$A$1:Q$1009,_xlfn.AGGREGATE(15,6,(OFFSET(Data!$A$1,0,MATCH(P$6,Data!$1:$1,0)-1,1000,1)=IF(P$7="","Yes",P$7))/(OFFSET(Data!$A$1,0,MATCH(P$6,Data!$1:$1,0)-1,1000,1)=IF(P$7="","Yes",P$7))*ROW(Data!$C$1:$C$1009),ROW(P194)-ROW(P$7)),1)),"")</f>
        <v/>
      </c>
      <c r="Q194" s="43" t="str">
        <f ca="1">IF(R194="","",IF(INDEX(Data!$BR:$BR,MATCH(R194,Data!$A:$A,0),1)=0,"",INDEX(Data!$BR:$BR,MATCH(R194,Data!$A:$A,0),1)))</f>
        <v/>
      </c>
      <c r="R194" s="43" t="str" cm="1">
        <f t="array" aca="1" ref="R194" ca="1">IFERROR(_xlfn.SINGLE(INDEX(Data!$A$1:R$1009,_xlfn.AGGREGATE(15,6,(OFFSET(Data!$A$1,0,MATCH(R$6,Data!$1:$1,0)-1,1000,1)=IF(R$7="","Yes",R$7))/(OFFSET(Data!$A$1,0,MATCH(R$6,Data!$1:$1,0)-1,1000,1)=IF(R$7="","Yes",R$7))*ROW(Data!$C$1:$C$1009),ROW(R194)-ROW(R$7)),1)),"")</f>
        <v/>
      </c>
      <c r="S194" s="43" t="str">
        <f ca="1">IF(T194="","",IF(INDEX(Data!$BR:$BR,MATCH(T194,Data!$A:$A,0),1)=0,"",INDEX(Data!$BR:$BR,MATCH(T194,Data!$A:$A,0),1)))</f>
        <v/>
      </c>
      <c r="T194" s="43" t="str" cm="1">
        <f t="array" aca="1" ref="T194" ca="1">IFERROR(_xlfn.SINGLE(INDEX(Data!$A$1:S$1009,_xlfn.AGGREGATE(15,6,(OFFSET(Data!$A$1,0,MATCH(T$6,Data!$1:$1,0)-1,1000,1)=IF(T$7="","Yes",T$7))/(OFFSET(Data!$A$1,0,MATCH(T$6,Data!$1:$1,0)-1,1000,1)=IF(T$7="","Yes",T$7))*ROW(Data!$C$1:$C$1009),ROW(T194)-ROW(T$7)),1)),"")</f>
        <v/>
      </c>
      <c r="U194" s="43" t="str">
        <f ca="1">IF(V194="","",IF(INDEX(Data!$BR:$BR,MATCH(V194,Data!$A:$A,0),1)=0,"",INDEX(Data!$BR:$BR,MATCH(V194,Data!$A:$A,0),1)))</f>
        <v/>
      </c>
      <c r="V194" s="43" t="str" cm="1">
        <f t="array" aca="1" ref="V194" ca="1">IFERROR(_xlfn.SINGLE(INDEX(Data!$A$1:T$1009,_xlfn.AGGREGATE(15,6,(OFFSET(Data!$A$1,0,MATCH(V$6,Data!$1:$1,0)-1,1000,1)=IF(V$7="","Yes",V$7))/(OFFSET(Data!$A$1,0,MATCH(V$6,Data!$1:$1,0)-1,1000,1)=IF(V$7="","Yes",V$7))*ROW(Data!$C$1:$C$1009),ROW(V194)-ROW(V$7)),1)),"")</f>
        <v/>
      </c>
      <c r="W194" s="43" t="str">
        <f ca="1">IF(X194="","",IF(INDEX(Data!$BR:$BR,MATCH(X194,Data!$A:$A,0),1)=0,"",INDEX(Data!$BR:$BR,MATCH(X194,Data!$A:$A,0),1)))</f>
        <v/>
      </c>
      <c r="X194" s="43" t="str" cm="1">
        <f t="array" aca="1" ref="X194" ca="1">IFERROR(_xlfn.SINGLE(INDEX(Data!$A$1:Y$1009,_xlfn.AGGREGATE(15,6,(OFFSET(Data!$A$1,0,MATCH(X$6,Data!$1:$1,0)-1,1000,1)=IF(X$7="","Yes",X$7))/(OFFSET(Data!$A$1,0,MATCH(X$6,Data!$1:$1,0)-1,1000,1)=IF(X$7="","Yes",X$7))*ROW(Data!$C$1:$C$1009),ROW(X194)-ROW(X$7)),1)),"")</f>
        <v/>
      </c>
      <c r="Y194" s="43" t="str">
        <f ca="1">IF(Z194="","",IF(INDEX(Data!$BR:$BR,MATCH(Z194,Data!$A:$A,0),1)=0,"",INDEX(Data!$BR:$BR,MATCH(Z194,Data!$A:$A,0),1)))</f>
        <v/>
      </c>
      <c r="Z194" s="43" t="str" cm="1">
        <f t="array" aca="1" ref="Z194" ca="1">IFERROR(_xlfn.SINGLE(INDEX(Data!$A$1:AA$1009,_xlfn.AGGREGATE(15,6,(OFFSET(Data!$A$1,0,MATCH(Z$6,Data!$1:$1,0)-1,1000,1)=IF(Z$7="","Yes",Z$7))/(OFFSET(Data!$A$1,0,MATCH(Z$6,Data!$1:$1,0)-1,1000,1)=IF(Z$7="","Yes",Z$7))*ROW(Data!$C$1:$C$1009),ROW(Z194)-ROW(Z$7)),1)),"")</f>
        <v/>
      </c>
      <c r="AA194" s="43" t="str">
        <f ca="1">IF(AB194="","",IF(INDEX(Data!$BR:$BR,MATCH(AB194,Data!$A:$A,0),1)=0,"",INDEX(Data!$BR:$BR,MATCH(AB194,Data!$A:$A,0),1)))</f>
        <v/>
      </c>
      <c r="AB194" s="43" t="str" cm="1">
        <f t="array" aca="1" ref="AB194" ca="1">IFERROR(_xlfn.SINGLE(INDEX(Data!$A$1:AC$1009,_xlfn.AGGREGATE(15,6,(OFFSET(Data!$A$1,0,MATCH(AB$6,Data!$1:$1,0)-1,1000,1)=IF(AB$7="","Yes",AB$7))/(OFFSET(Data!$A$1,0,MATCH(AB$6,Data!$1:$1,0)-1,1000,1)=IF(AB$7="","Yes",AB$7))*ROW(Data!$C$1:$C$1009),ROW(AB194)-ROW(AB$7)),1)),"")</f>
        <v/>
      </c>
      <c r="AC194" s="43" t="str">
        <f ca="1">IF(AD194="","",IF(INDEX(Data!$BR:$BR,MATCH(AD194,Data!$A:$A,0),1)=0,"",INDEX(Data!$BR:$BR,MATCH(AD194,Data!$A:$A,0),1)))</f>
        <v/>
      </c>
      <c r="AD194" s="43" t="str" cm="1">
        <f t="array" aca="1" ref="AD194" ca="1">IFERROR(_xlfn.SINGLE(INDEX(Data!$A$1:AE$1009,_xlfn.AGGREGATE(15,6,(OFFSET(Data!$A$1,0,MATCH(AD$6,Data!$1:$1,0)-1,1000,1)=IF(AD$7="","Yes",AD$7))/(OFFSET(Data!$A$1,0,MATCH(AD$6,Data!$1:$1,0)-1,1000,1)=IF(AD$7="","Yes",AD$7))*ROW(Data!$C$1:$C$1009),ROW(AD194)-ROW(AD$7)),1)),"")</f>
        <v/>
      </c>
      <c r="AE194" s="43" t="str">
        <f ca="1">IF(AF194="","",IF(INDEX(Data!$BR:$BR,MATCH(AF194,Data!$A:$A,0),1)=0,"",INDEX(Data!$BR:$BR,MATCH(AF194,Data!$A:$A,0),1)))</f>
        <v/>
      </c>
      <c r="AF194" s="43" t="str" cm="1">
        <f t="array" aca="1" ref="AF194" ca="1">IFERROR(_xlfn.SINGLE(INDEX(Data!$A$1:AM$1009,_xlfn.AGGREGATE(15,6,(OFFSET(Data!$A$1,0,MATCH(AF$6,Data!$1:$1,0)-1,1000,1)=IF(AF$7="","Yes",AF$7))/(OFFSET(Data!$A$1,0,MATCH(AF$6,Data!$1:$1,0)-1,1000,1)=IF(AF$7="","Yes",AF$7))*ROW(Data!$C$1:$C$1009),ROW(AF194)-ROW(AF$7)),1)),"")</f>
        <v/>
      </c>
      <c r="AG194" s="43" t="str">
        <f ca="1">IF(AH194="","",IF(INDEX(Data!$BR:$BR,MATCH(AH194,Data!$A:$A,0),1)=0,"",INDEX(Data!$BR:$BR,MATCH(AH194,Data!$A:$A,0),1)))</f>
        <v/>
      </c>
      <c r="AH194" s="43" t="str" cm="1">
        <f t="array" aca="1" ref="AH194" ca="1">IFERROR(_xlfn.SINGLE(INDEX(Data!$A$1:AO$1009,_xlfn.AGGREGATE(15,6,(OFFSET(Data!$A$1,0,MATCH(AH$6,Data!$1:$1,0)-1,1000,1)=IF(AH$7="","Yes",AH$7))/(OFFSET(Data!$A$1,0,MATCH(AH$6,Data!$1:$1,0)-1,1000,1)=IF(AH$7="","Yes",AH$7))*ROW(Data!$C$1:$C$1009),ROW(AH194)-ROW(AH$7)),1)),"")</f>
        <v/>
      </c>
      <c r="AI194" s="43" t="str">
        <f ca="1">IF(AJ194="","",IF(INDEX(Data!$BR:$BR,MATCH(AJ194,Data!$A:$A,0),1)=0,"",INDEX(Data!$BR:$BR,MATCH(AJ194,Data!$A:$A,0),1)))</f>
        <v/>
      </c>
      <c r="AJ194" s="43" t="str" cm="1">
        <f t="array" aca="1" ref="AJ194" ca="1">IFERROR(_xlfn.SINGLE(INDEX(Data!$A$1:AQ$1009,_xlfn.AGGREGATE(15,6,(OFFSET(Data!$A$1,0,MATCH(AJ$6,Data!$1:$1,0)-1,1000,1)=IF(AJ$7="","Yes",AJ$7))/(OFFSET(Data!$A$1,0,MATCH(AJ$6,Data!$1:$1,0)-1,1000,1)=IF(AJ$7="","Yes",AJ$7))*ROW(Data!$C$1:$C$1009),ROW(AJ194)-ROW(AJ$7)),1)),"")</f>
        <v/>
      </c>
      <c r="AK194" s="43" t="str">
        <f ca="1">IF(AL194="","",IF(INDEX(Data!$BR:$BR,MATCH(AL194,Data!$A:$A,0),1)=0,"",INDEX(Data!$BR:$BR,MATCH(AL194,Data!$A:$A,0),1)))</f>
        <v/>
      </c>
      <c r="AL194" s="43" t="str" cm="1">
        <f t="array" aca="1" ref="AL194" ca="1">IFERROR(_xlfn.SINGLE(INDEX(Data!$A$1:AS$1009,_xlfn.AGGREGATE(15,6,(OFFSET(Data!$A$1,0,MATCH(AL$6,Data!$1:$1,0)-1,1000,1)=IF(AL$7="","Yes",AL$7))/(OFFSET(Data!$A$1,0,MATCH(AL$6,Data!$1:$1,0)-1,1000,1)=IF(AL$7="","Yes",AL$7))*ROW(Data!$C$1:$C$1009),ROW(AL194)-ROW(AL$7)),1)),"")</f>
        <v/>
      </c>
      <c r="AM194" s="43" t="str">
        <f ca="1">IF(AN194="","",IF(INDEX(Data!$BR:$BR,MATCH(AN194,Data!$A:$A,0),1)=0,"",INDEX(Data!$BR:$BR,MATCH(AN194,Data!$A:$A,0),1)))</f>
        <v/>
      </c>
      <c r="AN194" s="43" t="str" cm="1">
        <f t="array" aca="1" ref="AN194" ca="1">IFERROR(_xlfn.SINGLE(INDEX(Data!$A$1:AU$1009,_xlfn.AGGREGATE(15,6,(OFFSET(Data!$A$1,0,MATCH(AN$6,Data!$1:$1,0)-1,1000,1)=IF(AN$7="","Yes",AN$7))/(OFFSET(Data!$A$1,0,MATCH(AN$6,Data!$1:$1,0)-1,1000,1)=IF(AN$7="","Yes",AN$7))*ROW(Data!$C$1:$C$1009),ROW(AN194)-ROW(AN$7)),1)),"")</f>
        <v/>
      </c>
    </row>
    <row r="195" spans="1:40" x14ac:dyDescent="0.4">
      <c r="A195" s="43" t="str">
        <f ca="1">IF(B195="","",IF(INDEX(Data!$BR:$BR,MATCH(B195,Data!$A:$A,0),1)=0,"",INDEX(Data!$BR:$BR,MATCH(B195,Data!$A:$A,0),1)))</f>
        <v/>
      </c>
      <c r="B195" s="43" t="str" cm="1">
        <f t="array" aca="1" ref="B195" ca="1">IFERROR(_xlfn.SINGLE(INDEX(Data!A$1:$A$1007,_xlfn.AGGREGATE(15,6,(OFFSET(Data!$A$1,0,MATCH(B$6,Data!$1:$1,0)-1,1000,1)=IF(B$7="","Yes",B$7))/(OFFSET(Data!$A$1,0,MATCH(B$6,Data!$1:$1,0)-1,1000,1)=IF(B$7="","Yes",B$7))*ROW(Data!$C$1:$C$1007),ROW(B195)-ROW(B$7)),1)),"")</f>
        <v/>
      </c>
      <c r="C195" s="43" t="str">
        <f ca="1">IF(D195="","",IF(INDEX(Data!$BR:$BR,MATCH(D195,Data!$A:$A,0),1)=0,"",INDEX(Data!$BR:$BR,MATCH(D195,Data!$A:$A,0),1)))</f>
        <v/>
      </c>
      <c r="D195" s="43" t="str" cm="1">
        <f t="array" aca="1" ref="D195" ca="1">IFERROR(_xlfn.SINGLE(INDEX(Data!$A$1:C$1007,_xlfn.AGGREGATE(15,6,(OFFSET(Data!$A$1,0,MATCH(D$6,Data!$1:$1,0)-1,1000,1)=IF(D$7="","Yes",D$7))/(OFFSET(Data!$A$1,0,MATCH(D$6,Data!$1:$1,0)-1,1000,1)=IF(D$7="","Yes",D$7))*ROW(Data!$C$1:$C$1007),ROW(D195)-ROW(D$7)),1)),"")</f>
        <v/>
      </c>
      <c r="E195" s="43" t="str">
        <f ca="1">IF(F195="","",IF(INDEX(Data!$BR:$BR,MATCH(F195,Data!$A:$A,0),1)=0,"",INDEX(Data!$BR:$BR,MATCH(F195,Data!$A:$A,0),1)))</f>
        <v/>
      </c>
      <c r="F195" s="43" t="str" cm="1">
        <f t="array" aca="1" ref="F195" ca="1">IFERROR(_xlfn.SINGLE(INDEX(Data!$A$1:E$1009,_xlfn.AGGREGATE(15,6,(OFFSET(Data!$A$1,0,MATCH(F$6,Data!$1:$1,0)-1,1000,1)=IF(F$7="","Yes",F$7))/(OFFSET(Data!$A$1,0,MATCH(F$6,Data!$1:$1,0)-1,1000,1)=IF(F$7="","Yes",F$7))*ROW(Data!$C$1:$C$1009),ROW(F195)-ROW(F$7)),1)),"")</f>
        <v/>
      </c>
      <c r="G195" s="43" t="str">
        <f ca="1">IF(H195="","",IF(INDEX(Data!$BR:$BR,MATCH(H195,Data!$A:$A,0),1)=0,"",INDEX(Data!$BR:$BR,MATCH(H195,Data!$A:$A,0),1)))</f>
        <v/>
      </c>
      <c r="H195" s="43" t="str" cm="1">
        <f t="array" aca="1" ref="H195" ca="1">IFERROR(_xlfn.SINGLE(INDEX(Data!$A$1:G$1009,_xlfn.AGGREGATE(15,6,(OFFSET(Data!$A$1,0,MATCH(H$6,Data!$1:$1,0)-1,1000,1)=IF(H$7="","Yes",H$7))/(OFFSET(Data!$A$1,0,MATCH(H$6,Data!$1:$1,0)-1,1000,1)=IF(H$7="","Yes",H$7))*ROW(Data!$C$1:$C$1009),ROW(H195)-ROW(H$7)),1)),"")</f>
        <v/>
      </c>
      <c r="I195" s="43" t="str">
        <f ca="1">IF(J195="","",IF(INDEX(Data!$BR:$BR,MATCH(J195,Data!$A:$A,0),1)=0,"",INDEX(Data!$BR:$BR,MATCH(J195,Data!$A:$A,0),1)))</f>
        <v/>
      </c>
      <c r="J195" s="43" t="str" cm="1">
        <f t="array" aca="1" ref="J195" ca="1">IFERROR(_xlfn.SINGLE(INDEX(Data!$A$1:J$1009,_xlfn.AGGREGATE(15,6,(OFFSET(Data!$A$1,0,MATCH(J$6,Data!$1:$1,0)-1,1000,1)=IF(J$7="","Yes",J$7))/(OFFSET(Data!$A$1,0,MATCH(J$6,Data!$1:$1,0)-1,1000,1)=IF(J$7="","Yes",J$7))*ROW(Data!$C$1:$C$1009),ROW(J195)-ROW(J$7)),1)),"")</f>
        <v/>
      </c>
      <c r="K195" s="43" t="str">
        <f ca="1">IF(L195="","",IF(INDEX(Data!$BR:$BR,MATCH(L195,Data!$A:$A,0),1)=0,"",INDEX(Data!$BR:$BR,MATCH(L195,Data!$A:$A,0),1)))</f>
        <v/>
      </c>
      <c r="L195" s="43" t="str" cm="1">
        <f t="array" aca="1" ref="L195" ca="1">IFERROR(_xlfn.SINGLE(INDEX(Data!$A$1:L$1009,_xlfn.AGGREGATE(15,6,(OFFSET(Data!$A$1,0,MATCH(L$6,Data!$1:$1,0)-1,1000,1)=IF(L$7="","Yes",L$7))/(OFFSET(Data!$A$1,0,MATCH(L$6,Data!$1:$1,0)-1,1000,1)=IF(L$7="","Yes",L$7))*ROW(Data!$C$1:$C$1009),ROW(L195)-ROW(L$7)),1)),"")</f>
        <v/>
      </c>
      <c r="M195" s="43" t="str">
        <f ca="1">IF(N195="","",IF(INDEX(Data!$BR:$BR,MATCH(N195,Data!$A:$A,0),1)=0,"",INDEX(Data!$BR:$BR,MATCH(N195,Data!$A:$A,0),1)))</f>
        <v/>
      </c>
      <c r="N195" s="43" t="str" cm="1">
        <f t="array" aca="1" ref="N195" ca="1">IFERROR(_xlfn.SINGLE(INDEX(Data!$A$1:N$1009,_xlfn.AGGREGATE(15,6,(OFFSET(Data!$A$1,0,MATCH(N$6,Data!$1:$1,0)-1,1000,1)=IF(N$7="","Yes",N$7))/(OFFSET(Data!$A$1,0,MATCH(N$6,Data!$1:$1,0)-1,1000,1)=IF(N$7="","Yes",N$7))*ROW(Data!$C$1:$C$1009),ROW(N195)-ROW(N$7)),1)),"")</f>
        <v/>
      </c>
      <c r="O195" s="43" t="str">
        <f ca="1">IF(P195="","",IF(INDEX(Data!$BR:$BR,MATCH(P195,Data!$A:$A,0),1)=0,"",INDEX(Data!$BR:$BR,MATCH(P195,Data!$A:$A,0),1)))</f>
        <v/>
      </c>
      <c r="P195" s="43" t="str" cm="1">
        <f t="array" aca="1" ref="P195" ca="1">IFERROR(_xlfn.SINGLE(INDEX(Data!$A$1:Q$1009,_xlfn.AGGREGATE(15,6,(OFFSET(Data!$A$1,0,MATCH(P$6,Data!$1:$1,0)-1,1000,1)=IF(P$7="","Yes",P$7))/(OFFSET(Data!$A$1,0,MATCH(P$6,Data!$1:$1,0)-1,1000,1)=IF(P$7="","Yes",P$7))*ROW(Data!$C$1:$C$1009),ROW(P195)-ROW(P$7)),1)),"")</f>
        <v/>
      </c>
      <c r="Q195" s="43" t="str">
        <f ca="1">IF(R195="","",IF(INDEX(Data!$BR:$BR,MATCH(R195,Data!$A:$A,0),1)=0,"",INDEX(Data!$BR:$BR,MATCH(R195,Data!$A:$A,0),1)))</f>
        <v/>
      </c>
      <c r="R195" s="43" t="str" cm="1">
        <f t="array" aca="1" ref="R195" ca="1">IFERROR(_xlfn.SINGLE(INDEX(Data!$A$1:R$1009,_xlfn.AGGREGATE(15,6,(OFFSET(Data!$A$1,0,MATCH(R$6,Data!$1:$1,0)-1,1000,1)=IF(R$7="","Yes",R$7))/(OFFSET(Data!$A$1,0,MATCH(R$6,Data!$1:$1,0)-1,1000,1)=IF(R$7="","Yes",R$7))*ROW(Data!$C$1:$C$1009),ROW(R195)-ROW(R$7)),1)),"")</f>
        <v/>
      </c>
      <c r="S195" s="43" t="str">
        <f ca="1">IF(T195="","",IF(INDEX(Data!$BR:$BR,MATCH(T195,Data!$A:$A,0),1)=0,"",INDEX(Data!$BR:$BR,MATCH(T195,Data!$A:$A,0),1)))</f>
        <v/>
      </c>
      <c r="T195" s="43" t="str" cm="1">
        <f t="array" aca="1" ref="T195" ca="1">IFERROR(_xlfn.SINGLE(INDEX(Data!$A$1:S$1009,_xlfn.AGGREGATE(15,6,(OFFSET(Data!$A$1,0,MATCH(T$6,Data!$1:$1,0)-1,1000,1)=IF(T$7="","Yes",T$7))/(OFFSET(Data!$A$1,0,MATCH(T$6,Data!$1:$1,0)-1,1000,1)=IF(T$7="","Yes",T$7))*ROW(Data!$C$1:$C$1009),ROW(T195)-ROW(T$7)),1)),"")</f>
        <v/>
      </c>
      <c r="U195" s="43" t="str">
        <f ca="1">IF(V195="","",IF(INDEX(Data!$BR:$BR,MATCH(V195,Data!$A:$A,0),1)=0,"",INDEX(Data!$BR:$BR,MATCH(V195,Data!$A:$A,0),1)))</f>
        <v/>
      </c>
      <c r="V195" s="43" t="str" cm="1">
        <f t="array" aca="1" ref="V195" ca="1">IFERROR(_xlfn.SINGLE(INDEX(Data!$A$1:T$1009,_xlfn.AGGREGATE(15,6,(OFFSET(Data!$A$1,0,MATCH(V$6,Data!$1:$1,0)-1,1000,1)=IF(V$7="","Yes",V$7))/(OFFSET(Data!$A$1,0,MATCH(V$6,Data!$1:$1,0)-1,1000,1)=IF(V$7="","Yes",V$7))*ROW(Data!$C$1:$C$1009),ROW(V195)-ROW(V$7)),1)),"")</f>
        <v/>
      </c>
      <c r="W195" s="43" t="str">
        <f ca="1">IF(X195="","",IF(INDEX(Data!$BR:$BR,MATCH(X195,Data!$A:$A,0),1)=0,"",INDEX(Data!$BR:$BR,MATCH(X195,Data!$A:$A,0),1)))</f>
        <v/>
      </c>
      <c r="X195" s="43" t="str" cm="1">
        <f t="array" aca="1" ref="X195" ca="1">IFERROR(_xlfn.SINGLE(INDEX(Data!$A$1:Y$1009,_xlfn.AGGREGATE(15,6,(OFFSET(Data!$A$1,0,MATCH(X$6,Data!$1:$1,0)-1,1000,1)=IF(X$7="","Yes",X$7))/(OFFSET(Data!$A$1,0,MATCH(X$6,Data!$1:$1,0)-1,1000,1)=IF(X$7="","Yes",X$7))*ROW(Data!$C$1:$C$1009),ROW(X195)-ROW(X$7)),1)),"")</f>
        <v/>
      </c>
      <c r="Y195" s="43" t="str">
        <f ca="1">IF(Z195="","",IF(INDEX(Data!$BR:$BR,MATCH(Z195,Data!$A:$A,0),1)=0,"",INDEX(Data!$BR:$BR,MATCH(Z195,Data!$A:$A,0),1)))</f>
        <v/>
      </c>
      <c r="Z195" s="43" t="str" cm="1">
        <f t="array" aca="1" ref="Z195" ca="1">IFERROR(_xlfn.SINGLE(INDEX(Data!$A$1:AA$1009,_xlfn.AGGREGATE(15,6,(OFFSET(Data!$A$1,0,MATCH(Z$6,Data!$1:$1,0)-1,1000,1)=IF(Z$7="","Yes",Z$7))/(OFFSET(Data!$A$1,0,MATCH(Z$6,Data!$1:$1,0)-1,1000,1)=IF(Z$7="","Yes",Z$7))*ROW(Data!$C$1:$C$1009),ROW(Z195)-ROW(Z$7)),1)),"")</f>
        <v/>
      </c>
      <c r="AA195" s="43" t="str">
        <f ca="1">IF(AB195="","",IF(INDEX(Data!$BR:$BR,MATCH(AB195,Data!$A:$A,0),1)=0,"",INDEX(Data!$BR:$BR,MATCH(AB195,Data!$A:$A,0),1)))</f>
        <v/>
      </c>
      <c r="AB195" s="43" t="str" cm="1">
        <f t="array" aca="1" ref="AB195" ca="1">IFERROR(_xlfn.SINGLE(INDEX(Data!$A$1:AC$1009,_xlfn.AGGREGATE(15,6,(OFFSET(Data!$A$1,0,MATCH(AB$6,Data!$1:$1,0)-1,1000,1)=IF(AB$7="","Yes",AB$7))/(OFFSET(Data!$A$1,0,MATCH(AB$6,Data!$1:$1,0)-1,1000,1)=IF(AB$7="","Yes",AB$7))*ROW(Data!$C$1:$C$1009),ROW(AB195)-ROW(AB$7)),1)),"")</f>
        <v/>
      </c>
      <c r="AC195" s="43" t="str">
        <f ca="1">IF(AD195="","",IF(INDEX(Data!$BR:$BR,MATCH(AD195,Data!$A:$A,0),1)=0,"",INDEX(Data!$BR:$BR,MATCH(AD195,Data!$A:$A,0),1)))</f>
        <v/>
      </c>
      <c r="AD195" s="43" t="str" cm="1">
        <f t="array" aca="1" ref="AD195" ca="1">IFERROR(_xlfn.SINGLE(INDEX(Data!$A$1:AE$1009,_xlfn.AGGREGATE(15,6,(OFFSET(Data!$A$1,0,MATCH(AD$6,Data!$1:$1,0)-1,1000,1)=IF(AD$7="","Yes",AD$7))/(OFFSET(Data!$A$1,0,MATCH(AD$6,Data!$1:$1,0)-1,1000,1)=IF(AD$7="","Yes",AD$7))*ROW(Data!$C$1:$C$1009),ROW(AD195)-ROW(AD$7)),1)),"")</f>
        <v/>
      </c>
      <c r="AE195" s="43" t="str">
        <f ca="1">IF(AF195="","",IF(INDEX(Data!$BR:$BR,MATCH(AF195,Data!$A:$A,0),1)=0,"",INDEX(Data!$BR:$BR,MATCH(AF195,Data!$A:$A,0),1)))</f>
        <v/>
      </c>
      <c r="AF195" s="43" t="str" cm="1">
        <f t="array" aca="1" ref="AF195" ca="1">IFERROR(_xlfn.SINGLE(INDEX(Data!$A$1:AM$1009,_xlfn.AGGREGATE(15,6,(OFFSET(Data!$A$1,0,MATCH(AF$6,Data!$1:$1,0)-1,1000,1)=IF(AF$7="","Yes",AF$7))/(OFFSET(Data!$A$1,0,MATCH(AF$6,Data!$1:$1,0)-1,1000,1)=IF(AF$7="","Yes",AF$7))*ROW(Data!$C$1:$C$1009),ROW(AF195)-ROW(AF$7)),1)),"")</f>
        <v/>
      </c>
      <c r="AG195" s="43" t="str">
        <f ca="1">IF(AH195="","",IF(INDEX(Data!$BR:$BR,MATCH(AH195,Data!$A:$A,0),1)=0,"",INDEX(Data!$BR:$BR,MATCH(AH195,Data!$A:$A,0),1)))</f>
        <v/>
      </c>
      <c r="AH195" s="43" t="str" cm="1">
        <f t="array" aca="1" ref="AH195" ca="1">IFERROR(_xlfn.SINGLE(INDEX(Data!$A$1:AO$1009,_xlfn.AGGREGATE(15,6,(OFFSET(Data!$A$1,0,MATCH(AH$6,Data!$1:$1,0)-1,1000,1)=IF(AH$7="","Yes",AH$7))/(OFFSET(Data!$A$1,0,MATCH(AH$6,Data!$1:$1,0)-1,1000,1)=IF(AH$7="","Yes",AH$7))*ROW(Data!$C$1:$C$1009),ROW(AH195)-ROW(AH$7)),1)),"")</f>
        <v/>
      </c>
      <c r="AI195" s="43" t="str">
        <f ca="1">IF(AJ195="","",IF(INDEX(Data!$BR:$BR,MATCH(AJ195,Data!$A:$A,0),1)=0,"",INDEX(Data!$BR:$BR,MATCH(AJ195,Data!$A:$A,0),1)))</f>
        <v/>
      </c>
      <c r="AJ195" s="43" t="str" cm="1">
        <f t="array" aca="1" ref="AJ195" ca="1">IFERROR(_xlfn.SINGLE(INDEX(Data!$A$1:AQ$1009,_xlfn.AGGREGATE(15,6,(OFFSET(Data!$A$1,0,MATCH(AJ$6,Data!$1:$1,0)-1,1000,1)=IF(AJ$7="","Yes",AJ$7))/(OFFSET(Data!$A$1,0,MATCH(AJ$6,Data!$1:$1,0)-1,1000,1)=IF(AJ$7="","Yes",AJ$7))*ROW(Data!$C$1:$C$1009),ROW(AJ195)-ROW(AJ$7)),1)),"")</f>
        <v/>
      </c>
      <c r="AK195" s="43" t="str">
        <f ca="1">IF(AL195="","",IF(INDEX(Data!$BR:$BR,MATCH(AL195,Data!$A:$A,0),1)=0,"",INDEX(Data!$BR:$BR,MATCH(AL195,Data!$A:$A,0),1)))</f>
        <v/>
      </c>
      <c r="AL195" s="43" t="str" cm="1">
        <f t="array" aca="1" ref="AL195" ca="1">IFERROR(_xlfn.SINGLE(INDEX(Data!$A$1:AS$1009,_xlfn.AGGREGATE(15,6,(OFFSET(Data!$A$1,0,MATCH(AL$6,Data!$1:$1,0)-1,1000,1)=IF(AL$7="","Yes",AL$7))/(OFFSET(Data!$A$1,0,MATCH(AL$6,Data!$1:$1,0)-1,1000,1)=IF(AL$7="","Yes",AL$7))*ROW(Data!$C$1:$C$1009),ROW(AL195)-ROW(AL$7)),1)),"")</f>
        <v/>
      </c>
      <c r="AM195" s="43" t="str">
        <f ca="1">IF(AN195="","",IF(INDEX(Data!$BR:$BR,MATCH(AN195,Data!$A:$A,0),1)=0,"",INDEX(Data!$BR:$BR,MATCH(AN195,Data!$A:$A,0),1)))</f>
        <v/>
      </c>
      <c r="AN195" s="43" t="str" cm="1">
        <f t="array" aca="1" ref="AN195" ca="1">IFERROR(_xlfn.SINGLE(INDEX(Data!$A$1:AU$1009,_xlfn.AGGREGATE(15,6,(OFFSET(Data!$A$1,0,MATCH(AN$6,Data!$1:$1,0)-1,1000,1)=IF(AN$7="","Yes",AN$7))/(OFFSET(Data!$A$1,0,MATCH(AN$6,Data!$1:$1,0)-1,1000,1)=IF(AN$7="","Yes",AN$7))*ROW(Data!$C$1:$C$1009),ROW(AN195)-ROW(AN$7)),1)),"")</f>
        <v/>
      </c>
    </row>
    <row r="196" spans="1:40" x14ac:dyDescent="0.4">
      <c r="A196" s="43" t="str">
        <f ca="1">IF(B196="","",IF(INDEX(Data!$BR:$BR,MATCH(B196,Data!$A:$A,0),1)=0,"",INDEX(Data!$BR:$BR,MATCH(B196,Data!$A:$A,0),1)))</f>
        <v/>
      </c>
      <c r="B196" s="43" t="str" cm="1">
        <f t="array" aca="1" ref="B196" ca="1">IFERROR(_xlfn.SINGLE(INDEX(Data!A$1:$A$1007,_xlfn.AGGREGATE(15,6,(OFFSET(Data!$A$1,0,MATCH(B$6,Data!$1:$1,0)-1,1000,1)=IF(B$7="","Yes",B$7))/(OFFSET(Data!$A$1,0,MATCH(B$6,Data!$1:$1,0)-1,1000,1)=IF(B$7="","Yes",B$7))*ROW(Data!$C$1:$C$1007),ROW(B196)-ROW(B$7)),1)),"")</f>
        <v/>
      </c>
      <c r="C196" s="43" t="str">
        <f ca="1">IF(D196="","",IF(INDEX(Data!$BR:$BR,MATCH(D196,Data!$A:$A,0),1)=0,"",INDEX(Data!$BR:$BR,MATCH(D196,Data!$A:$A,0),1)))</f>
        <v/>
      </c>
      <c r="D196" s="43" t="str" cm="1">
        <f t="array" aca="1" ref="D196" ca="1">IFERROR(_xlfn.SINGLE(INDEX(Data!$A$1:C$1007,_xlfn.AGGREGATE(15,6,(OFFSET(Data!$A$1,0,MATCH(D$6,Data!$1:$1,0)-1,1000,1)=IF(D$7="","Yes",D$7))/(OFFSET(Data!$A$1,0,MATCH(D$6,Data!$1:$1,0)-1,1000,1)=IF(D$7="","Yes",D$7))*ROW(Data!$C$1:$C$1007),ROW(D196)-ROW(D$7)),1)),"")</f>
        <v/>
      </c>
      <c r="E196" s="43" t="str">
        <f ca="1">IF(F196="","",IF(INDEX(Data!$BR:$BR,MATCH(F196,Data!$A:$A,0),1)=0,"",INDEX(Data!$BR:$BR,MATCH(F196,Data!$A:$A,0),1)))</f>
        <v/>
      </c>
      <c r="F196" s="43" t="str" cm="1">
        <f t="array" aca="1" ref="F196" ca="1">IFERROR(_xlfn.SINGLE(INDEX(Data!$A$1:E$1009,_xlfn.AGGREGATE(15,6,(OFFSET(Data!$A$1,0,MATCH(F$6,Data!$1:$1,0)-1,1000,1)=IF(F$7="","Yes",F$7))/(OFFSET(Data!$A$1,0,MATCH(F$6,Data!$1:$1,0)-1,1000,1)=IF(F$7="","Yes",F$7))*ROW(Data!$C$1:$C$1009),ROW(F196)-ROW(F$7)),1)),"")</f>
        <v/>
      </c>
      <c r="G196" s="43" t="str">
        <f ca="1">IF(H196="","",IF(INDEX(Data!$BR:$BR,MATCH(H196,Data!$A:$A,0),1)=0,"",INDEX(Data!$BR:$BR,MATCH(H196,Data!$A:$A,0),1)))</f>
        <v/>
      </c>
      <c r="H196" s="43" t="str" cm="1">
        <f t="array" aca="1" ref="H196" ca="1">IFERROR(_xlfn.SINGLE(INDEX(Data!$A$1:G$1009,_xlfn.AGGREGATE(15,6,(OFFSET(Data!$A$1,0,MATCH(H$6,Data!$1:$1,0)-1,1000,1)=IF(H$7="","Yes",H$7))/(OFFSET(Data!$A$1,0,MATCH(H$6,Data!$1:$1,0)-1,1000,1)=IF(H$7="","Yes",H$7))*ROW(Data!$C$1:$C$1009),ROW(H196)-ROW(H$7)),1)),"")</f>
        <v/>
      </c>
      <c r="I196" s="43" t="str">
        <f ca="1">IF(J196="","",IF(INDEX(Data!$BR:$BR,MATCH(J196,Data!$A:$A,0),1)=0,"",INDEX(Data!$BR:$BR,MATCH(J196,Data!$A:$A,0),1)))</f>
        <v/>
      </c>
      <c r="J196" s="43" t="str" cm="1">
        <f t="array" aca="1" ref="J196" ca="1">IFERROR(_xlfn.SINGLE(INDEX(Data!$A$1:J$1009,_xlfn.AGGREGATE(15,6,(OFFSET(Data!$A$1,0,MATCH(J$6,Data!$1:$1,0)-1,1000,1)=IF(J$7="","Yes",J$7))/(OFFSET(Data!$A$1,0,MATCH(J$6,Data!$1:$1,0)-1,1000,1)=IF(J$7="","Yes",J$7))*ROW(Data!$C$1:$C$1009),ROW(J196)-ROW(J$7)),1)),"")</f>
        <v/>
      </c>
      <c r="K196" s="43" t="str">
        <f ca="1">IF(L196="","",IF(INDEX(Data!$BR:$BR,MATCH(L196,Data!$A:$A,0),1)=0,"",INDEX(Data!$BR:$BR,MATCH(L196,Data!$A:$A,0),1)))</f>
        <v/>
      </c>
      <c r="L196" s="43" t="str" cm="1">
        <f t="array" aca="1" ref="L196" ca="1">IFERROR(_xlfn.SINGLE(INDEX(Data!$A$1:L$1009,_xlfn.AGGREGATE(15,6,(OFFSET(Data!$A$1,0,MATCH(L$6,Data!$1:$1,0)-1,1000,1)=IF(L$7="","Yes",L$7))/(OFFSET(Data!$A$1,0,MATCH(L$6,Data!$1:$1,0)-1,1000,1)=IF(L$7="","Yes",L$7))*ROW(Data!$C$1:$C$1009),ROW(L196)-ROW(L$7)),1)),"")</f>
        <v/>
      </c>
      <c r="M196" s="43" t="str">
        <f ca="1">IF(N196="","",IF(INDEX(Data!$BR:$BR,MATCH(N196,Data!$A:$A,0),1)=0,"",INDEX(Data!$BR:$BR,MATCH(N196,Data!$A:$A,0),1)))</f>
        <v/>
      </c>
      <c r="N196" s="43" t="str" cm="1">
        <f t="array" aca="1" ref="N196" ca="1">IFERROR(_xlfn.SINGLE(INDEX(Data!$A$1:N$1009,_xlfn.AGGREGATE(15,6,(OFFSET(Data!$A$1,0,MATCH(N$6,Data!$1:$1,0)-1,1000,1)=IF(N$7="","Yes",N$7))/(OFFSET(Data!$A$1,0,MATCH(N$6,Data!$1:$1,0)-1,1000,1)=IF(N$7="","Yes",N$7))*ROW(Data!$C$1:$C$1009),ROW(N196)-ROW(N$7)),1)),"")</f>
        <v/>
      </c>
      <c r="O196" s="43" t="str">
        <f ca="1">IF(P196="","",IF(INDEX(Data!$BR:$BR,MATCH(P196,Data!$A:$A,0),1)=0,"",INDEX(Data!$BR:$BR,MATCH(P196,Data!$A:$A,0),1)))</f>
        <v/>
      </c>
      <c r="P196" s="43" t="str" cm="1">
        <f t="array" aca="1" ref="P196" ca="1">IFERROR(_xlfn.SINGLE(INDEX(Data!$A$1:Q$1009,_xlfn.AGGREGATE(15,6,(OFFSET(Data!$A$1,0,MATCH(P$6,Data!$1:$1,0)-1,1000,1)=IF(P$7="","Yes",P$7))/(OFFSET(Data!$A$1,0,MATCH(P$6,Data!$1:$1,0)-1,1000,1)=IF(P$7="","Yes",P$7))*ROW(Data!$C$1:$C$1009),ROW(P196)-ROW(P$7)),1)),"")</f>
        <v/>
      </c>
      <c r="Q196" s="43" t="str">
        <f ca="1">IF(R196="","",IF(INDEX(Data!$BR:$BR,MATCH(R196,Data!$A:$A,0),1)=0,"",INDEX(Data!$BR:$BR,MATCH(R196,Data!$A:$A,0),1)))</f>
        <v/>
      </c>
      <c r="R196" s="43" t="str" cm="1">
        <f t="array" aca="1" ref="R196" ca="1">IFERROR(_xlfn.SINGLE(INDEX(Data!$A$1:R$1009,_xlfn.AGGREGATE(15,6,(OFFSET(Data!$A$1,0,MATCH(R$6,Data!$1:$1,0)-1,1000,1)=IF(R$7="","Yes",R$7))/(OFFSET(Data!$A$1,0,MATCH(R$6,Data!$1:$1,0)-1,1000,1)=IF(R$7="","Yes",R$7))*ROW(Data!$C$1:$C$1009),ROW(R196)-ROW(R$7)),1)),"")</f>
        <v/>
      </c>
      <c r="S196" s="43" t="str">
        <f ca="1">IF(T196="","",IF(INDEX(Data!$BR:$BR,MATCH(T196,Data!$A:$A,0),1)=0,"",INDEX(Data!$BR:$BR,MATCH(T196,Data!$A:$A,0),1)))</f>
        <v/>
      </c>
      <c r="T196" s="43" t="str" cm="1">
        <f t="array" aca="1" ref="T196" ca="1">IFERROR(_xlfn.SINGLE(INDEX(Data!$A$1:S$1009,_xlfn.AGGREGATE(15,6,(OFFSET(Data!$A$1,0,MATCH(T$6,Data!$1:$1,0)-1,1000,1)=IF(T$7="","Yes",T$7))/(OFFSET(Data!$A$1,0,MATCH(T$6,Data!$1:$1,0)-1,1000,1)=IF(T$7="","Yes",T$7))*ROW(Data!$C$1:$C$1009),ROW(T196)-ROW(T$7)),1)),"")</f>
        <v/>
      </c>
      <c r="U196" s="43" t="str">
        <f ca="1">IF(V196="","",IF(INDEX(Data!$BR:$BR,MATCH(V196,Data!$A:$A,0),1)=0,"",INDEX(Data!$BR:$BR,MATCH(V196,Data!$A:$A,0),1)))</f>
        <v/>
      </c>
      <c r="V196" s="43" t="str" cm="1">
        <f t="array" aca="1" ref="V196" ca="1">IFERROR(_xlfn.SINGLE(INDEX(Data!$A$1:T$1009,_xlfn.AGGREGATE(15,6,(OFFSET(Data!$A$1,0,MATCH(V$6,Data!$1:$1,0)-1,1000,1)=IF(V$7="","Yes",V$7))/(OFFSET(Data!$A$1,0,MATCH(V$6,Data!$1:$1,0)-1,1000,1)=IF(V$7="","Yes",V$7))*ROW(Data!$C$1:$C$1009),ROW(V196)-ROW(V$7)),1)),"")</f>
        <v/>
      </c>
      <c r="W196" s="43" t="str">
        <f ca="1">IF(X196="","",IF(INDEX(Data!$BR:$BR,MATCH(X196,Data!$A:$A,0),1)=0,"",INDEX(Data!$BR:$BR,MATCH(X196,Data!$A:$A,0),1)))</f>
        <v/>
      </c>
      <c r="X196" s="43" t="str" cm="1">
        <f t="array" aca="1" ref="X196" ca="1">IFERROR(_xlfn.SINGLE(INDEX(Data!$A$1:Y$1009,_xlfn.AGGREGATE(15,6,(OFFSET(Data!$A$1,0,MATCH(X$6,Data!$1:$1,0)-1,1000,1)=IF(X$7="","Yes",X$7))/(OFFSET(Data!$A$1,0,MATCH(X$6,Data!$1:$1,0)-1,1000,1)=IF(X$7="","Yes",X$7))*ROW(Data!$C$1:$C$1009),ROW(X196)-ROW(X$7)),1)),"")</f>
        <v/>
      </c>
      <c r="Y196" s="43" t="str">
        <f ca="1">IF(Z196="","",IF(INDEX(Data!$BR:$BR,MATCH(Z196,Data!$A:$A,0),1)=0,"",INDEX(Data!$BR:$BR,MATCH(Z196,Data!$A:$A,0),1)))</f>
        <v/>
      </c>
      <c r="Z196" s="43" t="str" cm="1">
        <f t="array" aca="1" ref="Z196" ca="1">IFERROR(_xlfn.SINGLE(INDEX(Data!$A$1:AA$1009,_xlfn.AGGREGATE(15,6,(OFFSET(Data!$A$1,0,MATCH(Z$6,Data!$1:$1,0)-1,1000,1)=IF(Z$7="","Yes",Z$7))/(OFFSET(Data!$A$1,0,MATCH(Z$6,Data!$1:$1,0)-1,1000,1)=IF(Z$7="","Yes",Z$7))*ROW(Data!$C$1:$C$1009),ROW(Z196)-ROW(Z$7)),1)),"")</f>
        <v/>
      </c>
      <c r="AA196" s="43" t="str">
        <f ca="1">IF(AB196="","",IF(INDEX(Data!$BR:$BR,MATCH(AB196,Data!$A:$A,0),1)=0,"",INDEX(Data!$BR:$BR,MATCH(AB196,Data!$A:$A,0),1)))</f>
        <v/>
      </c>
      <c r="AB196" s="43" t="str" cm="1">
        <f t="array" aca="1" ref="AB196" ca="1">IFERROR(_xlfn.SINGLE(INDEX(Data!$A$1:AC$1009,_xlfn.AGGREGATE(15,6,(OFFSET(Data!$A$1,0,MATCH(AB$6,Data!$1:$1,0)-1,1000,1)=IF(AB$7="","Yes",AB$7))/(OFFSET(Data!$A$1,0,MATCH(AB$6,Data!$1:$1,0)-1,1000,1)=IF(AB$7="","Yes",AB$7))*ROW(Data!$C$1:$C$1009),ROW(AB196)-ROW(AB$7)),1)),"")</f>
        <v/>
      </c>
      <c r="AC196" s="43" t="str">
        <f ca="1">IF(AD196="","",IF(INDEX(Data!$BR:$BR,MATCH(AD196,Data!$A:$A,0),1)=0,"",INDEX(Data!$BR:$BR,MATCH(AD196,Data!$A:$A,0),1)))</f>
        <v/>
      </c>
      <c r="AD196" s="43" t="str" cm="1">
        <f t="array" aca="1" ref="AD196" ca="1">IFERROR(_xlfn.SINGLE(INDEX(Data!$A$1:AE$1009,_xlfn.AGGREGATE(15,6,(OFFSET(Data!$A$1,0,MATCH(AD$6,Data!$1:$1,0)-1,1000,1)=IF(AD$7="","Yes",AD$7))/(OFFSET(Data!$A$1,0,MATCH(AD$6,Data!$1:$1,0)-1,1000,1)=IF(AD$7="","Yes",AD$7))*ROW(Data!$C$1:$C$1009),ROW(AD196)-ROW(AD$7)),1)),"")</f>
        <v/>
      </c>
      <c r="AE196" s="43" t="str">
        <f ca="1">IF(AF196="","",IF(INDEX(Data!$BR:$BR,MATCH(AF196,Data!$A:$A,0),1)=0,"",INDEX(Data!$BR:$BR,MATCH(AF196,Data!$A:$A,0),1)))</f>
        <v/>
      </c>
      <c r="AF196" s="43" t="str" cm="1">
        <f t="array" aca="1" ref="AF196" ca="1">IFERROR(_xlfn.SINGLE(INDEX(Data!$A$1:AM$1009,_xlfn.AGGREGATE(15,6,(OFFSET(Data!$A$1,0,MATCH(AF$6,Data!$1:$1,0)-1,1000,1)=IF(AF$7="","Yes",AF$7))/(OFFSET(Data!$A$1,0,MATCH(AF$6,Data!$1:$1,0)-1,1000,1)=IF(AF$7="","Yes",AF$7))*ROW(Data!$C$1:$C$1009),ROW(AF196)-ROW(AF$7)),1)),"")</f>
        <v/>
      </c>
      <c r="AG196" s="43" t="str">
        <f ca="1">IF(AH196="","",IF(INDEX(Data!$BR:$BR,MATCH(AH196,Data!$A:$A,0),1)=0,"",INDEX(Data!$BR:$BR,MATCH(AH196,Data!$A:$A,0),1)))</f>
        <v/>
      </c>
      <c r="AH196" s="43" t="str" cm="1">
        <f t="array" aca="1" ref="AH196" ca="1">IFERROR(_xlfn.SINGLE(INDEX(Data!$A$1:AO$1009,_xlfn.AGGREGATE(15,6,(OFFSET(Data!$A$1,0,MATCH(AH$6,Data!$1:$1,0)-1,1000,1)=IF(AH$7="","Yes",AH$7))/(OFFSET(Data!$A$1,0,MATCH(AH$6,Data!$1:$1,0)-1,1000,1)=IF(AH$7="","Yes",AH$7))*ROW(Data!$C$1:$C$1009),ROW(AH196)-ROW(AH$7)),1)),"")</f>
        <v/>
      </c>
      <c r="AI196" s="43" t="str">
        <f ca="1">IF(AJ196="","",IF(INDEX(Data!$BR:$BR,MATCH(AJ196,Data!$A:$A,0),1)=0,"",INDEX(Data!$BR:$BR,MATCH(AJ196,Data!$A:$A,0),1)))</f>
        <v/>
      </c>
      <c r="AJ196" s="43" t="str" cm="1">
        <f t="array" aca="1" ref="AJ196" ca="1">IFERROR(_xlfn.SINGLE(INDEX(Data!$A$1:AQ$1009,_xlfn.AGGREGATE(15,6,(OFFSET(Data!$A$1,0,MATCH(AJ$6,Data!$1:$1,0)-1,1000,1)=IF(AJ$7="","Yes",AJ$7))/(OFFSET(Data!$A$1,0,MATCH(AJ$6,Data!$1:$1,0)-1,1000,1)=IF(AJ$7="","Yes",AJ$7))*ROW(Data!$C$1:$C$1009),ROW(AJ196)-ROW(AJ$7)),1)),"")</f>
        <v/>
      </c>
      <c r="AK196" s="43" t="str">
        <f ca="1">IF(AL196="","",IF(INDEX(Data!$BR:$BR,MATCH(AL196,Data!$A:$A,0),1)=0,"",INDEX(Data!$BR:$BR,MATCH(AL196,Data!$A:$A,0),1)))</f>
        <v/>
      </c>
      <c r="AL196" s="43" t="str" cm="1">
        <f t="array" aca="1" ref="AL196" ca="1">IFERROR(_xlfn.SINGLE(INDEX(Data!$A$1:AS$1009,_xlfn.AGGREGATE(15,6,(OFFSET(Data!$A$1,0,MATCH(AL$6,Data!$1:$1,0)-1,1000,1)=IF(AL$7="","Yes",AL$7))/(OFFSET(Data!$A$1,0,MATCH(AL$6,Data!$1:$1,0)-1,1000,1)=IF(AL$7="","Yes",AL$7))*ROW(Data!$C$1:$C$1009),ROW(AL196)-ROW(AL$7)),1)),"")</f>
        <v/>
      </c>
      <c r="AM196" s="43" t="str">
        <f ca="1">IF(AN196="","",IF(INDEX(Data!$BR:$BR,MATCH(AN196,Data!$A:$A,0),1)=0,"",INDEX(Data!$BR:$BR,MATCH(AN196,Data!$A:$A,0),1)))</f>
        <v/>
      </c>
      <c r="AN196" s="43" t="str" cm="1">
        <f t="array" aca="1" ref="AN196" ca="1">IFERROR(_xlfn.SINGLE(INDEX(Data!$A$1:AU$1009,_xlfn.AGGREGATE(15,6,(OFFSET(Data!$A$1,0,MATCH(AN$6,Data!$1:$1,0)-1,1000,1)=IF(AN$7="","Yes",AN$7))/(OFFSET(Data!$A$1,0,MATCH(AN$6,Data!$1:$1,0)-1,1000,1)=IF(AN$7="","Yes",AN$7))*ROW(Data!$C$1:$C$1009),ROW(AN196)-ROW(AN$7)),1)),"")</f>
        <v/>
      </c>
    </row>
    <row r="197" spans="1:40" x14ac:dyDescent="0.4">
      <c r="A197" s="43" t="str">
        <f ca="1">IF(B197="","",IF(INDEX(Data!$BR:$BR,MATCH(B197,Data!$A:$A,0),1)=0,"",INDEX(Data!$BR:$BR,MATCH(B197,Data!$A:$A,0),1)))</f>
        <v/>
      </c>
      <c r="B197" s="43" t="str" cm="1">
        <f t="array" aca="1" ref="B197" ca="1">IFERROR(_xlfn.SINGLE(INDEX(Data!A$1:$A$1007,_xlfn.AGGREGATE(15,6,(OFFSET(Data!$A$1,0,MATCH(B$6,Data!$1:$1,0)-1,1000,1)=IF(B$7="","Yes",B$7))/(OFFSET(Data!$A$1,0,MATCH(B$6,Data!$1:$1,0)-1,1000,1)=IF(B$7="","Yes",B$7))*ROW(Data!$C$1:$C$1007),ROW(B197)-ROW(B$7)),1)),"")</f>
        <v/>
      </c>
      <c r="C197" s="43" t="str">
        <f ca="1">IF(D197="","",IF(INDEX(Data!$BR:$BR,MATCH(D197,Data!$A:$A,0),1)=0,"",INDEX(Data!$BR:$BR,MATCH(D197,Data!$A:$A,0),1)))</f>
        <v/>
      </c>
      <c r="D197" s="43" t="str" cm="1">
        <f t="array" aca="1" ref="D197" ca="1">IFERROR(_xlfn.SINGLE(INDEX(Data!$A$1:C$1007,_xlfn.AGGREGATE(15,6,(OFFSET(Data!$A$1,0,MATCH(D$6,Data!$1:$1,0)-1,1000,1)=IF(D$7="","Yes",D$7))/(OFFSET(Data!$A$1,0,MATCH(D$6,Data!$1:$1,0)-1,1000,1)=IF(D$7="","Yes",D$7))*ROW(Data!$C$1:$C$1007),ROW(D197)-ROW(D$7)),1)),"")</f>
        <v/>
      </c>
      <c r="E197" s="43" t="str">
        <f ca="1">IF(F197="","",IF(INDEX(Data!$BR:$BR,MATCH(F197,Data!$A:$A,0),1)=0,"",INDEX(Data!$BR:$BR,MATCH(F197,Data!$A:$A,0),1)))</f>
        <v/>
      </c>
      <c r="F197" s="43" t="str" cm="1">
        <f t="array" aca="1" ref="F197" ca="1">IFERROR(_xlfn.SINGLE(INDEX(Data!$A$1:E$1009,_xlfn.AGGREGATE(15,6,(OFFSET(Data!$A$1,0,MATCH(F$6,Data!$1:$1,0)-1,1000,1)=IF(F$7="","Yes",F$7))/(OFFSET(Data!$A$1,0,MATCH(F$6,Data!$1:$1,0)-1,1000,1)=IF(F$7="","Yes",F$7))*ROW(Data!$C$1:$C$1009),ROW(F197)-ROW(F$7)),1)),"")</f>
        <v/>
      </c>
      <c r="G197" s="43" t="str">
        <f ca="1">IF(H197="","",IF(INDEX(Data!$BR:$BR,MATCH(H197,Data!$A:$A,0),1)=0,"",INDEX(Data!$BR:$BR,MATCH(H197,Data!$A:$A,0),1)))</f>
        <v/>
      </c>
      <c r="H197" s="43" t="str" cm="1">
        <f t="array" aca="1" ref="H197" ca="1">IFERROR(_xlfn.SINGLE(INDEX(Data!$A$1:G$1009,_xlfn.AGGREGATE(15,6,(OFFSET(Data!$A$1,0,MATCH(H$6,Data!$1:$1,0)-1,1000,1)=IF(H$7="","Yes",H$7))/(OFFSET(Data!$A$1,0,MATCH(H$6,Data!$1:$1,0)-1,1000,1)=IF(H$7="","Yes",H$7))*ROW(Data!$C$1:$C$1009),ROW(H197)-ROW(H$7)),1)),"")</f>
        <v/>
      </c>
      <c r="I197" s="43" t="str">
        <f ca="1">IF(J197="","",IF(INDEX(Data!$BR:$BR,MATCH(J197,Data!$A:$A,0),1)=0,"",INDEX(Data!$BR:$BR,MATCH(J197,Data!$A:$A,0),1)))</f>
        <v/>
      </c>
      <c r="J197" s="43" t="str" cm="1">
        <f t="array" aca="1" ref="J197" ca="1">IFERROR(_xlfn.SINGLE(INDEX(Data!$A$1:J$1009,_xlfn.AGGREGATE(15,6,(OFFSET(Data!$A$1,0,MATCH(J$6,Data!$1:$1,0)-1,1000,1)=IF(J$7="","Yes",J$7))/(OFFSET(Data!$A$1,0,MATCH(J$6,Data!$1:$1,0)-1,1000,1)=IF(J$7="","Yes",J$7))*ROW(Data!$C$1:$C$1009),ROW(J197)-ROW(J$7)),1)),"")</f>
        <v/>
      </c>
      <c r="K197" s="43" t="str">
        <f ca="1">IF(L197="","",IF(INDEX(Data!$BR:$BR,MATCH(L197,Data!$A:$A,0),1)=0,"",INDEX(Data!$BR:$BR,MATCH(L197,Data!$A:$A,0),1)))</f>
        <v/>
      </c>
      <c r="L197" s="43" t="str" cm="1">
        <f t="array" aca="1" ref="L197" ca="1">IFERROR(_xlfn.SINGLE(INDEX(Data!$A$1:L$1009,_xlfn.AGGREGATE(15,6,(OFFSET(Data!$A$1,0,MATCH(L$6,Data!$1:$1,0)-1,1000,1)=IF(L$7="","Yes",L$7))/(OFFSET(Data!$A$1,0,MATCH(L$6,Data!$1:$1,0)-1,1000,1)=IF(L$7="","Yes",L$7))*ROW(Data!$C$1:$C$1009),ROW(L197)-ROW(L$7)),1)),"")</f>
        <v/>
      </c>
      <c r="M197" s="43" t="str">
        <f ca="1">IF(N197="","",IF(INDEX(Data!$BR:$BR,MATCH(N197,Data!$A:$A,0),1)=0,"",INDEX(Data!$BR:$BR,MATCH(N197,Data!$A:$A,0),1)))</f>
        <v/>
      </c>
      <c r="N197" s="43" t="str" cm="1">
        <f t="array" aca="1" ref="N197" ca="1">IFERROR(_xlfn.SINGLE(INDEX(Data!$A$1:N$1009,_xlfn.AGGREGATE(15,6,(OFFSET(Data!$A$1,0,MATCH(N$6,Data!$1:$1,0)-1,1000,1)=IF(N$7="","Yes",N$7))/(OFFSET(Data!$A$1,0,MATCH(N$6,Data!$1:$1,0)-1,1000,1)=IF(N$7="","Yes",N$7))*ROW(Data!$C$1:$C$1009),ROW(N197)-ROW(N$7)),1)),"")</f>
        <v/>
      </c>
      <c r="O197" s="43" t="str">
        <f ca="1">IF(P197="","",IF(INDEX(Data!$BR:$BR,MATCH(P197,Data!$A:$A,0),1)=0,"",INDEX(Data!$BR:$BR,MATCH(P197,Data!$A:$A,0),1)))</f>
        <v/>
      </c>
      <c r="P197" s="43" t="str" cm="1">
        <f t="array" aca="1" ref="P197" ca="1">IFERROR(_xlfn.SINGLE(INDEX(Data!$A$1:Q$1009,_xlfn.AGGREGATE(15,6,(OFFSET(Data!$A$1,0,MATCH(P$6,Data!$1:$1,0)-1,1000,1)=IF(P$7="","Yes",P$7))/(OFFSET(Data!$A$1,0,MATCH(P$6,Data!$1:$1,0)-1,1000,1)=IF(P$7="","Yes",P$7))*ROW(Data!$C$1:$C$1009),ROW(P197)-ROW(P$7)),1)),"")</f>
        <v/>
      </c>
      <c r="Q197" s="43" t="str">
        <f ca="1">IF(R197="","",IF(INDEX(Data!$BR:$BR,MATCH(R197,Data!$A:$A,0),1)=0,"",INDEX(Data!$BR:$BR,MATCH(R197,Data!$A:$A,0),1)))</f>
        <v/>
      </c>
      <c r="R197" s="43" t="str" cm="1">
        <f t="array" aca="1" ref="R197" ca="1">IFERROR(_xlfn.SINGLE(INDEX(Data!$A$1:R$1009,_xlfn.AGGREGATE(15,6,(OFFSET(Data!$A$1,0,MATCH(R$6,Data!$1:$1,0)-1,1000,1)=IF(R$7="","Yes",R$7))/(OFFSET(Data!$A$1,0,MATCH(R$6,Data!$1:$1,0)-1,1000,1)=IF(R$7="","Yes",R$7))*ROW(Data!$C$1:$C$1009),ROW(R197)-ROW(R$7)),1)),"")</f>
        <v/>
      </c>
      <c r="S197" s="43" t="str">
        <f ca="1">IF(T197="","",IF(INDEX(Data!$BR:$BR,MATCH(T197,Data!$A:$A,0),1)=0,"",INDEX(Data!$BR:$BR,MATCH(T197,Data!$A:$A,0),1)))</f>
        <v/>
      </c>
      <c r="T197" s="43" t="str" cm="1">
        <f t="array" aca="1" ref="T197" ca="1">IFERROR(_xlfn.SINGLE(INDEX(Data!$A$1:S$1009,_xlfn.AGGREGATE(15,6,(OFFSET(Data!$A$1,0,MATCH(T$6,Data!$1:$1,0)-1,1000,1)=IF(T$7="","Yes",T$7))/(OFFSET(Data!$A$1,0,MATCH(T$6,Data!$1:$1,0)-1,1000,1)=IF(T$7="","Yes",T$7))*ROW(Data!$C$1:$C$1009),ROW(T197)-ROW(T$7)),1)),"")</f>
        <v/>
      </c>
      <c r="U197" s="43" t="str">
        <f ca="1">IF(V197="","",IF(INDEX(Data!$BR:$BR,MATCH(V197,Data!$A:$A,0),1)=0,"",INDEX(Data!$BR:$BR,MATCH(V197,Data!$A:$A,0),1)))</f>
        <v/>
      </c>
      <c r="V197" s="43" t="str" cm="1">
        <f t="array" aca="1" ref="V197" ca="1">IFERROR(_xlfn.SINGLE(INDEX(Data!$A$1:T$1009,_xlfn.AGGREGATE(15,6,(OFFSET(Data!$A$1,0,MATCH(V$6,Data!$1:$1,0)-1,1000,1)=IF(V$7="","Yes",V$7))/(OFFSET(Data!$A$1,0,MATCH(V$6,Data!$1:$1,0)-1,1000,1)=IF(V$7="","Yes",V$7))*ROW(Data!$C$1:$C$1009),ROW(V197)-ROW(V$7)),1)),"")</f>
        <v/>
      </c>
      <c r="W197" s="43" t="str">
        <f ca="1">IF(X197="","",IF(INDEX(Data!$BR:$BR,MATCH(X197,Data!$A:$A,0),1)=0,"",INDEX(Data!$BR:$BR,MATCH(X197,Data!$A:$A,0),1)))</f>
        <v/>
      </c>
      <c r="X197" s="43" t="str" cm="1">
        <f t="array" aca="1" ref="X197" ca="1">IFERROR(_xlfn.SINGLE(INDEX(Data!$A$1:Y$1009,_xlfn.AGGREGATE(15,6,(OFFSET(Data!$A$1,0,MATCH(X$6,Data!$1:$1,0)-1,1000,1)=IF(X$7="","Yes",X$7))/(OFFSET(Data!$A$1,0,MATCH(X$6,Data!$1:$1,0)-1,1000,1)=IF(X$7="","Yes",X$7))*ROW(Data!$C$1:$C$1009),ROW(X197)-ROW(X$7)),1)),"")</f>
        <v/>
      </c>
      <c r="Y197" s="43" t="str">
        <f ca="1">IF(Z197="","",IF(INDEX(Data!$BR:$BR,MATCH(Z197,Data!$A:$A,0),1)=0,"",INDEX(Data!$BR:$BR,MATCH(Z197,Data!$A:$A,0),1)))</f>
        <v/>
      </c>
      <c r="Z197" s="43" t="str" cm="1">
        <f t="array" aca="1" ref="Z197" ca="1">IFERROR(_xlfn.SINGLE(INDEX(Data!$A$1:AA$1009,_xlfn.AGGREGATE(15,6,(OFFSET(Data!$A$1,0,MATCH(Z$6,Data!$1:$1,0)-1,1000,1)=IF(Z$7="","Yes",Z$7))/(OFFSET(Data!$A$1,0,MATCH(Z$6,Data!$1:$1,0)-1,1000,1)=IF(Z$7="","Yes",Z$7))*ROW(Data!$C$1:$C$1009),ROW(Z197)-ROW(Z$7)),1)),"")</f>
        <v/>
      </c>
      <c r="AA197" s="43" t="str">
        <f ca="1">IF(AB197="","",IF(INDEX(Data!$BR:$BR,MATCH(AB197,Data!$A:$A,0),1)=0,"",INDEX(Data!$BR:$BR,MATCH(AB197,Data!$A:$A,0),1)))</f>
        <v/>
      </c>
      <c r="AB197" s="43" t="str" cm="1">
        <f t="array" aca="1" ref="AB197" ca="1">IFERROR(_xlfn.SINGLE(INDEX(Data!$A$1:AC$1009,_xlfn.AGGREGATE(15,6,(OFFSET(Data!$A$1,0,MATCH(AB$6,Data!$1:$1,0)-1,1000,1)=IF(AB$7="","Yes",AB$7))/(OFFSET(Data!$A$1,0,MATCH(AB$6,Data!$1:$1,0)-1,1000,1)=IF(AB$7="","Yes",AB$7))*ROW(Data!$C$1:$C$1009),ROW(AB197)-ROW(AB$7)),1)),"")</f>
        <v/>
      </c>
      <c r="AC197" s="43" t="str">
        <f ca="1">IF(AD197="","",IF(INDEX(Data!$BR:$BR,MATCH(AD197,Data!$A:$A,0),1)=0,"",INDEX(Data!$BR:$BR,MATCH(AD197,Data!$A:$A,0),1)))</f>
        <v/>
      </c>
      <c r="AD197" s="43" t="str" cm="1">
        <f t="array" aca="1" ref="AD197" ca="1">IFERROR(_xlfn.SINGLE(INDEX(Data!$A$1:AE$1009,_xlfn.AGGREGATE(15,6,(OFFSET(Data!$A$1,0,MATCH(AD$6,Data!$1:$1,0)-1,1000,1)=IF(AD$7="","Yes",AD$7))/(OFFSET(Data!$A$1,0,MATCH(AD$6,Data!$1:$1,0)-1,1000,1)=IF(AD$7="","Yes",AD$7))*ROW(Data!$C$1:$C$1009),ROW(AD197)-ROW(AD$7)),1)),"")</f>
        <v/>
      </c>
      <c r="AE197" s="43" t="str">
        <f ca="1">IF(AF197="","",IF(INDEX(Data!$BR:$BR,MATCH(AF197,Data!$A:$A,0),1)=0,"",INDEX(Data!$BR:$BR,MATCH(AF197,Data!$A:$A,0),1)))</f>
        <v/>
      </c>
      <c r="AF197" s="43" t="str" cm="1">
        <f t="array" aca="1" ref="AF197" ca="1">IFERROR(_xlfn.SINGLE(INDEX(Data!$A$1:AM$1009,_xlfn.AGGREGATE(15,6,(OFFSET(Data!$A$1,0,MATCH(AF$6,Data!$1:$1,0)-1,1000,1)=IF(AF$7="","Yes",AF$7))/(OFFSET(Data!$A$1,0,MATCH(AF$6,Data!$1:$1,0)-1,1000,1)=IF(AF$7="","Yes",AF$7))*ROW(Data!$C$1:$C$1009),ROW(AF197)-ROW(AF$7)),1)),"")</f>
        <v/>
      </c>
      <c r="AG197" s="43" t="str">
        <f ca="1">IF(AH197="","",IF(INDEX(Data!$BR:$BR,MATCH(AH197,Data!$A:$A,0),1)=0,"",INDEX(Data!$BR:$BR,MATCH(AH197,Data!$A:$A,0),1)))</f>
        <v/>
      </c>
      <c r="AH197" s="43" t="str" cm="1">
        <f t="array" aca="1" ref="AH197" ca="1">IFERROR(_xlfn.SINGLE(INDEX(Data!$A$1:AO$1009,_xlfn.AGGREGATE(15,6,(OFFSET(Data!$A$1,0,MATCH(AH$6,Data!$1:$1,0)-1,1000,1)=IF(AH$7="","Yes",AH$7))/(OFFSET(Data!$A$1,0,MATCH(AH$6,Data!$1:$1,0)-1,1000,1)=IF(AH$7="","Yes",AH$7))*ROW(Data!$C$1:$C$1009),ROW(AH197)-ROW(AH$7)),1)),"")</f>
        <v/>
      </c>
      <c r="AI197" s="43" t="str">
        <f ca="1">IF(AJ197="","",IF(INDEX(Data!$BR:$BR,MATCH(AJ197,Data!$A:$A,0),1)=0,"",INDEX(Data!$BR:$BR,MATCH(AJ197,Data!$A:$A,0),1)))</f>
        <v/>
      </c>
      <c r="AJ197" s="43" t="str" cm="1">
        <f t="array" aca="1" ref="AJ197" ca="1">IFERROR(_xlfn.SINGLE(INDEX(Data!$A$1:AQ$1009,_xlfn.AGGREGATE(15,6,(OFFSET(Data!$A$1,0,MATCH(AJ$6,Data!$1:$1,0)-1,1000,1)=IF(AJ$7="","Yes",AJ$7))/(OFFSET(Data!$A$1,0,MATCH(AJ$6,Data!$1:$1,0)-1,1000,1)=IF(AJ$7="","Yes",AJ$7))*ROW(Data!$C$1:$C$1009),ROW(AJ197)-ROW(AJ$7)),1)),"")</f>
        <v/>
      </c>
      <c r="AK197" s="43" t="str">
        <f ca="1">IF(AL197="","",IF(INDEX(Data!$BR:$BR,MATCH(AL197,Data!$A:$A,0),1)=0,"",INDEX(Data!$BR:$BR,MATCH(AL197,Data!$A:$A,0),1)))</f>
        <v/>
      </c>
      <c r="AL197" s="43" t="str" cm="1">
        <f t="array" aca="1" ref="AL197" ca="1">IFERROR(_xlfn.SINGLE(INDEX(Data!$A$1:AS$1009,_xlfn.AGGREGATE(15,6,(OFFSET(Data!$A$1,0,MATCH(AL$6,Data!$1:$1,0)-1,1000,1)=IF(AL$7="","Yes",AL$7))/(OFFSET(Data!$A$1,0,MATCH(AL$6,Data!$1:$1,0)-1,1000,1)=IF(AL$7="","Yes",AL$7))*ROW(Data!$C$1:$C$1009),ROW(AL197)-ROW(AL$7)),1)),"")</f>
        <v/>
      </c>
      <c r="AM197" s="43" t="str">
        <f ca="1">IF(AN197="","",IF(INDEX(Data!$BR:$BR,MATCH(AN197,Data!$A:$A,0),1)=0,"",INDEX(Data!$BR:$BR,MATCH(AN197,Data!$A:$A,0),1)))</f>
        <v/>
      </c>
      <c r="AN197" s="43" t="str" cm="1">
        <f t="array" aca="1" ref="AN197" ca="1">IFERROR(_xlfn.SINGLE(INDEX(Data!$A$1:AU$1009,_xlfn.AGGREGATE(15,6,(OFFSET(Data!$A$1,0,MATCH(AN$6,Data!$1:$1,0)-1,1000,1)=IF(AN$7="","Yes",AN$7))/(OFFSET(Data!$A$1,0,MATCH(AN$6,Data!$1:$1,0)-1,1000,1)=IF(AN$7="","Yes",AN$7))*ROW(Data!$C$1:$C$1009),ROW(AN197)-ROW(AN$7)),1)),"")</f>
        <v/>
      </c>
    </row>
    <row r="198" spans="1:40" x14ac:dyDescent="0.4">
      <c r="A198" s="43" t="str">
        <f ca="1">IF(B198="","",IF(INDEX(Data!$BR:$BR,MATCH(B198,Data!$A:$A,0),1)=0,"",INDEX(Data!$BR:$BR,MATCH(B198,Data!$A:$A,0),1)))</f>
        <v/>
      </c>
      <c r="B198" s="43" t="str" cm="1">
        <f t="array" aca="1" ref="B198" ca="1">IFERROR(_xlfn.SINGLE(INDEX(Data!A$1:$A$1007,_xlfn.AGGREGATE(15,6,(OFFSET(Data!$A$1,0,MATCH(B$6,Data!$1:$1,0)-1,1000,1)=IF(B$7="","Yes",B$7))/(OFFSET(Data!$A$1,0,MATCH(B$6,Data!$1:$1,0)-1,1000,1)=IF(B$7="","Yes",B$7))*ROW(Data!$C$1:$C$1007),ROW(B198)-ROW(B$7)),1)),"")</f>
        <v/>
      </c>
      <c r="C198" s="43" t="str">
        <f ca="1">IF(D198="","",IF(INDEX(Data!$BR:$BR,MATCH(D198,Data!$A:$A,0),1)=0,"",INDEX(Data!$BR:$BR,MATCH(D198,Data!$A:$A,0),1)))</f>
        <v/>
      </c>
      <c r="D198" s="43" t="str" cm="1">
        <f t="array" aca="1" ref="D198" ca="1">IFERROR(_xlfn.SINGLE(INDEX(Data!$A$1:C$1007,_xlfn.AGGREGATE(15,6,(OFFSET(Data!$A$1,0,MATCH(D$6,Data!$1:$1,0)-1,1000,1)=IF(D$7="","Yes",D$7))/(OFFSET(Data!$A$1,0,MATCH(D$6,Data!$1:$1,0)-1,1000,1)=IF(D$7="","Yes",D$7))*ROW(Data!$C$1:$C$1007),ROW(D198)-ROW(D$7)),1)),"")</f>
        <v/>
      </c>
      <c r="E198" s="43" t="str">
        <f ca="1">IF(F198="","",IF(INDEX(Data!$BR:$BR,MATCH(F198,Data!$A:$A,0),1)=0,"",INDEX(Data!$BR:$BR,MATCH(F198,Data!$A:$A,0),1)))</f>
        <v/>
      </c>
      <c r="F198" s="43" t="str" cm="1">
        <f t="array" aca="1" ref="F198" ca="1">IFERROR(_xlfn.SINGLE(INDEX(Data!$A$1:E$1009,_xlfn.AGGREGATE(15,6,(OFFSET(Data!$A$1,0,MATCH(F$6,Data!$1:$1,0)-1,1000,1)=IF(F$7="","Yes",F$7))/(OFFSET(Data!$A$1,0,MATCH(F$6,Data!$1:$1,0)-1,1000,1)=IF(F$7="","Yes",F$7))*ROW(Data!$C$1:$C$1009),ROW(F198)-ROW(F$7)),1)),"")</f>
        <v/>
      </c>
      <c r="G198" s="43" t="str">
        <f ca="1">IF(H198="","",IF(INDEX(Data!$BR:$BR,MATCH(H198,Data!$A:$A,0),1)=0,"",INDEX(Data!$BR:$BR,MATCH(H198,Data!$A:$A,0),1)))</f>
        <v/>
      </c>
      <c r="H198" s="43" t="str" cm="1">
        <f t="array" aca="1" ref="H198" ca="1">IFERROR(_xlfn.SINGLE(INDEX(Data!$A$1:G$1009,_xlfn.AGGREGATE(15,6,(OFFSET(Data!$A$1,0,MATCH(H$6,Data!$1:$1,0)-1,1000,1)=IF(H$7="","Yes",H$7))/(OFFSET(Data!$A$1,0,MATCH(H$6,Data!$1:$1,0)-1,1000,1)=IF(H$7="","Yes",H$7))*ROW(Data!$C$1:$C$1009),ROW(H198)-ROW(H$7)),1)),"")</f>
        <v/>
      </c>
      <c r="I198" s="43" t="str">
        <f ca="1">IF(J198="","",IF(INDEX(Data!$BR:$BR,MATCH(J198,Data!$A:$A,0),1)=0,"",INDEX(Data!$BR:$BR,MATCH(J198,Data!$A:$A,0),1)))</f>
        <v/>
      </c>
      <c r="J198" s="43" t="str" cm="1">
        <f t="array" aca="1" ref="J198" ca="1">IFERROR(_xlfn.SINGLE(INDEX(Data!$A$1:J$1009,_xlfn.AGGREGATE(15,6,(OFFSET(Data!$A$1,0,MATCH(J$6,Data!$1:$1,0)-1,1000,1)=IF(J$7="","Yes",J$7))/(OFFSET(Data!$A$1,0,MATCH(J$6,Data!$1:$1,0)-1,1000,1)=IF(J$7="","Yes",J$7))*ROW(Data!$C$1:$C$1009),ROW(J198)-ROW(J$7)),1)),"")</f>
        <v/>
      </c>
      <c r="K198" s="43" t="str">
        <f ca="1">IF(L198="","",IF(INDEX(Data!$BR:$BR,MATCH(L198,Data!$A:$A,0),1)=0,"",INDEX(Data!$BR:$BR,MATCH(L198,Data!$A:$A,0),1)))</f>
        <v/>
      </c>
      <c r="L198" s="43" t="str" cm="1">
        <f t="array" aca="1" ref="L198" ca="1">IFERROR(_xlfn.SINGLE(INDEX(Data!$A$1:L$1009,_xlfn.AGGREGATE(15,6,(OFFSET(Data!$A$1,0,MATCH(L$6,Data!$1:$1,0)-1,1000,1)=IF(L$7="","Yes",L$7))/(OFFSET(Data!$A$1,0,MATCH(L$6,Data!$1:$1,0)-1,1000,1)=IF(L$7="","Yes",L$7))*ROW(Data!$C$1:$C$1009),ROW(L198)-ROW(L$7)),1)),"")</f>
        <v/>
      </c>
      <c r="M198" s="43" t="str">
        <f ca="1">IF(N198="","",IF(INDEX(Data!$BR:$BR,MATCH(N198,Data!$A:$A,0),1)=0,"",INDEX(Data!$BR:$BR,MATCH(N198,Data!$A:$A,0),1)))</f>
        <v/>
      </c>
      <c r="N198" s="43" t="str" cm="1">
        <f t="array" aca="1" ref="N198" ca="1">IFERROR(_xlfn.SINGLE(INDEX(Data!$A$1:N$1009,_xlfn.AGGREGATE(15,6,(OFFSET(Data!$A$1,0,MATCH(N$6,Data!$1:$1,0)-1,1000,1)=IF(N$7="","Yes",N$7))/(OFFSET(Data!$A$1,0,MATCH(N$6,Data!$1:$1,0)-1,1000,1)=IF(N$7="","Yes",N$7))*ROW(Data!$C$1:$C$1009),ROW(N198)-ROW(N$7)),1)),"")</f>
        <v/>
      </c>
      <c r="O198" s="43" t="str">
        <f ca="1">IF(P198="","",IF(INDEX(Data!$BR:$BR,MATCH(P198,Data!$A:$A,0),1)=0,"",INDEX(Data!$BR:$BR,MATCH(P198,Data!$A:$A,0),1)))</f>
        <v/>
      </c>
      <c r="P198" s="43" t="str" cm="1">
        <f t="array" aca="1" ref="P198" ca="1">IFERROR(_xlfn.SINGLE(INDEX(Data!$A$1:Q$1009,_xlfn.AGGREGATE(15,6,(OFFSET(Data!$A$1,0,MATCH(P$6,Data!$1:$1,0)-1,1000,1)=IF(P$7="","Yes",P$7))/(OFFSET(Data!$A$1,0,MATCH(P$6,Data!$1:$1,0)-1,1000,1)=IF(P$7="","Yes",P$7))*ROW(Data!$C$1:$C$1009),ROW(P198)-ROW(P$7)),1)),"")</f>
        <v/>
      </c>
      <c r="Q198" s="43" t="str">
        <f ca="1">IF(R198="","",IF(INDEX(Data!$BR:$BR,MATCH(R198,Data!$A:$A,0),1)=0,"",INDEX(Data!$BR:$BR,MATCH(R198,Data!$A:$A,0),1)))</f>
        <v/>
      </c>
      <c r="R198" s="43" t="str" cm="1">
        <f t="array" aca="1" ref="R198" ca="1">IFERROR(_xlfn.SINGLE(INDEX(Data!$A$1:R$1009,_xlfn.AGGREGATE(15,6,(OFFSET(Data!$A$1,0,MATCH(R$6,Data!$1:$1,0)-1,1000,1)=IF(R$7="","Yes",R$7))/(OFFSET(Data!$A$1,0,MATCH(R$6,Data!$1:$1,0)-1,1000,1)=IF(R$7="","Yes",R$7))*ROW(Data!$C$1:$C$1009),ROW(R198)-ROW(R$7)),1)),"")</f>
        <v/>
      </c>
      <c r="S198" s="43" t="str">
        <f ca="1">IF(T198="","",IF(INDEX(Data!$BR:$BR,MATCH(T198,Data!$A:$A,0),1)=0,"",INDEX(Data!$BR:$BR,MATCH(T198,Data!$A:$A,0),1)))</f>
        <v/>
      </c>
      <c r="T198" s="43" t="str" cm="1">
        <f t="array" aca="1" ref="T198" ca="1">IFERROR(_xlfn.SINGLE(INDEX(Data!$A$1:S$1009,_xlfn.AGGREGATE(15,6,(OFFSET(Data!$A$1,0,MATCH(T$6,Data!$1:$1,0)-1,1000,1)=IF(T$7="","Yes",T$7))/(OFFSET(Data!$A$1,0,MATCH(T$6,Data!$1:$1,0)-1,1000,1)=IF(T$7="","Yes",T$7))*ROW(Data!$C$1:$C$1009),ROW(T198)-ROW(T$7)),1)),"")</f>
        <v/>
      </c>
      <c r="U198" s="43" t="str">
        <f ca="1">IF(V198="","",IF(INDEX(Data!$BR:$BR,MATCH(V198,Data!$A:$A,0),1)=0,"",INDEX(Data!$BR:$BR,MATCH(V198,Data!$A:$A,0),1)))</f>
        <v/>
      </c>
      <c r="V198" s="43" t="str" cm="1">
        <f t="array" aca="1" ref="V198" ca="1">IFERROR(_xlfn.SINGLE(INDEX(Data!$A$1:T$1009,_xlfn.AGGREGATE(15,6,(OFFSET(Data!$A$1,0,MATCH(V$6,Data!$1:$1,0)-1,1000,1)=IF(V$7="","Yes",V$7))/(OFFSET(Data!$A$1,0,MATCH(V$6,Data!$1:$1,0)-1,1000,1)=IF(V$7="","Yes",V$7))*ROW(Data!$C$1:$C$1009),ROW(V198)-ROW(V$7)),1)),"")</f>
        <v/>
      </c>
      <c r="W198" s="43" t="str">
        <f ca="1">IF(X198="","",IF(INDEX(Data!$BR:$BR,MATCH(X198,Data!$A:$A,0),1)=0,"",INDEX(Data!$BR:$BR,MATCH(X198,Data!$A:$A,0),1)))</f>
        <v/>
      </c>
      <c r="X198" s="43" t="str" cm="1">
        <f t="array" aca="1" ref="X198" ca="1">IFERROR(_xlfn.SINGLE(INDEX(Data!$A$1:Y$1009,_xlfn.AGGREGATE(15,6,(OFFSET(Data!$A$1,0,MATCH(X$6,Data!$1:$1,0)-1,1000,1)=IF(X$7="","Yes",X$7))/(OFFSET(Data!$A$1,0,MATCH(X$6,Data!$1:$1,0)-1,1000,1)=IF(X$7="","Yes",X$7))*ROW(Data!$C$1:$C$1009),ROW(X198)-ROW(X$7)),1)),"")</f>
        <v/>
      </c>
      <c r="Y198" s="43" t="str">
        <f ca="1">IF(Z198="","",IF(INDEX(Data!$BR:$BR,MATCH(Z198,Data!$A:$A,0),1)=0,"",INDEX(Data!$BR:$BR,MATCH(Z198,Data!$A:$A,0),1)))</f>
        <v/>
      </c>
      <c r="Z198" s="43" t="str" cm="1">
        <f t="array" aca="1" ref="Z198" ca="1">IFERROR(_xlfn.SINGLE(INDEX(Data!$A$1:AA$1009,_xlfn.AGGREGATE(15,6,(OFFSET(Data!$A$1,0,MATCH(Z$6,Data!$1:$1,0)-1,1000,1)=IF(Z$7="","Yes",Z$7))/(OFFSET(Data!$A$1,0,MATCH(Z$6,Data!$1:$1,0)-1,1000,1)=IF(Z$7="","Yes",Z$7))*ROW(Data!$C$1:$C$1009),ROW(Z198)-ROW(Z$7)),1)),"")</f>
        <v/>
      </c>
      <c r="AA198" s="43" t="str">
        <f ca="1">IF(AB198="","",IF(INDEX(Data!$BR:$BR,MATCH(AB198,Data!$A:$A,0),1)=0,"",INDEX(Data!$BR:$BR,MATCH(AB198,Data!$A:$A,0),1)))</f>
        <v/>
      </c>
      <c r="AB198" s="43" t="str" cm="1">
        <f t="array" aca="1" ref="AB198" ca="1">IFERROR(_xlfn.SINGLE(INDEX(Data!$A$1:AC$1009,_xlfn.AGGREGATE(15,6,(OFFSET(Data!$A$1,0,MATCH(AB$6,Data!$1:$1,0)-1,1000,1)=IF(AB$7="","Yes",AB$7))/(OFFSET(Data!$A$1,0,MATCH(AB$6,Data!$1:$1,0)-1,1000,1)=IF(AB$7="","Yes",AB$7))*ROW(Data!$C$1:$C$1009),ROW(AB198)-ROW(AB$7)),1)),"")</f>
        <v/>
      </c>
      <c r="AC198" s="43" t="str">
        <f ca="1">IF(AD198="","",IF(INDEX(Data!$BR:$BR,MATCH(AD198,Data!$A:$A,0),1)=0,"",INDEX(Data!$BR:$BR,MATCH(AD198,Data!$A:$A,0),1)))</f>
        <v/>
      </c>
      <c r="AD198" s="43" t="str" cm="1">
        <f t="array" aca="1" ref="AD198" ca="1">IFERROR(_xlfn.SINGLE(INDEX(Data!$A$1:AE$1009,_xlfn.AGGREGATE(15,6,(OFFSET(Data!$A$1,0,MATCH(AD$6,Data!$1:$1,0)-1,1000,1)=IF(AD$7="","Yes",AD$7))/(OFFSET(Data!$A$1,0,MATCH(AD$6,Data!$1:$1,0)-1,1000,1)=IF(AD$7="","Yes",AD$7))*ROW(Data!$C$1:$C$1009),ROW(AD198)-ROW(AD$7)),1)),"")</f>
        <v/>
      </c>
      <c r="AE198" s="43" t="str">
        <f ca="1">IF(AF198="","",IF(INDEX(Data!$BR:$BR,MATCH(AF198,Data!$A:$A,0),1)=0,"",INDEX(Data!$BR:$BR,MATCH(AF198,Data!$A:$A,0),1)))</f>
        <v/>
      </c>
      <c r="AF198" s="43" t="str" cm="1">
        <f t="array" aca="1" ref="AF198" ca="1">IFERROR(_xlfn.SINGLE(INDEX(Data!$A$1:AM$1009,_xlfn.AGGREGATE(15,6,(OFFSET(Data!$A$1,0,MATCH(AF$6,Data!$1:$1,0)-1,1000,1)=IF(AF$7="","Yes",AF$7))/(OFFSET(Data!$A$1,0,MATCH(AF$6,Data!$1:$1,0)-1,1000,1)=IF(AF$7="","Yes",AF$7))*ROW(Data!$C$1:$C$1009),ROW(AF198)-ROW(AF$7)),1)),"")</f>
        <v/>
      </c>
      <c r="AG198" s="43" t="str">
        <f ca="1">IF(AH198="","",IF(INDEX(Data!$BR:$BR,MATCH(AH198,Data!$A:$A,0),1)=0,"",INDEX(Data!$BR:$BR,MATCH(AH198,Data!$A:$A,0),1)))</f>
        <v/>
      </c>
      <c r="AH198" s="43" t="str" cm="1">
        <f t="array" aca="1" ref="AH198" ca="1">IFERROR(_xlfn.SINGLE(INDEX(Data!$A$1:AO$1009,_xlfn.AGGREGATE(15,6,(OFFSET(Data!$A$1,0,MATCH(AH$6,Data!$1:$1,0)-1,1000,1)=IF(AH$7="","Yes",AH$7))/(OFFSET(Data!$A$1,0,MATCH(AH$6,Data!$1:$1,0)-1,1000,1)=IF(AH$7="","Yes",AH$7))*ROW(Data!$C$1:$C$1009),ROW(AH198)-ROW(AH$7)),1)),"")</f>
        <v/>
      </c>
      <c r="AI198" s="43" t="str">
        <f ca="1">IF(AJ198="","",IF(INDEX(Data!$BR:$BR,MATCH(AJ198,Data!$A:$A,0),1)=0,"",INDEX(Data!$BR:$BR,MATCH(AJ198,Data!$A:$A,0),1)))</f>
        <v/>
      </c>
      <c r="AJ198" s="43" t="str" cm="1">
        <f t="array" aca="1" ref="AJ198" ca="1">IFERROR(_xlfn.SINGLE(INDEX(Data!$A$1:AQ$1009,_xlfn.AGGREGATE(15,6,(OFFSET(Data!$A$1,0,MATCH(AJ$6,Data!$1:$1,0)-1,1000,1)=IF(AJ$7="","Yes",AJ$7))/(OFFSET(Data!$A$1,0,MATCH(AJ$6,Data!$1:$1,0)-1,1000,1)=IF(AJ$7="","Yes",AJ$7))*ROW(Data!$C$1:$C$1009),ROW(AJ198)-ROW(AJ$7)),1)),"")</f>
        <v/>
      </c>
      <c r="AK198" s="43" t="str">
        <f ca="1">IF(AL198="","",IF(INDEX(Data!$BR:$BR,MATCH(AL198,Data!$A:$A,0),1)=0,"",INDEX(Data!$BR:$BR,MATCH(AL198,Data!$A:$A,0),1)))</f>
        <v/>
      </c>
      <c r="AL198" s="43" t="str" cm="1">
        <f t="array" aca="1" ref="AL198" ca="1">IFERROR(_xlfn.SINGLE(INDEX(Data!$A$1:AS$1009,_xlfn.AGGREGATE(15,6,(OFFSET(Data!$A$1,0,MATCH(AL$6,Data!$1:$1,0)-1,1000,1)=IF(AL$7="","Yes",AL$7))/(OFFSET(Data!$A$1,0,MATCH(AL$6,Data!$1:$1,0)-1,1000,1)=IF(AL$7="","Yes",AL$7))*ROW(Data!$C$1:$C$1009),ROW(AL198)-ROW(AL$7)),1)),"")</f>
        <v/>
      </c>
      <c r="AM198" s="43" t="str">
        <f ca="1">IF(AN198="","",IF(INDEX(Data!$BR:$BR,MATCH(AN198,Data!$A:$A,0),1)=0,"",INDEX(Data!$BR:$BR,MATCH(AN198,Data!$A:$A,0),1)))</f>
        <v/>
      </c>
      <c r="AN198" s="43" t="str" cm="1">
        <f t="array" aca="1" ref="AN198" ca="1">IFERROR(_xlfn.SINGLE(INDEX(Data!$A$1:AU$1009,_xlfn.AGGREGATE(15,6,(OFFSET(Data!$A$1,0,MATCH(AN$6,Data!$1:$1,0)-1,1000,1)=IF(AN$7="","Yes",AN$7))/(OFFSET(Data!$A$1,0,MATCH(AN$6,Data!$1:$1,0)-1,1000,1)=IF(AN$7="","Yes",AN$7))*ROW(Data!$C$1:$C$1009),ROW(AN198)-ROW(AN$7)),1)),"")</f>
        <v/>
      </c>
    </row>
    <row r="199" spans="1:40" x14ac:dyDescent="0.4">
      <c r="A199" s="43" t="str">
        <f ca="1">IF(B199="","",IF(INDEX(Data!$BR:$BR,MATCH(B199,Data!$A:$A,0),1)=0,"",INDEX(Data!$BR:$BR,MATCH(B199,Data!$A:$A,0),1)))</f>
        <v/>
      </c>
      <c r="B199" s="43" t="str" cm="1">
        <f t="array" aca="1" ref="B199" ca="1">IFERROR(_xlfn.SINGLE(INDEX(Data!A$1:$A$1007,_xlfn.AGGREGATE(15,6,(OFFSET(Data!$A$1,0,MATCH(B$6,Data!$1:$1,0)-1,1000,1)=IF(B$7="","Yes",B$7))/(OFFSET(Data!$A$1,0,MATCH(B$6,Data!$1:$1,0)-1,1000,1)=IF(B$7="","Yes",B$7))*ROW(Data!$C$1:$C$1007),ROW(B199)-ROW(B$7)),1)),"")</f>
        <v/>
      </c>
      <c r="C199" s="43" t="str">
        <f ca="1">IF(D199="","",IF(INDEX(Data!$BR:$BR,MATCH(D199,Data!$A:$A,0),1)=0,"",INDEX(Data!$BR:$BR,MATCH(D199,Data!$A:$A,0),1)))</f>
        <v/>
      </c>
      <c r="D199" s="43" t="str" cm="1">
        <f t="array" aca="1" ref="D199" ca="1">IFERROR(_xlfn.SINGLE(INDEX(Data!$A$1:C$1007,_xlfn.AGGREGATE(15,6,(OFFSET(Data!$A$1,0,MATCH(D$6,Data!$1:$1,0)-1,1000,1)=IF(D$7="","Yes",D$7))/(OFFSET(Data!$A$1,0,MATCH(D$6,Data!$1:$1,0)-1,1000,1)=IF(D$7="","Yes",D$7))*ROW(Data!$C$1:$C$1007),ROW(D199)-ROW(D$7)),1)),"")</f>
        <v/>
      </c>
      <c r="E199" s="43" t="str">
        <f ca="1">IF(F199="","",IF(INDEX(Data!$BR:$BR,MATCH(F199,Data!$A:$A,0),1)=0,"",INDEX(Data!$BR:$BR,MATCH(F199,Data!$A:$A,0),1)))</f>
        <v/>
      </c>
      <c r="F199" s="43" t="str" cm="1">
        <f t="array" aca="1" ref="F199" ca="1">IFERROR(_xlfn.SINGLE(INDEX(Data!$A$1:E$1009,_xlfn.AGGREGATE(15,6,(OFFSET(Data!$A$1,0,MATCH(F$6,Data!$1:$1,0)-1,1000,1)=IF(F$7="","Yes",F$7))/(OFFSET(Data!$A$1,0,MATCH(F$6,Data!$1:$1,0)-1,1000,1)=IF(F$7="","Yes",F$7))*ROW(Data!$C$1:$C$1009),ROW(F199)-ROW(F$7)),1)),"")</f>
        <v/>
      </c>
      <c r="G199" s="43" t="str">
        <f ca="1">IF(H199="","",IF(INDEX(Data!$BR:$BR,MATCH(H199,Data!$A:$A,0),1)=0,"",INDEX(Data!$BR:$BR,MATCH(H199,Data!$A:$A,0),1)))</f>
        <v/>
      </c>
      <c r="H199" s="43" t="str" cm="1">
        <f t="array" aca="1" ref="H199" ca="1">IFERROR(_xlfn.SINGLE(INDEX(Data!$A$1:G$1009,_xlfn.AGGREGATE(15,6,(OFFSET(Data!$A$1,0,MATCH(H$6,Data!$1:$1,0)-1,1000,1)=IF(H$7="","Yes",H$7))/(OFFSET(Data!$A$1,0,MATCH(H$6,Data!$1:$1,0)-1,1000,1)=IF(H$7="","Yes",H$7))*ROW(Data!$C$1:$C$1009),ROW(H199)-ROW(H$7)),1)),"")</f>
        <v/>
      </c>
      <c r="I199" s="43" t="str">
        <f ca="1">IF(J199="","",IF(INDEX(Data!$BR:$BR,MATCH(J199,Data!$A:$A,0),1)=0,"",INDEX(Data!$BR:$BR,MATCH(J199,Data!$A:$A,0),1)))</f>
        <v/>
      </c>
      <c r="J199" s="43" t="str" cm="1">
        <f t="array" aca="1" ref="J199" ca="1">IFERROR(_xlfn.SINGLE(INDEX(Data!$A$1:J$1009,_xlfn.AGGREGATE(15,6,(OFFSET(Data!$A$1,0,MATCH(J$6,Data!$1:$1,0)-1,1000,1)=IF(J$7="","Yes",J$7))/(OFFSET(Data!$A$1,0,MATCH(J$6,Data!$1:$1,0)-1,1000,1)=IF(J$7="","Yes",J$7))*ROW(Data!$C$1:$C$1009),ROW(J199)-ROW(J$7)),1)),"")</f>
        <v/>
      </c>
      <c r="K199" s="43" t="str">
        <f ca="1">IF(L199="","",IF(INDEX(Data!$BR:$BR,MATCH(L199,Data!$A:$A,0),1)=0,"",INDEX(Data!$BR:$BR,MATCH(L199,Data!$A:$A,0),1)))</f>
        <v/>
      </c>
      <c r="L199" s="43" t="str" cm="1">
        <f t="array" aca="1" ref="L199" ca="1">IFERROR(_xlfn.SINGLE(INDEX(Data!$A$1:L$1009,_xlfn.AGGREGATE(15,6,(OFFSET(Data!$A$1,0,MATCH(L$6,Data!$1:$1,0)-1,1000,1)=IF(L$7="","Yes",L$7))/(OFFSET(Data!$A$1,0,MATCH(L$6,Data!$1:$1,0)-1,1000,1)=IF(L$7="","Yes",L$7))*ROW(Data!$C$1:$C$1009),ROW(L199)-ROW(L$7)),1)),"")</f>
        <v/>
      </c>
      <c r="M199" s="43" t="str">
        <f ca="1">IF(N199="","",IF(INDEX(Data!$BR:$BR,MATCH(N199,Data!$A:$A,0),1)=0,"",INDEX(Data!$BR:$BR,MATCH(N199,Data!$A:$A,0),1)))</f>
        <v/>
      </c>
      <c r="N199" s="43" t="str" cm="1">
        <f t="array" aca="1" ref="N199" ca="1">IFERROR(_xlfn.SINGLE(INDEX(Data!$A$1:N$1009,_xlfn.AGGREGATE(15,6,(OFFSET(Data!$A$1,0,MATCH(N$6,Data!$1:$1,0)-1,1000,1)=IF(N$7="","Yes",N$7))/(OFFSET(Data!$A$1,0,MATCH(N$6,Data!$1:$1,0)-1,1000,1)=IF(N$7="","Yes",N$7))*ROW(Data!$C$1:$C$1009),ROW(N199)-ROW(N$7)),1)),"")</f>
        <v/>
      </c>
      <c r="O199" s="43" t="str">
        <f ca="1">IF(P199="","",IF(INDEX(Data!$BR:$BR,MATCH(P199,Data!$A:$A,0),1)=0,"",INDEX(Data!$BR:$BR,MATCH(P199,Data!$A:$A,0),1)))</f>
        <v/>
      </c>
      <c r="P199" s="43" t="str" cm="1">
        <f t="array" aca="1" ref="P199" ca="1">IFERROR(_xlfn.SINGLE(INDEX(Data!$A$1:Q$1009,_xlfn.AGGREGATE(15,6,(OFFSET(Data!$A$1,0,MATCH(P$6,Data!$1:$1,0)-1,1000,1)=IF(P$7="","Yes",P$7))/(OFFSET(Data!$A$1,0,MATCH(P$6,Data!$1:$1,0)-1,1000,1)=IF(P$7="","Yes",P$7))*ROW(Data!$C$1:$C$1009),ROW(P199)-ROW(P$7)),1)),"")</f>
        <v/>
      </c>
      <c r="Q199" s="43" t="str">
        <f ca="1">IF(R199="","",IF(INDEX(Data!$BR:$BR,MATCH(R199,Data!$A:$A,0),1)=0,"",INDEX(Data!$BR:$BR,MATCH(R199,Data!$A:$A,0),1)))</f>
        <v/>
      </c>
      <c r="R199" s="43" t="str" cm="1">
        <f t="array" aca="1" ref="R199" ca="1">IFERROR(_xlfn.SINGLE(INDEX(Data!$A$1:R$1009,_xlfn.AGGREGATE(15,6,(OFFSET(Data!$A$1,0,MATCH(R$6,Data!$1:$1,0)-1,1000,1)=IF(R$7="","Yes",R$7))/(OFFSET(Data!$A$1,0,MATCH(R$6,Data!$1:$1,0)-1,1000,1)=IF(R$7="","Yes",R$7))*ROW(Data!$C$1:$C$1009),ROW(R199)-ROW(R$7)),1)),"")</f>
        <v/>
      </c>
      <c r="S199" s="43" t="str">
        <f ca="1">IF(T199="","",IF(INDEX(Data!$BR:$BR,MATCH(T199,Data!$A:$A,0),1)=0,"",INDEX(Data!$BR:$BR,MATCH(T199,Data!$A:$A,0),1)))</f>
        <v/>
      </c>
      <c r="T199" s="43" t="str" cm="1">
        <f t="array" aca="1" ref="T199" ca="1">IFERROR(_xlfn.SINGLE(INDEX(Data!$A$1:S$1009,_xlfn.AGGREGATE(15,6,(OFFSET(Data!$A$1,0,MATCH(T$6,Data!$1:$1,0)-1,1000,1)=IF(T$7="","Yes",T$7))/(OFFSET(Data!$A$1,0,MATCH(T$6,Data!$1:$1,0)-1,1000,1)=IF(T$7="","Yes",T$7))*ROW(Data!$C$1:$C$1009),ROW(T199)-ROW(T$7)),1)),"")</f>
        <v/>
      </c>
      <c r="U199" s="43" t="str">
        <f ca="1">IF(V199="","",IF(INDEX(Data!$BR:$BR,MATCH(V199,Data!$A:$A,0),1)=0,"",INDEX(Data!$BR:$BR,MATCH(V199,Data!$A:$A,0),1)))</f>
        <v/>
      </c>
      <c r="V199" s="43" t="str" cm="1">
        <f t="array" aca="1" ref="V199" ca="1">IFERROR(_xlfn.SINGLE(INDEX(Data!$A$1:T$1009,_xlfn.AGGREGATE(15,6,(OFFSET(Data!$A$1,0,MATCH(V$6,Data!$1:$1,0)-1,1000,1)=IF(V$7="","Yes",V$7))/(OFFSET(Data!$A$1,0,MATCH(V$6,Data!$1:$1,0)-1,1000,1)=IF(V$7="","Yes",V$7))*ROW(Data!$C$1:$C$1009),ROW(V199)-ROW(V$7)),1)),"")</f>
        <v/>
      </c>
      <c r="W199" s="43" t="str">
        <f ca="1">IF(X199="","",IF(INDEX(Data!$BR:$BR,MATCH(X199,Data!$A:$A,0),1)=0,"",INDEX(Data!$BR:$BR,MATCH(X199,Data!$A:$A,0),1)))</f>
        <v/>
      </c>
      <c r="X199" s="43" t="str" cm="1">
        <f t="array" aca="1" ref="X199" ca="1">IFERROR(_xlfn.SINGLE(INDEX(Data!$A$1:Y$1009,_xlfn.AGGREGATE(15,6,(OFFSET(Data!$A$1,0,MATCH(X$6,Data!$1:$1,0)-1,1000,1)=IF(X$7="","Yes",X$7))/(OFFSET(Data!$A$1,0,MATCH(X$6,Data!$1:$1,0)-1,1000,1)=IF(X$7="","Yes",X$7))*ROW(Data!$C$1:$C$1009),ROW(X199)-ROW(X$7)),1)),"")</f>
        <v/>
      </c>
      <c r="Y199" s="43" t="str">
        <f ca="1">IF(Z199="","",IF(INDEX(Data!$BR:$BR,MATCH(Z199,Data!$A:$A,0),1)=0,"",INDEX(Data!$BR:$BR,MATCH(Z199,Data!$A:$A,0),1)))</f>
        <v/>
      </c>
      <c r="Z199" s="43" t="str" cm="1">
        <f t="array" aca="1" ref="Z199" ca="1">IFERROR(_xlfn.SINGLE(INDEX(Data!$A$1:AA$1009,_xlfn.AGGREGATE(15,6,(OFFSET(Data!$A$1,0,MATCH(Z$6,Data!$1:$1,0)-1,1000,1)=IF(Z$7="","Yes",Z$7))/(OFFSET(Data!$A$1,0,MATCH(Z$6,Data!$1:$1,0)-1,1000,1)=IF(Z$7="","Yes",Z$7))*ROW(Data!$C$1:$C$1009),ROW(Z199)-ROW(Z$7)),1)),"")</f>
        <v/>
      </c>
      <c r="AA199" s="43" t="str">
        <f ca="1">IF(AB199="","",IF(INDEX(Data!$BR:$BR,MATCH(AB199,Data!$A:$A,0),1)=0,"",INDEX(Data!$BR:$BR,MATCH(AB199,Data!$A:$A,0),1)))</f>
        <v/>
      </c>
      <c r="AB199" s="43" t="str" cm="1">
        <f t="array" aca="1" ref="AB199" ca="1">IFERROR(_xlfn.SINGLE(INDEX(Data!$A$1:AC$1009,_xlfn.AGGREGATE(15,6,(OFFSET(Data!$A$1,0,MATCH(AB$6,Data!$1:$1,0)-1,1000,1)=IF(AB$7="","Yes",AB$7))/(OFFSET(Data!$A$1,0,MATCH(AB$6,Data!$1:$1,0)-1,1000,1)=IF(AB$7="","Yes",AB$7))*ROW(Data!$C$1:$C$1009),ROW(AB199)-ROW(AB$7)),1)),"")</f>
        <v/>
      </c>
      <c r="AC199" s="43" t="str">
        <f ca="1">IF(AD199="","",IF(INDEX(Data!$BR:$BR,MATCH(AD199,Data!$A:$A,0),1)=0,"",INDEX(Data!$BR:$BR,MATCH(AD199,Data!$A:$A,0),1)))</f>
        <v/>
      </c>
      <c r="AD199" s="43" t="str" cm="1">
        <f t="array" aca="1" ref="AD199" ca="1">IFERROR(_xlfn.SINGLE(INDEX(Data!$A$1:AE$1009,_xlfn.AGGREGATE(15,6,(OFFSET(Data!$A$1,0,MATCH(AD$6,Data!$1:$1,0)-1,1000,1)=IF(AD$7="","Yes",AD$7))/(OFFSET(Data!$A$1,0,MATCH(AD$6,Data!$1:$1,0)-1,1000,1)=IF(AD$7="","Yes",AD$7))*ROW(Data!$C$1:$C$1009),ROW(AD199)-ROW(AD$7)),1)),"")</f>
        <v/>
      </c>
      <c r="AE199" s="43" t="str">
        <f ca="1">IF(AF199="","",IF(INDEX(Data!$BR:$BR,MATCH(AF199,Data!$A:$A,0),1)=0,"",INDEX(Data!$BR:$BR,MATCH(AF199,Data!$A:$A,0),1)))</f>
        <v/>
      </c>
      <c r="AF199" s="43" t="str" cm="1">
        <f t="array" aca="1" ref="AF199" ca="1">IFERROR(_xlfn.SINGLE(INDEX(Data!$A$1:AM$1009,_xlfn.AGGREGATE(15,6,(OFFSET(Data!$A$1,0,MATCH(AF$6,Data!$1:$1,0)-1,1000,1)=IF(AF$7="","Yes",AF$7))/(OFFSET(Data!$A$1,0,MATCH(AF$6,Data!$1:$1,0)-1,1000,1)=IF(AF$7="","Yes",AF$7))*ROW(Data!$C$1:$C$1009),ROW(AF199)-ROW(AF$7)),1)),"")</f>
        <v/>
      </c>
      <c r="AG199" s="43" t="str">
        <f ca="1">IF(AH199="","",IF(INDEX(Data!$BR:$BR,MATCH(AH199,Data!$A:$A,0),1)=0,"",INDEX(Data!$BR:$BR,MATCH(AH199,Data!$A:$A,0),1)))</f>
        <v/>
      </c>
      <c r="AH199" s="43" t="str" cm="1">
        <f t="array" aca="1" ref="AH199" ca="1">IFERROR(_xlfn.SINGLE(INDEX(Data!$A$1:AO$1009,_xlfn.AGGREGATE(15,6,(OFFSET(Data!$A$1,0,MATCH(AH$6,Data!$1:$1,0)-1,1000,1)=IF(AH$7="","Yes",AH$7))/(OFFSET(Data!$A$1,0,MATCH(AH$6,Data!$1:$1,0)-1,1000,1)=IF(AH$7="","Yes",AH$7))*ROW(Data!$C$1:$C$1009),ROW(AH199)-ROW(AH$7)),1)),"")</f>
        <v/>
      </c>
      <c r="AI199" s="43" t="str">
        <f ca="1">IF(AJ199="","",IF(INDEX(Data!$BR:$BR,MATCH(AJ199,Data!$A:$A,0),1)=0,"",INDEX(Data!$BR:$BR,MATCH(AJ199,Data!$A:$A,0),1)))</f>
        <v/>
      </c>
      <c r="AJ199" s="43" t="str" cm="1">
        <f t="array" aca="1" ref="AJ199" ca="1">IFERROR(_xlfn.SINGLE(INDEX(Data!$A$1:AQ$1009,_xlfn.AGGREGATE(15,6,(OFFSET(Data!$A$1,0,MATCH(AJ$6,Data!$1:$1,0)-1,1000,1)=IF(AJ$7="","Yes",AJ$7))/(OFFSET(Data!$A$1,0,MATCH(AJ$6,Data!$1:$1,0)-1,1000,1)=IF(AJ$7="","Yes",AJ$7))*ROW(Data!$C$1:$C$1009),ROW(AJ199)-ROW(AJ$7)),1)),"")</f>
        <v/>
      </c>
      <c r="AK199" s="43" t="str">
        <f ca="1">IF(AL199="","",IF(INDEX(Data!$BR:$BR,MATCH(AL199,Data!$A:$A,0),1)=0,"",INDEX(Data!$BR:$BR,MATCH(AL199,Data!$A:$A,0),1)))</f>
        <v/>
      </c>
      <c r="AL199" s="43" t="str" cm="1">
        <f t="array" aca="1" ref="AL199" ca="1">IFERROR(_xlfn.SINGLE(INDEX(Data!$A$1:AS$1009,_xlfn.AGGREGATE(15,6,(OFFSET(Data!$A$1,0,MATCH(AL$6,Data!$1:$1,0)-1,1000,1)=IF(AL$7="","Yes",AL$7))/(OFFSET(Data!$A$1,0,MATCH(AL$6,Data!$1:$1,0)-1,1000,1)=IF(AL$7="","Yes",AL$7))*ROW(Data!$C$1:$C$1009),ROW(AL199)-ROW(AL$7)),1)),"")</f>
        <v/>
      </c>
      <c r="AM199" s="43" t="str">
        <f ca="1">IF(AN199="","",IF(INDEX(Data!$BR:$BR,MATCH(AN199,Data!$A:$A,0),1)=0,"",INDEX(Data!$BR:$BR,MATCH(AN199,Data!$A:$A,0),1)))</f>
        <v/>
      </c>
      <c r="AN199" s="43" t="str" cm="1">
        <f t="array" aca="1" ref="AN199" ca="1">IFERROR(_xlfn.SINGLE(INDEX(Data!$A$1:AU$1009,_xlfn.AGGREGATE(15,6,(OFFSET(Data!$A$1,0,MATCH(AN$6,Data!$1:$1,0)-1,1000,1)=IF(AN$7="","Yes",AN$7))/(OFFSET(Data!$A$1,0,MATCH(AN$6,Data!$1:$1,0)-1,1000,1)=IF(AN$7="","Yes",AN$7))*ROW(Data!$C$1:$C$1009),ROW(AN199)-ROW(AN$7)),1)),"")</f>
        <v/>
      </c>
    </row>
    <row r="200" spans="1:40" x14ac:dyDescent="0.4">
      <c r="A200" s="43" t="str">
        <f ca="1">IF(B200="","",IF(INDEX(Data!$BR:$BR,MATCH(B200,Data!$A:$A,0),1)=0,"",INDEX(Data!$BR:$BR,MATCH(B200,Data!$A:$A,0),1)))</f>
        <v/>
      </c>
      <c r="B200" s="43" t="str" cm="1">
        <f t="array" aca="1" ref="B200" ca="1">IFERROR(_xlfn.SINGLE(INDEX(Data!A$1:$A$1007,_xlfn.AGGREGATE(15,6,(OFFSET(Data!$A$1,0,MATCH(B$6,Data!$1:$1,0)-1,1000,1)=IF(B$7="","Yes",B$7))/(OFFSET(Data!$A$1,0,MATCH(B$6,Data!$1:$1,0)-1,1000,1)=IF(B$7="","Yes",B$7))*ROW(Data!$C$1:$C$1007),ROW(B200)-ROW(B$7)),1)),"")</f>
        <v/>
      </c>
      <c r="C200" s="43" t="str">
        <f ca="1">IF(D200="","",IF(INDEX(Data!$BR:$BR,MATCH(D200,Data!$A:$A,0),1)=0,"",INDEX(Data!$BR:$BR,MATCH(D200,Data!$A:$A,0),1)))</f>
        <v/>
      </c>
      <c r="D200" s="43" t="str" cm="1">
        <f t="array" aca="1" ref="D200" ca="1">IFERROR(_xlfn.SINGLE(INDEX(Data!$A$1:C$1007,_xlfn.AGGREGATE(15,6,(OFFSET(Data!$A$1,0,MATCH(D$6,Data!$1:$1,0)-1,1000,1)=IF(D$7="","Yes",D$7))/(OFFSET(Data!$A$1,0,MATCH(D$6,Data!$1:$1,0)-1,1000,1)=IF(D$7="","Yes",D$7))*ROW(Data!$C$1:$C$1007),ROW(D200)-ROW(D$7)),1)),"")</f>
        <v/>
      </c>
      <c r="E200" s="43" t="str">
        <f ca="1">IF(F200="","",IF(INDEX(Data!$BR:$BR,MATCH(F200,Data!$A:$A,0),1)=0,"",INDEX(Data!$BR:$BR,MATCH(F200,Data!$A:$A,0),1)))</f>
        <v/>
      </c>
      <c r="F200" s="43" t="str" cm="1">
        <f t="array" aca="1" ref="F200" ca="1">IFERROR(_xlfn.SINGLE(INDEX(Data!$A$1:E$1009,_xlfn.AGGREGATE(15,6,(OFFSET(Data!$A$1,0,MATCH(F$6,Data!$1:$1,0)-1,1000,1)=IF(F$7="","Yes",F$7))/(OFFSET(Data!$A$1,0,MATCH(F$6,Data!$1:$1,0)-1,1000,1)=IF(F$7="","Yes",F$7))*ROW(Data!$C$1:$C$1009),ROW(F200)-ROW(F$7)),1)),"")</f>
        <v/>
      </c>
      <c r="G200" s="43" t="str">
        <f ca="1">IF(H200="","",IF(INDEX(Data!$BR:$BR,MATCH(H200,Data!$A:$A,0),1)=0,"",INDEX(Data!$BR:$BR,MATCH(H200,Data!$A:$A,0),1)))</f>
        <v/>
      </c>
      <c r="H200" s="43" t="str" cm="1">
        <f t="array" aca="1" ref="H200" ca="1">IFERROR(_xlfn.SINGLE(INDEX(Data!$A$1:G$1009,_xlfn.AGGREGATE(15,6,(OFFSET(Data!$A$1,0,MATCH(H$6,Data!$1:$1,0)-1,1000,1)=IF(H$7="","Yes",H$7))/(OFFSET(Data!$A$1,0,MATCH(H$6,Data!$1:$1,0)-1,1000,1)=IF(H$7="","Yes",H$7))*ROW(Data!$C$1:$C$1009),ROW(H200)-ROW(H$7)),1)),"")</f>
        <v/>
      </c>
      <c r="I200" s="43" t="str">
        <f ca="1">IF(J200="","",IF(INDEX(Data!$BR:$BR,MATCH(J200,Data!$A:$A,0),1)=0,"",INDEX(Data!$BR:$BR,MATCH(J200,Data!$A:$A,0),1)))</f>
        <v/>
      </c>
      <c r="J200" s="43" t="str" cm="1">
        <f t="array" aca="1" ref="J200" ca="1">IFERROR(_xlfn.SINGLE(INDEX(Data!$A$1:J$1009,_xlfn.AGGREGATE(15,6,(OFFSET(Data!$A$1,0,MATCH(J$6,Data!$1:$1,0)-1,1000,1)=IF(J$7="","Yes",J$7))/(OFFSET(Data!$A$1,0,MATCH(J$6,Data!$1:$1,0)-1,1000,1)=IF(J$7="","Yes",J$7))*ROW(Data!$C$1:$C$1009),ROW(J200)-ROW(J$7)),1)),"")</f>
        <v/>
      </c>
      <c r="K200" s="43" t="str">
        <f ca="1">IF(L200="","",IF(INDEX(Data!$BR:$BR,MATCH(L200,Data!$A:$A,0),1)=0,"",INDEX(Data!$BR:$BR,MATCH(L200,Data!$A:$A,0),1)))</f>
        <v/>
      </c>
      <c r="L200" s="43" t="str" cm="1">
        <f t="array" aca="1" ref="L200" ca="1">IFERROR(_xlfn.SINGLE(INDEX(Data!$A$1:L$1009,_xlfn.AGGREGATE(15,6,(OFFSET(Data!$A$1,0,MATCH(L$6,Data!$1:$1,0)-1,1000,1)=IF(L$7="","Yes",L$7))/(OFFSET(Data!$A$1,0,MATCH(L$6,Data!$1:$1,0)-1,1000,1)=IF(L$7="","Yes",L$7))*ROW(Data!$C$1:$C$1009),ROW(L200)-ROW(L$7)),1)),"")</f>
        <v/>
      </c>
      <c r="M200" s="43" t="str">
        <f ca="1">IF(N200="","",IF(INDEX(Data!$BR:$BR,MATCH(N200,Data!$A:$A,0),1)=0,"",INDEX(Data!$BR:$BR,MATCH(N200,Data!$A:$A,0),1)))</f>
        <v/>
      </c>
      <c r="N200" s="43" t="str" cm="1">
        <f t="array" aca="1" ref="N200" ca="1">IFERROR(_xlfn.SINGLE(INDEX(Data!$A$1:N$1009,_xlfn.AGGREGATE(15,6,(OFFSET(Data!$A$1,0,MATCH(N$6,Data!$1:$1,0)-1,1000,1)=IF(N$7="","Yes",N$7))/(OFFSET(Data!$A$1,0,MATCH(N$6,Data!$1:$1,0)-1,1000,1)=IF(N$7="","Yes",N$7))*ROW(Data!$C$1:$C$1009),ROW(N200)-ROW(N$7)),1)),"")</f>
        <v/>
      </c>
      <c r="O200" s="43" t="str">
        <f ca="1">IF(P200="","",IF(INDEX(Data!$BR:$BR,MATCH(P200,Data!$A:$A,0),1)=0,"",INDEX(Data!$BR:$BR,MATCH(P200,Data!$A:$A,0),1)))</f>
        <v/>
      </c>
      <c r="P200" s="43" t="str" cm="1">
        <f t="array" aca="1" ref="P200" ca="1">IFERROR(_xlfn.SINGLE(INDEX(Data!$A$1:Q$1009,_xlfn.AGGREGATE(15,6,(OFFSET(Data!$A$1,0,MATCH(P$6,Data!$1:$1,0)-1,1000,1)=IF(P$7="","Yes",P$7))/(OFFSET(Data!$A$1,0,MATCH(P$6,Data!$1:$1,0)-1,1000,1)=IF(P$7="","Yes",P$7))*ROW(Data!$C$1:$C$1009),ROW(P200)-ROW(P$7)),1)),"")</f>
        <v/>
      </c>
      <c r="Q200" s="43" t="str">
        <f ca="1">IF(R200="","",IF(INDEX(Data!$BR:$BR,MATCH(R200,Data!$A:$A,0),1)=0,"",INDEX(Data!$BR:$BR,MATCH(R200,Data!$A:$A,0),1)))</f>
        <v/>
      </c>
      <c r="R200" s="43" t="str" cm="1">
        <f t="array" aca="1" ref="R200" ca="1">IFERROR(_xlfn.SINGLE(INDEX(Data!$A$1:R$1009,_xlfn.AGGREGATE(15,6,(OFFSET(Data!$A$1,0,MATCH(R$6,Data!$1:$1,0)-1,1000,1)=IF(R$7="","Yes",R$7))/(OFFSET(Data!$A$1,0,MATCH(R$6,Data!$1:$1,0)-1,1000,1)=IF(R$7="","Yes",R$7))*ROW(Data!$C$1:$C$1009),ROW(R200)-ROW(R$7)),1)),"")</f>
        <v/>
      </c>
      <c r="S200" s="43" t="str">
        <f ca="1">IF(T200="","",IF(INDEX(Data!$BR:$BR,MATCH(T200,Data!$A:$A,0),1)=0,"",INDEX(Data!$BR:$BR,MATCH(T200,Data!$A:$A,0),1)))</f>
        <v/>
      </c>
      <c r="T200" s="43" t="str" cm="1">
        <f t="array" aca="1" ref="T200" ca="1">IFERROR(_xlfn.SINGLE(INDEX(Data!$A$1:S$1009,_xlfn.AGGREGATE(15,6,(OFFSET(Data!$A$1,0,MATCH(T$6,Data!$1:$1,0)-1,1000,1)=IF(T$7="","Yes",T$7))/(OFFSET(Data!$A$1,0,MATCH(T$6,Data!$1:$1,0)-1,1000,1)=IF(T$7="","Yes",T$7))*ROW(Data!$C$1:$C$1009),ROW(T200)-ROW(T$7)),1)),"")</f>
        <v/>
      </c>
      <c r="U200" s="43" t="str">
        <f ca="1">IF(V200="","",IF(INDEX(Data!$BR:$BR,MATCH(V200,Data!$A:$A,0),1)=0,"",INDEX(Data!$BR:$BR,MATCH(V200,Data!$A:$A,0),1)))</f>
        <v/>
      </c>
      <c r="V200" s="43" t="str" cm="1">
        <f t="array" aca="1" ref="V200" ca="1">IFERROR(_xlfn.SINGLE(INDEX(Data!$A$1:T$1009,_xlfn.AGGREGATE(15,6,(OFFSET(Data!$A$1,0,MATCH(V$6,Data!$1:$1,0)-1,1000,1)=IF(V$7="","Yes",V$7))/(OFFSET(Data!$A$1,0,MATCH(V$6,Data!$1:$1,0)-1,1000,1)=IF(V$7="","Yes",V$7))*ROW(Data!$C$1:$C$1009),ROW(V200)-ROW(V$7)),1)),"")</f>
        <v/>
      </c>
      <c r="W200" s="43" t="str">
        <f ca="1">IF(X200="","",IF(INDEX(Data!$BR:$BR,MATCH(X200,Data!$A:$A,0),1)=0,"",INDEX(Data!$BR:$BR,MATCH(X200,Data!$A:$A,0),1)))</f>
        <v/>
      </c>
      <c r="X200" s="43" t="str" cm="1">
        <f t="array" aca="1" ref="X200" ca="1">IFERROR(_xlfn.SINGLE(INDEX(Data!$A$1:Y$1009,_xlfn.AGGREGATE(15,6,(OFFSET(Data!$A$1,0,MATCH(X$6,Data!$1:$1,0)-1,1000,1)=IF(X$7="","Yes",X$7))/(OFFSET(Data!$A$1,0,MATCH(X$6,Data!$1:$1,0)-1,1000,1)=IF(X$7="","Yes",X$7))*ROW(Data!$C$1:$C$1009),ROW(X200)-ROW(X$7)),1)),"")</f>
        <v/>
      </c>
      <c r="Y200" s="43" t="str">
        <f ca="1">IF(Z200="","",IF(INDEX(Data!$BR:$BR,MATCH(Z200,Data!$A:$A,0),1)=0,"",INDEX(Data!$BR:$BR,MATCH(Z200,Data!$A:$A,0),1)))</f>
        <v/>
      </c>
      <c r="Z200" s="43" t="str" cm="1">
        <f t="array" aca="1" ref="Z200" ca="1">IFERROR(_xlfn.SINGLE(INDEX(Data!$A$1:AA$1009,_xlfn.AGGREGATE(15,6,(OFFSET(Data!$A$1,0,MATCH(Z$6,Data!$1:$1,0)-1,1000,1)=IF(Z$7="","Yes",Z$7))/(OFFSET(Data!$A$1,0,MATCH(Z$6,Data!$1:$1,0)-1,1000,1)=IF(Z$7="","Yes",Z$7))*ROW(Data!$C$1:$C$1009),ROW(Z200)-ROW(Z$7)),1)),"")</f>
        <v/>
      </c>
      <c r="AA200" s="43" t="str">
        <f ca="1">IF(AB200="","",IF(INDEX(Data!$BR:$BR,MATCH(AB200,Data!$A:$A,0),1)=0,"",INDEX(Data!$BR:$BR,MATCH(AB200,Data!$A:$A,0),1)))</f>
        <v/>
      </c>
      <c r="AB200" s="43" t="str" cm="1">
        <f t="array" aca="1" ref="AB200" ca="1">IFERROR(_xlfn.SINGLE(INDEX(Data!$A$1:AC$1009,_xlfn.AGGREGATE(15,6,(OFFSET(Data!$A$1,0,MATCH(AB$6,Data!$1:$1,0)-1,1000,1)=IF(AB$7="","Yes",AB$7))/(OFFSET(Data!$A$1,0,MATCH(AB$6,Data!$1:$1,0)-1,1000,1)=IF(AB$7="","Yes",AB$7))*ROW(Data!$C$1:$C$1009),ROW(AB200)-ROW(AB$7)),1)),"")</f>
        <v/>
      </c>
      <c r="AC200" s="43" t="str">
        <f ca="1">IF(AD200="","",IF(INDEX(Data!$BR:$BR,MATCH(AD200,Data!$A:$A,0),1)=0,"",INDEX(Data!$BR:$BR,MATCH(AD200,Data!$A:$A,0),1)))</f>
        <v/>
      </c>
      <c r="AD200" s="43" t="str" cm="1">
        <f t="array" aca="1" ref="AD200" ca="1">IFERROR(_xlfn.SINGLE(INDEX(Data!$A$1:AE$1009,_xlfn.AGGREGATE(15,6,(OFFSET(Data!$A$1,0,MATCH(AD$6,Data!$1:$1,0)-1,1000,1)=IF(AD$7="","Yes",AD$7))/(OFFSET(Data!$A$1,0,MATCH(AD$6,Data!$1:$1,0)-1,1000,1)=IF(AD$7="","Yes",AD$7))*ROW(Data!$C$1:$C$1009),ROW(AD200)-ROW(AD$7)),1)),"")</f>
        <v/>
      </c>
      <c r="AE200" s="43" t="str">
        <f ca="1">IF(AF200="","",IF(INDEX(Data!$BR:$BR,MATCH(AF200,Data!$A:$A,0),1)=0,"",INDEX(Data!$BR:$BR,MATCH(AF200,Data!$A:$A,0),1)))</f>
        <v/>
      </c>
      <c r="AF200" s="43" t="str" cm="1">
        <f t="array" aca="1" ref="AF200" ca="1">IFERROR(_xlfn.SINGLE(INDEX(Data!$A$1:AM$1009,_xlfn.AGGREGATE(15,6,(OFFSET(Data!$A$1,0,MATCH(AF$6,Data!$1:$1,0)-1,1000,1)=IF(AF$7="","Yes",AF$7))/(OFFSET(Data!$A$1,0,MATCH(AF$6,Data!$1:$1,0)-1,1000,1)=IF(AF$7="","Yes",AF$7))*ROW(Data!$C$1:$C$1009),ROW(AF200)-ROW(AF$7)),1)),"")</f>
        <v/>
      </c>
      <c r="AG200" s="43" t="str">
        <f ca="1">IF(AH200="","",IF(INDEX(Data!$BR:$BR,MATCH(AH200,Data!$A:$A,0),1)=0,"",INDEX(Data!$BR:$BR,MATCH(AH200,Data!$A:$A,0),1)))</f>
        <v/>
      </c>
      <c r="AH200" s="43" t="str" cm="1">
        <f t="array" aca="1" ref="AH200" ca="1">IFERROR(_xlfn.SINGLE(INDEX(Data!$A$1:AO$1009,_xlfn.AGGREGATE(15,6,(OFFSET(Data!$A$1,0,MATCH(AH$6,Data!$1:$1,0)-1,1000,1)=IF(AH$7="","Yes",AH$7))/(OFFSET(Data!$A$1,0,MATCH(AH$6,Data!$1:$1,0)-1,1000,1)=IF(AH$7="","Yes",AH$7))*ROW(Data!$C$1:$C$1009),ROW(AH200)-ROW(AH$7)),1)),"")</f>
        <v/>
      </c>
      <c r="AI200" s="43" t="str">
        <f ca="1">IF(AJ200="","",IF(INDEX(Data!$BR:$BR,MATCH(AJ200,Data!$A:$A,0),1)=0,"",INDEX(Data!$BR:$BR,MATCH(AJ200,Data!$A:$A,0),1)))</f>
        <v/>
      </c>
      <c r="AJ200" s="43" t="str" cm="1">
        <f t="array" aca="1" ref="AJ200" ca="1">IFERROR(_xlfn.SINGLE(INDEX(Data!$A$1:AQ$1009,_xlfn.AGGREGATE(15,6,(OFFSET(Data!$A$1,0,MATCH(AJ$6,Data!$1:$1,0)-1,1000,1)=IF(AJ$7="","Yes",AJ$7))/(OFFSET(Data!$A$1,0,MATCH(AJ$6,Data!$1:$1,0)-1,1000,1)=IF(AJ$7="","Yes",AJ$7))*ROW(Data!$C$1:$C$1009),ROW(AJ200)-ROW(AJ$7)),1)),"")</f>
        <v/>
      </c>
      <c r="AK200" s="43" t="str">
        <f ca="1">IF(AL200="","",IF(INDEX(Data!$BR:$BR,MATCH(AL200,Data!$A:$A,0),1)=0,"",INDEX(Data!$BR:$BR,MATCH(AL200,Data!$A:$A,0),1)))</f>
        <v/>
      </c>
      <c r="AL200" s="43" t="str" cm="1">
        <f t="array" aca="1" ref="AL200" ca="1">IFERROR(_xlfn.SINGLE(INDEX(Data!$A$1:AS$1009,_xlfn.AGGREGATE(15,6,(OFFSET(Data!$A$1,0,MATCH(AL$6,Data!$1:$1,0)-1,1000,1)=IF(AL$7="","Yes",AL$7))/(OFFSET(Data!$A$1,0,MATCH(AL$6,Data!$1:$1,0)-1,1000,1)=IF(AL$7="","Yes",AL$7))*ROW(Data!$C$1:$C$1009),ROW(AL200)-ROW(AL$7)),1)),"")</f>
        <v/>
      </c>
      <c r="AM200" s="43" t="str">
        <f ca="1">IF(AN200="","",IF(INDEX(Data!$BR:$BR,MATCH(AN200,Data!$A:$A,0),1)=0,"",INDEX(Data!$BR:$BR,MATCH(AN200,Data!$A:$A,0),1)))</f>
        <v/>
      </c>
      <c r="AN200" s="43" t="str" cm="1">
        <f t="array" aca="1" ref="AN200" ca="1">IFERROR(_xlfn.SINGLE(INDEX(Data!$A$1:AU$1009,_xlfn.AGGREGATE(15,6,(OFFSET(Data!$A$1,0,MATCH(AN$6,Data!$1:$1,0)-1,1000,1)=IF(AN$7="","Yes",AN$7))/(OFFSET(Data!$A$1,0,MATCH(AN$6,Data!$1:$1,0)-1,1000,1)=IF(AN$7="","Yes",AN$7))*ROW(Data!$C$1:$C$1009),ROW(AN200)-ROW(AN$7)),1)),"")</f>
        <v/>
      </c>
    </row>
    <row r="201" spans="1:40" x14ac:dyDescent="0.4">
      <c r="A201" s="43" t="str">
        <f ca="1">IF(B201="","",IF(INDEX(Data!$BR:$BR,MATCH(B201,Data!$A:$A,0),1)=0,"",INDEX(Data!$BR:$BR,MATCH(B201,Data!$A:$A,0),1)))</f>
        <v/>
      </c>
      <c r="B201" s="43" t="str" cm="1">
        <f t="array" aca="1" ref="B201" ca="1">IFERROR(_xlfn.SINGLE(INDEX(Data!A$1:$A$1007,_xlfn.AGGREGATE(15,6,(OFFSET(Data!$A$1,0,MATCH(B$6,Data!$1:$1,0)-1,1000,1)=IF(B$7="","Yes",B$7))/(OFFSET(Data!$A$1,0,MATCH(B$6,Data!$1:$1,0)-1,1000,1)=IF(B$7="","Yes",B$7))*ROW(Data!$C$1:$C$1007),ROW(B201)-ROW(B$7)),1)),"")</f>
        <v/>
      </c>
      <c r="C201" s="43" t="str">
        <f ca="1">IF(D201="","",IF(INDEX(Data!$BR:$BR,MATCH(D201,Data!$A:$A,0),1)=0,"",INDEX(Data!$BR:$BR,MATCH(D201,Data!$A:$A,0),1)))</f>
        <v/>
      </c>
      <c r="D201" s="43" t="str" cm="1">
        <f t="array" aca="1" ref="D201" ca="1">IFERROR(_xlfn.SINGLE(INDEX(Data!$A$1:C$1007,_xlfn.AGGREGATE(15,6,(OFFSET(Data!$A$1,0,MATCH(D$6,Data!$1:$1,0)-1,1000,1)=IF(D$7="","Yes",D$7))/(OFFSET(Data!$A$1,0,MATCH(D$6,Data!$1:$1,0)-1,1000,1)=IF(D$7="","Yes",D$7))*ROW(Data!$C$1:$C$1007),ROW(D201)-ROW(D$7)),1)),"")</f>
        <v/>
      </c>
      <c r="E201" s="43" t="str">
        <f ca="1">IF(F201="","",IF(INDEX(Data!$BR:$BR,MATCH(F201,Data!$A:$A,0),1)=0,"",INDEX(Data!$BR:$BR,MATCH(F201,Data!$A:$A,0),1)))</f>
        <v/>
      </c>
      <c r="F201" s="43" t="str" cm="1">
        <f t="array" aca="1" ref="F201" ca="1">IFERROR(_xlfn.SINGLE(INDEX(Data!$A$1:E$1009,_xlfn.AGGREGATE(15,6,(OFFSET(Data!$A$1,0,MATCH(F$6,Data!$1:$1,0)-1,1000,1)=IF(F$7="","Yes",F$7))/(OFFSET(Data!$A$1,0,MATCH(F$6,Data!$1:$1,0)-1,1000,1)=IF(F$7="","Yes",F$7))*ROW(Data!$C$1:$C$1009),ROW(F201)-ROW(F$7)),1)),"")</f>
        <v/>
      </c>
      <c r="G201" s="43" t="str">
        <f ca="1">IF(H201="","",IF(INDEX(Data!$BR:$BR,MATCH(H201,Data!$A:$A,0),1)=0,"",INDEX(Data!$BR:$BR,MATCH(H201,Data!$A:$A,0),1)))</f>
        <v/>
      </c>
      <c r="H201" s="43" t="str" cm="1">
        <f t="array" aca="1" ref="H201" ca="1">IFERROR(_xlfn.SINGLE(INDEX(Data!$A$1:G$1009,_xlfn.AGGREGATE(15,6,(OFFSET(Data!$A$1,0,MATCH(H$6,Data!$1:$1,0)-1,1000,1)=IF(H$7="","Yes",H$7))/(OFFSET(Data!$A$1,0,MATCH(H$6,Data!$1:$1,0)-1,1000,1)=IF(H$7="","Yes",H$7))*ROW(Data!$C$1:$C$1009),ROW(H201)-ROW(H$7)),1)),"")</f>
        <v/>
      </c>
      <c r="I201" s="43" t="str">
        <f ca="1">IF(J201="","",IF(INDEX(Data!$BR:$BR,MATCH(J201,Data!$A:$A,0),1)=0,"",INDEX(Data!$BR:$BR,MATCH(J201,Data!$A:$A,0),1)))</f>
        <v/>
      </c>
      <c r="J201" s="43" t="str" cm="1">
        <f t="array" aca="1" ref="J201" ca="1">IFERROR(_xlfn.SINGLE(INDEX(Data!$A$1:J$1009,_xlfn.AGGREGATE(15,6,(OFFSET(Data!$A$1,0,MATCH(J$6,Data!$1:$1,0)-1,1000,1)=IF(J$7="","Yes",J$7))/(OFFSET(Data!$A$1,0,MATCH(J$6,Data!$1:$1,0)-1,1000,1)=IF(J$7="","Yes",J$7))*ROW(Data!$C$1:$C$1009),ROW(J201)-ROW(J$7)),1)),"")</f>
        <v/>
      </c>
      <c r="K201" s="43" t="str">
        <f ca="1">IF(L201="","",IF(INDEX(Data!$BR:$BR,MATCH(L201,Data!$A:$A,0),1)=0,"",INDEX(Data!$BR:$BR,MATCH(L201,Data!$A:$A,0),1)))</f>
        <v/>
      </c>
      <c r="L201" s="43" t="str" cm="1">
        <f t="array" aca="1" ref="L201" ca="1">IFERROR(_xlfn.SINGLE(INDEX(Data!$A$1:L$1009,_xlfn.AGGREGATE(15,6,(OFFSET(Data!$A$1,0,MATCH(L$6,Data!$1:$1,0)-1,1000,1)=IF(L$7="","Yes",L$7))/(OFFSET(Data!$A$1,0,MATCH(L$6,Data!$1:$1,0)-1,1000,1)=IF(L$7="","Yes",L$7))*ROW(Data!$C$1:$C$1009),ROW(L201)-ROW(L$7)),1)),"")</f>
        <v/>
      </c>
      <c r="M201" s="43" t="str">
        <f ca="1">IF(N201="","",IF(INDEX(Data!$BR:$BR,MATCH(N201,Data!$A:$A,0),1)=0,"",INDEX(Data!$BR:$BR,MATCH(N201,Data!$A:$A,0),1)))</f>
        <v/>
      </c>
      <c r="N201" s="43" t="str" cm="1">
        <f t="array" aca="1" ref="N201" ca="1">IFERROR(_xlfn.SINGLE(INDEX(Data!$A$1:N$1009,_xlfn.AGGREGATE(15,6,(OFFSET(Data!$A$1,0,MATCH(N$6,Data!$1:$1,0)-1,1000,1)=IF(N$7="","Yes",N$7))/(OFFSET(Data!$A$1,0,MATCH(N$6,Data!$1:$1,0)-1,1000,1)=IF(N$7="","Yes",N$7))*ROW(Data!$C$1:$C$1009),ROW(N201)-ROW(N$7)),1)),"")</f>
        <v/>
      </c>
      <c r="O201" s="43" t="str">
        <f ca="1">IF(P201="","",IF(INDEX(Data!$BR:$BR,MATCH(P201,Data!$A:$A,0),1)=0,"",INDEX(Data!$BR:$BR,MATCH(P201,Data!$A:$A,0),1)))</f>
        <v/>
      </c>
      <c r="P201" s="43" t="str" cm="1">
        <f t="array" aca="1" ref="P201" ca="1">IFERROR(_xlfn.SINGLE(INDEX(Data!$A$1:Q$1009,_xlfn.AGGREGATE(15,6,(OFFSET(Data!$A$1,0,MATCH(P$6,Data!$1:$1,0)-1,1000,1)=IF(P$7="","Yes",P$7))/(OFFSET(Data!$A$1,0,MATCH(P$6,Data!$1:$1,0)-1,1000,1)=IF(P$7="","Yes",P$7))*ROW(Data!$C$1:$C$1009),ROW(P201)-ROW(P$7)),1)),"")</f>
        <v/>
      </c>
      <c r="Q201" s="43" t="str">
        <f ca="1">IF(R201="","",IF(INDEX(Data!$BR:$BR,MATCH(R201,Data!$A:$A,0),1)=0,"",INDEX(Data!$BR:$BR,MATCH(R201,Data!$A:$A,0),1)))</f>
        <v/>
      </c>
      <c r="R201" s="43" t="str" cm="1">
        <f t="array" aca="1" ref="R201" ca="1">IFERROR(_xlfn.SINGLE(INDEX(Data!$A$1:R$1009,_xlfn.AGGREGATE(15,6,(OFFSET(Data!$A$1,0,MATCH(R$6,Data!$1:$1,0)-1,1000,1)=IF(R$7="","Yes",R$7))/(OFFSET(Data!$A$1,0,MATCH(R$6,Data!$1:$1,0)-1,1000,1)=IF(R$7="","Yes",R$7))*ROW(Data!$C$1:$C$1009),ROW(R201)-ROW(R$7)),1)),"")</f>
        <v/>
      </c>
      <c r="S201" s="43" t="str">
        <f ca="1">IF(T201="","",IF(INDEX(Data!$BR:$BR,MATCH(T201,Data!$A:$A,0),1)=0,"",INDEX(Data!$BR:$BR,MATCH(T201,Data!$A:$A,0),1)))</f>
        <v/>
      </c>
      <c r="T201" s="43" t="str" cm="1">
        <f t="array" aca="1" ref="T201" ca="1">IFERROR(_xlfn.SINGLE(INDEX(Data!$A$1:S$1009,_xlfn.AGGREGATE(15,6,(OFFSET(Data!$A$1,0,MATCH(T$6,Data!$1:$1,0)-1,1000,1)=IF(T$7="","Yes",T$7))/(OFFSET(Data!$A$1,0,MATCH(T$6,Data!$1:$1,0)-1,1000,1)=IF(T$7="","Yes",T$7))*ROW(Data!$C$1:$C$1009),ROW(T201)-ROW(T$7)),1)),"")</f>
        <v/>
      </c>
      <c r="U201" s="43" t="str">
        <f ca="1">IF(V201="","",IF(INDEX(Data!$BR:$BR,MATCH(V201,Data!$A:$A,0),1)=0,"",INDEX(Data!$BR:$BR,MATCH(V201,Data!$A:$A,0),1)))</f>
        <v/>
      </c>
      <c r="V201" s="43" t="str" cm="1">
        <f t="array" aca="1" ref="V201" ca="1">IFERROR(_xlfn.SINGLE(INDEX(Data!$A$1:T$1009,_xlfn.AGGREGATE(15,6,(OFFSET(Data!$A$1,0,MATCH(V$6,Data!$1:$1,0)-1,1000,1)=IF(V$7="","Yes",V$7))/(OFFSET(Data!$A$1,0,MATCH(V$6,Data!$1:$1,0)-1,1000,1)=IF(V$7="","Yes",V$7))*ROW(Data!$C$1:$C$1009),ROW(V201)-ROW(V$7)),1)),"")</f>
        <v/>
      </c>
      <c r="W201" s="43" t="str">
        <f ca="1">IF(X201="","",IF(INDEX(Data!$BR:$BR,MATCH(X201,Data!$A:$A,0),1)=0,"",INDEX(Data!$BR:$BR,MATCH(X201,Data!$A:$A,0),1)))</f>
        <v/>
      </c>
      <c r="X201" s="43" t="str" cm="1">
        <f t="array" aca="1" ref="X201" ca="1">IFERROR(_xlfn.SINGLE(INDEX(Data!$A$1:Y$1009,_xlfn.AGGREGATE(15,6,(OFFSET(Data!$A$1,0,MATCH(X$6,Data!$1:$1,0)-1,1000,1)=IF(X$7="","Yes",X$7))/(OFFSET(Data!$A$1,0,MATCH(X$6,Data!$1:$1,0)-1,1000,1)=IF(X$7="","Yes",X$7))*ROW(Data!$C$1:$C$1009),ROW(X201)-ROW(X$7)),1)),"")</f>
        <v/>
      </c>
      <c r="Y201" s="43" t="str">
        <f ca="1">IF(Z201="","",IF(INDEX(Data!$BR:$BR,MATCH(Z201,Data!$A:$A,0),1)=0,"",INDEX(Data!$BR:$BR,MATCH(Z201,Data!$A:$A,0),1)))</f>
        <v/>
      </c>
      <c r="Z201" s="43" t="str" cm="1">
        <f t="array" aca="1" ref="Z201" ca="1">IFERROR(_xlfn.SINGLE(INDEX(Data!$A$1:AA$1009,_xlfn.AGGREGATE(15,6,(OFFSET(Data!$A$1,0,MATCH(Z$6,Data!$1:$1,0)-1,1000,1)=IF(Z$7="","Yes",Z$7))/(OFFSET(Data!$A$1,0,MATCH(Z$6,Data!$1:$1,0)-1,1000,1)=IF(Z$7="","Yes",Z$7))*ROW(Data!$C$1:$C$1009),ROW(Z201)-ROW(Z$7)),1)),"")</f>
        <v/>
      </c>
      <c r="AA201" s="43" t="str">
        <f ca="1">IF(AB201="","",IF(INDEX(Data!$BR:$BR,MATCH(AB201,Data!$A:$A,0),1)=0,"",INDEX(Data!$BR:$BR,MATCH(AB201,Data!$A:$A,0),1)))</f>
        <v/>
      </c>
      <c r="AB201" s="43" t="str" cm="1">
        <f t="array" aca="1" ref="AB201" ca="1">IFERROR(_xlfn.SINGLE(INDEX(Data!$A$1:AC$1009,_xlfn.AGGREGATE(15,6,(OFFSET(Data!$A$1,0,MATCH(AB$6,Data!$1:$1,0)-1,1000,1)=IF(AB$7="","Yes",AB$7))/(OFFSET(Data!$A$1,0,MATCH(AB$6,Data!$1:$1,0)-1,1000,1)=IF(AB$7="","Yes",AB$7))*ROW(Data!$C$1:$C$1009),ROW(AB201)-ROW(AB$7)),1)),"")</f>
        <v/>
      </c>
      <c r="AC201" s="43" t="str">
        <f ca="1">IF(AD201="","",IF(INDEX(Data!$BR:$BR,MATCH(AD201,Data!$A:$A,0),1)=0,"",INDEX(Data!$BR:$BR,MATCH(AD201,Data!$A:$A,0),1)))</f>
        <v/>
      </c>
      <c r="AD201" s="43" t="str" cm="1">
        <f t="array" aca="1" ref="AD201" ca="1">IFERROR(_xlfn.SINGLE(INDEX(Data!$A$1:AE$1009,_xlfn.AGGREGATE(15,6,(OFFSET(Data!$A$1,0,MATCH(AD$6,Data!$1:$1,0)-1,1000,1)=IF(AD$7="","Yes",AD$7))/(OFFSET(Data!$A$1,0,MATCH(AD$6,Data!$1:$1,0)-1,1000,1)=IF(AD$7="","Yes",AD$7))*ROW(Data!$C$1:$C$1009),ROW(AD201)-ROW(AD$7)),1)),"")</f>
        <v/>
      </c>
      <c r="AE201" s="43" t="str">
        <f ca="1">IF(AF201="","",IF(INDEX(Data!$BR:$BR,MATCH(AF201,Data!$A:$A,0),1)=0,"",INDEX(Data!$BR:$BR,MATCH(AF201,Data!$A:$A,0),1)))</f>
        <v/>
      </c>
      <c r="AF201" s="43" t="str" cm="1">
        <f t="array" aca="1" ref="AF201" ca="1">IFERROR(_xlfn.SINGLE(INDEX(Data!$A$1:AM$1009,_xlfn.AGGREGATE(15,6,(OFFSET(Data!$A$1,0,MATCH(AF$6,Data!$1:$1,0)-1,1000,1)=IF(AF$7="","Yes",AF$7))/(OFFSET(Data!$A$1,0,MATCH(AF$6,Data!$1:$1,0)-1,1000,1)=IF(AF$7="","Yes",AF$7))*ROW(Data!$C$1:$C$1009),ROW(AF201)-ROW(AF$7)),1)),"")</f>
        <v/>
      </c>
      <c r="AG201" s="43" t="str">
        <f ca="1">IF(AH201="","",IF(INDEX(Data!$BR:$BR,MATCH(AH201,Data!$A:$A,0),1)=0,"",INDEX(Data!$BR:$BR,MATCH(AH201,Data!$A:$A,0),1)))</f>
        <v/>
      </c>
      <c r="AH201" s="43" t="str" cm="1">
        <f t="array" aca="1" ref="AH201" ca="1">IFERROR(_xlfn.SINGLE(INDEX(Data!$A$1:AO$1009,_xlfn.AGGREGATE(15,6,(OFFSET(Data!$A$1,0,MATCH(AH$6,Data!$1:$1,0)-1,1000,1)=IF(AH$7="","Yes",AH$7))/(OFFSET(Data!$A$1,0,MATCH(AH$6,Data!$1:$1,0)-1,1000,1)=IF(AH$7="","Yes",AH$7))*ROW(Data!$C$1:$C$1009),ROW(AH201)-ROW(AH$7)),1)),"")</f>
        <v/>
      </c>
      <c r="AI201" s="43" t="str">
        <f ca="1">IF(AJ201="","",IF(INDEX(Data!$BR:$BR,MATCH(AJ201,Data!$A:$A,0),1)=0,"",INDEX(Data!$BR:$BR,MATCH(AJ201,Data!$A:$A,0),1)))</f>
        <v/>
      </c>
      <c r="AJ201" s="43" t="str" cm="1">
        <f t="array" aca="1" ref="AJ201" ca="1">IFERROR(_xlfn.SINGLE(INDEX(Data!$A$1:AQ$1009,_xlfn.AGGREGATE(15,6,(OFFSET(Data!$A$1,0,MATCH(AJ$6,Data!$1:$1,0)-1,1000,1)=IF(AJ$7="","Yes",AJ$7))/(OFFSET(Data!$A$1,0,MATCH(AJ$6,Data!$1:$1,0)-1,1000,1)=IF(AJ$7="","Yes",AJ$7))*ROW(Data!$C$1:$C$1009),ROW(AJ201)-ROW(AJ$7)),1)),"")</f>
        <v/>
      </c>
      <c r="AK201" s="43" t="str">
        <f ca="1">IF(AL201="","",IF(INDEX(Data!$BR:$BR,MATCH(AL201,Data!$A:$A,0),1)=0,"",INDEX(Data!$BR:$BR,MATCH(AL201,Data!$A:$A,0),1)))</f>
        <v/>
      </c>
      <c r="AL201" s="43" t="str" cm="1">
        <f t="array" aca="1" ref="AL201" ca="1">IFERROR(_xlfn.SINGLE(INDEX(Data!$A$1:AS$1009,_xlfn.AGGREGATE(15,6,(OFFSET(Data!$A$1,0,MATCH(AL$6,Data!$1:$1,0)-1,1000,1)=IF(AL$7="","Yes",AL$7))/(OFFSET(Data!$A$1,0,MATCH(AL$6,Data!$1:$1,0)-1,1000,1)=IF(AL$7="","Yes",AL$7))*ROW(Data!$C$1:$C$1009),ROW(AL201)-ROW(AL$7)),1)),"")</f>
        <v/>
      </c>
      <c r="AM201" s="43" t="str">
        <f ca="1">IF(AN201="","",IF(INDEX(Data!$BR:$BR,MATCH(AN201,Data!$A:$A,0),1)=0,"",INDEX(Data!$BR:$BR,MATCH(AN201,Data!$A:$A,0),1)))</f>
        <v/>
      </c>
      <c r="AN201" s="43" t="str" cm="1">
        <f t="array" aca="1" ref="AN201" ca="1">IFERROR(_xlfn.SINGLE(INDEX(Data!$A$1:AU$1009,_xlfn.AGGREGATE(15,6,(OFFSET(Data!$A$1,0,MATCH(AN$6,Data!$1:$1,0)-1,1000,1)=IF(AN$7="","Yes",AN$7))/(OFFSET(Data!$A$1,0,MATCH(AN$6,Data!$1:$1,0)-1,1000,1)=IF(AN$7="","Yes",AN$7))*ROW(Data!$C$1:$C$1009),ROW(AN201)-ROW(AN$7)),1)),"")</f>
        <v/>
      </c>
    </row>
    <row r="202" spans="1:40" x14ac:dyDescent="0.4">
      <c r="A202" s="43" t="str">
        <f ca="1">IF(B202="","",IF(INDEX(Data!$BR:$BR,MATCH(B202,Data!$A:$A,0),1)=0,"",INDEX(Data!$BR:$BR,MATCH(B202,Data!$A:$A,0),1)))</f>
        <v/>
      </c>
      <c r="B202" s="43" t="str" cm="1">
        <f t="array" aca="1" ref="B202" ca="1">IFERROR(_xlfn.SINGLE(INDEX(Data!A$1:$A$1007,_xlfn.AGGREGATE(15,6,(OFFSET(Data!$A$1,0,MATCH(B$6,Data!$1:$1,0)-1,1000,1)=IF(B$7="","Yes",B$7))/(OFFSET(Data!$A$1,0,MATCH(B$6,Data!$1:$1,0)-1,1000,1)=IF(B$7="","Yes",B$7))*ROW(Data!$C$1:$C$1007),ROW(B202)-ROW(B$7)),1)),"")</f>
        <v/>
      </c>
      <c r="C202" s="43" t="str">
        <f ca="1">IF(D202="","",IF(INDEX(Data!$BR:$BR,MATCH(D202,Data!$A:$A,0),1)=0,"",INDEX(Data!$BR:$BR,MATCH(D202,Data!$A:$A,0),1)))</f>
        <v/>
      </c>
      <c r="D202" s="43" t="str" cm="1">
        <f t="array" aca="1" ref="D202" ca="1">IFERROR(_xlfn.SINGLE(INDEX(Data!$A$1:C$1007,_xlfn.AGGREGATE(15,6,(OFFSET(Data!$A$1,0,MATCH(D$6,Data!$1:$1,0)-1,1000,1)=IF(D$7="","Yes",D$7))/(OFFSET(Data!$A$1,0,MATCH(D$6,Data!$1:$1,0)-1,1000,1)=IF(D$7="","Yes",D$7))*ROW(Data!$C$1:$C$1007),ROW(D202)-ROW(D$7)),1)),"")</f>
        <v/>
      </c>
      <c r="E202" s="43" t="str">
        <f ca="1">IF(F202="","",IF(INDEX(Data!$BR:$BR,MATCH(F202,Data!$A:$A,0),1)=0,"",INDEX(Data!$BR:$BR,MATCH(F202,Data!$A:$A,0),1)))</f>
        <v/>
      </c>
      <c r="F202" s="43" t="str" cm="1">
        <f t="array" aca="1" ref="F202" ca="1">IFERROR(_xlfn.SINGLE(INDEX(Data!$A$1:E$1009,_xlfn.AGGREGATE(15,6,(OFFSET(Data!$A$1,0,MATCH(F$6,Data!$1:$1,0)-1,1000,1)=IF(F$7="","Yes",F$7))/(OFFSET(Data!$A$1,0,MATCH(F$6,Data!$1:$1,0)-1,1000,1)=IF(F$7="","Yes",F$7))*ROW(Data!$C$1:$C$1009),ROW(F202)-ROW(F$7)),1)),"")</f>
        <v/>
      </c>
      <c r="G202" s="43" t="str">
        <f ca="1">IF(H202="","",IF(INDEX(Data!$BR:$BR,MATCH(H202,Data!$A:$A,0),1)=0,"",INDEX(Data!$BR:$BR,MATCH(H202,Data!$A:$A,0),1)))</f>
        <v/>
      </c>
      <c r="H202" s="43" t="str" cm="1">
        <f t="array" aca="1" ref="H202" ca="1">IFERROR(_xlfn.SINGLE(INDEX(Data!$A$1:G$1009,_xlfn.AGGREGATE(15,6,(OFFSET(Data!$A$1,0,MATCH(H$6,Data!$1:$1,0)-1,1000,1)=IF(H$7="","Yes",H$7))/(OFFSET(Data!$A$1,0,MATCH(H$6,Data!$1:$1,0)-1,1000,1)=IF(H$7="","Yes",H$7))*ROW(Data!$C$1:$C$1009),ROW(H202)-ROW(H$7)),1)),"")</f>
        <v/>
      </c>
      <c r="I202" s="43" t="str">
        <f ca="1">IF(J202="","",IF(INDEX(Data!$BR:$BR,MATCH(J202,Data!$A:$A,0),1)=0,"",INDEX(Data!$BR:$BR,MATCH(J202,Data!$A:$A,0),1)))</f>
        <v/>
      </c>
      <c r="J202" s="43" t="str" cm="1">
        <f t="array" aca="1" ref="J202" ca="1">IFERROR(_xlfn.SINGLE(INDEX(Data!$A$1:J$1009,_xlfn.AGGREGATE(15,6,(OFFSET(Data!$A$1,0,MATCH(J$6,Data!$1:$1,0)-1,1000,1)=IF(J$7="","Yes",J$7))/(OFFSET(Data!$A$1,0,MATCH(J$6,Data!$1:$1,0)-1,1000,1)=IF(J$7="","Yes",J$7))*ROW(Data!$C$1:$C$1009),ROW(J202)-ROW(J$7)),1)),"")</f>
        <v/>
      </c>
      <c r="K202" s="43" t="str">
        <f ca="1">IF(L202="","",IF(INDEX(Data!$BR:$BR,MATCH(L202,Data!$A:$A,0),1)=0,"",INDEX(Data!$BR:$BR,MATCH(L202,Data!$A:$A,0),1)))</f>
        <v/>
      </c>
      <c r="L202" s="43" t="str" cm="1">
        <f t="array" aca="1" ref="L202" ca="1">IFERROR(_xlfn.SINGLE(INDEX(Data!$A$1:L$1009,_xlfn.AGGREGATE(15,6,(OFFSET(Data!$A$1,0,MATCH(L$6,Data!$1:$1,0)-1,1000,1)=IF(L$7="","Yes",L$7))/(OFFSET(Data!$A$1,0,MATCH(L$6,Data!$1:$1,0)-1,1000,1)=IF(L$7="","Yes",L$7))*ROW(Data!$C$1:$C$1009),ROW(L202)-ROW(L$7)),1)),"")</f>
        <v/>
      </c>
      <c r="M202" s="43" t="str">
        <f ca="1">IF(N202="","",IF(INDEX(Data!$BR:$BR,MATCH(N202,Data!$A:$A,0),1)=0,"",INDEX(Data!$BR:$BR,MATCH(N202,Data!$A:$A,0),1)))</f>
        <v/>
      </c>
      <c r="N202" s="43" t="str" cm="1">
        <f t="array" aca="1" ref="N202" ca="1">IFERROR(_xlfn.SINGLE(INDEX(Data!$A$1:N$1009,_xlfn.AGGREGATE(15,6,(OFFSET(Data!$A$1,0,MATCH(N$6,Data!$1:$1,0)-1,1000,1)=IF(N$7="","Yes",N$7))/(OFFSET(Data!$A$1,0,MATCH(N$6,Data!$1:$1,0)-1,1000,1)=IF(N$7="","Yes",N$7))*ROW(Data!$C$1:$C$1009),ROW(N202)-ROW(N$7)),1)),"")</f>
        <v/>
      </c>
      <c r="O202" s="43" t="str">
        <f ca="1">IF(P202="","",IF(INDEX(Data!$BR:$BR,MATCH(P202,Data!$A:$A,0),1)=0,"",INDEX(Data!$BR:$BR,MATCH(P202,Data!$A:$A,0),1)))</f>
        <v/>
      </c>
      <c r="P202" s="43" t="str" cm="1">
        <f t="array" aca="1" ref="P202" ca="1">IFERROR(_xlfn.SINGLE(INDEX(Data!$A$1:Q$1009,_xlfn.AGGREGATE(15,6,(OFFSET(Data!$A$1,0,MATCH(P$6,Data!$1:$1,0)-1,1000,1)=IF(P$7="","Yes",P$7))/(OFFSET(Data!$A$1,0,MATCH(P$6,Data!$1:$1,0)-1,1000,1)=IF(P$7="","Yes",P$7))*ROW(Data!$C$1:$C$1009),ROW(P202)-ROW(P$7)),1)),"")</f>
        <v/>
      </c>
      <c r="Q202" s="43" t="str">
        <f ca="1">IF(R202="","",IF(INDEX(Data!$BR:$BR,MATCH(R202,Data!$A:$A,0),1)=0,"",INDEX(Data!$BR:$BR,MATCH(R202,Data!$A:$A,0),1)))</f>
        <v/>
      </c>
      <c r="R202" s="43" t="str" cm="1">
        <f t="array" aca="1" ref="R202" ca="1">IFERROR(_xlfn.SINGLE(INDEX(Data!$A$1:R$1009,_xlfn.AGGREGATE(15,6,(OFFSET(Data!$A$1,0,MATCH(R$6,Data!$1:$1,0)-1,1000,1)=IF(R$7="","Yes",R$7))/(OFFSET(Data!$A$1,0,MATCH(R$6,Data!$1:$1,0)-1,1000,1)=IF(R$7="","Yes",R$7))*ROW(Data!$C$1:$C$1009),ROW(R202)-ROW(R$7)),1)),"")</f>
        <v/>
      </c>
      <c r="S202" s="43" t="str">
        <f ca="1">IF(T202="","",IF(INDEX(Data!$BR:$BR,MATCH(T202,Data!$A:$A,0),1)=0,"",INDEX(Data!$BR:$BR,MATCH(T202,Data!$A:$A,0),1)))</f>
        <v/>
      </c>
      <c r="T202" s="43" t="str" cm="1">
        <f t="array" aca="1" ref="T202" ca="1">IFERROR(_xlfn.SINGLE(INDEX(Data!$A$1:S$1009,_xlfn.AGGREGATE(15,6,(OFFSET(Data!$A$1,0,MATCH(T$6,Data!$1:$1,0)-1,1000,1)=IF(T$7="","Yes",T$7))/(OFFSET(Data!$A$1,0,MATCH(T$6,Data!$1:$1,0)-1,1000,1)=IF(T$7="","Yes",T$7))*ROW(Data!$C$1:$C$1009),ROW(T202)-ROW(T$7)),1)),"")</f>
        <v/>
      </c>
      <c r="U202" s="43" t="str">
        <f ca="1">IF(V202="","",IF(INDEX(Data!$BR:$BR,MATCH(V202,Data!$A:$A,0),1)=0,"",INDEX(Data!$BR:$BR,MATCH(V202,Data!$A:$A,0),1)))</f>
        <v/>
      </c>
      <c r="V202" s="43" t="str" cm="1">
        <f t="array" aca="1" ref="V202" ca="1">IFERROR(_xlfn.SINGLE(INDEX(Data!$A$1:T$1009,_xlfn.AGGREGATE(15,6,(OFFSET(Data!$A$1,0,MATCH(V$6,Data!$1:$1,0)-1,1000,1)=IF(V$7="","Yes",V$7))/(OFFSET(Data!$A$1,0,MATCH(V$6,Data!$1:$1,0)-1,1000,1)=IF(V$7="","Yes",V$7))*ROW(Data!$C$1:$C$1009),ROW(V202)-ROW(V$7)),1)),"")</f>
        <v/>
      </c>
      <c r="W202" s="43" t="str">
        <f ca="1">IF(X202="","",IF(INDEX(Data!$BR:$BR,MATCH(X202,Data!$A:$A,0),1)=0,"",INDEX(Data!$BR:$BR,MATCH(X202,Data!$A:$A,0),1)))</f>
        <v/>
      </c>
      <c r="X202" s="43" t="str" cm="1">
        <f t="array" aca="1" ref="X202" ca="1">IFERROR(_xlfn.SINGLE(INDEX(Data!$A$1:Y$1009,_xlfn.AGGREGATE(15,6,(OFFSET(Data!$A$1,0,MATCH(X$6,Data!$1:$1,0)-1,1000,1)=IF(X$7="","Yes",X$7))/(OFFSET(Data!$A$1,0,MATCH(X$6,Data!$1:$1,0)-1,1000,1)=IF(X$7="","Yes",X$7))*ROW(Data!$C$1:$C$1009),ROW(X202)-ROW(X$7)),1)),"")</f>
        <v/>
      </c>
      <c r="Y202" s="43" t="str">
        <f ca="1">IF(Z202="","",IF(INDEX(Data!$BR:$BR,MATCH(Z202,Data!$A:$A,0),1)=0,"",INDEX(Data!$BR:$BR,MATCH(Z202,Data!$A:$A,0),1)))</f>
        <v/>
      </c>
      <c r="Z202" s="43" t="str" cm="1">
        <f t="array" aca="1" ref="Z202" ca="1">IFERROR(_xlfn.SINGLE(INDEX(Data!$A$1:AA$1009,_xlfn.AGGREGATE(15,6,(OFFSET(Data!$A$1,0,MATCH(Z$6,Data!$1:$1,0)-1,1000,1)=IF(Z$7="","Yes",Z$7))/(OFFSET(Data!$A$1,0,MATCH(Z$6,Data!$1:$1,0)-1,1000,1)=IF(Z$7="","Yes",Z$7))*ROW(Data!$C$1:$C$1009),ROW(Z202)-ROW(Z$7)),1)),"")</f>
        <v/>
      </c>
      <c r="AA202" s="43" t="str">
        <f ca="1">IF(AB202="","",IF(INDEX(Data!$BR:$BR,MATCH(AB202,Data!$A:$A,0),1)=0,"",INDEX(Data!$BR:$BR,MATCH(AB202,Data!$A:$A,0),1)))</f>
        <v/>
      </c>
      <c r="AB202" s="43" t="str" cm="1">
        <f t="array" aca="1" ref="AB202" ca="1">IFERROR(_xlfn.SINGLE(INDEX(Data!$A$1:AC$1009,_xlfn.AGGREGATE(15,6,(OFFSET(Data!$A$1,0,MATCH(AB$6,Data!$1:$1,0)-1,1000,1)=IF(AB$7="","Yes",AB$7))/(OFFSET(Data!$A$1,0,MATCH(AB$6,Data!$1:$1,0)-1,1000,1)=IF(AB$7="","Yes",AB$7))*ROW(Data!$C$1:$C$1009),ROW(AB202)-ROW(AB$7)),1)),"")</f>
        <v/>
      </c>
      <c r="AC202" s="43" t="str">
        <f ca="1">IF(AD202="","",IF(INDEX(Data!$BR:$BR,MATCH(AD202,Data!$A:$A,0),1)=0,"",INDEX(Data!$BR:$BR,MATCH(AD202,Data!$A:$A,0),1)))</f>
        <v/>
      </c>
      <c r="AD202" s="43" t="str" cm="1">
        <f t="array" aca="1" ref="AD202" ca="1">IFERROR(_xlfn.SINGLE(INDEX(Data!$A$1:AE$1009,_xlfn.AGGREGATE(15,6,(OFFSET(Data!$A$1,0,MATCH(AD$6,Data!$1:$1,0)-1,1000,1)=IF(AD$7="","Yes",AD$7))/(OFFSET(Data!$A$1,0,MATCH(AD$6,Data!$1:$1,0)-1,1000,1)=IF(AD$7="","Yes",AD$7))*ROW(Data!$C$1:$C$1009),ROW(AD202)-ROW(AD$7)),1)),"")</f>
        <v/>
      </c>
      <c r="AE202" s="43" t="str">
        <f ca="1">IF(AF202="","",IF(INDEX(Data!$BR:$BR,MATCH(AF202,Data!$A:$A,0),1)=0,"",INDEX(Data!$BR:$BR,MATCH(AF202,Data!$A:$A,0),1)))</f>
        <v/>
      </c>
      <c r="AF202" s="43" t="str" cm="1">
        <f t="array" aca="1" ref="AF202" ca="1">IFERROR(_xlfn.SINGLE(INDEX(Data!$A$1:AM$1009,_xlfn.AGGREGATE(15,6,(OFFSET(Data!$A$1,0,MATCH(AF$6,Data!$1:$1,0)-1,1000,1)=IF(AF$7="","Yes",AF$7))/(OFFSET(Data!$A$1,0,MATCH(AF$6,Data!$1:$1,0)-1,1000,1)=IF(AF$7="","Yes",AF$7))*ROW(Data!$C$1:$C$1009),ROW(AF202)-ROW(AF$7)),1)),"")</f>
        <v/>
      </c>
      <c r="AG202" s="43" t="str">
        <f ca="1">IF(AH202="","",IF(INDEX(Data!$BR:$BR,MATCH(AH202,Data!$A:$A,0),1)=0,"",INDEX(Data!$BR:$BR,MATCH(AH202,Data!$A:$A,0),1)))</f>
        <v/>
      </c>
      <c r="AH202" s="43" t="str" cm="1">
        <f t="array" aca="1" ref="AH202" ca="1">IFERROR(_xlfn.SINGLE(INDEX(Data!$A$1:AO$1009,_xlfn.AGGREGATE(15,6,(OFFSET(Data!$A$1,0,MATCH(AH$6,Data!$1:$1,0)-1,1000,1)=IF(AH$7="","Yes",AH$7))/(OFFSET(Data!$A$1,0,MATCH(AH$6,Data!$1:$1,0)-1,1000,1)=IF(AH$7="","Yes",AH$7))*ROW(Data!$C$1:$C$1009),ROW(AH202)-ROW(AH$7)),1)),"")</f>
        <v/>
      </c>
      <c r="AI202" s="43" t="str">
        <f ca="1">IF(AJ202="","",IF(INDEX(Data!$BR:$BR,MATCH(AJ202,Data!$A:$A,0),1)=0,"",INDEX(Data!$BR:$BR,MATCH(AJ202,Data!$A:$A,0),1)))</f>
        <v/>
      </c>
      <c r="AJ202" s="43" t="str" cm="1">
        <f t="array" aca="1" ref="AJ202" ca="1">IFERROR(_xlfn.SINGLE(INDEX(Data!$A$1:AQ$1009,_xlfn.AGGREGATE(15,6,(OFFSET(Data!$A$1,0,MATCH(AJ$6,Data!$1:$1,0)-1,1000,1)=IF(AJ$7="","Yes",AJ$7))/(OFFSET(Data!$A$1,0,MATCH(AJ$6,Data!$1:$1,0)-1,1000,1)=IF(AJ$7="","Yes",AJ$7))*ROW(Data!$C$1:$C$1009),ROW(AJ202)-ROW(AJ$7)),1)),"")</f>
        <v/>
      </c>
      <c r="AK202" s="43" t="str">
        <f ca="1">IF(AL202="","",IF(INDEX(Data!$BR:$BR,MATCH(AL202,Data!$A:$A,0),1)=0,"",INDEX(Data!$BR:$BR,MATCH(AL202,Data!$A:$A,0),1)))</f>
        <v/>
      </c>
      <c r="AL202" s="43" t="str" cm="1">
        <f t="array" aca="1" ref="AL202" ca="1">IFERROR(_xlfn.SINGLE(INDEX(Data!$A$1:AS$1009,_xlfn.AGGREGATE(15,6,(OFFSET(Data!$A$1,0,MATCH(AL$6,Data!$1:$1,0)-1,1000,1)=IF(AL$7="","Yes",AL$7))/(OFFSET(Data!$A$1,0,MATCH(AL$6,Data!$1:$1,0)-1,1000,1)=IF(AL$7="","Yes",AL$7))*ROW(Data!$C$1:$C$1009),ROW(AL202)-ROW(AL$7)),1)),"")</f>
        <v/>
      </c>
      <c r="AM202" s="43" t="str">
        <f ca="1">IF(AN202="","",IF(INDEX(Data!$BR:$BR,MATCH(AN202,Data!$A:$A,0),1)=0,"",INDEX(Data!$BR:$BR,MATCH(AN202,Data!$A:$A,0),1)))</f>
        <v/>
      </c>
      <c r="AN202" s="43" t="str" cm="1">
        <f t="array" aca="1" ref="AN202" ca="1">IFERROR(_xlfn.SINGLE(INDEX(Data!$A$1:AU$1009,_xlfn.AGGREGATE(15,6,(OFFSET(Data!$A$1,0,MATCH(AN$6,Data!$1:$1,0)-1,1000,1)=IF(AN$7="","Yes",AN$7))/(OFFSET(Data!$A$1,0,MATCH(AN$6,Data!$1:$1,0)-1,1000,1)=IF(AN$7="","Yes",AN$7))*ROW(Data!$C$1:$C$1009),ROW(AN202)-ROW(AN$7)),1)),"")</f>
        <v/>
      </c>
    </row>
    <row r="203" spans="1:40" x14ac:dyDescent="0.4">
      <c r="A203" s="43" t="str">
        <f ca="1">IF(B203="","",IF(INDEX(Data!$BR:$BR,MATCH(B203,Data!$A:$A,0),1)=0,"",INDEX(Data!$BR:$BR,MATCH(B203,Data!$A:$A,0),1)))</f>
        <v/>
      </c>
      <c r="B203" s="43" t="str" cm="1">
        <f t="array" aca="1" ref="B203" ca="1">IFERROR(_xlfn.SINGLE(INDEX(Data!A$1:$A$1007,_xlfn.AGGREGATE(15,6,(OFFSET(Data!$A$1,0,MATCH(B$6,Data!$1:$1,0)-1,1000,1)=IF(B$7="","Yes",B$7))/(OFFSET(Data!$A$1,0,MATCH(B$6,Data!$1:$1,0)-1,1000,1)=IF(B$7="","Yes",B$7))*ROW(Data!$C$1:$C$1007),ROW(B203)-ROW(B$7)),1)),"")</f>
        <v/>
      </c>
      <c r="C203" s="43" t="str">
        <f ca="1">IF(D203="","",IF(INDEX(Data!$BR:$BR,MATCH(D203,Data!$A:$A,0),1)=0,"",INDEX(Data!$BR:$BR,MATCH(D203,Data!$A:$A,0),1)))</f>
        <v/>
      </c>
      <c r="D203" s="43" t="str" cm="1">
        <f t="array" aca="1" ref="D203" ca="1">IFERROR(_xlfn.SINGLE(INDEX(Data!$A$1:C$1007,_xlfn.AGGREGATE(15,6,(OFFSET(Data!$A$1,0,MATCH(D$6,Data!$1:$1,0)-1,1000,1)=IF(D$7="","Yes",D$7))/(OFFSET(Data!$A$1,0,MATCH(D$6,Data!$1:$1,0)-1,1000,1)=IF(D$7="","Yes",D$7))*ROW(Data!$C$1:$C$1007),ROW(D203)-ROW(D$7)),1)),"")</f>
        <v/>
      </c>
      <c r="E203" s="43" t="str">
        <f ca="1">IF(F203="","",IF(INDEX(Data!$BR:$BR,MATCH(F203,Data!$A:$A,0),1)=0,"",INDEX(Data!$BR:$BR,MATCH(F203,Data!$A:$A,0),1)))</f>
        <v/>
      </c>
      <c r="F203" s="43" t="str" cm="1">
        <f t="array" aca="1" ref="F203" ca="1">IFERROR(_xlfn.SINGLE(INDEX(Data!$A$1:E$1009,_xlfn.AGGREGATE(15,6,(OFFSET(Data!$A$1,0,MATCH(F$6,Data!$1:$1,0)-1,1000,1)=IF(F$7="","Yes",F$7))/(OFFSET(Data!$A$1,0,MATCH(F$6,Data!$1:$1,0)-1,1000,1)=IF(F$7="","Yes",F$7))*ROW(Data!$C$1:$C$1009),ROW(F203)-ROW(F$7)),1)),"")</f>
        <v/>
      </c>
      <c r="G203" s="43" t="str">
        <f ca="1">IF(H203="","",IF(INDEX(Data!$BR:$BR,MATCH(H203,Data!$A:$A,0),1)=0,"",INDEX(Data!$BR:$BR,MATCH(H203,Data!$A:$A,0),1)))</f>
        <v/>
      </c>
      <c r="H203" s="43" t="str" cm="1">
        <f t="array" aca="1" ref="H203" ca="1">IFERROR(_xlfn.SINGLE(INDEX(Data!$A$1:G$1009,_xlfn.AGGREGATE(15,6,(OFFSET(Data!$A$1,0,MATCH(H$6,Data!$1:$1,0)-1,1000,1)=IF(H$7="","Yes",H$7))/(OFFSET(Data!$A$1,0,MATCH(H$6,Data!$1:$1,0)-1,1000,1)=IF(H$7="","Yes",H$7))*ROW(Data!$C$1:$C$1009),ROW(H203)-ROW(H$7)),1)),"")</f>
        <v/>
      </c>
      <c r="I203" s="43" t="str">
        <f ca="1">IF(J203="","",IF(INDEX(Data!$BR:$BR,MATCH(J203,Data!$A:$A,0),1)=0,"",INDEX(Data!$BR:$BR,MATCH(J203,Data!$A:$A,0),1)))</f>
        <v/>
      </c>
      <c r="J203" s="43" t="str" cm="1">
        <f t="array" aca="1" ref="J203" ca="1">IFERROR(_xlfn.SINGLE(INDEX(Data!$A$1:J$1009,_xlfn.AGGREGATE(15,6,(OFFSET(Data!$A$1,0,MATCH(J$6,Data!$1:$1,0)-1,1000,1)=IF(J$7="","Yes",J$7))/(OFFSET(Data!$A$1,0,MATCH(J$6,Data!$1:$1,0)-1,1000,1)=IF(J$7="","Yes",J$7))*ROW(Data!$C$1:$C$1009),ROW(J203)-ROW(J$7)),1)),"")</f>
        <v/>
      </c>
      <c r="K203" s="43" t="str">
        <f ca="1">IF(L203="","",IF(INDEX(Data!$BR:$BR,MATCH(L203,Data!$A:$A,0),1)=0,"",INDEX(Data!$BR:$BR,MATCH(L203,Data!$A:$A,0),1)))</f>
        <v/>
      </c>
      <c r="L203" s="43" t="str" cm="1">
        <f t="array" aca="1" ref="L203" ca="1">IFERROR(_xlfn.SINGLE(INDEX(Data!$A$1:L$1009,_xlfn.AGGREGATE(15,6,(OFFSET(Data!$A$1,0,MATCH(L$6,Data!$1:$1,0)-1,1000,1)=IF(L$7="","Yes",L$7))/(OFFSET(Data!$A$1,0,MATCH(L$6,Data!$1:$1,0)-1,1000,1)=IF(L$7="","Yes",L$7))*ROW(Data!$C$1:$C$1009),ROW(L203)-ROW(L$7)),1)),"")</f>
        <v/>
      </c>
      <c r="M203" s="43" t="str">
        <f ca="1">IF(N203="","",IF(INDEX(Data!$BR:$BR,MATCH(N203,Data!$A:$A,0),1)=0,"",INDEX(Data!$BR:$BR,MATCH(N203,Data!$A:$A,0),1)))</f>
        <v/>
      </c>
      <c r="N203" s="43" t="str" cm="1">
        <f t="array" aca="1" ref="N203" ca="1">IFERROR(_xlfn.SINGLE(INDEX(Data!$A$1:N$1009,_xlfn.AGGREGATE(15,6,(OFFSET(Data!$A$1,0,MATCH(N$6,Data!$1:$1,0)-1,1000,1)=IF(N$7="","Yes",N$7))/(OFFSET(Data!$A$1,0,MATCH(N$6,Data!$1:$1,0)-1,1000,1)=IF(N$7="","Yes",N$7))*ROW(Data!$C$1:$C$1009),ROW(N203)-ROW(N$7)),1)),"")</f>
        <v/>
      </c>
      <c r="O203" s="43" t="str">
        <f ca="1">IF(P203="","",IF(INDEX(Data!$BR:$BR,MATCH(P203,Data!$A:$A,0),1)=0,"",INDEX(Data!$BR:$BR,MATCH(P203,Data!$A:$A,0),1)))</f>
        <v/>
      </c>
      <c r="P203" s="43" t="str" cm="1">
        <f t="array" aca="1" ref="P203" ca="1">IFERROR(_xlfn.SINGLE(INDEX(Data!$A$1:Q$1009,_xlfn.AGGREGATE(15,6,(OFFSET(Data!$A$1,0,MATCH(P$6,Data!$1:$1,0)-1,1000,1)=IF(P$7="","Yes",P$7))/(OFFSET(Data!$A$1,0,MATCH(P$6,Data!$1:$1,0)-1,1000,1)=IF(P$7="","Yes",P$7))*ROW(Data!$C$1:$C$1009),ROW(P203)-ROW(P$7)),1)),"")</f>
        <v/>
      </c>
      <c r="Q203" s="43" t="str">
        <f ca="1">IF(R203="","",IF(INDEX(Data!$BR:$BR,MATCH(R203,Data!$A:$A,0),1)=0,"",INDEX(Data!$BR:$BR,MATCH(R203,Data!$A:$A,0),1)))</f>
        <v/>
      </c>
      <c r="R203" s="43" t="str" cm="1">
        <f t="array" aca="1" ref="R203" ca="1">IFERROR(_xlfn.SINGLE(INDEX(Data!$A$1:R$1009,_xlfn.AGGREGATE(15,6,(OFFSET(Data!$A$1,0,MATCH(R$6,Data!$1:$1,0)-1,1000,1)=IF(R$7="","Yes",R$7))/(OFFSET(Data!$A$1,0,MATCH(R$6,Data!$1:$1,0)-1,1000,1)=IF(R$7="","Yes",R$7))*ROW(Data!$C$1:$C$1009),ROW(R203)-ROW(R$7)),1)),"")</f>
        <v/>
      </c>
      <c r="S203" s="43" t="str">
        <f ca="1">IF(T203="","",IF(INDEX(Data!$BR:$BR,MATCH(T203,Data!$A:$A,0),1)=0,"",INDEX(Data!$BR:$BR,MATCH(T203,Data!$A:$A,0),1)))</f>
        <v/>
      </c>
      <c r="T203" s="43" t="str" cm="1">
        <f t="array" aca="1" ref="T203" ca="1">IFERROR(_xlfn.SINGLE(INDEX(Data!$A$1:S$1009,_xlfn.AGGREGATE(15,6,(OFFSET(Data!$A$1,0,MATCH(T$6,Data!$1:$1,0)-1,1000,1)=IF(T$7="","Yes",T$7))/(OFFSET(Data!$A$1,0,MATCH(T$6,Data!$1:$1,0)-1,1000,1)=IF(T$7="","Yes",T$7))*ROW(Data!$C$1:$C$1009),ROW(T203)-ROW(T$7)),1)),"")</f>
        <v/>
      </c>
      <c r="U203" s="43" t="str">
        <f ca="1">IF(V203="","",IF(INDEX(Data!$BR:$BR,MATCH(V203,Data!$A:$A,0),1)=0,"",INDEX(Data!$BR:$BR,MATCH(V203,Data!$A:$A,0),1)))</f>
        <v/>
      </c>
      <c r="V203" s="43" t="str" cm="1">
        <f t="array" aca="1" ref="V203" ca="1">IFERROR(_xlfn.SINGLE(INDEX(Data!$A$1:T$1009,_xlfn.AGGREGATE(15,6,(OFFSET(Data!$A$1,0,MATCH(V$6,Data!$1:$1,0)-1,1000,1)=IF(V$7="","Yes",V$7))/(OFFSET(Data!$A$1,0,MATCH(V$6,Data!$1:$1,0)-1,1000,1)=IF(V$7="","Yes",V$7))*ROW(Data!$C$1:$C$1009),ROW(V203)-ROW(V$7)),1)),"")</f>
        <v/>
      </c>
      <c r="W203" s="43" t="str">
        <f ca="1">IF(X203="","",IF(INDEX(Data!$BR:$BR,MATCH(X203,Data!$A:$A,0),1)=0,"",INDEX(Data!$BR:$BR,MATCH(X203,Data!$A:$A,0),1)))</f>
        <v/>
      </c>
      <c r="X203" s="43" t="str" cm="1">
        <f t="array" aca="1" ref="X203" ca="1">IFERROR(_xlfn.SINGLE(INDEX(Data!$A$1:Y$1009,_xlfn.AGGREGATE(15,6,(OFFSET(Data!$A$1,0,MATCH(X$6,Data!$1:$1,0)-1,1000,1)=IF(X$7="","Yes",X$7))/(OFFSET(Data!$A$1,0,MATCH(X$6,Data!$1:$1,0)-1,1000,1)=IF(X$7="","Yes",X$7))*ROW(Data!$C$1:$C$1009),ROW(X203)-ROW(X$7)),1)),"")</f>
        <v/>
      </c>
      <c r="Y203" s="43" t="str">
        <f ca="1">IF(Z203="","",IF(INDEX(Data!$BR:$BR,MATCH(Z203,Data!$A:$A,0),1)=0,"",INDEX(Data!$BR:$BR,MATCH(Z203,Data!$A:$A,0),1)))</f>
        <v/>
      </c>
      <c r="Z203" s="43" t="str" cm="1">
        <f t="array" aca="1" ref="Z203" ca="1">IFERROR(_xlfn.SINGLE(INDEX(Data!$A$1:AA$1009,_xlfn.AGGREGATE(15,6,(OFFSET(Data!$A$1,0,MATCH(Z$6,Data!$1:$1,0)-1,1000,1)=IF(Z$7="","Yes",Z$7))/(OFFSET(Data!$A$1,0,MATCH(Z$6,Data!$1:$1,0)-1,1000,1)=IF(Z$7="","Yes",Z$7))*ROW(Data!$C$1:$C$1009),ROW(Z203)-ROW(Z$7)),1)),"")</f>
        <v/>
      </c>
      <c r="AA203" s="43" t="str">
        <f ca="1">IF(AB203="","",IF(INDEX(Data!$BR:$BR,MATCH(AB203,Data!$A:$A,0),1)=0,"",INDEX(Data!$BR:$BR,MATCH(AB203,Data!$A:$A,0),1)))</f>
        <v/>
      </c>
      <c r="AB203" s="43" t="str" cm="1">
        <f t="array" aca="1" ref="AB203" ca="1">IFERROR(_xlfn.SINGLE(INDEX(Data!$A$1:AC$1009,_xlfn.AGGREGATE(15,6,(OFFSET(Data!$A$1,0,MATCH(AB$6,Data!$1:$1,0)-1,1000,1)=IF(AB$7="","Yes",AB$7))/(OFFSET(Data!$A$1,0,MATCH(AB$6,Data!$1:$1,0)-1,1000,1)=IF(AB$7="","Yes",AB$7))*ROW(Data!$C$1:$C$1009),ROW(AB203)-ROW(AB$7)),1)),"")</f>
        <v/>
      </c>
      <c r="AC203" s="43" t="str">
        <f ca="1">IF(AD203="","",IF(INDEX(Data!$BR:$BR,MATCH(AD203,Data!$A:$A,0),1)=0,"",INDEX(Data!$BR:$BR,MATCH(AD203,Data!$A:$A,0),1)))</f>
        <v/>
      </c>
      <c r="AD203" s="43" t="str" cm="1">
        <f t="array" aca="1" ref="AD203" ca="1">IFERROR(_xlfn.SINGLE(INDEX(Data!$A$1:AE$1009,_xlfn.AGGREGATE(15,6,(OFFSET(Data!$A$1,0,MATCH(AD$6,Data!$1:$1,0)-1,1000,1)=IF(AD$7="","Yes",AD$7))/(OFFSET(Data!$A$1,0,MATCH(AD$6,Data!$1:$1,0)-1,1000,1)=IF(AD$7="","Yes",AD$7))*ROW(Data!$C$1:$C$1009),ROW(AD203)-ROW(AD$7)),1)),"")</f>
        <v/>
      </c>
      <c r="AE203" s="43" t="str">
        <f ca="1">IF(AF203="","",IF(INDEX(Data!$BR:$BR,MATCH(AF203,Data!$A:$A,0),1)=0,"",INDEX(Data!$BR:$BR,MATCH(AF203,Data!$A:$A,0),1)))</f>
        <v/>
      </c>
      <c r="AF203" s="43" t="str" cm="1">
        <f t="array" aca="1" ref="AF203" ca="1">IFERROR(_xlfn.SINGLE(INDEX(Data!$A$1:AM$1009,_xlfn.AGGREGATE(15,6,(OFFSET(Data!$A$1,0,MATCH(AF$6,Data!$1:$1,0)-1,1000,1)=IF(AF$7="","Yes",AF$7))/(OFFSET(Data!$A$1,0,MATCH(AF$6,Data!$1:$1,0)-1,1000,1)=IF(AF$7="","Yes",AF$7))*ROW(Data!$C$1:$C$1009),ROW(AF203)-ROW(AF$7)),1)),"")</f>
        <v/>
      </c>
      <c r="AG203" s="43" t="str">
        <f ca="1">IF(AH203="","",IF(INDEX(Data!$BR:$BR,MATCH(AH203,Data!$A:$A,0),1)=0,"",INDEX(Data!$BR:$BR,MATCH(AH203,Data!$A:$A,0),1)))</f>
        <v/>
      </c>
      <c r="AH203" s="43" t="str" cm="1">
        <f t="array" aca="1" ref="AH203" ca="1">IFERROR(_xlfn.SINGLE(INDEX(Data!$A$1:AO$1009,_xlfn.AGGREGATE(15,6,(OFFSET(Data!$A$1,0,MATCH(AH$6,Data!$1:$1,0)-1,1000,1)=IF(AH$7="","Yes",AH$7))/(OFFSET(Data!$A$1,0,MATCH(AH$6,Data!$1:$1,0)-1,1000,1)=IF(AH$7="","Yes",AH$7))*ROW(Data!$C$1:$C$1009),ROW(AH203)-ROW(AH$7)),1)),"")</f>
        <v/>
      </c>
      <c r="AI203" s="43" t="str">
        <f ca="1">IF(AJ203="","",IF(INDEX(Data!$BR:$BR,MATCH(AJ203,Data!$A:$A,0),1)=0,"",INDEX(Data!$BR:$BR,MATCH(AJ203,Data!$A:$A,0),1)))</f>
        <v/>
      </c>
      <c r="AJ203" s="43" t="str" cm="1">
        <f t="array" aca="1" ref="AJ203" ca="1">IFERROR(_xlfn.SINGLE(INDEX(Data!$A$1:AQ$1009,_xlfn.AGGREGATE(15,6,(OFFSET(Data!$A$1,0,MATCH(AJ$6,Data!$1:$1,0)-1,1000,1)=IF(AJ$7="","Yes",AJ$7))/(OFFSET(Data!$A$1,0,MATCH(AJ$6,Data!$1:$1,0)-1,1000,1)=IF(AJ$7="","Yes",AJ$7))*ROW(Data!$C$1:$C$1009),ROW(AJ203)-ROW(AJ$7)),1)),"")</f>
        <v/>
      </c>
      <c r="AK203" s="43" t="str">
        <f ca="1">IF(AL203="","",IF(INDEX(Data!$BR:$BR,MATCH(AL203,Data!$A:$A,0),1)=0,"",INDEX(Data!$BR:$BR,MATCH(AL203,Data!$A:$A,0),1)))</f>
        <v/>
      </c>
      <c r="AL203" s="43" t="str" cm="1">
        <f t="array" aca="1" ref="AL203" ca="1">IFERROR(_xlfn.SINGLE(INDEX(Data!$A$1:AS$1009,_xlfn.AGGREGATE(15,6,(OFFSET(Data!$A$1,0,MATCH(AL$6,Data!$1:$1,0)-1,1000,1)=IF(AL$7="","Yes",AL$7))/(OFFSET(Data!$A$1,0,MATCH(AL$6,Data!$1:$1,0)-1,1000,1)=IF(AL$7="","Yes",AL$7))*ROW(Data!$C$1:$C$1009),ROW(AL203)-ROW(AL$7)),1)),"")</f>
        <v/>
      </c>
      <c r="AM203" s="43" t="str">
        <f ca="1">IF(AN203="","",IF(INDEX(Data!$BR:$BR,MATCH(AN203,Data!$A:$A,0),1)=0,"",INDEX(Data!$BR:$BR,MATCH(AN203,Data!$A:$A,0),1)))</f>
        <v/>
      </c>
      <c r="AN203" s="43" t="str" cm="1">
        <f t="array" aca="1" ref="AN203" ca="1">IFERROR(_xlfn.SINGLE(INDEX(Data!$A$1:AU$1009,_xlfn.AGGREGATE(15,6,(OFFSET(Data!$A$1,0,MATCH(AN$6,Data!$1:$1,0)-1,1000,1)=IF(AN$7="","Yes",AN$7))/(OFFSET(Data!$A$1,0,MATCH(AN$6,Data!$1:$1,0)-1,1000,1)=IF(AN$7="","Yes",AN$7))*ROW(Data!$C$1:$C$1009),ROW(AN203)-ROW(AN$7)),1)),"")</f>
        <v/>
      </c>
    </row>
    <row r="204" spans="1:40" x14ac:dyDescent="0.4">
      <c r="A204" s="43" t="str">
        <f ca="1">IF(B204="","",IF(INDEX(Data!$BR:$BR,MATCH(B204,Data!$A:$A,0),1)=0,"",INDEX(Data!$BR:$BR,MATCH(B204,Data!$A:$A,0),1)))</f>
        <v/>
      </c>
      <c r="B204" s="43" t="str" cm="1">
        <f t="array" aca="1" ref="B204" ca="1">IFERROR(_xlfn.SINGLE(INDEX(Data!A$1:$A$1007,_xlfn.AGGREGATE(15,6,(OFFSET(Data!$A$1,0,MATCH(B$6,Data!$1:$1,0)-1,1000,1)=IF(B$7="","Yes",B$7))/(OFFSET(Data!$A$1,0,MATCH(B$6,Data!$1:$1,0)-1,1000,1)=IF(B$7="","Yes",B$7))*ROW(Data!$C$1:$C$1007),ROW(B204)-ROW(B$7)),1)),"")</f>
        <v/>
      </c>
      <c r="C204" s="43" t="str">
        <f ca="1">IF(D204="","",IF(INDEX(Data!$BR:$BR,MATCH(D204,Data!$A:$A,0),1)=0,"",INDEX(Data!$BR:$BR,MATCH(D204,Data!$A:$A,0),1)))</f>
        <v/>
      </c>
      <c r="D204" s="43" t="str" cm="1">
        <f t="array" aca="1" ref="D204" ca="1">IFERROR(_xlfn.SINGLE(INDEX(Data!$A$1:C$1007,_xlfn.AGGREGATE(15,6,(OFFSET(Data!$A$1,0,MATCH(D$6,Data!$1:$1,0)-1,1000,1)=IF(D$7="","Yes",D$7))/(OFFSET(Data!$A$1,0,MATCH(D$6,Data!$1:$1,0)-1,1000,1)=IF(D$7="","Yes",D$7))*ROW(Data!$C$1:$C$1007),ROW(D204)-ROW(D$7)),1)),"")</f>
        <v/>
      </c>
      <c r="E204" s="43" t="str">
        <f ca="1">IF(F204="","",IF(INDEX(Data!$BR:$BR,MATCH(F204,Data!$A:$A,0),1)=0,"",INDEX(Data!$BR:$BR,MATCH(F204,Data!$A:$A,0),1)))</f>
        <v/>
      </c>
      <c r="F204" s="43" t="str" cm="1">
        <f t="array" aca="1" ref="F204" ca="1">IFERROR(_xlfn.SINGLE(INDEX(Data!$A$1:E$1009,_xlfn.AGGREGATE(15,6,(OFFSET(Data!$A$1,0,MATCH(F$6,Data!$1:$1,0)-1,1000,1)=IF(F$7="","Yes",F$7))/(OFFSET(Data!$A$1,0,MATCH(F$6,Data!$1:$1,0)-1,1000,1)=IF(F$7="","Yes",F$7))*ROW(Data!$C$1:$C$1009),ROW(F204)-ROW(F$7)),1)),"")</f>
        <v/>
      </c>
      <c r="G204" s="43" t="str">
        <f ca="1">IF(H204="","",IF(INDEX(Data!$BR:$BR,MATCH(H204,Data!$A:$A,0),1)=0,"",INDEX(Data!$BR:$BR,MATCH(H204,Data!$A:$A,0),1)))</f>
        <v/>
      </c>
      <c r="H204" s="43" t="str" cm="1">
        <f t="array" aca="1" ref="H204" ca="1">IFERROR(_xlfn.SINGLE(INDEX(Data!$A$1:G$1009,_xlfn.AGGREGATE(15,6,(OFFSET(Data!$A$1,0,MATCH(H$6,Data!$1:$1,0)-1,1000,1)=IF(H$7="","Yes",H$7))/(OFFSET(Data!$A$1,0,MATCH(H$6,Data!$1:$1,0)-1,1000,1)=IF(H$7="","Yes",H$7))*ROW(Data!$C$1:$C$1009),ROW(H204)-ROW(H$7)),1)),"")</f>
        <v/>
      </c>
      <c r="I204" s="43" t="str">
        <f ca="1">IF(J204="","",IF(INDEX(Data!$BR:$BR,MATCH(J204,Data!$A:$A,0),1)=0,"",INDEX(Data!$BR:$BR,MATCH(J204,Data!$A:$A,0),1)))</f>
        <v/>
      </c>
      <c r="J204" s="43" t="str" cm="1">
        <f t="array" aca="1" ref="J204" ca="1">IFERROR(_xlfn.SINGLE(INDEX(Data!$A$1:J$1009,_xlfn.AGGREGATE(15,6,(OFFSET(Data!$A$1,0,MATCH(J$6,Data!$1:$1,0)-1,1000,1)=IF(J$7="","Yes",J$7))/(OFFSET(Data!$A$1,0,MATCH(J$6,Data!$1:$1,0)-1,1000,1)=IF(J$7="","Yes",J$7))*ROW(Data!$C$1:$C$1009),ROW(J204)-ROW(J$7)),1)),"")</f>
        <v/>
      </c>
      <c r="K204" s="43" t="str">
        <f ca="1">IF(L204="","",IF(INDEX(Data!$BR:$BR,MATCH(L204,Data!$A:$A,0),1)=0,"",INDEX(Data!$BR:$BR,MATCH(L204,Data!$A:$A,0),1)))</f>
        <v/>
      </c>
      <c r="L204" s="43" t="str" cm="1">
        <f t="array" aca="1" ref="L204" ca="1">IFERROR(_xlfn.SINGLE(INDEX(Data!$A$1:L$1009,_xlfn.AGGREGATE(15,6,(OFFSET(Data!$A$1,0,MATCH(L$6,Data!$1:$1,0)-1,1000,1)=IF(L$7="","Yes",L$7))/(OFFSET(Data!$A$1,0,MATCH(L$6,Data!$1:$1,0)-1,1000,1)=IF(L$7="","Yes",L$7))*ROW(Data!$C$1:$C$1009),ROW(L204)-ROW(L$7)),1)),"")</f>
        <v/>
      </c>
      <c r="M204" s="43" t="str">
        <f ca="1">IF(N204="","",IF(INDEX(Data!$BR:$BR,MATCH(N204,Data!$A:$A,0),1)=0,"",INDEX(Data!$BR:$BR,MATCH(N204,Data!$A:$A,0),1)))</f>
        <v/>
      </c>
      <c r="N204" s="43" t="str" cm="1">
        <f t="array" aca="1" ref="N204" ca="1">IFERROR(_xlfn.SINGLE(INDEX(Data!$A$1:N$1009,_xlfn.AGGREGATE(15,6,(OFFSET(Data!$A$1,0,MATCH(N$6,Data!$1:$1,0)-1,1000,1)=IF(N$7="","Yes",N$7))/(OFFSET(Data!$A$1,0,MATCH(N$6,Data!$1:$1,0)-1,1000,1)=IF(N$7="","Yes",N$7))*ROW(Data!$C$1:$C$1009),ROW(N204)-ROW(N$7)),1)),"")</f>
        <v/>
      </c>
      <c r="O204" s="43" t="str">
        <f ca="1">IF(P204="","",IF(INDEX(Data!$BR:$BR,MATCH(P204,Data!$A:$A,0),1)=0,"",INDEX(Data!$BR:$BR,MATCH(P204,Data!$A:$A,0),1)))</f>
        <v/>
      </c>
      <c r="P204" s="43" t="str" cm="1">
        <f t="array" aca="1" ref="P204" ca="1">IFERROR(_xlfn.SINGLE(INDEX(Data!$A$1:Q$1009,_xlfn.AGGREGATE(15,6,(OFFSET(Data!$A$1,0,MATCH(P$6,Data!$1:$1,0)-1,1000,1)=IF(P$7="","Yes",P$7))/(OFFSET(Data!$A$1,0,MATCH(P$6,Data!$1:$1,0)-1,1000,1)=IF(P$7="","Yes",P$7))*ROW(Data!$C$1:$C$1009),ROW(P204)-ROW(P$7)),1)),"")</f>
        <v/>
      </c>
      <c r="Q204" s="43" t="str">
        <f ca="1">IF(R204="","",IF(INDEX(Data!$BR:$BR,MATCH(R204,Data!$A:$A,0),1)=0,"",INDEX(Data!$BR:$BR,MATCH(R204,Data!$A:$A,0),1)))</f>
        <v/>
      </c>
      <c r="R204" s="43" t="str" cm="1">
        <f t="array" aca="1" ref="R204" ca="1">IFERROR(_xlfn.SINGLE(INDEX(Data!$A$1:R$1009,_xlfn.AGGREGATE(15,6,(OFFSET(Data!$A$1,0,MATCH(R$6,Data!$1:$1,0)-1,1000,1)=IF(R$7="","Yes",R$7))/(OFFSET(Data!$A$1,0,MATCH(R$6,Data!$1:$1,0)-1,1000,1)=IF(R$7="","Yes",R$7))*ROW(Data!$C$1:$C$1009),ROW(R204)-ROW(R$7)),1)),"")</f>
        <v/>
      </c>
      <c r="S204" s="43" t="str">
        <f ca="1">IF(T204="","",IF(INDEX(Data!$BR:$BR,MATCH(T204,Data!$A:$A,0),1)=0,"",INDEX(Data!$BR:$BR,MATCH(T204,Data!$A:$A,0),1)))</f>
        <v/>
      </c>
      <c r="T204" s="43" t="str" cm="1">
        <f t="array" aca="1" ref="T204" ca="1">IFERROR(_xlfn.SINGLE(INDEX(Data!$A$1:S$1009,_xlfn.AGGREGATE(15,6,(OFFSET(Data!$A$1,0,MATCH(T$6,Data!$1:$1,0)-1,1000,1)=IF(T$7="","Yes",T$7))/(OFFSET(Data!$A$1,0,MATCH(T$6,Data!$1:$1,0)-1,1000,1)=IF(T$7="","Yes",T$7))*ROW(Data!$C$1:$C$1009),ROW(T204)-ROW(T$7)),1)),"")</f>
        <v/>
      </c>
      <c r="U204" s="43" t="str">
        <f ca="1">IF(V204="","",IF(INDEX(Data!$BR:$BR,MATCH(V204,Data!$A:$A,0),1)=0,"",INDEX(Data!$BR:$BR,MATCH(V204,Data!$A:$A,0),1)))</f>
        <v/>
      </c>
      <c r="V204" s="43" t="str" cm="1">
        <f t="array" aca="1" ref="V204" ca="1">IFERROR(_xlfn.SINGLE(INDEX(Data!$A$1:T$1009,_xlfn.AGGREGATE(15,6,(OFFSET(Data!$A$1,0,MATCH(V$6,Data!$1:$1,0)-1,1000,1)=IF(V$7="","Yes",V$7))/(OFFSET(Data!$A$1,0,MATCH(V$6,Data!$1:$1,0)-1,1000,1)=IF(V$7="","Yes",V$7))*ROW(Data!$C$1:$C$1009),ROW(V204)-ROW(V$7)),1)),"")</f>
        <v/>
      </c>
      <c r="W204" s="43" t="str">
        <f ca="1">IF(X204="","",IF(INDEX(Data!$BR:$BR,MATCH(X204,Data!$A:$A,0),1)=0,"",INDEX(Data!$BR:$BR,MATCH(X204,Data!$A:$A,0),1)))</f>
        <v/>
      </c>
      <c r="X204" s="43" t="str" cm="1">
        <f t="array" aca="1" ref="X204" ca="1">IFERROR(_xlfn.SINGLE(INDEX(Data!$A$1:Y$1009,_xlfn.AGGREGATE(15,6,(OFFSET(Data!$A$1,0,MATCH(X$6,Data!$1:$1,0)-1,1000,1)=IF(X$7="","Yes",X$7))/(OFFSET(Data!$A$1,0,MATCH(X$6,Data!$1:$1,0)-1,1000,1)=IF(X$7="","Yes",X$7))*ROW(Data!$C$1:$C$1009),ROW(X204)-ROW(X$7)),1)),"")</f>
        <v/>
      </c>
      <c r="Y204" s="43" t="str">
        <f ca="1">IF(Z204="","",IF(INDEX(Data!$BR:$BR,MATCH(Z204,Data!$A:$A,0),1)=0,"",INDEX(Data!$BR:$BR,MATCH(Z204,Data!$A:$A,0),1)))</f>
        <v/>
      </c>
      <c r="Z204" s="43" t="str" cm="1">
        <f t="array" aca="1" ref="Z204" ca="1">IFERROR(_xlfn.SINGLE(INDEX(Data!$A$1:AA$1009,_xlfn.AGGREGATE(15,6,(OFFSET(Data!$A$1,0,MATCH(Z$6,Data!$1:$1,0)-1,1000,1)=IF(Z$7="","Yes",Z$7))/(OFFSET(Data!$A$1,0,MATCH(Z$6,Data!$1:$1,0)-1,1000,1)=IF(Z$7="","Yes",Z$7))*ROW(Data!$C$1:$C$1009),ROW(Z204)-ROW(Z$7)),1)),"")</f>
        <v/>
      </c>
      <c r="AA204" s="43" t="str">
        <f ca="1">IF(AB204="","",IF(INDEX(Data!$BR:$BR,MATCH(AB204,Data!$A:$A,0),1)=0,"",INDEX(Data!$BR:$BR,MATCH(AB204,Data!$A:$A,0),1)))</f>
        <v/>
      </c>
      <c r="AB204" s="43" t="str" cm="1">
        <f t="array" aca="1" ref="AB204" ca="1">IFERROR(_xlfn.SINGLE(INDEX(Data!$A$1:AC$1009,_xlfn.AGGREGATE(15,6,(OFFSET(Data!$A$1,0,MATCH(AB$6,Data!$1:$1,0)-1,1000,1)=IF(AB$7="","Yes",AB$7))/(OFFSET(Data!$A$1,0,MATCH(AB$6,Data!$1:$1,0)-1,1000,1)=IF(AB$7="","Yes",AB$7))*ROW(Data!$C$1:$C$1009),ROW(AB204)-ROW(AB$7)),1)),"")</f>
        <v/>
      </c>
      <c r="AC204" s="43" t="str">
        <f ca="1">IF(AD204="","",IF(INDEX(Data!$BR:$BR,MATCH(AD204,Data!$A:$A,0),1)=0,"",INDEX(Data!$BR:$BR,MATCH(AD204,Data!$A:$A,0),1)))</f>
        <v/>
      </c>
      <c r="AD204" s="43" t="str" cm="1">
        <f t="array" aca="1" ref="AD204" ca="1">IFERROR(_xlfn.SINGLE(INDEX(Data!$A$1:AE$1009,_xlfn.AGGREGATE(15,6,(OFFSET(Data!$A$1,0,MATCH(AD$6,Data!$1:$1,0)-1,1000,1)=IF(AD$7="","Yes",AD$7))/(OFFSET(Data!$A$1,0,MATCH(AD$6,Data!$1:$1,0)-1,1000,1)=IF(AD$7="","Yes",AD$7))*ROW(Data!$C$1:$C$1009),ROW(AD204)-ROW(AD$7)),1)),"")</f>
        <v/>
      </c>
      <c r="AE204" s="43" t="str">
        <f ca="1">IF(AF204="","",IF(INDEX(Data!$BR:$BR,MATCH(AF204,Data!$A:$A,0),1)=0,"",INDEX(Data!$BR:$BR,MATCH(AF204,Data!$A:$A,0),1)))</f>
        <v/>
      </c>
      <c r="AF204" s="43" t="str" cm="1">
        <f t="array" aca="1" ref="AF204" ca="1">IFERROR(_xlfn.SINGLE(INDEX(Data!$A$1:AM$1009,_xlfn.AGGREGATE(15,6,(OFFSET(Data!$A$1,0,MATCH(AF$6,Data!$1:$1,0)-1,1000,1)=IF(AF$7="","Yes",AF$7))/(OFFSET(Data!$A$1,0,MATCH(AF$6,Data!$1:$1,0)-1,1000,1)=IF(AF$7="","Yes",AF$7))*ROW(Data!$C$1:$C$1009),ROW(AF204)-ROW(AF$7)),1)),"")</f>
        <v/>
      </c>
      <c r="AG204" s="43" t="str">
        <f ca="1">IF(AH204="","",IF(INDEX(Data!$BR:$BR,MATCH(AH204,Data!$A:$A,0),1)=0,"",INDEX(Data!$BR:$BR,MATCH(AH204,Data!$A:$A,0),1)))</f>
        <v/>
      </c>
      <c r="AH204" s="43" t="str" cm="1">
        <f t="array" aca="1" ref="AH204" ca="1">IFERROR(_xlfn.SINGLE(INDEX(Data!$A$1:AO$1009,_xlfn.AGGREGATE(15,6,(OFFSET(Data!$A$1,0,MATCH(AH$6,Data!$1:$1,0)-1,1000,1)=IF(AH$7="","Yes",AH$7))/(OFFSET(Data!$A$1,0,MATCH(AH$6,Data!$1:$1,0)-1,1000,1)=IF(AH$7="","Yes",AH$7))*ROW(Data!$C$1:$C$1009),ROW(AH204)-ROW(AH$7)),1)),"")</f>
        <v/>
      </c>
      <c r="AI204" s="43" t="str">
        <f ca="1">IF(AJ204="","",IF(INDEX(Data!$BR:$BR,MATCH(AJ204,Data!$A:$A,0),1)=0,"",INDEX(Data!$BR:$BR,MATCH(AJ204,Data!$A:$A,0),1)))</f>
        <v/>
      </c>
      <c r="AJ204" s="43" t="str" cm="1">
        <f t="array" aca="1" ref="AJ204" ca="1">IFERROR(_xlfn.SINGLE(INDEX(Data!$A$1:AQ$1009,_xlfn.AGGREGATE(15,6,(OFFSET(Data!$A$1,0,MATCH(AJ$6,Data!$1:$1,0)-1,1000,1)=IF(AJ$7="","Yes",AJ$7))/(OFFSET(Data!$A$1,0,MATCH(AJ$6,Data!$1:$1,0)-1,1000,1)=IF(AJ$7="","Yes",AJ$7))*ROW(Data!$C$1:$C$1009),ROW(AJ204)-ROW(AJ$7)),1)),"")</f>
        <v/>
      </c>
      <c r="AK204" s="43" t="str">
        <f ca="1">IF(AL204="","",IF(INDEX(Data!$BR:$BR,MATCH(AL204,Data!$A:$A,0),1)=0,"",INDEX(Data!$BR:$BR,MATCH(AL204,Data!$A:$A,0),1)))</f>
        <v/>
      </c>
      <c r="AL204" s="43" t="str" cm="1">
        <f t="array" aca="1" ref="AL204" ca="1">IFERROR(_xlfn.SINGLE(INDEX(Data!$A$1:AS$1009,_xlfn.AGGREGATE(15,6,(OFFSET(Data!$A$1,0,MATCH(AL$6,Data!$1:$1,0)-1,1000,1)=IF(AL$7="","Yes",AL$7))/(OFFSET(Data!$A$1,0,MATCH(AL$6,Data!$1:$1,0)-1,1000,1)=IF(AL$7="","Yes",AL$7))*ROW(Data!$C$1:$C$1009),ROW(AL204)-ROW(AL$7)),1)),"")</f>
        <v/>
      </c>
      <c r="AM204" s="43" t="str">
        <f ca="1">IF(AN204="","",IF(INDEX(Data!$BR:$BR,MATCH(AN204,Data!$A:$A,0),1)=0,"",INDEX(Data!$BR:$BR,MATCH(AN204,Data!$A:$A,0),1)))</f>
        <v/>
      </c>
      <c r="AN204" s="43" t="str" cm="1">
        <f t="array" aca="1" ref="AN204" ca="1">IFERROR(_xlfn.SINGLE(INDEX(Data!$A$1:AU$1009,_xlfn.AGGREGATE(15,6,(OFFSET(Data!$A$1,0,MATCH(AN$6,Data!$1:$1,0)-1,1000,1)=IF(AN$7="","Yes",AN$7))/(OFFSET(Data!$A$1,0,MATCH(AN$6,Data!$1:$1,0)-1,1000,1)=IF(AN$7="","Yes",AN$7))*ROW(Data!$C$1:$C$1009),ROW(AN204)-ROW(AN$7)),1)),"")</f>
        <v/>
      </c>
    </row>
    <row r="205" spans="1:40" x14ac:dyDescent="0.4">
      <c r="A205" s="43" t="str">
        <f ca="1">IF(B205="","",IF(INDEX(Data!$BR:$BR,MATCH(B205,Data!$A:$A,0),1)=0,"",INDEX(Data!$BR:$BR,MATCH(B205,Data!$A:$A,0),1)))</f>
        <v/>
      </c>
      <c r="B205" s="43" t="str" cm="1">
        <f t="array" aca="1" ref="B205" ca="1">IFERROR(_xlfn.SINGLE(INDEX(Data!A$1:$A$1007,_xlfn.AGGREGATE(15,6,(OFFSET(Data!$A$1,0,MATCH(B$6,Data!$1:$1,0)-1,1000,1)=IF(B$7="","Yes",B$7))/(OFFSET(Data!$A$1,0,MATCH(B$6,Data!$1:$1,0)-1,1000,1)=IF(B$7="","Yes",B$7))*ROW(Data!$C$1:$C$1007),ROW(B205)-ROW(B$7)),1)),"")</f>
        <v/>
      </c>
      <c r="C205" s="43" t="str">
        <f ca="1">IF(D205="","",IF(INDEX(Data!$BR:$BR,MATCH(D205,Data!$A:$A,0),1)=0,"",INDEX(Data!$BR:$BR,MATCH(D205,Data!$A:$A,0),1)))</f>
        <v/>
      </c>
      <c r="D205" s="43" t="str" cm="1">
        <f t="array" aca="1" ref="D205" ca="1">IFERROR(_xlfn.SINGLE(INDEX(Data!$A$1:C$1007,_xlfn.AGGREGATE(15,6,(OFFSET(Data!$A$1,0,MATCH(D$6,Data!$1:$1,0)-1,1000,1)=IF(D$7="","Yes",D$7))/(OFFSET(Data!$A$1,0,MATCH(D$6,Data!$1:$1,0)-1,1000,1)=IF(D$7="","Yes",D$7))*ROW(Data!$C$1:$C$1007),ROW(D205)-ROW(D$7)),1)),"")</f>
        <v/>
      </c>
      <c r="E205" s="43" t="str">
        <f ca="1">IF(F205="","",IF(INDEX(Data!$BR:$BR,MATCH(F205,Data!$A:$A,0),1)=0,"",INDEX(Data!$BR:$BR,MATCH(F205,Data!$A:$A,0),1)))</f>
        <v/>
      </c>
      <c r="F205" s="43" t="str" cm="1">
        <f t="array" aca="1" ref="F205" ca="1">IFERROR(_xlfn.SINGLE(INDEX(Data!$A$1:E$1009,_xlfn.AGGREGATE(15,6,(OFFSET(Data!$A$1,0,MATCH(F$6,Data!$1:$1,0)-1,1000,1)=IF(F$7="","Yes",F$7))/(OFFSET(Data!$A$1,0,MATCH(F$6,Data!$1:$1,0)-1,1000,1)=IF(F$7="","Yes",F$7))*ROW(Data!$C$1:$C$1009),ROW(F205)-ROW(F$7)),1)),"")</f>
        <v/>
      </c>
      <c r="G205" s="43" t="str">
        <f ca="1">IF(H205="","",IF(INDEX(Data!$BR:$BR,MATCH(H205,Data!$A:$A,0),1)=0,"",INDEX(Data!$BR:$BR,MATCH(H205,Data!$A:$A,0),1)))</f>
        <v/>
      </c>
      <c r="H205" s="43" t="str" cm="1">
        <f t="array" aca="1" ref="H205" ca="1">IFERROR(_xlfn.SINGLE(INDEX(Data!$A$1:G$1009,_xlfn.AGGREGATE(15,6,(OFFSET(Data!$A$1,0,MATCH(H$6,Data!$1:$1,0)-1,1000,1)=IF(H$7="","Yes",H$7))/(OFFSET(Data!$A$1,0,MATCH(H$6,Data!$1:$1,0)-1,1000,1)=IF(H$7="","Yes",H$7))*ROW(Data!$C$1:$C$1009),ROW(H205)-ROW(H$7)),1)),"")</f>
        <v/>
      </c>
      <c r="I205" s="43" t="str">
        <f ca="1">IF(J205="","",IF(INDEX(Data!$BR:$BR,MATCH(J205,Data!$A:$A,0),1)=0,"",INDEX(Data!$BR:$BR,MATCH(J205,Data!$A:$A,0),1)))</f>
        <v/>
      </c>
      <c r="J205" s="43" t="str" cm="1">
        <f t="array" aca="1" ref="J205" ca="1">IFERROR(_xlfn.SINGLE(INDEX(Data!$A$1:J$1009,_xlfn.AGGREGATE(15,6,(OFFSET(Data!$A$1,0,MATCH(J$6,Data!$1:$1,0)-1,1000,1)=IF(J$7="","Yes",J$7))/(OFFSET(Data!$A$1,0,MATCH(J$6,Data!$1:$1,0)-1,1000,1)=IF(J$7="","Yes",J$7))*ROW(Data!$C$1:$C$1009),ROW(J205)-ROW(J$7)),1)),"")</f>
        <v/>
      </c>
      <c r="K205" s="43" t="str">
        <f ca="1">IF(L205="","",IF(INDEX(Data!$BR:$BR,MATCH(L205,Data!$A:$A,0),1)=0,"",INDEX(Data!$BR:$BR,MATCH(L205,Data!$A:$A,0),1)))</f>
        <v/>
      </c>
      <c r="L205" s="43" t="str" cm="1">
        <f t="array" aca="1" ref="L205" ca="1">IFERROR(_xlfn.SINGLE(INDEX(Data!$A$1:L$1009,_xlfn.AGGREGATE(15,6,(OFFSET(Data!$A$1,0,MATCH(L$6,Data!$1:$1,0)-1,1000,1)=IF(L$7="","Yes",L$7))/(OFFSET(Data!$A$1,0,MATCH(L$6,Data!$1:$1,0)-1,1000,1)=IF(L$7="","Yes",L$7))*ROW(Data!$C$1:$C$1009),ROW(L205)-ROW(L$7)),1)),"")</f>
        <v/>
      </c>
      <c r="M205" s="43" t="str">
        <f ca="1">IF(N205="","",IF(INDEX(Data!$BR:$BR,MATCH(N205,Data!$A:$A,0),1)=0,"",INDEX(Data!$BR:$BR,MATCH(N205,Data!$A:$A,0),1)))</f>
        <v/>
      </c>
      <c r="N205" s="43" t="str" cm="1">
        <f t="array" aca="1" ref="N205" ca="1">IFERROR(_xlfn.SINGLE(INDEX(Data!$A$1:N$1009,_xlfn.AGGREGATE(15,6,(OFFSET(Data!$A$1,0,MATCH(N$6,Data!$1:$1,0)-1,1000,1)=IF(N$7="","Yes",N$7))/(OFFSET(Data!$A$1,0,MATCH(N$6,Data!$1:$1,0)-1,1000,1)=IF(N$7="","Yes",N$7))*ROW(Data!$C$1:$C$1009),ROW(N205)-ROW(N$7)),1)),"")</f>
        <v/>
      </c>
      <c r="O205" s="43" t="str">
        <f ca="1">IF(P205="","",IF(INDEX(Data!$BR:$BR,MATCH(P205,Data!$A:$A,0),1)=0,"",INDEX(Data!$BR:$BR,MATCH(P205,Data!$A:$A,0),1)))</f>
        <v/>
      </c>
      <c r="P205" s="43" t="str" cm="1">
        <f t="array" aca="1" ref="P205" ca="1">IFERROR(_xlfn.SINGLE(INDEX(Data!$A$1:Q$1009,_xlfn.AGGREGATE(15,6,(OFFSET(Data!$A$1,0,MATCH(P$6,Data!$1:$1,0)-1,1000,1)=IF(P$7="","Yes",P$7))/(OFFSET(Data!$A$1,0,MATCH(P$6,Data!$1:$1,0)-1,1000,1)=IF(P$7="","Yes",P$7))*ROW(Data!$C$1:$C$1009),ROW(P205)-ROW(P$7)),1)),"")</f>
        <v/>
      </c>
      <c r="Q205" s="43" t="str">
        <f ca="1">IF(R205="","",IF(INDEX(Data!$BR:$BR,MATCH(R205,Data!$A:$A,0),1)=0,"",INDEX(Data!$BR:$BR,MATCH(R205,Data!$A:$A,0),1)))</f>
        <v/>
      </c>
      <c r="R205" s="43" t="str" cm="1">
        <f t="array" aca="1" ref="R205" ca="1">IFERROR(_xlfn.SINGLE(INDEX(Data!$A$1:R$1009,_xlfn.AGGREGATE(15,6,(OFFSET(Data!$A$1,0,MATCH(R$6,Data!$1:$1,0)-1,1000,1)=IF(R$7="","Yes",R$7))/(OFFSET(Data!$A$1,0,MATCH(R$6,Data!$1:$1,0)-1,1000,1)=IF(R$7="","Yes",R$7))*ROW(Data!$C$1:$C$1009),ROW(R205)-ROW(R$7)),1)),"")</f>
        <v/>
      </c>
      <c r="S205" s="43" t="str">
        <f ca="1">IF(T205="","",IF(INDEX(Data!$BR:$BR,MATCH(T205,Data!$A:$A,0),1)=0,"",INDEX(Data!$BR:$BR,MATCH(T205,Data!$A:$A,0),1)))</f>
        <v/>
      </c>
      <c r="T205" s="43" t="str" cm="1">
        <f t="array" aca="1" ref="T205" ca="1">IFERROR(_xlfn.SINGLE(INDEX(Data!$A$1:S$1009,_xlfn.AGGREGATE(15,6,(OFFSET(Data!$A$1,0,MATCH(T$6,Data!$1:$1,0)-1,1000,1)=IF(T$7="","Yes",T$7))/(OFFSET(Data!$A$1,0,MATCH(T$6,Data!$1:$1,0)-1,1000,1)=IF(T$7="","Yes",T$7))*ROW(Data!$C$1:$C$1009),ROW(T205)-ROW(T$7)),1)),"")</f>
        <v/>
      </c>
      <c r="U205" s="43" t="str">
        <f ca="1">IF(V205="","",IF(INDEX(Data!$BR:$BR,MATCH(V205,Data!$A:$A,0),1)=0,"",INDEX(Data!$BR:$BR,MATCH(V205,Data!$A:$A,0),1)))</f>
        <v/>
      </c>
      <c r="V205" s="43" t="str" cm="1">
        <f t="array" aca="1" ref="V205" ca="1">IFERROR(_xlfn.SINGLE(INDEX(Data!$A$1:T$1009,_xlfn.AGGREGATE(15,6,(OFFSET(Data!$A$1,0,MATCH(V$6,Data!$1:$1,0)-1,1000,1)=IF(V$7="","Yes",V$7))/(OFFSET(Data!$A$1,0,MATCH(V$6,Data!$1:$1,0)-1,1000,1)=IF(V$7="","Yes",V$7))*ROW(Data!$C$1:$C$1009),ROW(V205)-ROW(V$7)),1)),"")</f>
        <v/>
      </c>
      <c r="W205" s="43" t="str">
        <f ca="1">IF(X205="","",IF(INDEX(Data!$BR:$BR,MATCH(X205,Data!$A:$A,0),1)=0,"",INDEX(Data!$BR:$BR,MATCH(X205,Data!$A:$A,0),1)))</f>
        <v/>
      </c>
      <c r="X205" s="43" t="str" cm="1">
        <f t="array" aca="1" ref="X205" ca="1">IFERROR(_xlfn.SINGLE(INDEX(Data!$A$1:Y$1009,_xlfn.AGGREGATE(15,6,(OFFSET(Data!$A$1,0,MATCH(X$6,Data!$1:$1,0)-1,1000,1)=IF(X$7="","Yes",X$7))/(OFFSET(Data!$A$1,0,MATCH(X$6,Data!$1:$1,0)-1,1000,1)=IF(X$7="","Yes",X$7))*ROW(Data!$C$1:$C$1009),ROW(X205)-ROW(X$7)),1)),"")</f>
        <v/>
      </c>
      <c r="Y205" s="43" t="str">
        <f ca="1">IF(Z205="","",IF(INDEX(Data!$BR:$BR,MATCH(Z205,Data!$A:$A,0),1)=0,"",INDEX(Data!$BR:$BR,MATCH(Z205,Data!$A:$A,0),1)))</f>
        <v/>
      </c>
      <c r="Z205" s="43" t="str" cm="1">
        <f t="array" aca="1" ref="Z205" ca="1">IFERROR(_xlfn.SINGLE(INDEX(Data!$A$1:AA$1009,_xlfn.AGGREGATE(15,6,(OFFSET(Data!$A$1,0,MATCH(Z$6,Data!$1:$1,0)-1,1000,1)=IF(Z$7="","Yes",Z$7))/(OFFSET(Data!$A$1,0,MATCH(Z$6,Data!$1:$1,0)-1,1000,1)=IF(Z$7="","Yes",Z$7))*ROW(Data!$C$1:$C$1009),ROW(Z205)-ROW(Z$7)),1)),"")</f>
        <v/>
      </c>
      <c r="AA205" s="43" t="str">
        <f ca="1">IF(AB205="","",IF(INDEX(Data!$BR:$BR,MATCH(AB205,Data!$A:$A,0),1)=0,"",INDEX(Data!$BR:$BR,MATCH(AB205,Data!$A:$A,0),1)))</f>
        <v/>
      </c>
      <c r="AB205" s="43" t="str" cm="1">
        <f t="array" aca="1" ref="AB205" ca="1">IFERROR(_xlfn.SINGLE(INDEX(Data!$A$1:AC$1009,_xlfn.AGGREGATE(15,6,(OFFSET(Data!$A$1,0,MATCH(AB$6,Data!$1:$1,0)-1,1000,1)=IF(AB$7="","Yes",AB$7))/(OFFSET(Data!$A$1,0,MATCH(AB$6,Data!$1:$1,0)-1,1000,1)=IF(AB$7="","Yes",AB$7))*ROW(Data!$C$1:$C$1009),ROW(AB205)-ROW(AB$7)),1)),"")</f>
        <v/>
      </c>
      <c r="AC205" s="43" t="str">
        <f ca="1">IF(AD205="","",IF(INDEX(Data!$BR:$BR,MATCH(AD205,Data!$A:$A,0),1)=0,"",INDEX(Data!$BR:$BR,MATCH(AD205,Data!$A:$A,0),1)))</f>
        <v/>
      </c>
      <c r="AD205" s="43" t="str" cm="1">
        <f t="array" aca="1" ref="AD205" ca="1">IFERROR(_xlfn.SINGLE(INDEX(Data!$A$1:AE$1009,_xlfn.AGGREGATE(15,6,(OFFSET(Data!$A$1,0,MATCH(AD$6,Data!$1:$1,0)-1,1000,1)=IF(AD$7="","Yes",AD$7))/(OFFSET(Data!$A$1,0,MATCH(AD$6,Data!$1:$1,0)-1,1000,1)=IF(AD$7="","Yes",AD$7))*ROW(Data!$C$1:$C$1009),ROW(AD205)-ROW(AD$7)),1)),"")</f>
        <v/>
      </c>
      <c r="AE205" s="43" t="str">
        <f ca="1">IF(AF205="","",IF(INDEX(Data!$BR:$BR,MATCH(AF205,Data!$A:$A,0),1)=0,"",INDEX(Data!$BR:$BR,MATCH(AF205,Data!$A:$A,0),1)))</f>
        <v/>
      </c>
      <c r="AF205" s="43" t="str" cm="1">
        <f t="array" aca="1" ref="AF205" ca="1">IFERROR(_xlfn.SINGLE(INDEX(Data!$A$1:AM$1009,_xlfn.AGGREGATE(15,6,(OFFSET(Data!$A$1,0,MATCH(AF$6,Data!$1:$1,0)-1,1000,1)=IF(AF$7="","Yes",AF$7))/(OFFSET(Data!$A$1,0,MATCH(AF$6,Data!$1:$1,0)-1,1000,1)=IF(AF$7="","Yes",AF$7))*ROW(Data!$C$1:$C$1009),ROW(AF205)-ROW(AF$7)),1)),"")</f>
        <v/>
      </c>
      <c r="AG205" s="43" t="str">
        <f ca="1">IF(AH205="","",IF(INDEX(Data!$BR:$BR,MATCH(AH205,Data!$A:$A,0),1)=0,"",INDEX(Data!$BR:$BR,MATCH(AH205,Data!$A:$A,0),1)))</f>
        <v/>
      </c>
      <c r="AH205" s="43" t="str" cm="1">
        <f t="array" aca="1" ref="AH205" ca="1">IFERROR(_xlfn.SINGLE(INDEX(Data!$A$1:AO$1009,_xlfn.AGGREGATE(15,6,(OFFSET(Data!$A$1,0,MATCH(AH$6,Data!$1:$1,0)-1,1000,1)=IF(AH$7="","Yes",AH$7))/(OFFSET(Data!$A$1,0,MATCH(AH$6,Data!$1:$1,0)-1,1000,1)=IF(AH$7="","Yes",AH$7))*ROW(Data!$C$1:$C$1009),ROW(AH205)-ROW(AH$7)),1)),"")</f>
        <v/>
      </c>
      <c r="AI205" s="43" t="str">
        <f ca="1">IF(AJ205="","",IF(INDEX(Data!$BR:$BR,MATCH(AJ205,Data!$A:$A,0),1)=0,"",INDEX(Data!$BR:$BR,MATCH(AJ205,Data!$A:$A,0),1)))</f>
        <v/>
      </c>
      <c r="AJ205" s="43" t="str" cm="1">
        <f t="array" aca="1" ref="AJ205" ca="1">IFERROR(_xlfn.SINGLE(INDEX(Data!$A$1:AQ$1009,_xlfn.AGGREGATE(15,6,(OFFSET(Data!$A$1,0,MATCH(AJ$6,Data!$1:$1,0)-1,1000,1)=IF(AJ$7="","Yes",AJ$7))/(OFFSET(Data!$A$1,0,MATCH(AJ$6,Data!$1:$1,0)-1,1000,1)=IF(AJ$7="","Yes",AJ$7))*ROW(Data!$C$1:$C$1009),ROW(AJ205)-ROW(AJ$7)),1)),"")</f>
        <v/>
      </c>
      <c r="AK205" s="43" t="str">
        <f ca="1">IF(AL205="","",IF(INDEX(Data!$BR:$BR,MATCH(AL205,Data!$A:$A,0),1)=0,"",INDEX(Data!$BR:$BR,MATCH(AL205,Data!$A:$A,0),1)))</f>
        <v/>
      </c>
      <c r="AL205" s="43" t="str" cm="1">
        <f t="array" aca="1" ref="AL205" ca="1">IFERROR(_xlfn.SINGLE(INDEX(Data!$A$1:AS$1009,_xlfn.AGGREGATE(15,6,(OFFSET(Data!$A$1,0,MATCH(AL$6,Data!$1:$1,0)-1,1000,1)=IF(AL$7="","Yes",AL$7))/(OFFSET(Data!$A$1,0,MATCH(AL$6,Data!$1:$1,0)-1,1000,1)=IF(AL$7="","Yes",AL$7))*ROW(Data!$C$1:$C$1009),ROW(AL205)-ROW(AL$7)),1)),"")</f>
        <v/>
      </c>
      <c r="AM205" s="43" t="str">
        <f ca="1">IF(AN205="","",IF(INDEX(Data!$BR:$BR,MATCH(AN205,Data!$A:$A,0),1)=0,"",INDEX(Data!$BR:$BR,MATCH(AN205,Data!$A:$A,0),1)))</f>
        <v/>
      </c>
      <c r="AN205" s="43" t="str" cm="1">
        <f t="array" aca="1" ref="AN205" ca="1">IFERROR(_xlfn.SINGLE(INDEX(Data!$A$1:AU$1009,_xlfn.AGGREGATE(15,6,(OFFSET(Data!$A$1,0,MATCH(AN$6,Data!$1:$1,0)-1,1000,1)=IF(AN$7="","Yes",AN$7))/(OFFSET(Data!$A$1,0,MATCH(AN$6,Data!$1:$1,0)-1,1000,1)=IF(AN$7="","Yes",AN$7))*ROW(Data!$C$1:$C$1009),ROW(AN205)-ROW(AN$7)),1)),"")</f>
        <v/>
      </c>
    </row>
    <row r="206" spans="1:40" x14ac:dyDescent="0.4">
      <c r="A206" s="43" t="str">
        <f ca="1">IF(B206="","",IF(INDEX(Data!$BR:$BR,MATCH(B206,Data!$A:$A,0),1)=0,"",INDEX(Data!$BR:$BR,MATCH(B206,Data!$A:$A,0),1)))</f>
        <v/>
      </c>
      <c r="B206" s="43" t="str" cm="1">
        <f t="array" aca="1" ref="B206" ca="1">IFERROR(_xlfn.SINGLE(INDEX(Data!A$1:$A$1007,_xlfn.AGGREGATE(15,6,(OFFSET(Data!$A$1,0,MATCH(B$6,Data!$1:$1,0)-1,1000,1)=IF(B$7="","Yes",B$7))/(OFFSET(Data!$A$1,0,MATCH(B$6,Data!$1:$1,0)-1,1000,1)=IF(B$7="","Yes",B$7))*ROW(Data!$C$1:$C$1007),ROW(B206)-ROW(B$7)),1)),"")</f>
        <v/>
      </c>
      <c r="C206" s="43" t="str">
        <f ca="1">IF(D206="","",IF(INDEX(Data!$BR:$BR,MATCH(D206,Data!$A:$A,0),1)=0,"",INDEX(Data!$BR:$BR,MATCH(D206,Data!$A:$A,0),1)))</f>
        <v/>
      </c>
      <c r="D206" s="43" t="str" cm="1">
        <f t="array" aca="1" ref="D206" ca="1">IFERROR(_xlfn.SINGLE(INDEX(Data!$A$1:C$1007,_xlfn.AGGREGATE(15,6,(OFFSET(Data!$A$1,0,MATCH(D$6,Data!$1:$1,0)-1,1000,1)=IF(D$7="","Yes",D$7))/(OFFSET(Data!$A$1,0,MATCH(D$6,Data!$1:$1,0)-1,1000,1)=IF(D$7="","Yes",D$7))*ROW(Data!$C$1:$C$1007),ROW(D206)-ROW(D$7)),1)),"")</f>
        <v/>
      </c>
      <c r="E206" s="43" t="str">
        <f ca="1">IF(F206="","",IF(INDEX(Data!$BR:$BR,MATCH(F206,Data!$A:$A,0),1)=0,"",INDEX(Data!$BR:$BR,MATCH(F206,Data!$A:$A,0),1)))</f>
        <v/>
      </c>
      <c r="F206" s="43" t="str" cm="1">
        <f t="array" aca="1" ref="F206" ca="1">IFERROR(_xlfn.SINGLE(INDEX(Data!$A$1:E$1009,_xlfn.AGGREGATE(15,6,(OFFSET(Data!$A$1,0,MATCH(F$6,Data!$1:$1,0)-1,1000,1)=IF(F$7="","Yes",F$7))/(OFFSET(Data!$A$1,0,MATCH(F$6,Data!$1:$1,0)-1,1000,1)=IF(F$7="","Yes",F$7))*ROW(Data!$C$1:$C$1009),ROW(F206)-ROW(F$7)),1)),"")</f>
        <v/>
      </c>
      <c r="G206" s="43" t="str">
        <f ca="1">IF(H206="","",IF(INDEX(Data!$BR:$BR,MATCH(H206,Data!$A:$A,0),1)=0,"",INDEX(Data!$BR:$BR,MATCH(H206,Data!$A:$A,0),1)))</f>
        <v/>
      </c>
      <c r="H206" s="43" t="str" cm="1">
        <f t="array" aca="1" ref="H206" ca="1">IFERROR(_xlfn.SINGLE(INDEX(Data!$A$1:G$1009,_xlfn.AGGREGATE(15,6,(OFFSET(Data!$A$1,0,MATCH(H$6,Data!$1:$1,0)-1,1000,1)=IF(H$7="","Yes",H$7))/(OFFSET(Data!$A$1,0,MATCH(H$6,Data!$1:$1,0)-1,1000,1)=IF(H$7="","Yes",H$7))*ROW(Data!$C$1:$C$1009),ROW(H206)-ROW(H$7)),1)),"")</f>
        <v/>
      </c>
      <c r="I206" s="43" t="str">
        <f ca="1">IF(J206="","",IF(INDEX(Data!$BR:$BR,MATCH(J206,Data!$A:$A,0),1)=0,"",INDEX(Data!$BR:$BR,MATCH(J206,Data!$A:$A,0),1)))</f>
        <v/>
      </c>
      <c r="J206" s="43" t="str" cm="1">
        <f t="array" aca="1" ref="J206" ca="1">IFERROR(_xlfn.SINGLE(INDEX(Data!$A$1:J$1009,_xlfn.AGGREGATE(15,6,(OFFSET(Data!$A$1,0,MATCH(J$6,Data!$1:$1,0)-1,1000,1)=IF(J$7="","Yes",J$7))/(OFFSET(Data!$A$1,0,MATCH(J$6,Data!$1:$1,0)-1,1000,1)=IF(J$7="","Yes",J$7))*ROW(Data!$C$1:$C$1009),ROW(J206)-ROW(J$7)),1)),"")</f>
        <v/>
      </c>
      <c r="K206" s="43" t="str">
        <f ca="1">IF(L206="","",IF(INDEX(Data!$BR:$BR,MATCH(L206,Data!$A:$A,0),1)=0,"",INDEX(Data!$BR:$BR,MATCH(L206,Data!$A:$A,0),1)))</f>
        <v/>
      </c>
      <c r="L206" s="43" t="str" cm="1">
        <f t="array" aca="1" ref="L206" ca="1">IFERROR(_xlfn.SINGLE(INDEX(Data!$A$1:L$1009,_xlfn.AGGREGATE(15,6,(OFFSET(Data!$A$1,0,MATCH(L$6,Data!$1:$1,0)-1,1000,1)=IF(L$7="","Yes",L$7))/(OFFSET(Data!$A$1,0,MATCH(L$6,Data!$1:$1,0)-1,1000,1)=IF(L$7="","Yes",L$7))*ROW(Data!$C$1:$C$1009),ROW(L206)-ROW(L$7)),1)),"")</f>
        <v/>
      </c>
      <c r="M206" s="43" t="str">
        <f ca="1">IF(N206="","",IF(INDEX(Data!$BR:$BR,MATCH(N206,Data!$A:$A,0),1)=0,"",INDEX(Data!$BR:$BR,MATCH(N206,Data!$A:$A,0),1)))</f>
        <v/>
      </c>
      <c r="N206" s="43" t="str" cm="1">
        <f t="array" aca="1" ref="N206" ca="1">IFERROR(_xlfn.SINGLE(INDEX(Data!$A$1:N$1009,_xlfn.AGGREGATE(15,6,(OFFSET(Data!$A$1,0,MATCH(N$6,Data!$1:$1,0)-1,1000,1)=IF(N$7="","Yes",N$7))/(OFFSET(Data!$A$1,0,MATCH(N$6,Data!$1:$1,0)-1,1000,1)=IF(N$7="","Yes",N$7))*ROW(Data!$C$1:$C$1009),ROW(N206)-ROW(N$7)),1)),"")</f>
        <v/>
      </c>
      <c r="O206" s="43" t="str">
        <f ca="1">IF(P206="","",IF(INDEX(Data!$BR:$BR,MATCH(P206,Data!$A:$A,0),1)=0,"",INDEX(Data!$BR:$BR,MATCH(P206,Data!$A:$A,0),1)))</f>
        <v/>
      </c>
      <c r="P206" s="43" t="str" cm="1">
        <f t="array" aca="1" ref="P206" ca="1">IFERROR(_xlfn.SINGLE(INDEX(Data!$A$1:Q$1009,_xlfn.AGGREGATE(15,6,(OFFSET(Data!$A$1,0,MATCH(P$6,Data!$1:$1,0)-1,1000,1)=IF(P$7="","Yes",P$7))/(OFFSET(Data!$A$1,0,MATCH(P$6,Data!$1:$1,0)-1,1000,1)=IF(P$7="","Yes",P$7))*ROW(Data!$C$1:$C$1009),ROW(P206)-ROW(P$7)),1)),"")</f>
        <v/>
      </c>
      <c r="Q206" s="43" t="str">
        <f ca="1">IF(R206="","",IF(INDEX(Data!$BR:$BR,MATCH(R206,Data!$A:$A,0),1)=0,"",INDEX(Data!$BR:$BR,MATCH(R206,Data!$A:$A,0),1)))</f>
        <v/>
      </c>
      <c r="R206" s="43" t="str" cm="1">
        <f t="array" aca="1" ref="R206" ca="1">IFERROR(_xlfn.SINGLE(INDEX(Data!$A$1:R$1009,_xlfn.AGGREGATE(15,6,(OFFSET(Data!$A$1,0,MATCH(R$6,Data!$1:$1,0)-1,1000,1)=IF(R$7="","Yes",R$7))/(OFFSET(Data!$A$1,0,MATCH(R$6,Data!$1:$1,0)-1,1000,1)=IF(R$7="","Yes",R$7))*ROW(Data!$C$1:$C$1009),ROW(R206)-ROW(R$7)),1)),"")</f>
        <v/>
      </c>
      <c r="S206" s="43" t="str">
        <f ca="1">IF(T206="","",IF(INDEX(Data!$BR:$BR,MATCH(T206,Data!$A:$A,0),1)=0,"",INDEX(Data!$BR:$BR,MATCH(T206,Data!$A:$A,0),1)))</f>
        <v/>
      </c>
      <c r="T206" s="43" t="str" cm="1">
        <f t="array" aca="1" ref="T206" ca="1">IFERROR(_xlfn.SINGLE(INDEX(Data!$A$1:S$1009,_xlfn.AGGREGATE(15,6,(OFFSET(Data!$A$1,0,MATCH(T$6,Data!$1:$1,0)-1,1000,1)=IF(T$7="","Yes",T$7))/(OFFSET(Data!$A$1,0,MATCH(T$6,Data!$1:$1,0)-1,1000,1)=IF(T$7="","Yes",T$7))*ROW(Data!$C$1:$C$1009),ROW(T206)-ROW(T$7)),1)),"")</f>
        <v/>
      </c>
      <c r="U206" s="43" t="str">
        <f ca="1">IF(V206="","",IF(INDEX(Data!$BR:$BR,MATCH(V206,Data!$A:$A,0),1)=0,"",INDEX(Data!$BR:$BR,MATCH(V206,Data!$A:$A,0),1)))</f>
        <v/>
      </c>
      <c r="V206" s="43" t="str" cm="1">
        <f t="array" aca="1" ref="V206" ca="1">IFERROR(_xlfn.SINGLE(INDEX(Data!$A$1:T$1009,_xlfn.AGGREGATE(15,6,(OFFSET(Data!$A$1,0,MATCH(V$6,Data!$1:$1,0)-1,1000,1)=IF(V$7="","Yes",V$7))/(OFFSET(Data!$A$1,0,MATCH(V$6,Data!$1:$1,0)-1,1000,1)=IF(V$7="","Yes",V$7))*ROW(Data!$C$1:$C$1009),ROW(V206)-ROW(V$7)),1)),"")</f>
        <v/>
      </c>
      <c r="W206" s="43" t="str">
        <f ca="1">IF(X206="","",IF(INDEX(Data!$BR:$BR,MATCH(X206,Data!$A:$A,0),1)=0,"",INDEX(Data!$BR:$BR,MATCH(X206,Data!$A:$A,0),1)))</f>
        <v/>
      </c>
      <c r="X206" s="43" t="str" cm="1">
        <f t="array" aca="1" ref="X206" ca="1">IFERROR(_xlfn.SINGLE(INDEX(Data!$A$1:Y$1009,_xlfn.AGGREGATE(15,6,(OFFSET(Data!$A$1,0,MATCH(X$6,Data!$1:$1,0)-1,1000,1)=IF(X$7="","Yes",X$7))/(OFFSET(Data!$A$1,0,MATCH(X$6,Data!$1:$1,0)-1,1000,1)=IF(X$7="","Yes",X$7))*ROW(Data!$C$1:$C$1009),ROW(X206)-ROW(X$7)),1)),"")</f>
        <v/>
      </c>
      <c r="Y206" s="43" t="str">
        <f ca="1">IF(Z206="","",IF(INDEX(Data!$BR:$BR,MATCH(Z206,Data!$A:$A,0),1)=0,"",INDEX(Data!$BR:$BR,MATCH(Z206,Data!$A:$A,0),1)))</f>
        <v/>
      </c>
      <c r="Z206" s="43" t="str" cm="1">
        <f t="array" aca="1" ref="Z206" ca="1">IFERROR(_xlfn.SINGLE(INDEX(Data!$A$1:AA$1009,_xlfn.AGGREGATE(15,6,(OFFSET(Data!$A$1,0,MATCH(Z$6,Data!$1:$1,0)-1,1000,1)=IF(Z$7="","Yes",Z$7))/(OFFSET(Data!$A$1,0,MATCH(Z$6,Data!$1:$1,0)-1,1000,1)=IF(Z$7="","Yes",Z$7))*ROW(Data!$C$1:$C$1009),ROW(Z206)-ROW(Z$7)),1)),"")</f>
        <v/>
      </c>
      <c r="AA206" s="43" t="str">
        <f ca="1">IF(AB206="","",IF(INDEX(Data!$BR:$BR,MATCH(AB206,Data!$A:$A,0),1)=0,"",INDEX(Data!$BR:$BR,MATCH(AB206,Data!$A:$A,0),1)))</f>
        <v/>
      </c>
      <c r="AB206" s="43" t="str" cm="1">
        <f t="array" aca="1" ref="AB206" ca="1">IFERROR(_xlfn.SINGLE(INDEX(Data!$A$1:AC$1009,_xlfn.AGGREGATE(15,6,(OFFSET(Data!$A$1,0,MATCH(AB$6,Data!$1:$1,0)-1,1000,1)=IF(AB$7="","Yes",AB$7))/(OFFSET(Data!$A$1,0,MATCH(AB$6,Data!$1:$1,0)-1,1000,1)=IF(AB$7="","Yes",AB$7))*ROW(Data!$C$1:$C$1009),ROW(AB206)-ROW(AB$7)),1)),"")</f>
        <v/>
      </c>
      <c r="AC206" s="43" t="str">
        <f ca="1">IF(AD206="","",IF(INDEX(Data!$BR:$BR,MATCH(AD206,Data!$A:$A,0),1)=0,"",INDEX(Data!$BR:$BR,MATCH(AD206,Data!$A:$A,0),1)))</f>
        <v/>
      </c>
      <c r="AD206" s="43" t="str" cm="1">
        <f t="array" aca="1" ref="AD206" ca="1">IFERROR(_xlfn.SINGLE(INDEX(Data!$A$1:AE$1009,_xlfn.AGGREGATE(15,6,(OFFSET(Data!$A$1,0,MATCH(AD$6,Data!$1:$1,0)-1,1000,1)=IF(AD$7="","Yes",AD$7))/(OFFSET(Data!$A$1,0,MATCH(AD$6,Data!$1:$1,0)-1,1000,1)=IF(AD$7="","Yes",AD$7))*ROW(Data!$C$1:$C$1009),ROW(AD206)-ROW(AD$7)),1)),"")</f>
        <v/>
      </c>
      <c r="AE206" s="43" t="str">
        <f ca="1">IF(AF206="","",IF(INDEX(Data!$BR:$BR,MATCH(AF206,Data!$A:$A,0),1)=0,"",INDEX(Data!$BR:$BR,MATCH(AF206,Data!$A:$A,0),1)))</f>
        <v/>
      </c>
      <c r="AF206" s="43" t="str" cm="1">
        <f t="array" aca="1" ref="AF206" ca="1">IFERROR(_xlfn.SINGLE(INDEX(Data!$A$1:AM$1009,_xlfn.AGGREGATE(15,6,(OFFSET(Data!$A$1,0,MATCH(AF$6,Data!$1:$1,0)-1,1000,1)=IF(AF$7="","Yes",AF$7))/(OFFSET(Data!$A$1,0,MATCH(AF$6,Data!$1:$1,0)-1,1000,1)=IF(AF$7="","Yes",AF$7))*ROW(Data!$C$1:$C$1009),ROW(AF206)-ROW(AF$7)),1)),"")</f>
        <v/>
      </c>
      <c r="AG206" s="43" t="str">
        <f ca="1">IF(AH206="","",IF(INDEX(Data!$BR:$BR,MATCH(AH206,Data!$A:$A,0),1)=0,"",INDEX(Data!$BR:$BR,MATCH(AH206,Data!$A:$A,0),1)))</f>
        <v/>
      </c>
      <c r="AH206" s="43" t="str" cm="1">
        <f t="array" aca="1" ref="AH206" ca="1">IFERROR(_xlfn.SINGLE(INDEX(Data!$A$1:AO$1009,_xlfn.AGGREGATE(15,6,(OFFSET(Data!$A$1,0,MATCH(AH$6,Data!$1:$1,0)-1,1000,1)=IF(AH$7="","Yes",AH$7))/(OFFSET(Data!$A$1,0,MATCH(AH$6,Data!$1:$1,0)-1,1000,1)=IF(AH$7="","Yes",AH$7))*ROW(Data!$C$1:$C$1009),ROW(AH206)-ROW(AH$7)),1)),"")</f>
        <v/>
      </c>
      <c r="AI206" s="43" t="str">
        <f ca="1">IF(AJ206="","",IF(INDEX(Data!$BR:$BR,MATCH(AJ206,Data!$A:$A,0),1)=0,"",INDEX(Data!$BR:$BR,MATCH(AJ206,Data!$A:$A,0),1)))</f>
        <v/>
      </c>
      <c r="AJ206" s="43" t="str" cm="1">
        <f t="array" aca="1" ref="AJ206" ca="1">IFERROR(_xlfn.SINGLE(INDEX(Data!$A$1:AQ$1009,_xlfn.AGGREGATE(15,6,(OFFSET(Data!$A$1,0,MATCH(AJ$6,Data!$1:$1,0)-1,1000,1)=IF(AJ$7="","Yes",AJ$7))/(OFFSET(Data!$A$1,0,MATCH(AJ$6,Data!$1:$1,0)-1,1000,1)=IF(AJ$7="","Yes",AJ$7))*ROW(Data!$C$1:$C$1009),ROW(AJ206)-ROW(AJ$7)),1)),"")</f>
        <v/>
      </c>
      <c r="AK206" s="43" t="str">
        <f ca="1">IF(AL206="","",IF(INDEX(Data!$BR:$BR,MATCH(AL206,Data!$A:$A,0),1)=0,"",INDEX(Data!$BR:$BR,MATCH(AL206,Data!$A:$A,0),1)))</f>
        <v/>
      </c>
      <c r="AL206" s="43" t="str" cm="1">
        <f t="array" aca="1" ref="AL206" ca="1">IFERROR(_xlfn.SINGLE(INDEX(Data!$A$1:AS$1009,_xlfn.AGGREGATE(15,6,(OFFSET(Data!$A$1,0,MATCH(AL$6,Data!$1:$1,0)-1,1000,1)=IF(AL$7="","Yes",AL$7))/(OFFSET(Data!$A$1,0,MATCH(AL$6,Data!$1:$1,0)-1,1000,1)=IF(AL$7="","Yes",AL$7))*ROW(Data!$C$1:$C$1009),ROW(AL206)-ROW(AL$7)),1)),"")</f>
        <v/>
      </c>
      <c r="AM206" s="43" t="str">
        <f ca="1">IF(AN206="","",IF(INDEX(Data!$BR:$BR,MATCH(AN206,Data!$A:$A,0),1)=0,"",INDEX(Data!$BR:$BR,MATCH(AN206,Data!$A:$A,0),1)))</f>
        <v/>
      </c>
      <c r="AN206" s="43" t="str" cm="1">
        <f t="array" aca="1" ref="AN206" ca="1">IFERROR(_xlfn.SINGLE(INDEX(Data!$A$1:AU$1009,_xlfn.AGGREGATE(15,6,(OFFSET(Data!$A$1,0,MATCH(AN$6,Data!$1:$1,0)-1,1000,1)=IF(AN$7="","Yes",AN$7))/(OFFSET(Data!$A$1,0,MATCH(AN$6,Data!$1:$1,0)-1,1000,1)=IF(AN$7="","Yes",AN$7))*ROW(Data!$C$1:$C$1009),ROW(AN206)-ROW(AN$7)),1)),"")</f>
        <v/>
      </c>
    </row>
    <row r="207" spans="1:40" x14ac:dyDescent="0.4">
      <c r="A207" s="43" t="str">
        <f ca="1">IF(B207="","",IF(INDEX(Data!$BR:$BR,MATCH(B207,Data!$A:$A,0),1)=0,"",INDEX(Data!$BR:$BR,MATCH(B207,Data!$A:$A,0),1)))</f>
        <v/>
      </c>
      <c r="B207" s="43" t="str" cm="1">
        <f t="array" aca="1" ref="B207" ca="1">IFERROR(_xlfn.SINGLE(INDEX(Data!A$1:$A$1007,_xlfn.AGGREGATE(15,6,(OFFSET(Data!$A$1,0,MATCH(B$6,Data!$1:$1,0)-1,1000,1)=IF(B$7="","Yes",B$7))/(OFFSET(Data!$A$1,0,MATCH(B$6,Data!$1:$1,0)-1,1000,1)=IF(B$7="","Yes",B$7))*ROW(Data!$C$1:$C$1007),ROW(B207)-ROW(B$7)),1)),"")</f>
        <v/>
      </c>
      <c r="C207" s="43" t="str">
        <f ca="1">IF(D207="","",IF(INDEX(Data!$BR:$BR,MATCH(D207,Data!$A:$A,0),1)=0,"",INDEX(Data!$BR:$BR,MATCH(D207,Data!$A:$A,0),1)))</f>
        <v/>
      </c>
      <c r="D207" s="43" t="str" cm="1">
        <f t="array" aca="1" ref="D207" ca="1">IFERROR(_xlfn.SINGLE(INDEX(Data!$A$1:C$1007,_xlfn.AGGREGATE(15,6,(OFFSET(Data!$A$1,0,MATCH(D$6,Data!$1:$1,0)-1,1000,1)=IF(D$7="","Yes",D$7))/(OFFSET(Data!$A$1,0,MATCH(D$6,Data!$1:$1,0)-1,1000,1)=IF(D$7="","Yes",D$7))*ROW(Data!$C$1:$C$1007),ROW(D207)-ROW(D$7)),1)),"")</f>
        <v/>
      </c>
      <c r="E207" s="43" t="str">
        <f ca="1">IF(F207="","",IF(INDEX(Data!$BR:$BR,MATCH(F207,Data!$A:$A,0),1)=0,"",INDEX(Data!$BR:$BR,MATCH(F207,Data!$A:$A,0),1)))</f>
        <v/>
      </c>
      <c r="F207" s="43" t="str" cm="1">
        <f t="array" aca="1" ref="F207" ca="1">IFERROR(_xlfn.SINGLE(INDEX(Data!$A$1:E$1009,_xlfn.AGGREGATE(15,6,(OFFSET(Data!$A$1,0,MATCH(F$6,Data!$1:$1,0)-1,1000,1)=IF(F$7="","Yes",F$7))/(OFFSET(Data!$A$1,0,MATCH(F$6,Data!$1:$1,0)-1,1000,1)=IF(F$7="","Yes",F$7))*ROW(Data!$C$1:$C$1009),ROW(F207)-ROW(F$7)),1)),"")</f>
        <v/>
      </c>
      <c r="G207" s="43" t="str">
        <f ca="1">IF(H207="","",IF(INDEX(Data!$BR:$BR,MATCH(H207,Data!$A:$A,0),1)=0,"",INDEX(Data!$BR:$BR,MATCH(H207,Data!$A:$A,0),1)))</f>
        <v/>
      </c>
      <c r="H207" s="43" t="str" cm="1">
        <f t="array" aca="1" ref="H207" ca="1">IFERROR(_xlfn.SINGLE(INDEX(Data!$A$1:G$1009,_xlfn.AGGREGATE(15,6,(OFFSET(Data!$A$1,0,MATCH(H$6,Data!$1:$1,0)-1,1000,1)=IF(H$7="","Yes",H$7))/(OFFSET(Data!$A$1,0,MATCH(H$6,Data!$1:$1,0)-1,1000,1)=IF(H$7="","Yes",H$7))*ROW(Data!$C$1:$C$1009),ROW(H207)-ROW(H$7)),1)),"")</f>
        <v/>
      </c>
      <c r="I207" s="43" t="str">
        <f ca="1">IF(J207="","",IF(INDEX(Data!$BR:$BR,MATCH(J207,Data!$A:$A,0),1)=0,"",INDEX(Data!$BR:$BR,MATCH(J207,Data!$A:$A,0),1)))</f>
        <v/>
      </c>
      <c r="J207" s="43" t="str" cm="1">
        <f t="array" aca="1" ref="J207" ca="1">IFERROR(_xlfn.SINGLE(INDEX(Data!$A$1:J$1009,_xlfn.AGGREGATE(15,6,(OFFSET(Data!$A$1,0,MATCH(J$6,Data!$1:$1,0)-1,1000,1)=IF(J$7="","Yes",J$7))/(OFFSET(Data!$A$1,0,MATCH(J$6,Data!$1:$1,0)-1,1000,1)=IF(J$7="","Yes",J$7))*ROW(Data!$C$1:$C$1009),ROW(J207)-ROW(J$7)),1)),"")</f>
        <v/>
      </c>
      <c r="K207" s="43" t="str">
        <f ca="1">IF(L207="","",IF(INDEX(Data!$BR:$BR,MATCH(L207,Data!$A:$A,0),1)=0,"",INDEX(Data!$BR:$BR,MATCH(L207,Data!$A:$A,0),1)))</f>
        <v/>
      </c>
      <c r="L207" s="43" t="str" cm="1">
        <f t="array" aca="1" ref="L207" ca="1">IFERROR(_xlfn.SINGLE(INDEX(Data!$A$1:L$1009,_xlfn.AGGREGATE(15,6,(OFFSET(Data!$A$1,0,MATCH(L$6,Data!$1:$1,0)-1,1000,1)=IF(L$7="","Yes",L$7))/(OFFSET(Data!$A$1,0,MATCH(L$6,Data!$1:$1,0)-1,1000,1)=IF(L$7="","Yes",L$7))*ROW(Data!$C$1:$C$1009),ROW(L207)-ROW(L$7)),1)),"")</f>
        <v/>
      </c>
      <c r="M207" s="43" t="str">
        <f ca="1">IF(N207="","",IF(INDEX(Data!$BR:$BR,MATCH(N207,Data!$A:$A,0),1)=0,"",INDEX(Data!$BR:$BR,MATCH(N207,Data!$A:$A,0),1)))</f>
        <v/>
      </c>
      <c r="N207" s="43" t="str" cm="1">
        <f t="array" aca="1" ref="N207" ca="1">IFERROR(_xlfn.SINGLE(INDEX(Data!$A$1:N$1009,_xlfn.AGGREGATE(15,6,(OFFSET(Data!$A$1,0,MATCH(N$6,Data!$1:$1,0)-1,1000,1)=IF(N$7="","Yes",N$7))/(OFFSET(Data!$A$1,0,MATCH(N$6,Data!$1:$1,0)-1,1000,1)=IF(N$7="","Yes",N$7))*ROW(Data!$C$1:$C$1009),ROW(N207)-ROW(N$7)),1)),"")</f>
        <v/>
      </c>
      <c r="O207" s="43" t="str">
        <f ca="1">IF(P207="","",IF(INDEX(Data!$BR:$BR,MATCH(P207,Data!$A:$A,0),1)=0,"",INDEX(Data!$BR:$BR,MATCH(P207,Data!$A:$A,0),1)))</f>
        <v/>
      </c>
      <c r="P207" s="43" t="str" cm="1">
        <f t="array" aca="1" ref="P207" ca="1">IFERROR(_xlfn.SINGLE(INDEX(Data!$A$1:Q$1009,_xlfn.AGGREGATE(15,6,(OFFSET(Data!$A$1,0,MATCH(P$6,Data!$1:$1,0)-1,1000,1)=IF(P$7="","Yes",P$7))/(OFFSET(Data!$A$1,0,MATCH(P$6,Data!$1:$1,0)-1,1000,1)=IF(P$7="","Yes",P$7))*ROW(Data!$C$1:$C$1009),ROW(P207)-ROW(P$7)),1)),"")</f>
        <v/>
      </c>
      <c r="Q207" s="43" t="str">
        <f ca="1">IF(R207="","",IF(INDEX(Data!$BR:$BR,MATCH(R207,Data!$A:$A,0),1)=0,"",INDEX(Data!$BR:$BR,MATCH(R207,Data!$A:$A,0),1)))</f>
        <v/>
      </c>
      <c r="R207" s="43" t="str" cm="1">
        <f t="array" aca="1" ref="R207" ca="1">IFERROR(_xlfn.SINGLE(INDEX(Data!$A$1:R$1009,_xlfn.AGGREGATE(15,6,(OFFSET(Data!$A$1,0,MATCH(R$6,Data!$1:$1,0)-1,1000,1)=IF(R$7="","Yes",R$7))/(OFFSET(Data!$A$1,0,MATCH(R$6,Data!$1:$1,0)-1,1000,1)=IF(R$7="","Yes",R$7))*ROW(Data!$C$1:$C$1009),ROW(R207)-ROW(R$7)),1)),"")</f>
        <v/>
      </c>
      <c r="S207" s="43" t="str">
        <f ca="1">IF(T207="","",IF(INDEX(Data!$BR:$BR,MATCH(T207,Data!$A:$A,0),1)=0,"",INDEX(Data!$BR:$BR,MATCH(T207,Data!$A:$A,0),1)))</f>
        <v/>
      </c>
      <c r="T207" s="43" t="str" cm="1">
        <f t="array" aca="1" ref="T207" ca="1">IFERROR(_xlfn.SINGLE(INDEX(Data!$A$1:S$1009,_xlfn.AGGREGATE(15,6,(OFFSET(Data!$A$1,0,MATCH(T$6,Data!$1:$1,0)-1,1000,1)=IF(T$7="","Yes",T$7))/(OFFSET(Data!$A$1,0,MATCH(T$6,Data!$1:$1,0)-1,1000,1)=IF(T$7="","Yes",T$7))*ROW(Data!$C$1:$C$1009),ROW(T207)-ROW(T$7)),1)),"")</f>
        <v/>
      </c>
      <c r="U207" s="43" t="str">
        <f ca="1">IF(V207="","",IF(INDEX(Data!$BR:$BR,MATCH(V207,Data!$A:$A,0),1)=0,"",INDEX(Data!$BR:$BR,MATCH(V207,Data!$A:$A,0),1)))</f>
        <v/>
      </c>
      <c r="V207" s="43" t="str" cm="1">
        <f t="array" aca="1" ref="V207" ca="1">IFERROR(_xlfn.SINGLE(INDEX(Data!$A$1:T$1009,_xlfn.AGGREGATE(15,6,(OFFSET(Data!$A$1,0,MATCH(V$6,Data!$1:$1,0)-1,1000,1)=IF(V$7="","Yes",V$7))/(OFFSET(Data!$A$1,0,MATCH(V$6,Data!$1:$1,0)-1,1000,1)=IF(V$7="","Yes",V$7))*ROW(Data!$C$1:$C$1009),ROW(V207)-ROW(V$7)),1)),"")</f>
        <v/>
      </c>
      <c r="W207" s="43" t="str">
        <f ca="1">IF(X207="","",IF(INDEX(Data!$BR:$BR,MATCH(X207,Data!$A:$A,0),1)=0,"",INDEX(Data!$BR:$BR,MATCH(X207,Data!$A:$A,0),1)))</f>
        <v/>
      </c>
      <c r="X207" s="43" t="str" cm="1">
        <f t="array" aca="1" ref="X207" ca="1">IFERROR(_xlfn.SINGLE(INDEX(Data!$A$1:Y$1009,_xlfn.AGGREGATE(15,6,(OFFSET(Data!$A$1,0,MATCH(X$6,Data!$1:$1,0)-1,1000,1)=IF(X$7="","Yes",X$7))/(OFFSET(Data!$A$1,0,MATCH(X$6,Data!$1:$1,0)-1,1000,1)=IF(X$7="","Yes",X$7))*ROW(Data!$C$1:$C$1009),ROW(X207)-ROW(X$7)),1)),"")</f>
        <v/>
      </c>
      <c r="Y207" s="43" t="str">
        <f ca="1">IF(Z207="","",IF(INDEX(Data!$BR:$BR,MATCH(Z207,Data!$A:$A,0),1)=0,"",INDEX(Data!$BR:$BR,MATCH(Z207,Data!$A:$A,0),1)))</f>
        <v/>
      </c>
      <c r="Z207" s="43" t="str" cm="1">
        <f t="array" aca="1" ref="Z207" ca="1">IFERROR(_xlfn.SINGLE(INDEX(Data!$A$1:AA$1009,_xlfn.AGGREGATE(15,6,(OFFSET(Data!$A$1,0,MATCH(Z$6,Data!$1:$1,0)-1,1000,1)=IF(Z$7="","Yes",Z$7))/(OFFSET(Data!$A$1,0,MATCH(Z$6,Data!$1:$1,0)-1,1000,1)=IF(Z$7="","Yes",Z$7))*ROW(Data!$C$1:$C$1009),ROW(Z207)-ROW(Z$7)),1)),"")</f>
        <v/>
      </c>
      <c r="AA207" s="43" t="str">
        <f ca="1">IF(AB207="","",IF(INDEX(Data!$BR:$BR,MATCH(AB207,Data!$A:$A,0),1)=0,"",INDEX(Data!$BR:$BR,MATCH(AB207,Data!$A:$A,0),1)))</f>
        <v/>
      </c>
      <c r="AB207" s="43" t="str" cm="1">
        <f t="array" aca="1" ref="AB207" ca="1">IFERROR(_xlfn.SINGLE(INDEX(Data!$A$1:AC$1009,_xlfn.AGGREGATE(15,6,(OFFSET(Data!$A$1,0,MATCH(AB$6,Data!$1:$1,0)-1,1000,1)=IF(AB$7="","Yes",AB$7))/(OFFSET(Data!$A$1,0,MATCH(AB$6,Data!$1:$1,0)-1,1000,1)=IF(AB$7="","Yes",AB$7))*ROW(Data!$C$1:$C$1009),ROW(AB207)-ROW(AB$7)),1)),"")</f>
        <v/>
      </c>
      <c r="AC207" s="43" t="str">
        <f ca="1">IF(AD207="","",IF(INDEX(Data!$BR:$BR,MATCH(AD207,Data!$A:$A,0),1)=0,"",INDEX(Data!$BR:$BR,MATCH(AD207,Data!$A:$A,0),1)))</f>
        <v/>
      </c>
      <c r="AD207" s="43" t="str" cm="1">
        <f t="array" aca="1" ref="AD207" ca="1">IFERROR(_xlfn.SINGLE(INDEX(Data!$A$1:AE$1009,_xlfn.AGGREGATE(15,6,(OFFSET(Data!$A$1,0,MATCH(AD$6,Data!$1:$1,0)-1,1000,1)=IF(AD$7="","Yes",AD$7))/(OFFSET(Data!$A$1,0,MATCH(AD$6,Data!$1:$1,0)-1,1000,1)=IF(AD$7="","Yes",AD$7))*ROW(Data!$C$1:$C$1009),ROW(AD207)-ROW(AD$7)),1)),"")</f>
        <v/>
      </c>
      <c r="AE207" s="43" t="str">
        <f ca="1">IF(AF207="","",IF(INDEX(Data!$BR:$BR,MATCH(AF207,Data!$A:$A,0),1)=0,"",INDEX(Data!$BR:$BR,MATCH(AF207,Data!$A:$A,0),1)))</f>
        <v/>
      </c>
      <c r="AF207" s="43" t="str" cm="1">
        <f t="array" aca="1" ref="AF207" ca="1">IFERROR(_xlfn.SINGLE(INDEX(Data!$A$1:AM$1009,_xlfn.AGGREGATE(15,6,(OFFSET(Data!$A$1,0,MATCH(AF$6,Data!$1:$1,0)-1,1000,1)=IF(AF$7="","Yes",AF$7))/(OFFSET(Data!$A$1,0,MATCH(AF$6,Data!$1:$1,0)-1,1000,1)=IF(AF$7="","Yes",AF$7))*ROW(Data!$C$1:$C$1009),ROW(AF207)-ROW(AF$7)),1)),"")</f>
        <v/>
      </c>
      <c r="AG207" s="43" t="str">
        <f ca="1">IF(AH207="","",IF(INDEX(Data!$BR:$BR,MATCH(AH207,Data!$A:$A,0),1)=0,"",INDEX(Data!$BR:$BR,MATCH(AH207,Data!$A:$A,0),1)))</f>
        <v/>
      </c>
      <c r="AH207" s="43" t="str" cm="1">
        <f t="array" aca="1" ref="AH207" ca="1">IFERROR(_xlfn.SINGLE(INDEX(Data!$A$1:AO$1009,_xlfn.AGGREGATE(15,6,(OFFSET(Data!$A$1,0,MATCH(AH$6,Data!$1:$1,0)-1,1000,1)=IF(AH$7="","Yes",AH$7))/(OFFSET(Data!$A$1,0,MATCH(AH$6,Data!$1:$1,0)-1,1000,1)=IF(AH$7="","Yes",AH$7))*ROW(Data!$C$1:$C$1009),ROW(AH207)-ROW(AH$7)),1)),"")</f>
        <v/>
      </c>
      <c r="AI207" s="43" t="str">
        <f ca="1">IF(AJ207="","",IF(INDEX(Data!$BR:$BR,MATCH(AJ207,Data!$A:$A,0),1)=0,"",INDEX(Data!$BR:$BR,MATCH(AJ207,Data!$A:$A,0),1)))</f>
        <v/>
      </c>
      <c r="AJ207" s="43" t="str" cm="1">
        <f t="array" aca="1" ref="AJ207" ca="1">IFERROR(_xlfn.SINGLE(INDEX(Data!$A$1:AQ$1009,_xlfn.AGGREGATE(15,6,(OFFSET(Data!$A$1,0,MATCH(AJ$6,Data!$1:$1,0)-1,1000,1)=IF(AJ$7="","Yes",AJ$7))/(OFFSET(Data!$A$1,0,MATCH(AJ$6,Data!$1:$1,0)-1,1000,1)=IF(AJ$7="","Yes",AJ$7))*ROW(Data!$C$1:$C$1009),ROW(AJ207)-ROW(AJ$7)),1)),"")</f>
        <v/>
      </c>
      <c r="AK207" s="43" t="str">
        <f ca="1">IF(AL207="","",IF(INDEX(Data!$BR:$BR,MATCH(AL207,Data!$A:$A,0),1)=0,"",INDEX(Data!$BR:$BR,MATCH(AL207,Data!$A:$A,0),1)))</f>
        <v/>
      </c>
      <c r="AL207" s="43" t="str" cm="1">
        <f t="array" aca="1" ref="AL207" ca="1">IFERROR(_xlfn.SINGLE(INDEX(Data!$A$1:AS$1009,_xlfn.AGGREGATE(15,6,(OFFSET(Data!$A$1,0,MATCH(AL$6,Data!$1:$1,0)-1,1000,1)=IF(AL$7="","Yes",AL$7))/(OFFSET(Data!$A$1,0,MATCH(AL$6,Data!$1:$1,0)-1,1000,1)=IF(AL$7="","Yes",AL$7))*ROW(Data!$C$1:$C$1009),ROW(AL207)-ROW(AL$7)),1)),"")</f>
        <v/>
      </c>
      <c r="AM207" s="43" t="str">
        <f ca="1">IF(AN207="","",IF(INDEX(Data!$BR:$BR,MATCH(AN207,Data!$A:$A,0),1)=0,"",INDEX(Data!$BR:$BR,MATCH(AN207,Data!$A:$A,0),1)))</f>
        <v/>
      </c>
      <c r="AN207" s="43" t="str" cm="1">
        <f t="array" aca="1" ref="AN207" ca="1">IFERROR(_xlfn.SINGLE(INDEX(Data!$A$1:AU$1009,_xlfn.AGGREGATE(15,6,(OFFSET(Data!$A$1,0,MATCH(AN$6,Data!$1:$1,0)-1,1000,1)=IF(AN$7="","Yes",AN$7))/(OFFSET(Data!$A$1,0,MATCH(AN$6,Data!$1:$1,0)-1,1000,1)=IF(AN$7="","Yes",AN$7))*ROW(Data!$C$1:$C$1009),ROW(AN207)-ROW(AN$7)),1)),"")</f>
        <v/>
      </c>
    </row>
    <row r="208" spans="1:40" x14ac:dyDescent="0.4">
      <c r="A208" s="43" t="str">
        <f ca="1">IF(B208="","",IF(INDEX(Data!$BR:$BR,MATCH(B208,Data!$A:$A,0),1)=0,"",INDEX(Data!$BR:$BR,MATCH(B208,Data!$A:$A,0),1)))</f>
        <v/>
      </c>
      <c r="B208" s="43" t="str" cm="1">
        <f t="array" aca="1" ref="B208" ca="1">IFERROR(_xlfn.SINGLE(INDEX(Data!A$1:$A$1007,_xlfn.AGGREGATE(15,6,(OFFSET(Data!$A$1,0,MATCH(B$6,Data!$1:$1,0)-1,1000,1)=IF(B$7="","Yes",B$7))/(OFFSET(Data!$A$1,0,MATCH(B$6,Data!$1:$1,0)-1,1000,1)=IF(B$7="","Yes",B$7))*ROW(Data!$C$1:$C$1007),ROW(B208)-ROW(B$7)),1)),"")</f>
        <v/>
      </c>
      <c r="C208" s="43" t="str">
        <f ca="1">IF(D208="","",IF(INDEX(Data!$BR:$BR,MATCH(D208,Data!$A:$A,0),1)=0,"",INDEX(Data!$BR:$BR,MATCH(D208,Data!$A:$A,0),1)))</f>
        <v/>
      </c>
      <c r="D208" s="43" t="str" cm="1">
        <f t="array" aca="1" ref="D208" ca="1">IFERROR(_xlfn.SINGLE(INDEX(Data!$A$1:C$1007,_xlfn.AGGREGATE(15,6,(OFFSET(Data!$A$1,0,MATCH(D$6,Data!$1:$1,0)-1,1000,1)=IF(D$7="","Yes",D$7))/(OFFSET(Data!$A$1,0,MATCH(D$6,Data!$1:$1,0)-1,1000,1)=IF(D$7="","Yes",D$7))*ROW(Data!$C$1:$C$1007),ROW(D208)-ROW(D$7)),1)),"")</f>
        <v/>
      </c>
      <c r="E208" s="43" t="str">
        <f ca="1">IF(F208="","",IF(INDEX(Data!$BR:$BR,MATCH(F208,Data!$A:$A,0),1)=0,"",INDEX(Data!$BR:$BR,MATCH(F208,Data!$A:$A,0),1)))</f>
        <v/>
      </c>
      <c r="F208" s="43" t="str" cm="1">
        <f t="array" aca="1" ref="F208" ca="1">IFERROR(_xlfn.SINGLE(INDEX(Data!$A$1:E$1009,_xlfn.AGGREGATE(15,6,(OFFSET(Data!$A$1,0,MATCH(F$6,Data!$1:$1,0)-1,1000,1)=IF(F$7="","Yes",F$7))/(OFFSET(Data!$A$1,0,MATCH(F$6,Data!$1:$1,0)-1,1000,1)=IF(F$7="","Yes",F$7))*ROW(Data!$C$1:$C$1009),ROW(F208)-ROW(F$7)),1)),"")</f>
        <v/>
      </c>
      <c r="G208" s="43" t="str">
        <f ca="1">IF(H208="","",IF(INDEX(Data!$BR:$BR,MATCH(H208,Data!$A:$A,0),1)=0,"",INDEX(Data!$BR:$BR,MATCH(H208,Data!$A:$A,0),1)))</f>
        <v/>
      </c>
      <c r="H208" s="43" t="str" cm="1">
        <f t="array" aca="1" ref="H208" ca="1">IFERROR(_xlfn.SINGLE(INDEX(Data!$A$1:G$1009,_xlfn.AGGREGATE(15,6,(OFFSET(Data!$A$1,0,MATCH(H$6,Data!$1:$1,0)-1,1000,1)=IF(H$7="","Yes",H$7))/(OFFSET(Data!$A$1,0,MATCH(H$6,Data!$1:$1,0)-1,1000,1)=IF(H$7="","Yes",H$7))*ROW(Data!$C$1:$C$1009),ROW(H208)-ROW(H$7)),1)),"")</f>
        <v/>
      </c>
      <c r="I208" s="43" t="str">
        <f ca="1">IF(J208="","",IF(INDEX(Data!$BR:$BR,MATCH(J208,Data!$A:$A,0),1)=0,"",INDEX(Data!$BR:$BR,MATCH(J208,Data!$A:$A,0),1)))</f>
        <v/>
      </c>
      <c r="J208" s="43" t="str" cm="1">
        <f t="array" aca="1" ref="J208" ca="1">IFERROR(_xlfn.SINGLE(INDEX(Data!$A$1:J$1009,_xlfn.AGGREGATE(15,6,(OFFSET(Data!$A$1,0,MATCH(J$6,Data!$1:$1,0)-1,1000,1)=IF(J$7="","Yes",J$7))/(OFFSET(Data!$A$1,0,MATCH(J$6,Data!$1:$1,0)-1,1000,1)=IF(J$7="","Yes",J$7))*ROW(Data!$C$1:$C$1009),ROW(J208)-ROW(J$7)),1)),"")</f>
        <v/>
      </c>
      <c r="K208" s="43" t="str">
        <f ca="1">IF(L208="","",IF(INDEX(Data!$BR:$BR,MATCH(L208,Data!$A:$A,0),1)=0,"",INDEX(Data!$BR:$BR,MATCH(L208,Data!$A:$A,0),1)))</f>
        <v/>
      </c>
      <c r="L208" s="43" t="str" cm="1">
        <f t="array" aca="1" ref="L208" ca="1">IFERROR(_xlfn.SINGLE(INDEX(Data!$A$1:L$1009,_xlfn.AGGREGATE(15,6,(OFFSET(Data!$A$1,0,MATCH(L$6,Data!$1:$1,0)-1,1000,1)=IF(L$7="","Yes",L$7))/(OFFSET(Data!$A$1,0,MATCH(L$6,Data!$1:$1,0)-1,1000,1)=IF(L$7="","Yes",L$7))*ROW(Data!$C$1:$C$1009),ROW(L208)-ROW(L$7)),1)),"")</f>
        <v/>
      </c>
      <c r="M208" s="43" t="str">
        <f ca="1">IF(N208="","",IF(INDEX(Data!$BR:$BR,MATCH(N208,Data!$A:$A,0),1)=0,"",INDEX(Data!$BR:$BR,MATCH(N208,Data!$A:$A,0),1)))</f>
        <v/>
      </c>
      <c r="N208" s="43" t="str" cm="1">
        <f t="array" aca="1" ref="N208" ca="1">IFERROR(_xlfn.SINGLE(INDEX(Data!$A$1:N$1009,_xlfn.AGGREGATE(15,6,(OFFSET(Data!$A$1,0,MATCH(N$6,Data!$1:$1,0)-1,1000,1)=IF(N$7="","Yes",N$7))/(OFFSET(Data!$A$1,0,MATCH(N$6,Data!$1:$1,0)-1,1000,1)=IF(N$7="","Yes",N$7))*ROW(Data!$C$1:$C$1009),ROW(N208)-ROW(N$7)),1)),"")</f>
        <v/>
      </c>
      <c r="O208" s="43" t="str">
        <f ca="1">IF(P208="","",IF(INDEX(Data!$BR:$BR,MATCH(P208,Data!$A:$A,0),1)=0,"",INDEX(Data!$BR:$BR,MATCH(P208,Data!$A:$A,0),1)))</f>
        <v/>
      </c>
      <c r="P208" s="43" t="str" cm="1">
        <f t="array" aca="1" ref="P208" ca="1">IFERROR(_xlfn.SINGLE(INDEX(Data!$A$1:Q$1009,_xlfn.AGGREGATE(15,6,(OFFSET(Data!$A$1,0,MATCH(P$6,Data!$1:$1,0)-1,1000,1)=IF(P$7="","Yes",P$7))/(OFFSET(Data!$A$1,0,MATCH(P$6,Data!$1:$1,0)-1,1000,1)=IF(P$7="","Yes",P$7))*ROW(Data!$C$1:$C$1009),ROW(P208)-ROW(P$7)),1)),"")</f>
        <v/>
      </c>
      <c r="Q208" s="43" t="str">
        <f ca="1">IF(R208="","",IF(INDEX(Data!$BR:$BR,MATCH(R208,Data!$A:$A,0),1)=0,"",INDEX(Data!$BR:$BR,MATCH(R208,Data!$A:$A,0),1)))</f>
        <v/>
      </c>
      <c r="R208" s="43" t="str" cm="1">
        <f t="array" aca="1" ref="R208" ca="1">IFERROR(_xlfn.SINGLE(INDEX(Data!$A$1:R$1009,_xlfn.AGGREGATE(15,6,(OFFSET(Data!$A$1,0,MATCH(R$6,Data!$1:$1,0)-1,1000,1)=IF(R$7="","Yes",R$7))/(OFFSET(Data!$A$1,0,MATCH(R$6,Data!$1:$1,0)-1,1000,1)=IF(R$7="","Yes",R$7))*ROW(Data!$C$1:$C$1009),ROW(R208)-ROW(R$7)),1)),"")</f>
        <v/>
      </c>
      <c r="S208" s="43" t="str">
        <f ca="1">IF(T208="","",IF(INDEX(Data!$BR:$BR,MATCH(T208,Data!$A:$A,0),1)=0,"",INDEX(Data!$BR:$BR,MATCH(T208,Data!$A:$A,0),1)))</f>
        <v/>
      </c>
      <c r="T208" s="43" t="str" cm="1">
        <f t="array" aca="1" ref="T208" ca="1">IFERROR(_xlfn.SINGLE(INDEX(Data!$A$1:S$1009,_xlfn.AGGREGATE(15,6,(OFFSET(Data!$A$1,0,MATCH(T$6,Data!$1:$1,0)-1,1000,1)=IF(T$7="","Yes",T$7))/(OFFSET(Data!$A$1,0,MATCH(T$6,Data!$1:$1,0)-1,1000,1)=IF(T$7="","Yes",T$7))*ROW(Data!$C$1:$C$1009),ROW(T208)-ROW(T$7)),1)),"")</f>
        <v/>
      </c>
      <c r="U208" s="43" t="str">
        <f ca="1">IF(V208="","",IF(INDEX(Data!$BR:$BR,MATCH(V208,Data!$A:$A,0),1)=0,"",INDEX(Data!$BR:$BR,MATCH(V208,Data!$A:$A,0),1)))</f>
        <v/>
      </c>
      <c r="V208" s="43" t="str" cm="1">
        <f t="array" aca="1" ref="V208" ca="1">IFERROR(_xlfn.SINGLE(INDEX(Data!$A$1:T$1009,_xlfn.AGGREGATE(15,6,(OFFSET(Data!$A$1,0,MATCH(V$6,Data!$1:$1,0)-1,1000,1)=IF(V$7="","Yes",V$7))/(OFFSET(Data!$A$1,0,MATCH(V$6,Data!$1:$1,0)-1,1000,1)=IF(V$7="","Yes",V$7))*ROW(Data!$C$1:$C$1009),ROW(V208)-ROW(V$7)),1)),"")</f>
        <v/>
      </c>
      <c r="W208" s="43" t="str">
        <f ca="1">IF(X208="","",IF(INDEX(Data!$BR:$BR,MATCH(X208,Data!$A:$A,0),1)=0,"",INDEX(Data!$BR:$BR,MATCH(X208,Data!$A:$A,0),1)))</f>
        <v/>
      </c>
      <c r="X208" s="43" t="str" cm="1">
        <f t="array" aca="1" ref="X208" ca="1">IFERROR(_xlfn.SINGLE(INDEX(Data!$A$1:Y$1009,_xlfn.AGGREGATE(15,6,(OFFSET(Data!$A$1,0,MATCH(X$6,Data!$1:$1,0)-1,1000,1)=IF(X$7="","Yes",X$7))/(OFFSET(Data!$A$1,0,MATCH(X$6,Data!$1:$1,0)-1,1000,1)=IF(X$7="","Yes",X$7))*ROW(Data!$C$1:$C$1009),ROW(X208)-ROW(X$7)),1)),"")</f>
        <v/>
      </c>
      <c r="Y208" s="43" t="str">
        <f ca="1">IF(Z208="","",IF(INDEX(Data!$BR:$BR,MATCH(Z208,Data!$A:$A,0),1)=0,"",INDEX(Data!$BR:$BR,MATCH(Z208,Data!$A:$A,0),1)))</f>
        <v/>
      </c>
      <c r="Z208" s="43" t="str" cm="1">
        <f t="array" aca="1" ref="Z208" ca="1">IFERROR(_xlfn.SINGLE(INDEX(Data!$A$1:AA$1009,_xlfn.AGGREGATE(15,6,(OFFSET(Data!$A$1,0,MATCH(Z$6,Data!$1:$1,0)-1,1000,1)=IF(Z$7="","Yes",Z$7))/(OFFSET(Data!$A$1,0,MATCH(Z$6,Data!$1:$1,0)-1,1000,1)=IF(Z$7="","Yes",Z$7))*ROW(Data!$C$1:$C$1009),ROW(Z208)-ROW(Z$7)),1)),"")</f>
        <v/>
      </c>
      <c r="AA208" s="43" t="str">
        <f ca="1">IF(AB208="","",IF(INDEX(Data!$BR:$BR,MATCH(AB208,Data!$A:$A,0),1)=0,"",INDEX(Data!$BR:$BR,MATCH(AB208,Data!$A:$A,0),1)))</f>
        <v/>
      </c>
      <c r="AB208" s="43" t="str" cm="1">
        <f t="array" aca="1" ref="AB208" ca="1">IFERROR(_xlfn.SINGLE(INDEX(Data!$A$1:AC$1009,_xlfn.AGGREGATE(15,6,(OFFSET(Data!$A$1,0,MATCH(AB$6,Data!$1:$1,0)-1,1000,1)=IF(AB$7="","Yes",AB$7))/(OFFSET(Data!$A$1,0,MATCH(AB$6,Data!$1:$1,0)-1,1000,1)=IF(AB$7="","Yes",AB$7))*ROW(Data!$C$1:$C$1009),ROW(AB208)-ROW(AB$7)),1)),"")</f>
        <v/>
      </c>
      <c r="AC208" s="43" t="str">
        <f ca="1">IF(AD208="","",IF(INDEX(Data!$BR:$BR,MATCH(AD208,Data!$A:$A,0),1)=0,"",INDEX(Data!$BR:$BR,MATCH(AD208,Data!$A:$A,0),1)))</f>
        <v/>
      </c>
      <c r="AD208" s="43" t="str" cm="1">
        <f t="array" aca="1" ref="AD208" ca="1">IFERROR(_xlfn.SINGLE(INDEX(Data!$A$1:AE$1009,_xlfn.AGGREGATE(15,6,(OFFSET(Data!$A$1,0,MATCH(AD$6,Data!$1:$1,0)-1,1000,1)=IF(AD$7="","Yes",AD$7))/(OFFSET(Data!$A$1,0,MATCH(AD$6,Data!$1:$1,0)-1,1000,1)=IF(AD$7="","Yes",AD$7))*ROW(Data!$C$1:$C$1009),ROW(AD208)-ROW(AD$7)),1)),"")</f>
        <v/>
      </c>
      <c r="AE208" s="43" t="str">
        <f ca="1">IF(AF208="","",IF(INDEX(Data!$BR:$BR,MATCH(AF208,Data!$A:$A,0),1)=0,"",INDEX(Data!$BR:$BR,MATCH(AF208,Data!$A:$A,0),1)))</f>
        <v/>
      </c>
      <c r="AF208" s="43" t="str" cm="1">
        <f t="array" aca="1" ref="AF208" ca="1">IFERROR(_xlfn.SINGLE(INDEX(Data!$A$1:AM$1009,_xlfn.AGGREGATE(15,6,(OFFSET(Data!$A$1,0,MATCH(AF$6,Data!$1:$1,0)-1,1000,1)=IF(AF$7="","Yes",AF$7))/(OFFSET(Data!$A$1,0,MATCH(AF$6,Data!$1:$1,0)-1,1000,1)=IF(AF$7="","Yes",AF$7))*ROW(Data!$C$1:$C$1009),ROW(AF208)-ROW(AF$7)),1)),"")</f>
        <v/>
      </c>
      <c r="AG208" s="43" t="str">
        <f ca="1">IF(AH208="","",IF(INDEX(Data!$BR:$BR,MATCH(AH208,Data!$A:$A,0),1)=0,"",INDEX(Data!$BR:$BR,MATCH(AH208,Data!$A:$A,0),1)))</f>
        <v/>
      </c>
      <c r="AH208" s="43" t="str" cm="1">
        <f t="array" aca="1" ref="AH208" ca="1">IFERROR(_xlfn.SINGLE(INDEX(Data!$A$1:AO$1009,_xlfn.AGGREGATE(15,6,(OFFSET(Data!$A$1,0,MATCH(AH$6,Data!$1:$1,0)-1,1000,1)=IF(AH$7="","Yes",AH$7))/(OFFSET(Data!$A$1,0,MATCH(AH$6,Data!$1:$1,0)-1,1000,1)=IF(AH$7="","Yes",AH$7))*ROW(Data!$C$1:$C$1009),ROW(AH208)-ROW(AH$7)),1)),"")</f>
        <v/>
      </c>
      <c r="AI208" s="43" t="str">
        <f ca="1">IF(AJ208="","",IF(INDEX(Data!$BR:$BR,MATCH(AJ208,Data!$A:$A,0),1)=0,"",INDEX(Data!$BR:$BR,MATCH(AJ208,Data!$A:$A,0),1)))</f>
        <v/>
      </c>
      <c r="AJ208" s="43" t="str" cm="1">
        <f t="array" aca="1" ref="AJ208" ca="1">IFERROR(_xlfn.SINGLE(INDEX(Data!$A$1:AQ$1009,_xlfn.AGGREGATE(15,6,(OFFSET(Data!$A$1,0,MATCH(AJ$6,Data!$1:$1,0)-1,1000,1)=IF(AJ$7="","Yes",AJ$7))/(OFFSET(Data!$A$1,0,MATCH(AJ$6,Data!$1:$1,0)-1,1000,1)=IF(AJ$7="","Yes",AJ$7))*ROW(Data!$C$1:$C$1009),ROW(AJ208)-ROW(AJ$7)),1)),"")</f>
        <v/>
      </c>
      <c r="AK208" s="43" t="str">
        <f ca="1">IF(AL208="","",IF(INDEX(Data!$BR:$BR,MATCH(AL208,Data!$A:$A,0),1)=0,"",INDEX(Data!$BR:$BR,MATCH(AL208,Data!$A:$A,0),1)))</f>
        <v/>
      </c>
      <c r="AL208" s="43" t="str" cm="1">
        <f t="array" aca="1" ref="AL208" ca="1">IFERROR(_xlfn.SINGLE(INDEX(Data!$A$1:AS$1009,_xlfn.AGGREGATE(15,6,(OFFSET(Data!$A$1,0,MATCH(AL$6,Data!$1:$1,0)-1,1000,1)=IF(AL$7="","Yes",AL$7))/(OFFSET(Data!$A$1,0,MATCH(AL$6,Data!$1:$1,0)-1,1000,1)=IF(AL$7="","Yes",AL$7))*ROW(Data!$C$1:$C$1009),ROW(AL208)-ROW(AL$7)),1)),"")</f>
        <v/>
      </c>
      <c r="AM208" s="43" t="str">
        <f ca="1">IF(AN208="","",IF(INDEX(Data!$BR:$BR,MATCH(AN208,Data!$A:$A,0),1)=0,"",INDEX(Data!$BR:$BR,MATCH(AN208,Data!$A:$A,0),1)))</f>
        <v/>
      </c>
      <c r="AN208" s="43" t="str" cm="1">
        <f t="array" aca="1" ref="AN208" ca="1">IFERROR(_xlfn.SINGLE(INDEX(Data!$A$1:AU$1009,_xlfn.AGGREGATE(15,6,(OFFSET(Data!$A$1,0,MATCH(AN$6,Data!$1:$1,0)-1,1000,1)=IF(AN$7="","Yes",AN$7))/(OFFSET(Data!$A$1,0,MATCH(AN$6,Data!$1:$1,0)-1,1000,1)=IF(AN$7="","Yes",AN$7))*ROW(Data!$C$1:$C$1009),ROW(AN208)-ROW(AN$7)),1)),"")</f>
        <v/>
      </c>
    </row>
  </sheetData>
  <conditionalFormatting sqref="A2:A4">
    <cfRule type="expression" dxfId="1444" priority="536">
      <formula>A2=3</formula>
    </cfRule>
    <cfRule type="expression" dxfId="1443" priority="537">
      <formula>A2=2</formula>
    </cfRule>
    <cfRule type="expression" dxfId="1442" priority="538">
      <formula>A2=1</formula>
    </cfRule>
  </conditionalFormatting>
  <conditionalFormatting sqref="A8">
    <cfRule type="expression" dxfId="1441" priority="531">
      <formula>A8=3</formula>
    </cfRule>
    <cfRule type="expression" dxfId="1440" priority="532">
      <formula>A8=2</formula>
    </cfRule>
    <cfRule type="expression" dxfId="1439" priority="533">
      <formula>A8=1</formula>
    </cfRule>
  </conditionalFormatting>
  <conditionalFormatting sqref="F4">
    <cfRule type="expression" dxfId="1438" priority="524">
      <formula>OR($F$2="Select",$F$2="")</formula>
    </cfRule>
  </conditionalFormatting>
  <conditionalFormatting sqref="D4">
    <cfRule type="expression" dxfId="1437" priority="480">
      <formula>OR($D$2="Select",$D$2="")</formula>
    </cfRule>
  </conditionalFormatting>
  <conditionalFormatting sqref="B8">
    <cfRule type="expression" dxfId="1436" priority="399">
      <formula>AND($D$2&lt;&gt;"",ISNUMBER(SEARCH("*"&amp;$D$2&amp;"*",B8)))</formula>
    </cfRule>
  </conditionalFormatting>
  <conditionalFormatting sqref="X8 AF8 AB8 Z8 V8 T8 R8 P8 N8 L8 J8 H8 F8">
    <cfRule type="expression" dxfId="1435" priority="391">
      <formula>AND($D$2&lt;&gt;"",ISNUMBER(SEARCH("*"&amp;$D$2&amp;"*",F8)))</formula>
    </cfRule>
  </conditionalFormatting>
  <conditionalFormatting sqref="Q8">
    <cfRule type="expression" dxfId="1434" priority="317">
      <formula>Q8=3</formula>
    </cfRule>
    <cfRule type="expression" dxfId="1433" priority="318">
      <formula>Q8=2</formula>
    </cfRule>
    <cfRule type="expression" dxfId="1432" priority="319">
      <formula>Q8=1</formula>
    </cfRule>
  </conditionalFormatting>
  <conditionalFormatting sqref="AD8">
    <cfRule type="expression" dxfId="1431" priority="385">
      <formula>AND($D$2&lt;&gt;"",ISNUMBER(SEARCH("*"&amp;$D$2&amp;"*",AD8)))</formula>
    </cfRule>
  </conditionalFormatting>
  <conditionalFormatting sqref="AJ8">
    <cfRule type="expression" dxfId="1430" priority="357">
      <formula>AND($D$2&lt;&gt;"",ISNUMBER(SEARCH("*"&amp;$D$2&amp;"*",AJ8)))</formula>
    </cfRule>
  </conditionalFormatting>
  <conditionalFormatting sqref="Y8">
    <cfRule type="expression" dxfId="1429" priority="296">
      <formula>Y8=3</formula>
    </cfRule>
    <cfRule type="expression" dxfId="1428" priority="297">
      <formula>Y8=2</formula>
    </cfRule>
    <cfRule type="expression" dxfId="1427" priority="298">
      <formula>Y8=1</formula>
    </cfRule>
  </conditionalFormatting>
  <conditionalFormatting sqref="AH8">
    <cfRule type="expression" dxfId="1426" priority="364">
      <formula>AND($D$2&lt;&gt;"",ISNUMBER(SEARCH("*"&amp;$D$2&amp;"*",AH8)))</formula>
    </cfRule>
  </conditionalFormatting>
  <conditionalFormatting sqref="AK8">
    <cfRule type="expression" dxfId="1425" priority="352">
      <formula>AK8=3</formula>
    </cfRule>
    <cfRule type="expression" dxfId="1424" priority="353">
      <formula>AK8=2</formula>
    </cfRule>
    <cfRule type="expression" dxfId="1423" priority="354">
      <formula>AK8=1</formula>
    </cfRule>
  </conditionalFormatting>
  <conditionalFormatting sqref="AL8">
    <cfRule type="expression" dxfId="1422" priority="350">
      <formula>AND($D$2&lt;&gt;"",ISNUMBER(SEARCH("*"&amp;$D$2&amp;"*",AL8)))</formula>
    </cfRule>
  </conditionalFormatting>
  <conditionalFormatting sqref="AM8">
    <cfRule type="expression" dxfId="1421" priority="345">
      <formula>AM8=3</formula>
    </cfRule>
    <cfRule type="expression" dxfId="1420" priority="346">
      <formula>AM8=2</formula>
    </cfRule>
    <cfRule type="expression" dxfId="1419" priority="347">
      <formula>AM8=1</formula>
    </cfRule>
  </conditionalFormatting>
  <conditionalFormatting sqref="AN8">
    <cfRule type="expression" dxfId="1418" priority="343">
      <formula>AND($D$2&lt;&gt;"",ISNUMBER(SEARCH("*"&amp;$D$2&amp;"*",AN8)))</formula>
    </cfRule>
  </conditionalFormatting>
  <conditionalFormatting sqref="C8">
    <cfRule type="expression" dxfId="1417" priority="340">
      <formula>C8=3</formula>
    </cfRule>
    <cfRule type="expression" dxfId="1416" priority="341">
      <formula>C8=2</formula>
    </cfRule>
    <cfRule type="expression" dxfId="1415" priority="342">
      <formula>C8=1</formula>
    </cfRule>
  </conditionalFormatting>
  <conditionalFormatting sqref="D8">
    <cfRule type="expression" dxfId="1414" priority="338">
      <formula>AND($D$2&lt;&gt;"",ISNUMBER(SEARCH("*"&amp;$D$2&amp;"*",D8)))</formula>
    </cfRule>
  </conditionalFormatting>
  <conditionalFormatting sqref="E8">
    <cfRule type="expression" dxfId="1413" priority="335">
      <formula>E8=3</formula>
    </cfRule>
    <cfRule type="expression" dxfId="1412" priority="336">
      <formula>E8=2</formula>
    </cfRule>
    <cfRule type="expression" dxfId="1411" priority="337">
      <formula>E8=1</formula>
    </cfRule>
  </conditionalFormatting>
  <conditionalFormatting sqref="G8">
    <cfRule type="expression" dxfId="1410" priority="332">
      <formula>G8=3</formula>
    </cfRule>
    <cfRule type="expression" dxfId="1409" priority="333">
      <formula>G8=2</formula>
    </cfRule>
    <cfRule type="expression" dxfId="1408" priority="334">
      <formula>G8=1</formula>
    </cfRule>
  </conditionalFormatting>
  <conditionalFormatting sqref="I8">
    <cfRule type="expression" dxfId="1407" priority="329">
      <formula>I8=3</formula>
    </cfRule>
    <cfRule type="expression" dxfId="1406" priority="330">
      <formula>I8=2</formula>
    </cfRule>
    <cfRule type="expression" dxfId="1405" priority="331">
      <formula>I8=1</formula>
    </cfRule>
  </conditionalFormatting>
  <conditionalFormatting sqref="K8">
    <cfRule type="expression" dxfId="1404" priority="326">
      <formula>K8=3</formula>
    </cfRule>
    <cfRule type="expression" dxfId="1403" priority="327">
      <formula>K8=2</formula>
    </cfRule>
    <cfRule type="expression" dxfId="1402" priority="328">
      <formula>K8=1</formula>
    </cfRule>
  </conditionalFormatting>
  <conditionalFormatting sqref="M8">
    <cfRule type="expression" dxfId="1401" priority="323">
      <formula>M8=3</formula>
    </cfRule>
    <cfRule type="expression" dxfId="1400" priority="324">
      <formula>M8=2</formula>
    </cfRule>
    <cfRule type="expression" dxfId="1399" priority="325">
      <formula>M8=1</formula>
    </cfRule>
  </conditionalFormatting>
  <conditionalFormatting sqref="O8">
    <cfRule type="expression" dxfId="1398" priority="320">
      <formula>O8=3</formula>
    </cfRule>
    <cfRule type="expression" dxfId="1397" priority="321">
      <formula>O8=2</formula>
    </cfRule>
    <cfRule type="expression" dxfId="1396" priority="322">
      <formula>O8=1</formula>
    </cfRule>
  </conditionalFormatting>
  <conditionalFormatting sqref="S8">
    <cfRule type="expression" dxfId="1395" priority="314">
      <formula>S8=3</formula>
    </cfRule>
    <cfRule type="expression" dxfId="1394" priority="315">
      <formula>S8=2</formula>
    </cfRule>
    <cfRule type="expression" dxfId="1393" priority="316">
      <formula>S8=1</formula>
    </cfRule>
  </conditionalFormatting>
  <conditionalFormatting sqref="U8">
    <cfRule type="expression" dxfId="1392" priority="311">
      <formula>U8=3</formula>
    </cfRule>
    <cfRule type="expression" dxfId="1391" priority="312">
      <formula>U8=2</formula>
    </cfRule>
    <cfRule type="expression" dxfId="1390" priority="313">
      <formula>U8=1</formula>
    </cfRule>
  </conditionalFormatting>
  <conditionalFormatting sqref="AE9:AE208">
    <cfRule type="expression" dxfId="1389" priority="7">
      <formula>AE9=3</formula>
    </cfRule>
    <cfRule type="expression" dxfId="1388" priority="8">
      <formula>AE9=2</formula>
    </cfRule>
    <cfRule type="expression" dxfId="1387" priority="9">
      <formula>AE9=1</formula>
    </cfRule>
  </conditionalFormatting>
  <conditionalFormatting sqref="W8">
    <cfRule type="expression" dxfId="1386" priority="299">
      <formula>W8=3</formula>
    </cfRule>
    <cfRule type="expression" dxfId="1385" priority="300">
      <formula>W8=2</formula>
    </cfRule>
    <cfRule type="expression" dxfId="1384" priority="301">
      <formula>W8=1</formula>
    </cfRule>
  </conditionalFormatting>
  <conditionalFormatting sqref="AA8">
    <cfRule type="expression" dxfId="1383" priority="293">
      <formula>AA8=3</formula>
    </cfRule>
    <cfRule type="expression" dxfId="1382" priority="294">
      <formula>AA8=2</formula>
    </cfRule>
    <cfRule type="expression" dxfId="1381" priority="295">
      <formula>AA8=1</formula>
    </cfRule>
  </conditionalFormatting>
  <conditionalFormatting sqref="AC8">
    <cfRule type="expression" dxfId="1380" priority="290">
      <formula>AC8=3</formula>
    </cfRule>
    <cfRule type="expression" dxfId="1379" priority="291">
      <formula>AC8=2</formula>
    </cfRule>
    <cfRule type="expression" dxfId="1378" priority="292">
      <formula>AC8=1</formula>
    </cfRule>
  </conditionalFormatting>
  <conditionalFormatting sqref="AE8">
    <cfRule type="expression" dxfId="1377" priority="287">
      <formula>AE8=3</formula>
    </cfRule>
    <cfRule type="expression" dxfId="1376" priority="288">
      <formula>AE8=2</formula>
    </cfRule>
    <cfRule type="expression" dxfId="1375" priority="289">
      <formula>AE8=1</formula>
    </cfRule>
  </conditionalFormatting>
  <conditionalFormatting sqref="AG8">
    <cfRule type="expression" dxfId="1374" priority="284">
      <formula>AG8=3</formula>
    </cfRule>
    <cfRule type="expression" dxfId="1373" priority="285">
      <formula>AG8=2</formula>
    </cfRule>
    <cfRule type="expression" dxfId="1372" priority="286">
      <formula>AG8=1</formula>
    </cfRule>
  </conditionalFormatting>
  <conditionalFormatting sqref="AI8">
    <cfRule type="expression" dxfId="1371" priority="281">
      <formula>AI8=3</formula>
    </cfRule>
    <cfRule type="expression" dxfId="1370" priority="282">
      <formula>AI8=2</formula>
    </cfRule>
    <cfRule type="expression" dxfId="1369" priority="283">
      <formula>AI8=1</formula>
    </cfRule>
  </conditionalFormatting>
  <conditionalFormatting sqref="A9:A208">
    <cfRule type="expression" dxfId="1368" priority="68">
      <formula>A9=3</formula>
    </cfRule>
    <cfRule type="expression" dxfId="1367" priority="69">
      <formula>A9=2</formula>
    </cfRule>
    <cfRule type="expression" dxfId="1366" priority="70">
      <formula>A9=1</formula>
    </cfRule>
  </conditionalFormatting>
  <conditionalFormatting sqref="B9:B208">
    <cfRule type="expression" dxfId="1365" priority="66">
      <formula>AND($D$2&lt;&gt;"",ISNUMBER(SEARCH("*"&amp;$D$2&amp;"*",B9)))</formula>
    </cfRule>
  </conditionalFormatting>
  <conditionalFormatting sqref="X9:X208 AF9:AF208 AB9:AB208 Z9:Z208 V9:V208 T9:T208 R9:R208 P9:P208 N9:N208 L9:L208 J9:J208 H9:H208 F9:F208">
    <cfRule type="expression" dxfId="1364" priority="65">
      <formula>AND($D$2&lt;&gt;"",ISNUMBER(SEARCH("*"&amp;$D$2&amp;"*",F9)))</formula>
    </cfRule>
  </conditionalFormatting>
  <conditionalFormatting sqref="AD9:AD208">
    <cfRule type="expression" dxfId="1363" priority="64">
      <formula>AND($D$2&lt;&gt;"",ISNUMBER(SEARCH("*"&amp;$D$2&amp;"*",AD9)))</formula>
    </cfRule>
  </conditionalFormatting>
  <conditionalFormatting sqref="AJ9:AJ208">
    <cfRule type="expression" dxfId="1362" priority="62">
      <formula>AND($D$2&lt;&gt;"",ISNUMBER(SEARCH("*"&amp;$D$2&amp;"*",AJ9)))</formula>
    </cfRule>
  </conditionalFormatting>
  <conditionalFormatting sqref="AH9:AH208">
    <cfRule type="expression" dxfId="1361" priority="63">
      <formula>AND($D$2&lt;&gt;"",ISNUMBER(SEARCH("*"&amp;$D$2&amp;"*",AH9)))</formula>
    </cfRule>
  </conditionalFormatting>
  <conditionalFormatting sqref="AK9:AK208">
    <cfRule type="expression" dxfId="1360" priority="59">
      <formula>AK9=3</formula>
    </cfRule>
    <cfRule type="expression" dxfId="1359" priority="60">
      <formula>AK9=2</formula>
    </cfRule>
    <cfRule type="expression" dxfId="1358" priority="61">
      <formula>AK9=1</formula>
    </cfRule>
  </conditionalFormatting>
  <conditionalFormatting sqref="AL9:AL208">
    <cfRule type="expression" dxfId="1357" priority="58">
      <formula>AND($D$2&lt;&gt;"",ISNUMBER(SEARCH("*"&amp;$D$2&amp;"*",AL9)))</formula>
    </cfRule>
  </conditionalFormatting>
  <conditionalFormatting sqref="AM9:AM208">
    <cfRule type="expression" dxfId="1356" priority="55">
      <formula>AM9=3</formula>
    </cfRule>
    <cfRule type="expression" dxfId="1355" priority="56">
      <formula>AM9=2</formula>
    </cfRule>
    <cfRule type="expression" dxfId="1354" priority="57">
      <formula>AM9=1</formula>
    </cfRule>
  </conditionalFormatting>
  <conditionalFormatting sqref="AN9:AN208">
    <cfRule type="expression" dxfId="1353" priority="54">
      <formula>AND($D$2&lt;&gt;"",ISNUMBER(SEARCH("*"&amp;$D$2&amp;"*",AN9)))</formula>
    </cfRule>
  </conditionalFormatting>
  <conditionalFormatting sqref="C9:C208">
    <cfRule type="expression" dxfId="1352" priority="51">
      <formula>C9=3</formula>
    </cfRule>
    <cfRule type="expression" dxfId="1351" priority="52">
      <formula>C9=2</formula>
    </cfRule>
    <cfRule type="expression" dxfId="1350" priority="53">
      <formula>C9=1</formula>
    </cfRule>
  </conditionalFormatting>
  <conditionalFormatting sqref="D9:D208">
    <cfRule type="expression" dxfId="1349" priority="49">
      <formula>AND($D$2&lt;&gt;"",ISNUMBER(SEARCH("*"&amp;$D$2&amp;"*",D9)))</formula>
    </cfRule>
  </conditionalFormatting>
  <conditionalFormatting sqref="E9:E208">
    <cfRule type="expression" dxfId="1348" priority="46">
      <formula>E9=3</formula>
    </cfRule>
    <cfRule type="expression" dxfId="1347" priority="47">
      <formula>E9=2</formula>
    </cfRule>
    <cfRule type="expression" dxfId="1346" priority="48">
      <formula>E9=1</formula>
    </cfRule>
  </conditionalFormatting>
  <conditionalFormatting sqref="G9:G208">
    <cfRule type="expression" dxfId="1345" priority="43">
      <formula>G9=3</formula>
    </cfRule>
    <cfRule type="expression" dxfId="1344" priority="44">
      <formula>G9=2</formula>
    </cfRule>
    <cfRule type="expression" dxfId="1343" priority="45">
      <formula>G9=1</formula>
    </cfRule>
  </conditionalFormatting>
  <conditionalFormatting sqref="I9:I208">
    <cfRule type="expression" dxfId="1342" priority="40">
      <formula>I9=3</formula>
    </cfRule>
    <cfRule type="expression" dxfId="1341" priority="41">
      <formula>I9=2</formula>
    </cfRule>
    <cfRule type="expression" dxfId="1340" priority="42">
      <formula>I9=1</formula>
    </cfRule>
  </conditionalFormatting>
  <conditionalFormatting sqref="K9:K208">
    <cfRule type="expression" dxfId="1339" priority="37">
      <formula>K9=3</formula>
    </cfRule>
    <cfRule type="expression" dxfId="1338" priority="38">
      <formula>K9=2</formula>
    </cfRule>
    <cfRule type="expression" dxfId="1337" priority="39">
      <formula>K9=1</formula>
    </cfRule>
  </conditionalFormatting>
  <conditionalFormatting sqref="M9:M208">
    <cfRule type="expression" dxfId="1336" priority="34">
      <formula>M9=3</formula>
    </cfRule>
    <cfRule type="expression" dxfId="1335" priority="35">
      <formula>M9=2</formula>
    </cfRule>
    <cfRule type="expression" dxfId="1334" priority="36">
      <formula>M9=1</formula>
    </cfRule>
  </conditionalFormatting>
  <conditionalFormatting sqref="O9:O208">
    <cfRule type="expression" dxfId="1333" priority="31">
      <formula>O9=3</formula>
    </cfRule>
    <cfRule type="expression" dxfId="1332" priority="32">
      <formula>O9=2</formula>
    </cfRule>
    <cfRule type="expression" dxfId="1331" priority="33">
      <formula>O9=1</formula>
    </cfRule>
  </conditionalFormatting>
  <conditionalFormatting sqref="Q9:Q208">
    <cfRule type="expression" dxfId="1330" priority="28">
      <formula>Q9=3</formula>
    </cfRule>
    <cfRule type="expression" dxfId="1329" priority="29">
      <formula>Q9=2</formula>
    </cfRule>
    <cfRule type="expression" dxfId="1328" priority="30">
      <formula>Q9=1</formula>
    </cfRule>
  </conditionalFormatting>
  <conditionalFormatting sqref="S9:S208">
    <cfRule type="expression" dxfId="1327" priority="25">
      <formula>S9=3</formula>
    </cfRule>
    <cfRule type="expression" dxfId="1326" priority="26">
      <formula>S9=2</formula>
    </cfRule>
    <cfRule type="expression" dxfId="1325" priority="27">
      <formula>S9=1</formula>
    </cfRule>
  </conditionalFormatting>
  <conditionalFormatting sqref="U9:U208">
    <cfRule type="expression" dxfId="1324" priority="22">
      <formula>U9=3</formula>
    </cfRule>
    <cfRule type="expression" dxfId="1323" priority="23">
      <formula>U9=2</formula>
    </cfRule>
    <cfRule type="expression" dxfId="1322" priority="24">
      <formula>U9=1</formula>
    </cfRule>
  </conditionalFormatting>
  <conditionalFormatting sqref="W9:W208">
    <cfRule type="expression" dxfId="1321" priority="19">
      <formula>W9=3</formula>
    </cfRule>
    <cfRule type="expression" dxfId="1320" priority="20">
      <formula>W9=2</formula>
    </cfRule>
    <cfRule type="expression" dxfId="1319" priority="21">
      <formula>W9=1</formula>
    </cfRule>
  </conditionalFormatting>
  <conditionalFormatting sqref="Y9:Y208">
    <cfRule type="expression" dxfId="1318" priority="16">
      <formula>Y9=3</formula>
    </cfRule>
    <cfRule type="expression" dxfId="1317" priority="17">
      <formula>Y9=2</formula>
    </cfRule>
    <cfRule type="expression" dxfId="1316" priority="18">
      <formula>Y9=1</formula>
    </cfRule>
  </conditionalFormatting>
  <conditionalFormatting sqref="AA9:AA208">
    <cfRule type="expression" dxfId="1315" priority="13">
      <formula>AA9=3</formula>
    </cfRule>
    <cfRule type="expression" dxfId="1314" priority="14">
      <formula>AA9=2</formula>
    </cfRule>
    <cfRule type="expression" dxfId="1313" priority="15">
      <formula>AA9=1</formula>
    </cfRule>
  </conditionalFormatting>
  <conditionalFormatting sqref="AC9:AC208">
    <cfRule type="expression" dxfId="1312" priority="10">
      <formula>AC9=3</formula>
    </cfRule>
    <cfRule type="expression" dxfId="1311" priority="11">
      <formula>AC9=2</formula>
    </cfRule>
    <cfRule type="expression" dxfId="1310" priority="12">
      <formula>AC9=1</formula>
    </cfRule>
  </conditionalFormatting>
  <conditionalFormatting sqref="AG9:AG208">
    <cfRule type="expression" dxfId="1309" priority="4">
      <formula>AG9=3</formula>
    </cfRule>
    <cfRule type="expression" dxfId="1308" priority="5">
      <formula>AG9=2</formula>
    </cfRule>
    <cfRule type="expression" dxfId="1307" priority="6">
      <formula>AG9=1</formula>
    </cfRule>
  </conditionalFormatting>
  <conditionalFormatting sqref="AI9:AI208">
    <cfRule type="expression" dxfId="1306" priority="1">
      <formula>AI9=3</formula>
    </cfRule>
    <cfRule type="expression" dxfId="1305" priority="2">
      <formula>AI9=2</formula>
    </cfRule>
    <cfRule type="expression" dxfId="1304"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646</v>
      </c>
    </row>
    <row r="4" spans="2:5" x14ac:dyDescent="0.4">
      <c r="B4" s="1"/>
    </row>
    <row r="5" spans="2:5" x14ac:dyDescent="0.4">
      <c r="C5" s="63">
        <v>1</v>
      </c>
      <c r="D5" s="63">
        <v>2</v>
      </c>
      <c r="E5" s="63">
        <v>3</v>
      </c>
    </row>
    <row r="6" spans="2:5" x14ac:dyDescent="0.4">
      <c r="B6" s="63" t="s">
        <v>268</v>
      </c>
      <c r="C6" s="8">
        <f ca="1">IFERROR(MATCH(1,$BF$22:$BF$81,0),"No result")</f>
        <v>5</v>
      </c>
      <c r="D6" s="8">
        <f ca="1">IFERROR(MATCH(2,$BF$22:$BF$81,0),"No result")</f>
        <v>14</v>
      </c>
      <c r="E6" s="8">
        <f ca="1">IFERROR(MATCH(3,$BF$22:$BF$81,0),"No result")</f>
        <v>54</v>
      </c>
    </row>
    <row r="7" spans="2:5" s="1" customFormat="1" ht="43.75" x14ac:dyDescent="0.4">
      <c r="B7" s="63" t="s">
        <v>651</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652</v>
      </c>
      <c r="C8" s="49">
        <f t="shared" ca="1" si="0"/>
        <v>0</v>
      </c>
      <c r="D8" s="49">
        <f t="shared" ca="1" si="0"/>
        <v>0</v>
      </c>
      <c r="E8" s="49">
        <f t="shared" ca="1" si="0"/>
        <v>0</v>
      </c>
    </row>
    <row r="9" spans="2:5" s="1" customFormat="1" x14ac:dyDescent="0.4">
      <c r="B9" s="63" t="s">
        <v>669</v>
      </c>
      <c r="C9" s="49" t="str">
        <f t="shared" ca="1" si="0"/>
        <v/>
      </c>
      <c r="D9" s="49" t="str">
        <f t="shared" ca="1" si="0"/>
        <v/>
      </c>
      <c r="E9" s="49" t="str">
        <f t="shared" ca="1" si="0"/>
        <v/>
      </c>
    </row>
    <row r="10" spans="2:5" s="1" customFormat="1" x14ac:dyDescent="0.4">
      <c r="B10" s="63" t="s">
        <v>659</v>
      </c>
      <c r="C10" s="49" t="str">
        <f t="shared" ca="1" si="0"/>
        <v>Vidgo</v>
      </c>
      <c r="D10" s="49" t="str">
        <f t="shared" ca="1" si="0"/>
        <v>Vidgo</v>
      </c>
      <c r="E10" s="49" t="str">
        <f t="shared" ca="1" si="0"/>
        <v/>
      </c>
    </row>
    <row r="11" spans="2:5" s="1" customFormat="1" x14ac:dyDescent="0.4">
      <c r="B11" s="63" t="s">
        <v>660</v>
      </c>
      <c r="C11" s="49">
        <f t="shared" ca="1" si="0"/>
        <v>0</v>
      </c>
      <c r="D11" s="49">
        <f t="shared" ca="1" si="0"/>
        <v>0</v>
      </c>
      <c r="E11" s="49">
        <f t="shared" ca="1" si="0"/>
        <v>0</v>
      </c>
    </row>
    <row r="12" spans="2:5" s="1" customFormat="1" x14ac:dyDescent="0.4">
      <c r="B12" s="63" t="s">
        <v>670</v>
      </c>
      <c r="C12" s="49" t="str">
        <f t="shared" ca="1" si="0"/>
        <v/>
      </c>
      <c r="D12" s="49" t="str">
        <f t="shared" ca="1" si="0"/>
        <v/>
      </c>
      <c r="E12" s="49" t="str">
        <f t="shared" ca="1" si="0"/>
        <v/>
      </c>
    </row>
    <row r="13" spans="2:5" s="1" customFormat="1" x14ac:dyDescent="0.4">
      <c r="B13" s="63" t="s">
        <v>379</v>
      </c>
      <c r="C13" s="50">
        <f t="shared" ca="1" si="0"/>
        <v>95</v>
      </c>
      <c r="D13" s="50">
        <f t="shared" ca="1" si="0"/>
        <v>95</v>
      </c>
      <c r="E13" s="50">
        <f t="shared" ca="1" si="0"/>
        <v>55</v>
      </c>
    </row>
    <row r="14" spans="2:5" s="1" customFormat="1" x14ac:dyDescent="0.4">
      <c r="B14" s="63" t="s">
        <v>380</v>
      </c>
      <c r="C14" s="49">
        <f t="shared" ca="1" si="0"/>
        <v>99</v>
      </c>
      <c r="D14" s="49">
        <f t="shared" ca="1" si="0"/>
        <v>103</v>
      </c>
      <c r="E14" s="49">
        <f t="shared" ca="1" si="0"/>
        <v>69</v>
      </c>
    </row>
    <row r="15" spans="2:5" s="1" customFormat="1" x14ac:dyDescent="0.4">
      <c r="B15" s="63" t="s">
        <v>394</v>
      </c>
      <c r="C15" s="49">
        <f t="shared" ca="1" si="0"/>
        <v>9</v>
      </c>
      <c r="D15" s="49">
        <f t="shared" ca="1" si="0"/>
        <v>9</v>
      </c>
      <c r="E15" s="49">
        <f t="shared" ca="1" si="0"/>
        <v>7</v>
      </c>
    </row>
    <row r="16" spans="2:5" s="1" customFormat="1" x14ac:dyDescent="0.4">
      <c r="B16" s="17" t="s">
        <v>439</v>
      </c>
      <c r="C16" s="51">
        <f t="shared" ca="1" si="0"/>
        <v>1</v>
      </c>
      <c r="D16" s="51">
        <f t="shared" ca="1" si="0"/>
        <v>1</v>
      </c>
      <c r="E16" s="51">
        <f t="shared" ca="1" si="0"/>
        <v>0.77777777777777779</v>
      </c>
    </row>
    <row r="17" spans="1:64" s="1" customFormat="1" x14ac:dyDescent="0.4">
      <c r="B17" s="63" t="s">
        <v>455</v>
      </c>
      <c r="C17" s="69">
        <f t="shared" ca="1" si="0"/>
        <v>10.555555555555555</v>
      </c>
      <c r="D17" s="69">
        <f t="shared" ca="1" si="0"/>
        <v>10.555555555555555</v>
      </c>
      <c r="E17" s="69">
        <f t="shared" ca="1" si="0"/>
        <v>7.8571428571428568</v>
      </c>
    </row>
    <row r="18" spans="1:64" x14ac:dyDescent="0.4">
      <c r="B18" s="63" t="s">
        <v>270</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580</v>
      </c>
      <c r="AZ19" t="s">
        <v>581</v>
      </c>
      <c r="BA19" t="s">
        <v>582</v>
      </c>
      <c r="BB19" t="s">
        <v>581</v>
      </c>
    </row>
    <row r="20" spans="1:64" x14ac:dyDescent="0.4">
      <c r="B20" s="17" t="s">
        <v>228</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qualify",Data!$1:$1,0)-1,1000,1)=2,OFFSET(Data!$A$1,0,MATCH(W23,Data!$1:$1,0)-1,1000,1),""),0),ROW(Data!$A$1:$A$1009))&gt;0))-1</f>
        <v>2</v>
      </c>
      <c r="AY20" s="158">
        <f ca="1">MIN(AU22:AU81)</f>
        <v>8</v>
      </c>
      <c r="AZ20" s="159">
        <f ca="1">MAX(AV22:AV81)</f>
        <v>1</v>
      </c>
      <c r="BA20" s="158">
        <f ca="1">MAX(AU22:AU81)</f>
        <v>200</v>
      </c>
      <c r="BB20" s="159">
        <f ca="1">MAX(AV22:AV81)</f>
        <v>1</v>
      </c>
    </row>
    <row r="21" spans="1:64" s="1" customFormat="1" ht="72.900000000000006" x14ac:dyDescent="0.4">
      <c r="A21" s="8" t="s">
        <v>647</v>
      </c>
      <c r="B21" s="8" t="s">
        <v>444</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651</v>
      </c>
      <c r="X21" s="20" t="s">
        <v>653</v>
      </c>
      <c r="Y21" s="20" t="s">
        <v>654</v>
      </c>
      <c r="Z21" s="20" t="s">
        <v>655</v>
      </c>
      <c r="AA21" s="20" t="s">
        <v>656</v>
      </c>
      <c r="AB21" s="20" t="s">
        <v>652</v>
      </c>
      <c r="AC21" s="20" t="s">
        <v>658</v>
      </c>
      <c r="AD21" s="20" t="s">
        <v>669</v>
      </c>
      <c r="AE21" s="20" t="s">
        <v>657</v>
      </c>
      <c r="AF21" s="21" t="s">
        <v>443</v>
      </c>
      <c r="AG21" s="21" t="s">
        <v>659</v>
      </c>
      <c r="AH21" s="21" t="s">
        <v>661</v>
      </c>
      <c r="AI21" s="21" t="s">
        <v>662</v>
      </c>
      <c r="AJ21" s="21" t="s">
        <v>663</v>
      </c>
      <c r="AK21" s="21" t="s">
        <v>664</v>
      </c>
      <c r="AL21" s="21" t="s">
        <v>660</v>
      </c>
      <c r="AM21" s="21" t="s">
        <v>666</v>
      </c>
      <c r="AN21" s="21" t="s">
        <v>670</v>
      </c>
      <c r="AO21" s="21" t="s">
        <v>665</v>
      </c>
      <c r="AP21" s="21" t="s">
        <v>672</v>
      </c>
      <c r="AQ21" s="21" t="s">
        <v>673</v>
      </c>
      <c r="AR21" s="22" t="s">
        <v>398</v>
      </c>
      <c r="AS21" s="22" t="s">
        <v>380</v>
      </c>
      <c r="AT21" s="22" t="s">
        <v>394</v>
      </c>
      <c r="AU21" s="22" t="s">
        <v>379</v>
      </c>
      <c r="AV21" s="22" t="s">
        <v>439</v>
      </c>
      <c r="AW21" s="22" t="s">
        <v>455</v>
      </c>
      <c r="AX21" s="22" t="s">
        <v>674</v>
      </c>
      <c r="AY21" s="38" t="s">
        <v>572</v>
      </c>
      <c r="AZ21" s="38" t="s">
        <v>573</v>
      </c>
      <c r="BA21" s="38" t="s">
        <v>574</v>
      </c>
      <c r="BB21" s="38" t="s">
        <v>575</v>
      </c>
      <c r="BC21" s="38" t="s">
        <v>577</v>
      </c>
      <c r="BD21" s="38" t="s">
        <v>578</v>
      </c>
      <c r="BE21" s="38" t="s">
        <v>576</v>
      </c>
      <c r="BF21" s="38" t="s">
        <v>579</v>
      </c>
    </row>
    <row r="22" spans="1:64" x14ac:dyDescent="0.4">
      <c r="A22" s="23" t="s">
        <v>648</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648</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32</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111</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648</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143</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648</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92</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144</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648</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648</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648</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648</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648</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648</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648</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648</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648</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98</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67</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165</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648</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648</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105</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76</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648</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8</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145</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648</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648</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648</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648</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649</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649</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32</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120</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649</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106</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152</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649</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101</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153</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649</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649</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649</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649</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649</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649</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649</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649</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649</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98</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67</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649</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649</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105</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76</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649</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8</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145</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649</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649</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649</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649</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650</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650</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32</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650</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650</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650</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650</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650</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650</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650</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650</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650</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650</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650</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98</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98</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650</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650</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105</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105</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650</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8</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650</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650</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650</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650</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7"/>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458</v>
      </c>
      <c r="B1" s="106" t="s">
        <v>384</v>
      </c>
      <c r="C1" s="184" t="s">
        <v>177</v>
      </c>
      <c r="D1" s="125" t="s">
        <v>460</v>
      </c>
      <c r="E1" s="106" t="s">
        <v>389</v>
      </c>
      <c r="F1" s="106" t="s">
        <v>383</v>
      </c>
      <c r="G1" s="106" t="s">
        <v>588</v>
      </c>
      <c r="H1" s="25" t="s">
        <v>224</v>
      </c>
      <c r="I1" s="175" t="s">
        <v>760</v>
      </c>
      <c r="K1" s="70" t="s">
        <v>459</v>
      </c>
      <c r="L1" s="25" t="s">
        <v>86</v>
      </c>
      <c r="N1" s="39"/>
    </row>
    <row r="2" spans="1:15" ht="13.3" thickBot="1" x14ac:dyDescent="0.4">
      <c r="A2" s="71" t="str">
        <f>Services!A2</f>
        <v>Philo</v>
      </c>
      <c r="B2" s="28" t="s">
        <v>1</v>
      </c>
      <c r="C2" s="108">
        <f>Services!C2</f>
        <v>20</v>
      </c>
      <c r="D2" s="126" t="s">
        <v>381</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382</v>
      </c>
      <c r="L2" s="57">
        <f>SUMIF(D$2:D$126,"x",C$2:C$126)</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32</v>
      </c>
      <c r="K3" s="28" t="s">
        <v>389</v>
      </c>
      <c r="L3" s="115">
        <f ca="1">SUMIF(Data!D:D,1)</f>
        <v>9</v>
      </c>
      <c r="M3" s="35" t="s">
        <v>388</v>
      </c>
      <c r="N3" s="36">
        <f>COUNTA(Data!A:A,1)</f>
        <v>464</v>
      </c>
      <c r="O3" s="26" t="s">
        <v>390</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399</v>
      </c>
      <c r="L4" s="58">
        <f ca="1">SUMIF(Data!AS:AS,1)</f>
        <v>7</v>
      </c>
      <c r="M4" s="35" t="s">
        <v>388</v>
      </c>
      <c r="N4" s="115">
        <f ca="1">COUNTIFS(Data!D:D,1)</f>
        <v>9</v>
      </c>
      <c r="O4" s="26" t="s">
        <v>391</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474</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386</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387</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445</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381</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98</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105</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8</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422</v>
      </c>
      <c r="B22" s="31"/>
      <c r="C22" s="185"/>
      <c r="D22" s="127"/>
      <c r="E22" s="31"/>
      <c r="F22" s="36"/>
      <c r="G22" s="36"/>
      <c r="H22" s="31"/>
      <c r="I22" s="176" t="s">
        <v>227</v>
      </c>
      <c r="J22" s="33"/>
      <c r="K22" s="34" t="s">
        <v>668</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718</v>
      </c>
      <c r="B24" s="72" t="s">
        <v>467</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99"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718</v>
      </c>
      <c r="B25" s="72" t="s">
        <v>188</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718</v>
      </c>
      <c r="B26" s="72" t="s">
        <v>271</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718</v>
      </c>
      <c r="B27" s="72" t="s">
        <v>936</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718</v>
      </c>
      <c r="B28" s="72" t="s">
        <v>900</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718</v>
      </c>
      <c r="B29" s="72" t="s">
        <v>157</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718</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718</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717</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717</v>
      </c>
      <c r="B33" s="72" t="s">
        <v>467</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717</v>
      </c>
      <c r="B34" s="72" t="s">
        <v>188</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717</v>
      </c>
      <c r="B35" s="72" t="s">
        <v>271</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717</v>
      </c>
      <c r="B36" s="72" t="s">
        <v>936</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717</v>
      </c>
      <c r="B37" s="72" t="s">
        <v>900</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717</v>
      </c>
      <c r="B38" s="72" t="s">
        <v>157</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717</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717</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716</v>
      </c>
      <c r="B41" s="72" t="s">
        <v>467</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716</v>
      </c>
      <c r="B42" s="72" t="s">
        <v>188</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716</v>
      </c>
      <c r="B43" s="72" t="s">
        <v>271</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716</v>
      </c>
      <c r="B44" s="72" t="s">
        <v>900</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716</v>
      </c>
      <c r="B45" s="72" t="s">
        <v>157</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716</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716</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721</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721</v>
      </c>
      <c r="B49" s="72" t="s">
        <v>467</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721</v>
      </c>
      <c r="B50" s="72" t="s">
        <v>188</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721</v>
      </c>
      <c r="B51" s="72" t="s">
        <v>271</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721</v>
      </c>
      <c r="B52" s="72" t="s">
        <v>936</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721</v>
      </c>
      <c r="B53" s="72" t="s">
        <v>900</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721</v>
      </c>
      <c r="B54" s="72" t="s">
        <v>157</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721</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721</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715</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715</v>
      </c>
      <c r="B58" s="72" t="s">
        <v>467</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715</v>
      </c>
      <c r="B59" s="72" t="s">
        <v>188</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715</v>
      </c>
      <c r="B60" s="72" t="s">
        <v>271</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715</v>
      </c>
      <c r="B61" s="72" t="s">
        <v>936</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715</v>
      </c>
      <c r="B62" s="72" t="s">
        <v>900</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715</v>
      </c>
      <c r="B63" s="72" t="s">
        <v>157</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715</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715</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955</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955</v>
      </c>
      <c r="B67" s="72" t="s">
        <v>467</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955</v>
      </c>
      <c r="B68" s="72" t="s">
        <v>188</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955</v>
      </c>
      <c r="B69" s="72" t="s">
        <v>271</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955</v>
      </c>
      <c r="B70" s="72" t="s">
        <v>936</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955</v>
      </c>
      <c r="B71" s="72" t="s">
        <v>900</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955</v>
      </c>
      <c r="B72" s="72" t="s">
        <v>157</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955</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955</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720</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720</v>
      </c>
      <c r="B76" s="72" t="s">
        <v>467</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720</v>
      </c>
      <c r="B77" s="72" t="s">
        <v>188</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720</v>
      </c>
      <c r="B78" s="72" t="s">
        <v>271</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720</v>
      </c>
      <c r="B79" s="72" t="s">
        <v>936</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720</v>
      </c>
      <c r="B80" s="72" t="s">
        <v>900</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720</v>
      </c>
      <c r="B81" s="72" t="s">
        <v>157</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720</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720</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719</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719</v>
      </c>
      <c r="B85" s="72" t="s">
        <v>467</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719</v>
      </c>
      <c r="B86" s="72" t="s">
        <v>188</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719</v>
      </c>
      <c r="B87" s="72" t="s">
        <v>271</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719</v>
      </c>
      <c r="B88" s="72" t="s">
        <v>936</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719</v>
      </c>
      <c r="B89" s="72" t="s">
        <v>900</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719</v>
      </c>
      <c r="B90" s="72" t="s">
        <v>157</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719</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719</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827</v>
      </c>
      <c r="B93" s="72" t="s">
        <v>848</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827</v>
      </c>
      <c r="B94" s="72" t="s">
        <v>234</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295</v>
      </c>
      <c r="B95" s="72" t="s">
        <v>883</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295</v>
      </c>
      <c r="B96" s="72" t="s">
        <v>155</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295</v>
      </c>
      <c r="B97" s="181" t="s">
        <v>809</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Plus</v>
      </c>
      <c r="I97" s="176">
        <f ca="1">COUNTIF(OFFSET(Data!$A$1,0,MATCH(A97,Data!$1:$1,0)-1,1000,1),B97)</f>
        <v>1</v>
      </c>
      <c r="K97" s="26" t="str">
        <f t="shared" si="5"/>
        <v>FUBO TV/Cloud DVR Plus</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295</v>
      </c>
      <c r="B98" s="72" t="s">
        <v>887</v>
      </c>
      <c r="C98" s="108">
        <v>5</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G163" ca="1" si="26">IF(E98=0,"",C98/E98)</f>
        <v/>
      </c>
      <c r="H98" s="28" t="str">
        <f t="shared" ref="H98:H163" si="27">A98&amp;B98&amp;D98</f>
        <v>FUBO TVEntretenimiento Plus</v>
      </c>
      <c r="I98" s="176">
        <f ca="1">COUNTIF(OFFSET(Data!$A$1,0,MATCH(A98,Data!$1:$1,0)-1,1000,1),B98)</f>
        <v>9</v>
      </c>
      <c r="K98" s="26" t="str">
        <f t="shared" si="5"/>
        <v>FUBO TV/Entretenimiento Plus</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295</v>
      </c>
      <c r="B99" s="181" t="s">
        <v>810</v>
      </c>
      <c r="C99" s="108">
        <v>6</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26"/>
        <v/>
      </c>
      <c r="H99" s="28" t="str">
        <f t="shared" si="27"/>
        <v>FUBO TVFamily Share</v>
      </c>
      <c r="I99" s="176">
        <f ca="1">COUNTIF(OFFSET(Data!$A$1,0,MATCH(A99,Data!$1:$1,0)-1,1000,1),B99)</f>
        <v>2</v>
      </c>
      <c r="K99" s="26" t="str">
        <f t="shared" si="5"/>
        <v>FUBO TV/Family Share</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295</v>
      </c>
      <c r="B100" s="72" t="s">
        <v>881</v>
      </c>
      <c r="C100" s="108">
        <v>12</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6"/>
        <v/>
      </c>
      <c r="H100" s="28" t="str">
        <f t="shared" si="27"/>
        <v>FUBO TVfubo Cycling</v>
      </c>
      <c r="I100" s="176">
        <f ca="1">COUNTIF(OFFSET(Data!$A$1,0,MATCH(A100,Data!$1:$1,0)-1,1000,1),B100)</f>
        <v>3</v>
      </c>
      <c r="K100" s="26" t="str">
        <f t="shared" ref="K100:K167" si="28">A100&amp;"/"&amp;B100</f>
        <v>FUBO TV/fubo Cycling</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295</v>
      </c>
      <c r="B101" s="72" t="s">
        <v>772</v>
      </c>
      <c r="C101" s="108">
        <v>6</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26"/>
        <v/>
      </c>
      <c r="H101" s="28" t="str">
        <f t="shared" si="27"/>
        <v>FUBO TVFubo Extra</v>
      </c>
      <c r="I101" s="176">
        <f ca="1">COUNTIF(OFFSET(Data!$A$1,0,MATCH(A101,Data!$1:$1,0)-1,1000,1),B101)</f>
        <v>45</v>
      </c>
      <c r="K101" s="26" t="str">
        <f t="shared" si="28"/>
        <v>FUBO TV/Fubo Extra</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295</v>
      </c>
      <c r="B102" s="72" t="s">
        <v>948</v>
      </c>
      <c r="C102" s="108">
        <v>30</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6"/>
        <v/>
      </c>
      <c r="H102" s="28" t="str">
        <f t="shared" si="27"/>
        <v>FUBO TVFubo Latino</v>
      </c>
      <c r="I102" s="176">
        <f ca="1">COUNTIF(OFFSET(Data!$A$1,0,MATCH(A102,Data!$1:$1,0)-1,1000,1),B102)</f>
        <v>11</v>
      </c>
      <c r="K102" s="26" t="str">
        <f t="shared" si="28"/>
        <v>FUBO TV/Fubo Latino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295</v>
      </c>
      <c r="B103" s="72" t="s">
        <v>882</v>
      </c>
      <c r="C103" s="108">
        <v>7</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6"/>
        <v/>
      </c>
      <c r="H103" s="28" t="str">
        <f t="shared" si="27"/>
        <v>FUBO TVInternational Sports Plus</v>
      </c>
      <c r="I103" s="176">
        <f ca="1">COUNTIF(OFFSET(Data!$A$1,0,MATCH(A103,Data!$1:$1,0)-1,1000,1),B103)</f>
        <v>0</v>
      </c>
      <c r="K103" s="26" t="str">
        <f t="shared" si="28"/>
        <v>FUBO TV/International Sports Plus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295</v>
      </c>
      <c r="B104" s="72" t="s">
        <v>884</v>
      </c>
      <c r="C104" s="108">
        <v>20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6"/>
        <v/>
      </c>
      <c r="H104" s="28" t="str">
        <f t="shared" si="27"/>
        <v>FUBO TVLatino Plus</v>
      </c>
      <c r="I104" s="176">
        <f ca="1">COUNTIF(OFFSET(Data!$A$1,0,MATCH(A104,Data!$1:$1,0)-1,1000,1),B104)</f>
        <v>2</v>
      </c>
      <c r="K104" s="26" t="str">
        <f t="shared" si="28"/>
        <v>FUBO TV/Latino Plus</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295</v>
      </c>
      <c r="B105" s="72" t="s">
        <v>886</v>
      </c>
      <c r="C105" s="108">
        <v>15</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6"/>
        <v/>
      </c>
      <c r="H105" s="28" t="str">
        <f t="shared" si="27"/>
        <v>FUBO TVPortuguese Plus</v>
      </c>
      <c r="I105" s="176">
        <f ca="1">COUNTIF(OFFSET(Data!$A$1,0,MATCH(A105,Data!$1:$1,0)-1,1000,1),B105)</f>
        <v>2</v>
      </c>
      <c r="K105" s="26" t="str">
        <f t="shared" ref="K105" si="29">A105&amp;"/"&amp;B105</f>
        <v>FUBO TV/Portuguese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295</v>
      </c>
      <c r="B106" s="72" t="s">
        <v>885</v>
      </c>
      <c r="C106" s="108">
        <v>8</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6"/>
        <v/>
      </c>
      <c r="H106" s="28" t="str">
        <f t="shared" si="27"/>
        <v>FUBO TVRAI Italia</v>
      </c>
      <c r="I106" s="176">
        <f ca="1">COUNTIF(OFFSET(Data!$A$1,0,MATCH(A106,Data!$1:$1,0)-1,1000,1),B106)</f>
        <v>1</v>
      </c>
      <c r="K106" s="26" t="str">
        <f t="shared" si="28"/>
        <v>FUBO TV/RAI Italia</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295</v>
      </c>
      <c r="B107" s="72" t="s">
        <v>726</v>
      </c>
      <c r="C107" s="108">
        <v>11</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6"/>
        <v/>
      </c>
      <c r="H107" s="28" t="str">
        <f t="shared" si="27"/>
        <v>FUBO TVSHOWTIME®</v>
      </c>
      <c r="I107" s="176">
        <f ca="1">COUNTIF(OFFSET(Data!$A$1,0,MATCH(A107,Data!$1:$1,0)-1,1000,1),B107)</f>
        <v>9</v>
      </c>
      <c r="K107" s="26" t="str">
        <f t="shared" si="28"/>
        <v>FUBO TV/SHOWTIME®</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295</v>
      </c>
      <c r="B108" s="72" t="s">
        <v>880</v>
      </c>
      <c r="C108" s="108">
        <v>11</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6"/>
        <v/>
      </c>
      <c r="H108" s="28" t="str">
        <f t="shared" si="27"/>
        <v>FUBO TVSports Plus with NFL RedZone</v>
      </c>
      <c r="I108" s="176">
        <f ca="1">COUNTIF(OFFSET(Data!$A$1,0,MATCH(A108,Data!$1:$1,0)-1,1000,1),B108)</f>
        <v>15</v>
      </c>
      <c r="K108" s="26" t="str">
        <f t="shared" si="28"/>
        <v>FUBO TV/Sports Plus with NFL RedZone</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295</v>
      </c>
      <c r="B109" s="72" t="s">
        <v>939</v>
      </c>
      <c r="C109" s="108">
        <v>10</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ref="G109" ca="1" si="30">IF(E109=0,"",C109/E109)</f>
        <v/>
      </c>
      <c r="H109" s="28" t="str">
        <f t="shared" ref="H109" si="31">A109&amp;B109&amp;D109</f>
        <v>FUBO TVTV5Monde</v>
      </c>
      <c r="I109" s="176">
        <f ca="1">COUNTIF(OFFSET(Data!$A$1,0,MATCH(A109,Data!$1:$1,0)-1,1000,1),B109)</f>
        <v>1</v>
      </c>
      <c r="K109" s="26" t="str">
        <f t="shared" ref="K109" si="32">A109&amp;"/"&amp;B109</f>
        <v>FUBO TV/TV5Monde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164</v>
      </c>
      <c r="B110" s="72" t="s">
        <v>17</v>
      </c>
      <c r="C110" s="108">
        <v>10</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6"/>
        <v/>
      </c>
      <c r="H110" s="28" t="str">
        <f t="shared" si="27"/>
        <v>Hulu with Live TVCinemax</v>
      </c>
      <c r="I110" s="176">
        <f ca="1">COUNTIF(OFFSET(Data!$A$1,0,MATCH(A110,Data!$1:$1,0)-1,1000,1),B110)</f>
        <v>1</v>
      </c>
      <c r="K110" s="26" t="str">
        <f t="shared" si="28"/>
        <v>Hulu with Live TV/Cinemax</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164</v>
      </c>
      <c r="B111" s="181" t="s">
        <v>820</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26"/>
        <v/>
      </c>
      <c r="H111" s="28" t="str">
        <f t="shared" si="27"/>
        <v>Hulu with Live TVEnhanced Cloud DVR</v>
      </c>
      <c r="I111" s="176">
        <f ca="1">COUNTIF(OFFSET(Data!$A$1,0,MATCH(A111,Data!$1:$1,0)-1,1000,1),B111)</f>
        <v>1</v>
      </c>
      <c r="K111" s="26" t="str">
        <f t="shared" si="28"/>
        <v>Hulu with Live TV/Enhanced Cloud DVR</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164</v>
      </c>
      <c r="B112" s="72" t="s">
        <v>269</v>
      </c>
      <c r="C112" s="108">
        <v>8</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6"/>
        <v/>
      </c>
      <c r="H112" s="28" t="str">
        <f t="shared" si="27"/>
        <v>Hulu with Live TVEntertainment</v>
      </c>
      <c r="I112" s="176">
        <f ca="1">COUNTIF(OFFSET(Data!$A$1,0,MATCH(A112,Data!$1:$1,0)-1,1000,1),B112)</f>
        <v>10</v>
      </c>
      <c r="K112" s="26" t="str">
        <f t="shared" si="28"/>
        <v>Hulu with Live TV/Entertainment</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164</v>
      </c>
      <c r="B113" s="72" t="s">
        <v>271</v>
      </c>
      <c r="C113" s="108">
        <v>5</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6"/>
        <v/>
      </c>
      <c r="H113" s="28" t="str">
        <f t="shared" si="27"/>
        <v>Hulu with Live TVEspanol</v>
      </c>
      <c r="I113" s="176">
        <f ca="1">COUNTIF(OFFSET(Data!$A$1,0,MATCH(A113,Data!$1:$1,0)-1,1000,1),B113)</f>
        <v>6</v>
      </c>
      <c r="K113" s="26" t="str">
        <f t="shared" si="28"/>
        <v>Hulu with Live TV/Espanol</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164</v>
      </c>
      <c r="B114" s="72" t="s">
        <v>936</v>
      </c>
      <c r="C114" s="108">
        <v>15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6"/>
        <v/>
      </c>
      <c r="H114" s="28" t="str">
        <f t="shared" si="27"/>
        <v>Hulu with Live TVHBO Max</v>
      </c>
      <c r="I114" s="176">
        <f ca="1">COUNTIF(OFFSET(Data!$A$1,0,MATCH(A114,Data!$1:$1,0)-1,1000,1),B114)</f>
        <v>1</v>
      </c>
      <c r="K114" s="26" t="str">
        <f t="shared" si="28"/>
        <v>Hulu with Live TV/HBO Max</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164</v>
      </c>
      <c r="B115" s="181" t="s">
        <v>877</v>
      </c>
      <c r="C115" s="108">
        <v>6</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6"/>
        <v/>
      </c>
      <c r="H115" s="28" t="str">
        <f t="shared" si="27"/>
        <v>Hulu with Live TVNo Ads</v>
      </c>
      <c r="I115" s="176">
        <f ca="1">COUNTIF(OFFSET(Data!$A$1,0,MATCH(A115,Data!$1:$1,0)-1,1000,1),B115)</f>
        <v>1</v>
      </c>
      <c r="K115" s="26" t="str">
        <f t="shared" si="28"/>
        <v>Hulu with Live TV/No Ads</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164</v>
      </c>
      <c r="B116" s="72" t="s">
        <v>66</v>
      </c>
      <c r="C116" s="108">
        <v>11</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6"/>
        <v/>
      </c>
      <c r="H116" s="28" t="str">
        <f t="shared" si="27"/>
        <v>Hulu with Live TVShowtime</v>
      </c>
      <c r="I116" s="176">
        <f ca="1">COUNTIF(OFFSET(Data!$A$1,0,MATCH(A116,Data!$1:$1,0)-1,1000,1),B116)</f>
        <v>1</v>
      </c>
      <c r="K116" s="26" t="str">
        <f t="shared" si="28"/>
        <v>Hulu with Live TV/Showtime</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164</v>
      </c>
      <c r="B117" s="72" t="s">
        <v>67</v>
      </c>
      <c r="C117" s="108">
        <v>9</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6"/>
        <v/>
      </c>
      <c r="H117" s="28" t="str">
        <f t="shared" si="27"/>
        <v>Hulu with Live TVStarz</v>
      </c>
      <c r="I117" s="176">
        <f ca="1">COUNTIF(OFFSET(Data!$A$1,0,MATCH(A117,Data!$1:$1,0)-1,1000,1),B117)</f>
        <v>1</v>
      </c>
      <c r="K117" s="26" t="str">
        <f t="shared" si="28"/>
        <v>Hulu with Live TV/Starz</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164</v>
      </c>
      <c r="B118" s="181" t="s">
        <v>819</v>
      </c>
      <c r="C118" s="108">
        <v>10</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6"/>
        <v/>
      </c>
      <c r="H118" s="28" t="str">
        <f t="shared" si="27"/>
        <v>Hulu with Live TVUnlimited Screens</v>
      </c>
      <c r="I118" s="176">
        <f ca="1">COUNTIF(OFFSET(Data!$A$1,0,MATCH(A118,Data!$1:$1,0)-1,1000,1),B118)</f>
        <v>1</v>
      </c>
      <c r="K118" s="26" t="str">
        <f t="shared" si="28"/>
        <v>Hulu with Live TV/Unlimited Screens</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609</v>
      </c>
      <c r="B119" s="72" t="s">
        <v>234</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6"/>
        <v/>
      </c>
      <c r="H119" s="28" t="str">
        <f t="shared" si="27"/>
        <v>KlowdTVPremium</v>
      </c>
      <c r="I119" s="176">
        <f ca="1">COUNTIF(OFFSET(Data!$A$1,0,MATCH(A119,Data!$1:$1,0)-1,1000,1),B119)</f>
        <v>29</v>
      </c>
      <c r="K119" s="26" t="str">
        <f t="shared" si="28"/>
        <v>KlowdTV/Premium</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725</v>
      </c>
      <c r="B120" s="181" t="s">
        <v>701</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6"/>
        <v/>
      </c>
      <c r="H120" s="28" t="str">
        <f t="shared" si="27"/>
        <v>Orange + Blue4 for $10 Deal</v>
      </c>
      <c r="I120" s="176">
        <f ca="1">COUNTIF(OFFSET(Data!$A$1,0,MATCH(A120,Data!$1:$1,0)-1,1000,1),B120)</f>
        <v>1</v>
      </c>
      <c r="K120" s="26" t="str">
        <f t="shared" si="28"/>
        <v>Orange + Blue/4 for $10 Deal</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725</v>
      </c>
      <c r="B121" s="72" t="s">
        <v>761</v>
      </c>
      <c r="C121" s="108">
        <v>10</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6"/>
        <v/>
      </c>
      <c r="H121" s="28" t="str">
        <f t="shared" si="27"/>
        <v>Orange + BlueBest of Spanish</v>
      </c>
      <c r="I121" s="176">
        <f ca="1">COUNTIF(OFFSET(Data!$A$1,0,MATCH(A121,Data!$1:$1,0)-1,1000,1),B121)</f>
        <v>23</v>
      </c>
      <c r="K121" s="26" t="str">
        <f t="shared" si="28"/>
        <v>Orange + Blue/Best of Spanish</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725</v>
      </c>
      <c r="B122" s="72" t="s">
        <v>767</v>
      </c>
      <c r="C122" s="108">
        <v>5</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6"/>
        <v/>
      </c>
      <c r="H122" s="28" t="str">
        <f t="shared" si="27"/>
        <v>Orange + BlueCaribe Extra</v>
      </c>
      <c r="I122" s="176">
        <f ca="1">COUNTIF(OFFSET(Data!$A$1,0,MATCH(A122,Data!$1:$1,0)-1,1000,1),B122)</f>
        <v>7</v>
      </c>
      <c r="K122" s="26" t="str">
        <f t="shared" si="28"/>
        <v>Orange + Blue/Caribe Extra</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725</v>
      </c>
      <c r="B123" s="72" t="s">
        <v>768</v>
      </c>
      <c r="C123" s="108">
        <v>5</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6"/>
        <v/>
      </c>
      <c r="H123" s="28" t="str">
        <f t="shared" si="27"/>
        <v>Orange + BlueCentroamérica Extra</v>
      </c>
      <c r="I123" s="176">
        <f ca="1">COUNTIF(OFFSET(Data!$A$1,0,MATCH(A123,Data!$1:$1,0)-1,1000,1),B123)</f>
        <v>3</v>
      </c>
      <c r="K123" s="26" t="str">
        <f t="shared" si="28"/>
        <v>Orange + Blue/Centroamérica Extra</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725</v>
      </c>
      <c r="B124" s="72" t="s">
        <v>482</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6"/>
        <v/>
      </c>
      <c r="H124" s="28" t="str">
        <f t="shared" si="27"/>
        <v>Orange + BlueCineFest</v>
      </c>
      <c r="I124" s="176">
        <f ca="1">COUNTIF(OFFSET(Data!$A$1,0,MATCH(A124,Data!$1:$1,0)-1,1000,1),B124)</f>
        <v>1</v>
      </c>
      <c r="K124" s="26" t="str">
        <f t="shared" si="28"/>
        <v>Orange + Blue/CineFest</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725</v>
      </c>
      <c r="B125" s="72" t="s">
        <v>207</v>
      </c>
      <c r="C125" s="108">
        <v>3</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6"/>
        <v/>
      </c>
      <c r="H125" s="28" t="str">
        <f t="shared" si="27"/>
        <v>Orange + BlueCinemoi</v>
      </c>
      <c r="I125" s="176">
        <f ca="1">COUNTIF(OFFSET(Data!$A$1,0,MATCH(A125,Data!$1:$1,0)-1,1000,1),B125)</f>
        <v>1</v>
      </c>
      <c r="K125" s="26" t="str">
        <f t="shared" si="28"/>
        <v>Orange + Blue/Cinemoi</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725</v>
      </c>
      <c r="B126" s="181" t="s">
        <v>814</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6"/>
        <v/>
      </c>
      <c r="H126" s="28" t="str">
        <f t="shared" si="27"/>
        <v>Orange + BlueCloud DVR</v>
      </c>
      <c r="I126" s="176">
        <f ca="1">COUNTIF(OFFSET(Data!$A$1,0,MATCH(A126,Data!$1:$1,0)-1,1000,1),B126)</f>
        <v>1</v>
      </c>
      <c r="K126" s="26" t="str">
        <f t="shared" si="28"/>
        <v>Orange + Blue/Cloud DVR</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725</v>
      </c>
      <c r="B127" s="72" t="s">
        <v>483</v>
      </c>
      <c r="C127" s="108">
        <v>5</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6"/>
        <v/>
      </c>
      <c r="H127" s="28" t="str">
        <f t="shared" si="27"/>
        <v>Orange + BlueComedy Dynamics</v>
      </c>
      <c r="I127" s="176">
        <f ca="1">COUNTIF(OFFSET(Data!$A$1,0,MATCH(A127,Data!$1:$1,0)-1,1000,1),B127)</f>
        <v>1</v>
      </c>
      <c r="K127" s="26" t="str">
        <f t="shared" si="28"/>
        <v>Orange + Blue/Comedy Dynamics</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725</v>
      </c>
      <c r="B128" s="72" t="s">
        <v>922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6"/>
        <v/>
      </c>
      <c r="H128" s="28" t="str">
        <f t="shared" si="27"/>
        <v>Orange + BlueComedy Extras</v>
      </c>
      <c r="I128" s="176">
        <f ca="1">COUNTIF(OFFSET(Data!$A$1,0,MATCH(A128,Data!$1:$1,0)-1,1000,1),B128)</f>
        <v>8</v>
      </c>
      <c r="K128" s="26" t="str">
        <f t="shared" si="28"/>
        <v>Orange + Blue/Comedy Extras</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725</v>
      </c>
      <c r="B129" s="72" t="s">
        <v>484</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6"/>
        <v/>
      </c>
      <c r="H129" s="28" t="str">
        <f t="shared" si="27"/>
        <v>Orange + BlueCONtv</v>
      </c>
      <c r="I129" s="176">
        <f ca="1">COUNTIF(OFFSET(Data!$A$1,0,MATCH(A129,Data!$1:$1,0)-1,1000,1),B129)</f>
        <v>1</v>
      </c>
      <c r="K129" s="26" t="str">
        <f t="shared" si="28"/>
        <v>Orange + Blue/CONtv</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725</v>
      </c>
      <c r="B130" s="72" t="s">
        <v>485</v>
      </c>
      <c r="C130" s="108">
        <v>3</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6"/>
        <v/>
      </c>
      <c r="H130" s="28" t="str">
        <f t="shared" si="27"/>
        <v>Orange + BlueCuriosityStream</v>
      </c>
      <c r="I130" s="176">
        <f ca="1">COUNTIF(OFFSET(Data!$A$1,0,MATCH(A130,Data!$1:$1,0)-1,1000,1),B130)</f>
        <v>1</v>
      </c>
      <c r="K130" s="26" t="str">
        <f t="shared" si="28"/>
        <v>Orange + Blue/CuriosityStream</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725</v>
      </c>
      <c r="B131" s="72" t="s">
        <v>486</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6"/>
        <v/>
      </c>
      <c r="H131" s="28" t="str">
        <f t="shared" si="27"/>
        <v>Orange + BlueDocurama</v>
      </c>
      <c r="I131" s="176">
        <f ca="1">COUNTIF(OFFSET(Data!$A$1,0,MATCH(A131,Data!$1:$1,0)-1,1000,1),B131)</f>
        <v>1</v>
      </c>
      <c r="K131" s="26" t="str">
        <f t="shared" si="28"/>
        <v>Orange + Blue/Docurama</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725</v>
      </c>
      <c r="B132" s="72" t="s">
        <v>487</v>
      </c>
      <c r="C132" s="108">
        <v>5</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6"/>
        <v/>
      </c>
      <c r="H132" s="28" t="str">
        <f t="shared" si="27"/>
        <v>Orange + BlueDOGTV</v>
      </c>
      <c r="I132" s="176">
        <f ca="1">COUNTIF(OFFSET(Data!$A$1,0,MATCH(A132,Data!$1:$1,0)-1,1000,1),B132)</f>
        <v>1</v>
      </c>
      <c r="K132" s="26" t="str">
        <f t="shared" si="28"/>
        <v>Orange + Blue/DOGTV</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725</v>
      </c>
      <c r="B133" s="72" t="s">
        <v>488</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6"/>
        <v/>
      </c>
      <c r="H133" s="28" t="str">
        <f t="shared" si="27"/>
        <v>Orange + BlueDove Channel</v>
      </c>
      <c r="I133" s="176">
        <f ca="1">COUNTIF(OFFSET(Data!$A$1,0,MATCH(A133,Data!$1:$1,0)-1,1000,1),B133)</f>
        <v>1</v>
      </c>
      <c r="K133" s="26" t="str">
        <f t="shared" si="28"/>
        <v>Orange + Blue/Dove Channel</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725</v>
      </c>
      <c r="B134" s="72" t="s">
        <v>708</v>
      </c>
      <c r="C134" s="108">
        <v>3</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6"/>
        <v/>
      </c>
      <c r="H134" s="28" t="str">
        <f t="shared" si="27"/>
        <v>Orange + BlueDOX</v>
      </c>
      <c r="I134" s="176">
        <f ca="1">COUNTIF(OFFSET(Data!$A$1,0,MATCH(A134,Data!$1:$1,0)-1,1000,1),B134)</f>
        <v>1</v>
      </c>
      <c r="K134" s="26" t="str">
        <f t="shared" si="28"/>
        <v>Orange + Blue/DOX</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725</v>
      </c>
      <c r="B135" s="72" t="s">
        <v>825</v>
      </c>
      <c r="C135" s="108">
        <v>6</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6"/>
        <v/>
      </c>
      <c r="H135" s="28" t="str">
        <f t="shared" si="27"/>
        <v>Orange + BlueEchoboom Sports</v>
      </c>
      <c r="I135" s="176">
        <f ca="1">COUNTIF(OFFSET(Data!$A$1,0,MATCH(A135,Data!$1:$1,0)-1,1000,1),B135)</f>
        <v>1</v>
      </c>
      <c r="K135" s="26" t="str">
        <f t="shared" si="28"/>
        <v>Orange + Blue/Echoboom Sports</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725</v>
      </c>
      <c r="B136" s="72" t="s">
        <v>32</v>
      </c>
      <c r="C136" s="108">
        <v>5</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6"/>
        <v/>
      </c>
      <c r="H136" s="28" t="str">
        <f t="shared" si="27"/>
        <v>Orange + BlueEPIX</v>
      </c>
      <c r="I136" s="176">
        <f ca="1">COUNTIF(OFFSET(Data!$A$1,0,MATCH(A136,Data!$1:$1,0)-1,1000,1),B136)</f>
        <v>3</v>
      </c>
      <c r="K136" s="26" t="str">
        <f t="shared" si="28"/>
        <v>Orange + Blue/EPIX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725</v>
      </c>
      <c r="B137" s="72" t="s">
        <v>769</v>
      </c>
      <c r="C137" s="108">
        <v>5</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6"/>
        <v/>
      </c>
      <c r="H137" s="28" t="str">
        <f t="shared" si="27"/>
        <v>Orange + BlueEspaña Extra</v>
      </c>
      <c r="I137" s="176">
        <f ca="1">COUNTIF(OFFSET(Data!$A$1,0,MATCH(A137,Data!$1:$1,0)-1,1000,1),B137)</f>
        <v>3</v>
      </c>
      <c r="K137" s="26" t="str">
        <f t="shared" si="28"/>
        <v>Orange + Blue/España Extra</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725</v>
      </c>
      <c r="B138" s="72" t="s">
        <v>696</v>
      </c>
      <c r="C138" s="108">
        <v>3</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6"/>
        <v/>
      </c>
      <c r="H138" s="28" t="str">
        <f t="shared" si="27"/>
        <v>Orange + BlueFlixLatino</v>
      </c>
      <c r="I138" s="176">
        <f ca="1">COUNTIF(OFFSET(Data!$A$1,0,MATCH(A138,Data!$1:$1,0)-1,1000,1),B138)</f>
        <v>1</v>
      </c>
      <c r="K138" s="26" t="str">
        <f t="shared" si="28"/>
        <v>Orange + Blue/FlixLatino</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725</v>
      </c>
      <c r="B139" s="72" t="s">
        <v>695</v>
      </c>
      <c r="C139" s="108">
        <v>4</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6"/>
        <v/>
      </c>
      <c r="H139" s="28" t="str">
        <f t="shared" si="27"/>
        <v>Orange + BlueGenius Brands Network</v>
      </c>
      <c r="I139" s="176">
        <f ca="1">COUNTIF(OFFSET(Data!$A$1,0,MATCH(A139,Data!$1:$1,0)-1,1000,1),B139)</f>
        <v>0</v>
      </c>
      <c r="K139" s="26" t="str">
        <f t="shared" si="28"/>
        <v>Orange + Blue/Genius Brands Network</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725</v>
      </c>
      <c r="B140" s="72" t="s">
        <v>489</v>
      </c>
      <c r="C140" s="108">
        <v>7</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6"/>
        <v/>
      </c>
      <c r="H140" s="28" t="str">
        <f t="shared" si="27"/>
        <v>Orange + BlueGrokker</v>
      </c>
      <c r="I140" s="176">
        <f ca="1">COUNTIF(OFFSET(Data!$A$1,0,MATCH(A140,Data!$1:$1,0)-1,1000,1),B140)</f>
        <v>1</v>
      </c>
      <c r="K140" s="26" t="str">
        <f t="shared" si="28"/>
        <v>Orange + Blue/Grokker</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725</v>
      </c>
      <c r="B141" s="72" t="s">
        <v>681</v>
      </c>
      <c r="C141" s="108">
        <v>6</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6"/>
        <v/>
      </c>
      <c r="H141" s="28" t="str">
        <f t="shared" si="27"/>
        <v>Orange + BlueHallmark Movies Now</v>
      </c>
      <c r="I141" s="176">
        <f ca="1">COUNTIF(OFFSET(Data!$A$1,0,MATCH(A141,Data!$1:$1,0)-1,1000,1),B141)</f>
        <v>1</v>
      </c>
      <c r="K141" s="26" t="str">
        <f t="shared" si="28"/>
        <v>Orange + Blue/Hallmark Movies Now</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725</v>
      </c>
      <c r="B142" s="72" t="s">
        <v>919</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6"/>
        <v/>
      </c>
      <c r="H142" s="28" t="str">
        <f t="shared" si="27"/>
        <v>Orange + BlueHeartland Extras</v>
      </c>
      <c r="I142" s="176">
        <f ca="1">COUNTIF(OFFSET(Data!$A$1,0,MATCH(A142,Data!$1:$1,0)-1,1000,1),B142)</f>
        <v>12</v>
      </c>
      <c r="K142" s="26" t="str">
        <f t="shared" si="28"/>
        <v>Orange + Blue/Heartland Extras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725</v>
      </c>
      <c r="B143" s="72" t="s">
        <v>490</v>
      </c>
      <c r="C143" s="108">
        <v>8</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6"/>
        <v/>
      </c>
      <c r="H143" s="28" t="str">
        <f t="shared" si="27"/>
        <v>Orange + BlueHere TV</v>
      </c>
      <c r="I143" s="176">
        <f ca="1">COUNTIF(OFFSET(Data!$A$1,0,MATCH(A143,Data!$1:$1,0)-1,1000,1),B143)</f>
        <v>1</v>
      </c>
      <c r="K143" s="26" t="str">
        <f t="shared" si="28"/>
        <v>Orange + Blue/Here TV</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725</v>
      </c>
      <c r="B144" s="72" t="s">
        <v>723</v>
      </c>
      <c r="C144" s="108">
        <v>3</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6"/>
        <v/>
      </c>
      <c r="H144" s="28" t="str">
        <f t="shared" si="27"/>
        <v>Orange + BlueHi-YAH!</v>
      </c>
      <c r="I144" s="176">
        <f ca="1">COUNTIF(OFFSET(Data!$A$1,0,MATCH(A144,Data!$1:$1,0)-1,1000,1),B144)</f>
        <v>1</v>
      </c>
      <c r="K144" s="26" t="str">
        <f t="shared" si="28"/>
        <v>Orange + Blue/Hi-YAH!</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725</v>
      </c>
      <c r="B145" s="72" t="s">
        <v>480</v>
      </c>
      <c r="C145" s="108">
        <v>5</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6"/>
        <v/>
      </c>
      <c r="H145" s="28" t="str">
        <f t="shared" si="27"/>
        <v>Orange + BlueHollywood Extra</v>
      </c>
      <c r="I145" s="176">
        <f ca="1">COUNTIF(OFFSET(Data!$A$1,0,MATCH(A145,Data!$1:$1,0)-1,1000,1),B145)</f>
        <v>6</v>
      </c>
      <c r="K145" s="26" t="str">
        <f t="shared" si="28"/>
        <v>Orange + Blue/Hollywood Extra</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725</v>
      </c>
      <c r="B146" s="72" t="s">
        <v>491</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6"/>
        <v/>
      </c>
      <c r="H146" s="28" t="str">
        <f t="shared" si="27"/>
        <v>Orange + BlueHopster</v>
      </c>
      <c r="I146" s="176">
        <f ca="1">COUNTIF(OFFSET(Data!$A$1,0,MATCH(A146,Data!$1:$1,0)-1,1000,1),B146)</f>
        <v>1</v>
      </c>
      <c r="K146" s="26" t="str">
        <f t="shared" si="28"/>
        <v>Orange + Blue/Hopster</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725</v>
      </c>
      <c r="B147" s="72" t="s">
        <v>935</v>
      </c>
      <c r="C147" s="108">
        <v>4</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ref="G147" ca="1" si="33">IF(E147=0,"",C147/E147)</f>
        <v/>
      </c>
      <c r="H147" s="28" t="str">
        <f t="shared" ref="H147" si="34">A147&amp;B147&amp;D147</f>
        <v>Orange + BlueKartoon Channel!</v>
      </c>
      <c r="I147" s="176">
        <f ca="1">COUNTIF(OFFSET(Data!$A$1,0,MATCH(A147,Data!$1:$1,0)-1,1000,1),B147)</f>
        <v>1</v>
      </c>
      <c r="K147" s="26" t="str">
        <f t="shared" ref="K147" si="35">A147&amp;"/"&amp;B147</f>
        <v>Orange + Blue/Kartoon Channel!</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725</v>
      </c>
      <c r="B148" s="72" t="s">
        <v>920</v>
      </c>
      <c r="C148" s="108">
        <v>5</v>
      </c>
      <c r="D148" s="126"/>
      <c r="E148" s="124">
        <f ca="1">COUNTIFS(Data!$D$1:$D$1000,1,OFFSET(Data!$A$1,0,MATCH($A148,Data!$1:$1,0)-1,1000,1),B148)</f>
        <v>1</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f t="shared" ca="1" si="26"/>
        <v>5</v>
      </c>
      <c r="H148" s="28" t="str">
        <f t="shared" si="27"/>
        <v>Orange + BlueKids Extras</v>
      </c>
      <c r="I148" s="176">
        <f ca="1">COUNTIF(OFFSET(Data!$A$1,0,MATCH(A148,Data!$1:$1,0)-1,1000,1),B148)</f>
        <v>7</v>
      </c>
      <c r="K148" s="26" t="str">
        <f t="shared" si="28"/>
        <v>Orange + Blue/Kids Extras</v>
      </c>
      <c r="L148" s="39" t="str">
        <f t="array" aca="1" ref="L148" ca="1">_xlfn.TEXTJOIN(", ",TRUE,IF((Data!$D$1:$D$1000=1)*(OFFSET(Data!$A$1,0,MATCH($A148,Data!$1:$1,0)-1,1000,1)=$B148),Data!$A$1:$A$1000,""))</f>
        <v>Boomerang</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725</v>
      </c>
      <c r="B149" s="72" t="s">
        <v>923</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26"/>
        <v/>
      </c>
      <c r="H149" s="28" t="str">
        <f t="shared" si="27"/>
        <v>Orange + BlueLifestyle Extras</v>
      </c>
      <c r="I149" s="176">
        <f ca="1">COUNTIF(OFFSET(Data!$A$1,0,MATCH(A149,Data!$1:$1,0)-1,1000,1),B149)</f>
        <v>11</v>
      </c>
      <c r="K149" s="26" t="str">
        <f t="shared" si="28"/>
        <v>Orange + Blue/Lifestyle Extras</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725</v>
      </c>
      <c r="B150" s="72" t="s">
        <v>826</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6"/>
        <v/>
      </c>
      <c r="H150" s="28" t="str">
        <f t="shared" si="27"/>
        <v>Orange + BlueLion Mountain TV</v>
      </c>
      <c r="I150" s="176">
        <f ca="1">COUNTIF(OFFSET(Data!$A$1,0,MATCH(A150,Data!$1:$1,0)-1,1000,1),B150)</f>
        <v>1</v>
      </c>
      <c r="K150" s="26" t="str">
        <f t="shared" si="28"/>
        <v>Orange + Blue/Lion Mountain TV</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725</v>
      </c>
      <c r="B151" s="72" t="s">
        <v>705</v>
      </c>
      <c r="C151" s="108">
        <v>5</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6"/>
        <v/>
      </c>
      <c r="H151" s="28" t="str">
        <f t="shared" si="27"/>
        <v>Orange + BlueMagnolia Selects</v>
      </c>
      <c r="I151" s="176">
        <f ca="1">COUNTIF(OFFSET(Data!$A$1,0,MATCH(A151,Data!$1:$1,0)-1,1000,1),B151)</f>
        <v>1</v>
      </c>
      <c r="K151" s="26" t="str">
        <f t="shared" si="28"/>
        <v>Orange + Blue/Magnolia Selects</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725</v>
      </c>
      <c r="B152" s="72" t="s">
        <v>770</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6"/>
        <v/>
      </c>
      <c r="H152" s="28" t="str">
        <f t="shared" si="27"/>
        <v>Orange + BlueMéxico Extra</v>
      </c>
      <c r="I152" s="176">
        <f ca="1">COUNTIF(OFFSET(Data!$A$1,0,MATCH(A152,Data!$1:$1,0)-1,1000,1),B152)</f>
        <v>12</v>
      </c>
      <c r="K152" s="26" t="str">
        <f t="shared" si="28"/>
        <v>Orange + Blue/México Extra</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725</v>
      </c>
      <c r="B153" s="72" t="s">
        <v>706</v>
      </c>
      <c r="C153" s="108">
        <v>3</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6"/>
        <v/>
      </c>
      <c r="H153" s="28" t="str">
        <f t="shared" si="27"/>
        <v>Orange + BlueMonsters &amp; Nightmares</v>
      </c>
      <c r="I153" s="176">
        <f ca="1">COUNTIF(OFFSET(Data!$A$1,0,MATCH(A153,Data!$1:$1,0)-1,1000,1),B153)</f>
        <v>1</v>
      </c>
      <c r="K153" s="26" t="str">
        <f t="shared" si="28"/>
        <v>Orange + Blue/Monsters &amp; Nightmares</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725</v>
      </c>
      <c r="B154" s="72" t="s">
        <v>921</v>
      </c>
      <c r="C154" s="108">
        <v>5</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6"/>
        <v/>
      </c>
      <c r="H154" s="28" t="str">
        <f t="shared" si="27"/>
        <v>Orange + BlueNews Extras</v>
      </c>
      <c r="I154" s="176">
        <f ca="1">COUNTIF(OFFSET(Data!$A$1,0,MATCH(A154,Data!$1:$1,0)-1,1000,1),B154)</f>
        <v>13</v>
      </c>
      <c r="K154" s="26" t="str">
        <f t="shared" si="28"/>
        <v>Orange + Blue/News Extras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725</v>
      </c>
      <c r="B155" s="72" t="s">
        <v>492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6"/>
        <v/>
      </c>
      <c r="H155" s="28" t="str">
        <f t="shared" si="27"/>
        <v>Orange + BlueOutside TV Features</v>
      </c>
      <c r="I155" s="176">
        <f ca="1">COUNTIF(OFFSET(Data!$A$1,0,MATCH(A155,Data!$1:$1,0)-1,1000,1),B155)</f>
        <v>1</v>
      </c>
      <c r="K155" s="26" t="str">
        <f t="shared" si="28"/>
        <v>Orange + Blue/Outside TV Features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725</v>
      </c>
      <c r="B156" s="72" t="s">
        <v>493</v>
      </c>
      <c r="C156" s="108">
        <v>6</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6"/>
        <v/>
      </c>
      <c r="H156" s="28" t="str">
        <f t="shared" si="27"/>
        <v>Orange + BluePantaya</v>
      </c>
      <c r="I156" s="176">
        <f ca="1">COUNTIF(OFFSET(Data!$A$1,0,MATCH(A156,Data!$1:$1,0)-1,1000,1),B156)</f>
        <v>1</v>
      </c>
      <c r="K156" s="26" t="str">
        <f t="shared" si="28"/>
        <v>Orange + Blue/Pantaya</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725</v>
      </c>
      <c r="B157" s="72" t="s">
        <v>66</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6"/>
        <v/>
      </c>
      <c r="H157" s="28" t="str">
        <f t="shared" si="27"/>
        <v>Orange + BlueShowtime</v>
      </c>
      <c r="I157" s="176">
        <f ca="1">COUNTIF(OFFSET(Data!$A$1,0,MATCH(A157,Data!$1:$1,0)-1,1000,1),B157)</f>
        <v>9</v>
      </c>
      <c r="K157" s="26" t="str">
        <f t="shared" si="28"/>
        <v>Orange + Blue/Showtime</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725</v>
      </c>
      <c r="B158" s="72" t="s">
        <v>918</v>
      </c>
      <c r="C158" s="108">
        <v>15</v>
      </c>
      <c r="D158" s="126"/>
      <c r="E158" s="124">
        <f ca="1">COUNTIFS(Data!$D$1:$D$1000,1,OFFSET(Data!$A$1,0,MATCH($A158,Data!$1:$1,0)-1,1000,1),B158)</f>
        <v>1</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f t="shared" ca="1" si="26"/>
        <v>15</v>
      </c>
      <c r="H158" s="28" t="str">
        <f t="shared" si="27"/>
        <v>Orange + BlueSports Extras</v>
      </c>
      <c r="I158" s="176">
        <f ca="1">COUNTIF(OFFSET(Data!$A$1,0,MATCH(A158,Data!$1:$1,0)-1,1000,1),B158)</f>
        <v>18</v>
      </c>
      <c r="K158" s="26" t="str">
        <f t="shared" si="28"/>
        <v>Orange + Blue/Sports Extras</v>
      </c>
      <c r="L158" s="39" t="str">
        <f t="array" aca="1" ref="L158" ca="1">_xlfn.TEXTJOIN(", ",TRUE,IF((Data!$D$1:$D$1000=1)*(OFFSET(Data!$A$1,0,MATCH($A158,Data!$1:$1,0)-1,1000,1)=$B158),Data!$A$1:$A$1000,""))</f>
        <v>Longhorn Network</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725</v>
      </c>
      <c r="B159" s="72" t="s">
        <v>67</v>
      </c>
      <c r="C159" s="108">
        <v>9</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6"/>
        <v/>
      </c>
      <c r="H159" s="28" t="str">
        <f t="shared" si="27"/>
        <v>Orange + BlueStarz</v>
      </c>
      <c r="I159" s="176">
        <f ca="1">COUNTIF(OFFSET(Data!$A$1,0,MATCH(A159,Data!$1:$1,0)-1,1000,1),B159)</f>
        <v>6</v>
      </c>
      <c r="K159" s="26" t="str">
        <f t="shared" ref="K159" si="36">A159&amp;"/"&amp;B159</f>
        <v>Orange + Blue/Starz</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725</v>
      </c>
      <c r="B160" s="72" t="s">
        <v>494</v>
      </c>
      <c r="C160" s="108">
        <v>7</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6"/>
        <v/>
      </c>
      <c r="H160" s="28" t="str">
        <f t="shared" si="27"/>
        <v>Orange + BlueStingray Karaoke</v>
      </c>
      <c r="I160" s="176">
        <f ca="1">COUNTIF(OFFSET(Data!$A$1,0,MATCH(A160,Data!$1:$1,0)-1,1000,1),B160)</f>
        <v>1</v>
      </c>
      <c r="K160" s="26" t="str">
        <f t="shared" ref="K160" si="37">A160&amp;"/"&amp;B160</f>
        <v>Orange + Blue/Stingray Karaoke</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725</v>
      </c>
      <c r="B161" s="72" t="s">
        <v>709</v>
      </c>
      <c r="C161" s="108">
        <v>8</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6"/>
        <v/>
      </c>
      <c r="H161" s="28" t="str">
        <f t="shared" si="27"/>
        <v>Orange + BlueStingray Qello</v>
      </c>
      <c r="I161" s="176">
        <f ca="1">COUNTIF(OFFSET(Data!$A$1,0,MATCH(A161,Data!$1:$1,0)-1,1000,1),B161)</f>
        <v>1</v>
      </c>
      <c r="K161" s="26" t="str">
        <f t="shared" ref="K161" si="38">A161&amp;"/"&amp;B161</f>
        <v>Orange + Blue/Stingray Qello</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725</v>
      </c>
      <c r="B162" s="72" t="s">
        <v>854</v>
      </c>
      <c r="C162" s="108">
        <v>5</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6"/>
        <v/>
      </c>
      <c r="H162" s="28" t="str">
        <f t="shared" si="27"/>
        <v>Orange + BlueSudamérica Extra</v>
      </c>
      <c r="I162" s="176">
        <f ca="1">COUNTIF(OFFSET(Data!$A$1,0,MATCH(A162,Data!$1:$1,0)-1,1000,1),B162)</f>
        <v>13</v>
      </c>
      <c r="K162" s="26" t="str">
        <f t="shared" si="28"/>
        <v>Orange + Blue/Sudamérica Extra</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725</v>
      </c>
      <c r="B163" s="72" t="s">
        <v>496</v>
      </c>
      <c r="C163" s="108">
        <v>3</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6"/>
        <v/>
      </c>
      <c r="H163" s="28" t="str">
        <f t="shared" si="27"/>
        <v>Orange + BlueThe Country Network</v>
      </c>
      <c r="I163" s="176">
        <f ca="1">COUNTIF(OFFSET(Data!$A$1,0,MATCH(A163,Data!$1:$1,0)-1,1000,1),B163)</f>
        <v>1</v>
      </c>
      <c r="K163" s="26" t="str">
        <f t="shared" si="28"/>
        <v>Orange + Blue/The Country Network</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725</v>
      </c>
      <c r="B164" s="181" t="s">
        <v>700</v>
      </c>
      <c r="C164" s="108">
        <v>20</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ref="G164:G230" ca="1" si="39">IF(E164=0,"",C164/E164)</f>
        <v/>
      </c>
      <c r="H164" s="28" t="str">
        <f t="shared" ref="H164:H230" si="40">A164&amp;B164&amp;D164</f>
        <v>Orange + BlueTotal TV Deal</v>
      </c>
      <c r="I164" s="176">
        <f ca="1">COUNTIF(OFFSET(Data!$A$1,0,MATCH(A164,Data!$1:$1,0)-1,1000,1),B164)</f>
        <v>1</v>
      </c>
      <c r="K164" s="26" t="str">
        <f t="shared" si="28"/>
        <v>Orange + Blue/Total TV Deal</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725</v>
      </c>
      <c r="B165" s="72" t="s">
        <v>907</v>
      </c>
      <c r="C165" s="108">
        <v>6</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39"/>
        <v/>
      </c>
      <c r="H165" s="28" t="str">
        <f t="shared" si="40"/>
        <v>Orange + BlueTrue Royalty TV</v>
      </c>
      <c r="I165" s="176">
        <f ca="1">COUNTIF(OFFSET(Data!$A$1,0,MATCH(A165,Data!$1:$1,0)-1,1000,1),B165)</f>
        <v>1</v>
      </c>
      <c r="K165" s="26" t="str">
        <f t="shared" si="28"/>
        <v>Orange + Blue/True Royalty TV</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725</v>
      </c>
      <c r="B166" s="72" t="s">
        <v>495</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39"/>
        <v/>
      </c>
      <c r="H166" s="28" t="str">
        <f t="shared" si="40"/>
        <v>Orange + BlueUP Faith &amp; Family</v>
      </c>
      <c r="I166" s="176">
        <f ca="1">COUNTIF(OFFSET(Data!$A$1,0,MATCH(A166,Data!$1:$1,0)-1,1000,1),B166)</f>
        <v>1</v>
      </c>
      <c r="K166" s="26" t="str">
        <f t="shared" si="28"/>
        <v>Orange + Blue/UP Faith &amp; Family</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725</v>
      </c>
      <c r="B167" s="72" t="s">
        <v>297</v>
      </c>
      <c r="C167" s="108">
        <v>4</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39"/>
        <v/>
      </c>
      <c r="H167" s="28" t="str">
        <f t="shared" si="40"/>
        <v>Orange + BlueVSIN</v>
      </c>
      <c r="I167" s="176">
        <f ca="1">COUNTIF(OFFSET(Data!$A$1,0,MATCH(A167,Data!$1:$1,0)-1,1000,1),B167)</f>
        <v>1</v>
      </c>
      <c r="K167" s="26" t="str">
        <f t="shared" si="28"/>
        <v>Orange + Blue/VSIN</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725</v>
      </c>
      <c r="B168" s="72" t="s">
        <v>707</v>
      </c>
      <c r="C168" s="108">
        <v>3</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39"/>
        <v/>
      </c>
      <c r="H168" s="28" t="str">
        <f t="shared" si="40"/>
        <v>Orange + BlueWarriors &amp; Gangsters</v>
      </c>
      <c r="I168" s="176">
        <f ca="1">COUNTIF(OFFSET(Data!$A$1,0,MATCH(A168,Data!$1:$1,0)-1,1000,1),B168)</f>
        <v>1</v>
      </c>
      <c r="K168" s="26" t="str">
        <f t="shared" ref="K168:K215" si="41">A168&amp;"/"&amp;B168</f>
        <v>Orange + Blue/Warriors &amp; Gangsters</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725</v>
      </c>
      <c r="B169" s="72" t="s">
        <v>908</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39"/>
        <v/>
      </c>
      <c r="H169" s="28" t="str">
        <f t="shared" si="40"/>
        <v>Orange + BlueWatch It Scream!</v>
      </c>
      <c r="I169" s="176">
        <f ca="1">COUNTIF(OFFSET(Data!$A$1,0,MATCH(A169,Data!$1:$1,0)-1,1000,1),B169)</f>
        <v>1</v>
      </c>
      <c r="K169" s="26" t="str">
        <f t="shared" si="41"/>
        <v>Orange + Blue/Watch It Scream!</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178</v>
      </c>
      <c r="B170" s="72" t="s">
        <v>188</v>
      </c>
      <c r="C170" s="108">
        <v>6</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ref="G170" ca="1" si="42">IF(E170=0,"",C170/E170)</f>
        <v/>
      </c>
      <c r="H170" s="28" t="str">
        <f t="shared" ref="H170" si="43">A170&amp;B170&amp;D170</f>
        <v>PhiloEpix</v>
      </c>
      <c r="I170" s="176">
        <f ca="1">COUNTIF(OFFSET(Data!$A$1,0,MATCH(A170,Data!$1:$1,0)-1,1000,1),B170)</f>
        <v>3</v>
      </c>
      <c r="K170" s="26" t="str">
        <f t="shared" ref="K170" si="44">A170&amp;"/"&amp;B170</f>
        <v>Philo/Epix</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178</v>
      </c>
      <c r="B171" s="72" t="s">
        <v>67</v>
      </c>
      <c r="C171" s="108">
        <v>9</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5">IF(E171=0,"",C171/E171)</f>
        <v/>
      </c>
      <c r="H171" s="28" t="str">
        <f t="shared" ref="H171" si="46">A171&amp;B171&amp;D171</f>
        <v>PhiloStarz</v>
      </c>
      <c r="I171" s="176">
        <f ca="1">COUNTIF(OFFSET(Data!$A$1,0,MATCH(A171,Data!$1:$1,0)-1,1000,1),B171)</f>
        <v>3</v>
      </c>
      <c r="K171" s="26" t="str">
        <f t="shared" ref="K171" si="47">A171&amp;"/"&amp;B171</f>
        <v>Philo/Starz</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180</v>
      </c>
      <c r="B172" s="181" t="s">
        <v>701</v>
      </c>
      <c r="C172" s="108">
        <v>10</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39"/>
        <v/>
      </c>
      <c r="H172" s="28" t="str">
        <f t="shared" si="40"/>
        <v>Sling Blue4 for $10 Deal</v>
      </c>
      <c r="I172" s="176">
        <f ca="1">COUNTIF(OFFSET(Data!$A$1,0,MATCH(A172,Data!$1:$1,0)-1,1000,1),B172)</f>
        <v>1</v>
      </c>
      <c r="K172" s="26" t="str">
        <f t="shared" si="41"/>
        <v>Sling Blue/4 for $10 Deal</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180</v>
      </c>
      <c r="B173" s="72" t="s">
        <v>761</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39"/>
        <v/>
      </c>
      <c r="H173" s="28" t="str">
        <f t="shared" si="40"/>
        <v>Sling BlueBest of Spanish</v>
      </c>
      <c r="I173" s="176">
        <f ca="1">COUNTIF(OFFSET(Data!$A$1,0,MATCH(A173,Data!$1:$1,0)-1,1000,1),B173)</f>
        <v>23</v>
      </c>
      <c r="K173" s="26" t="str">
        <f t="shared" si="41"/>
        <v>Sling Blue/Best of Spanish</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180</v>
      </c>
      <c r="B174" s="72" t="s">
        <v>767</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39"/>
        <v/>
      </c>
      <c r="H174" s="28" t="str">
        <f t="shared" si="40"/>
        <v>Sling BlueCaribe Extra</v>
      </c>
      <c r="I174" s="176">
        <f ca="1">COUNTIF(OFFSET(Data!$A$1,0,MATCH(A174,Data!$1:$1,0)-1,1000,1),B174)</f>
        <v>7</v>
      </c>
      <c r="K174" s="26" t="str">
        <f t="shared" si="41"/>
        <v>Sling Blue/Caribe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180</v>
      </c>
      <c r="B175" s="72" t="s">
        <v>768</v>
      </c>
      <c r="C175" s="108">
        <v>5</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39"/>
        <v/>
      </c>
      <c r="H175" s="28" t="str">
        <f t="shared" si="40"/>
        <v>Sling BlueCentroamérica Extra</v>
      </c>
      <c r="I175" s="176">
        <f ca="1">COUNTIF(OFFSET(Data!$A$1,0,MATCH(A175,Data!$1:$1,0)-1,1000,1),B175)</f>
        <v>3</v>
      </c>
      <c r="K175" s="26" t="str">
        <f t="shared" si="41"/>
        <v>Sling Blue/Centroamérica Extra</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180</v>
      </c>
      <c r="B176" s="72" t="s">
        <v>482</v>
      </c>
      <c r="C176" s="108">
        <v>5</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39"/>
        <v/>
      </c>
      <c r="H176" s="28" t="str">
        <f t="shared" si="40"/>
        <v>Sling BlueCineFest</v>
      </c>
      <c r="I176" s="176">
        <f ca="1">COUNTIF(OFFSET(Data!$A$1,0,MATCH(A176,Data!$1:$1,0)-1,1000,1),B176)</f>
        <v>1</v>
      </c>
      <c r="K176" s="26" t="str">
        <f t="shared" si="41"/>
        <v>Sling Blue/CineFest</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180</v>
      </c>
      <c r="B177" s="72" t="s">
        <v>207</v>
      </c>
      <c r="C177" s="108">
        <v>3</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39"/>
        <v/>
      </c>
      <c r="H177" s="28" t="str">
        <f t="shared" si="40"/>
        <v>Sling BlueCinemoi</v>
      </c>
      <c r="I177" s="176">
        <f ca="1">COUNTIF(OFFSET(Data!$A$1,0,MATCH(A177,Data!$1:$1,0)-1,1000,1),B177)</f>
        <v>0</v>
      </c>
      <c r="K177" s="26" t="str">
        <f t="shared" si="41"/>
        <v>Sling Blue/Cinemoi</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180</v>
      </c>
      <c r="B178" s="181" t="s">
        <v>814</v>
      </c>
      <c r="C178" s="108">
        <v>5</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39"/>
        <v/>
      </c>
      <c r="H178" s="28" t="str">
        <f t="shared" si="40"/>
        <v>Sling BlueCloud DVR</v>
      </c>
      <c r="I178" s="176">
        <f ca="1">COUNTIF(OFFSET(Data!$A$1,0,MATCH(A178,Data!$1:$1,0)-1,1000,1),B178)</f>
        <v>1</v>
      </c>
      <c r="K178" s="26" t="str">
        <f t="shared" si="41"/>
        <v>Sling Blue/Cloud DVR</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180</v>
      </c>
      <c r="B179" s="72" t="s">
        <v>483</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39"/>
        <v/>
      </c>
      <c r="H179" s="28" t="str">
        <f t="shared" si="40"/>
        <v>Sling BlueComedy Dynamics</v>
      </c>
      <c r="I179" s="176">
        <f ca="1">COUNTIF(OFFSET(Data!$A$1,0,MATCH(A179,Data!$1:$1,0)-1,1000,1),B179)</f>
        <v>1</v>
      </c>
      <c r="K179" s="26" t="str">
        <f t="shared" si="41"/>
        <v>Sling Blue/Comedy Dynamics</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180</v>
      </c>
      <c r="B180" s="72" t="s">
        <v>476</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39"/>
        <v/>
      </c>
      <c r="H180" s="28" t="str">
        <f t="shared" si="40"/>
        <v>Sling BlueComedy Extra</v>
      </c>
      <c r="I180" s="176">
        <f ca="1">COUNTIF(OFFSET(Data!$A$1,0,MATCH(A180,Data!$1:$1,0)-1,1000,1),B180)</f>
        <v>8</v>
      </c>
      <c r="K180" s="26" t="str">
        <f t="shared" si="41"/>
        <v>Sling Blue/Comedy Extra</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180</v>
      </c>
      <c r="B181" s="72" t="s">
        <v>484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39"/>
        <v/>
      </c>
      <c r="H181" s="28" t="str">
        <f t="shared" si="40"/>
        <v>Sling BlueCONtv</v>
      </c>
      <c r="I181" s="176">
        <f ca="1">COUNTIF(OFFSET(Data!$A$1,0,MATCH(A181,Data!$1:$1,0)-1,1000,1),B181)</f>
        <v>1</v>
      </c>
      <c r="K181" s="26" t="str">
        <f t="shared" si="41"/>
        <v>Sling Blue/CONtv</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180</v>
      </c>
      <c r="B182" s="72" t="s">
        <v>485</v>
      </c>
      <c r="C182" s="108">
        <v>3</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39"/>
        <v/>
      </c>
      <c r="H182" s="28" t="str">
        <f t="shared" si="40"/>
        <v>Sling BlueCuriosityStream</v>
      </c>
      <c r="I182" s="176">
        <f ca="1">COUNTIF(OFFSET(Data!$A$1,0,MATCH(A182,Data!$1:$1,0)-1,1000,1),B182)</f>
        <v>1</v>
      </c>
      <c r="K182" s="26" t="str">
        <f t="shared" si="41"/>
        <v>Sling Blue/CuriosityStream</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180</v>
      </c>
      <c r="B183" s="72" t="s">
        <v>486</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39"/>
        <v/>
      </c>
      <c r="H183" s="28" t="str">
        <f t="shared" si="40"/>
        <v>Sling BlueDocurama</v>
      </c>
      <c r="I183" s="176">
        <f ca="1">COUNTIF(OFFSET(Data!$A$1,0,MATCH(A183,Data!$1:$1,0)-1,1000,1),B183)</f>
        <v>1</v>
      </c>
      <c r="K183" s="26" t="str">
        <f t="shared" si="41"/>
        <v>Sling Blue/Docurama</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180</v>
      </c>
      <c r="B184" s="72" t="s">
        <v>487</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39"/>
        <v/>
      </c>
      <c r="H184" s="28" t="str">
        <f t="shared" si="40"/>
        <v>Sling BlueDOGTV</v>
      </c>
      <c r="I184" s="176">
        <f ca="1">COUNTIF(OFFSET(Data!$A$1,0,MATCH(A184,Data!$1:$1,0)-1,1000,1),B184)</f>
        <v>1</v>
      </c>
      <c r="K184" s="26" t="str">
        <f t="shared" si="41"/>
        <v>Sling Blue/DOGTV</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180</v>
      </c>
      <c r="B185" s="72" t="s">
        <v>488</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39"/>
        <v/>
      </c>
      <c r="H185" s="28" t="str">
        <f t="shared" si="40"/>
        <v>Sling BlueDove Channel</v>
      </c>
      <c r="I185" s="176">
        <f ca="1">COUNTIF(OFFSET(Data!$A$1,0,MATCH(A185,Data!$1:$1,0)-1,1000,1),B185)</f>
        <v>1</v>
      </c>
      <c r="K185" s="26" t="str">
        <f t="shared" si="41"/>
        <v>Sling Blue/Dove Channel</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180</v>
      </c>
      <c r="B186" s="72" t="s">
        <v>708</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39"/>
        <v/>
      </c>
      <c r="H186" s="28" t="str">
        <f t="shared" si="40"/>
        <v>Sling BlueDOX</v>
      </c>
      <c r="I186" s="176">
        <f ca="1">COUNTIF(OFFSET(Data!$A$1,0,MATCH(A186,Data!$1:$1,0)-1,1000,1),B186)</f>
        <v>1</v>
      </c>
      <c r="K186" s="26" t="str">
        <f t="shared" si="41"/>
        <v>Sling Blue/DOX</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180</v>
      </c>
      <c r="B187" s="72" t="s">
        <v>825</v>
      </c>
      <c r="C187" s="108">
        <v>6</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39"/>
        <v/>
      </c>
      <c r="H187" s="28" t="str">
        <f t="shared" si="40"/>
        <v>Sling BlueEchoboom Sports</v>
      </c>
      <c r="I187" s="176">
        <f ca="1">COUNTIF(OFFSET(Data!$A$1,0,MATCH(A187,Data!$1:$1,0)-1,1000,1),B187)</f>
        <v>1</v>
      </c>
      <c r="K187" s="26" t="str">
        <f t="shared" si="41"/>
        <v>Sling Blue/Echoboom Sports</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180</v>
      </c>
      <c r="B188" s="72" t="s">
        <v>32</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39"/>
        <v/>
      </c>
      <c r="H188" s="28" t="str">
        <f t="shared" si="40"/>
        <v>Sling BlueEPIX</v>
      </c>
      <c r="I188" s="176">
        <f ca="1">COUNTIF(OFFSET(Data!$A$1,0,MATCH(A188,Data!$1:$1,0)-1,1000,1),B188)</f>
        <v>3</v>
      </c>
      <c r="K188" s="26" t="str">
        <f t="shared" si="41"/>
        <v>Sling Blue/EPIX</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180</v>
      </c>
      <c r="B189" s="72" t="s">
        <v>769</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39"/>
        <v/>
      </c>
      <c r="H189" s="28" t="str">
        <f t="shared" si="40"/>
        <v>Sling BlueEspaña Extra</v>
      </c>
      <c r="I189" s="176">
        <f ca="1">COUNTIF(OFFSET(Data!$A$1,0,MATCH(A189,Data!$1:$1,0)-1,1000,1),B189)</f>
        <v>3</v>
      </c>
      <c r="K189" s="26" t="str">
        <f t="shared" si="41"/>
        <v>Sling Blue/España Extra</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180</v>
      </c>
      <c r="B190" s="72" t="s">
        <v>696</v>
      </c>
      <c r="C190" s="108">
        <v>3</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39"/>
        <v/>
      </c>
      <c r="H190" s="28" t="str">
        <f t="shared" si="40"/>
        <v>Sling BlueFlixLatino</v>
      </c>
      <c r="I190" s="176">
        <f ca="1">COUNTIF(OFFSET(Data!$A$1,0,MATCH(A190,Data!$1:$1,0)-1,1000,1),B190)</f>
        <v>1</v>
      </c>
      <c r="K190" s="26" t="str">
        <f t="shared" si="41"/>
        <v>Sling Blue/FlixLatino</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180</v>
      </c>
      <c r="B191" s="72" t="s">
        <v>695</v>
      </c>
      <c r="C191" s="108">
        <v>4</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39"/>
        <v/>
      </c>
      <c r="H191" s="28" t="str">
        <f t="shared" si="40"/>
        <v>Sling BlueGenius Brands Network</v>
      </c>
      <c r="I191" s="176">
        <f ca="1">COUNTIF(OFFSET(Data!$A$1,0,MATCH(A191,Data!$1:$1,0)-1,1000,1),B191)</f>
        <v>0</v>
      </c>
      <c r="K191" s="26" t="str">
        <f t="shared" si="41"/>
        <v>Sling Blue/Genius Brands Network</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180</v>
      </c>
      <c r="B192" s="72" t="s">
        <v>489</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39"/>
        <v/>
      </c>
      <c r="H192" s="28" t="str">
        <f t="shared" si="40"/>
        <v>Sling BlueGrokker</v>
      </c>
      <c r="I192" s="176">
        <f ca="1">COUNTIF(OFFSET(Data!$A$1,0,MATCH(A192,Data!$1:$1,0)-1,1000,1),B192)</f>
        <v>1</v>
      </c>
      <c r="K192" s="26" t="str">
        <f t="shared" si="41"/>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180</v>
      </c>
      <c r="B193" s="72" t="s">
        <v>681</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39"/>
        <v/>
      </c>
      <c r="H193" s="28" t="str">
        <f t="shared" si="40"/>
        <v>Sling BlueHallmark Movies Now</v>
      </c>
      <c r="I193" s="176">
        <f ca="1">COUNTIF(OFFSET(Data!$A$1,0,MATCH(A193,Data!$1:$1,0)-1,1000,1),B193)</f>
        <v>1</v>
      </c>
      <c r="K193" s="26" t="str">
        <f t="shared" si="41"/>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180</v>
      </c>
      <c r="B194" s="72" t="s">
        <v>481</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39"/>
        <v/>
      </c>
      <c r="H194" s="28" t="str">
        <f t="shared" si="40"/>
        <v>Sling BlueHeartland Extra</v>
      </c>
      <c r="I194" s="176">
        <f ca="1">COUNTIF(OFFSET(Data!$A$1,0,MATCH(A194,Data!$1:$1,0)-1,1000,1),B194)</f>
        <v>12</v>
      </c>
      <c r="K194" s="26" t="str">
        <f t="shared" si="41"/>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180</v>
      </c>
      <c r="B195" s="72" t="s">
        <v>490</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39"/>
        <v/>
      </c>
      <c r="H195" s="28" t="str">
        <f t="shared" si="40"/>
        <v>Sling BlueHere TV</v>
      </c>
      <c r="I195" s="176">
        <f ca="1">COUNTIF(OFFSET(Data!$A$1,0,MATCH(A195,Data!$1:$1,0)-1,1000,1),B195)</f>
        <v>1</v>
      </c>
      <c r="K195" s="26" t="str">
        <f t="shared" si="41"/>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180</v>
      </c>
      <c r="B196" s="72" t="s">
        <v>723</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39"/>
        <v/>
      </c>
      <c r="H196" s="28" t="str">
        <f t="shared" si="40"/>
        <v>Sling BlueHi-YAH!</v>
      </c>
      <c r="I196" s="176">
        <f ca="1">COUNTIF(OFFSET(Data!$A$1,0,MATCH(A196,Data!$1:$1,0)-1,1000,1),B196)</f>
        <v>1</v>
      </c>
      <c r="K196" s="26" t="str">
        <f t="shared" si="41"/>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180</v>
      </c>
      <c r="B197" s="72" t="s">
        <v>480</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39"/>
        <v/>
      </c>
      <c r="H197" s="28" t="str">
        <f t="shared" si="40"/>
        <v>Sling BlueHollywood Extra</v>
      </c>
      <c r="I197" s="176">
        <f ca="1">COUNTIF(OFFSET(Data!$A$1,0,MATCH(A197,Data!$1:$1,0)-1,1000,1),B197)</f>
        <v>7</v>
      </c>
      <c r="K197" s="26" t="str">
        <f t="shared" si="41"/>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180</v>
      </c>
      <c r="B198" s="72" t="s">
        <v>491</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39"/>
        <v/>
      </c>
      <c r="H198" s="28" t="str">
        <f t="shared" si="40"/>
        <v>Sling BlueHopster</v>
      </c>
      <c r="I198" s="176">
        <f ca="1">COUNTIF(OFFSET(Data!$A$1,0,MATCH(A198,Data!$1:$1,0)-1,1000,1),B198)</f>
        <v>1</v>
      </c>
      <c r="K198" s="26" t="str">
        <f t="shared" si="41"/>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180</v>
      </c>
      <c r="B199" s="72" t="s">
        <v>935</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39"/>
        <v/>
      </c>
      <c r="H199" s="28" t="str">
        <f t="shared" si="40"/>
        <v>Sling BlueKartoon Channel!</v>
      </c>
      <c r="I199" s="176">
        <f ca="1">COUNTIF(OFFSET(Data!$A$1,0,MATCH(A199,Data!$1:$1,0)-1,1000,1),B199)</f>
        <v>1</v>
      </c>
      <c r="K199" s="26" t="str">
        <f t="shared" si="41"/>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180</v>
      </c>
      <c r="B200" s="72" t="s">
        <v>477</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39"/>
        <v>5</v>
      </c>
      <c r="H200" s="28" t="str">
        <f t="shared" si="40"/>
        <v>Sling BlueKids Extra</v>
      </c>
      <c r="I200" s="176">
        <f ca="1">COUNTIF(OFFSET(Data!$A$1,0,MATCH(A200,Data!$1:$1,0)-1,1000,1),B200)</f>
        <v>5</v>
      </c>
      <c r="K200" s="26" t="str">
        <f t="shared" si="41"/>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180</v>
      </c>
      <c r="B201" s="72" t="s">
        <v>479</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39"/>
        <v/>
      </c>
      <c r="H201" s="28" t="str">
        <f t="shared" si="40"/>
        <v>Sling BlueLifestyle Extra</v>
      </c>
      <c r="I201" s="176">
        <f ca="1">COUNTIF(OFFSET(Data!$A$1,0,MATCH(A201,Data!$1:$1,0)-1,1000,1),B201)</f>
        <v>11</v>
      </c>
      <c r="K201" s="26" t="str">
        <f t="shared" si="41"/>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180</v>
      </c>
      <c r="B202" s="72" t="s">
        <v>826</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39"/>
        <v/>
      </c>
      <c r="H202" s="28" t="str">
        <f t="shared" si="40"/>
        <v>Sling BlueLion Mountain TV</v>
      </c>
      <c r="I202" s="176">
        <f ca="1">COUNTIF(OFFSET(Data!$A$1,0,MATCH(A202,Data!$1:$1,0)-1,1000,1),B202)</f>
        <v>1</v>
      </c>
      <c r="K202" s="26" t="str">
        <f t="shared" si="41"/>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180</v>
      </c>
      <c r="B203" s="72" t="s">
        <v>705</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39"/>
        <v/>
      </c>
      <c r="H203" s="28" t="str">
        <f t="shared" si="40"/>
        <v>Sling BlueMagnolia Selects</v>
      </c>
      <c r="I203" s="176">
        <f ca="1">COUNTIF(OFFSET(Data!$A$1,0,MATCH(A203,Data!$1:$1,0)-1,1000,1),B203)</f>
        <v>1</v>
      </c>
      <c r="K203" s="26" t="str">
        <f t="shared" si="41"/>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180</v>
      </c>
      <c r="B204" s="72" t="s">
        <v>770</v>
      </c>
      <c r="C204" s="108">
        <v>5</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39"/>
        <v/>
      </c>
      <c r="H204" s="28" t="str">
        <f t="shared" si="40"/>
        <v>Sling BlueMéxico Extra</v>
      </c>
      <c r="I204" s="176">
        <f ca="1">COUNTIF(OFFSET(Data!$A$1,0,MATCH(A204,Data!$1:$1,0)-1,1000,1),B204)</f>
        <v>12</v>
      </c>
      <c r="K204" s="26" t="str">
        <f t="shared" si="41"/>
        <v>Sling Blue/México Extra</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180</v>
      </c>
      <c r="B205" s="72" t="s">
        <v>706</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39"/>
        <v/>
      </c>
      <c r="H205" s="28" t="str">
        <f t="shared" si="40"/>
        <v>Sling BlueMonsters &amp; Nightmares</v>
      </c>
      <c r="I205" s="176">
        <f ca="1">COUNTIF(OFFSET(Data!$A$1,0,MATCH(A205,Data!$1:$1,0)-1,1000,1),B205)</f>
        <v>1</v>
      </c>
      <c r="K205" s="26" t="str">
        <f t="shared" si="41"/>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180</v>
      </c>
      <c r="B206" s="72" t="s">
        <v>478</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39"/>
        <v/>
      </c>
      <c r="H206" s="28" t="str">
        <f t="shared" si="40"/>
        <v>Sling BlueNews Extra</v>
      </c>
      <c r="I206" s="176">
        <f ca="1">COUNTIF(OFFSET(Data!$A$1,0,MATCH(A206,Data!$1:$1,0)-1,1000,1),B206)</f>
        <v>13</v>
      </c>
      <c r="K206" s="26" t="str">
        <f t="shared" si="41"/>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180</v>
      </c>
      <c r="B207" s="72" t="s">
        <v>492</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39"/>
        <v/>
      </c>
      <c r="H207" s="28" t="str">
        <f t="shared" si="40"/>
        <v>Sling BlueOutside TV Features</v>
      </c>
      <c r="I207" s="176">
        <f ca="1">COUNTIF(OFFSET(Data!$A$1,0,MATCH(A207,Data!$1:$1,0)-1,1000,1),B207)</f>
        <v>1</v>
      </c>
      <c r="K207" s="26" t="str">
        <f t="shared" si="41"/>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180</v>
      </c>
      <c r="B208" s="72" t="s">
        <v>493</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39"/>
        <v/>
      </c>
      <c r="H208" s="28" t="str">
        <f t="shared" si="40"/>
        <v>Sling BluePantaya</v>
      </c>
      <c r="I208" s="176">
        <f ca="1">COUNTIF(OFFSET(Data!$A$1,0,MATCH(A208,Data!$1:$1,0)-1,1000,1),B208)</f>
        <v>1</v>
      </c>
      <c r="K208" s="26" t="str">
        <f t="shared" si="41"/>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180</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39"/>
        <v/>
      </c>
      <c r="H209" s="28" t="str">
        <f t="shared" si="40"/>
        <v>Sling BlueShowtime</v>
      </c>
      <c r="I209" s="176">
        <f ca="1">COUNTIF(OFFSET(Data!$A$1,0,MATCH(A209,Data!$1:$1,0)-1,1000,1),B209)</f>
        <v>9</v>
      </c>
      <c r="K209" s="26" t="str">
        <f t="shared" si="41"/>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180</v>
      </c>
      <c r="B210" s="72" t="s">
        <v>475</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39"/>
        <v/>
      </c>
      <c r="H210" s="28" t="str">
        <f t="shared" si="40"/>
        <v>Sling BlueSports Extra</v>
      </c>
      <c r="I210" s="176">
        <f ca="1">COUNTIF(OFFSET(Data!$A$1,0,MATCH(A210,Data!$1:$1,0)-1,1000,1),B210)</f>
        <v>11</v>
      </c>
      <c r="K210" s="26" t="str">
        <f t="shared" si="41"/>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180</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39"/>
        <v/>
      </c>
      <c r="H211" s="28" t="str">
        <f t="shared" si="40"/>
        <v>Sling BlueStarz</v>
      </c>
      <c r="I211" s="176">
        <f ca="1">COUNTIF(OFFSET(Data!$A$1,0,MATCH(A211,Data!$1:$1,0)-1,1000,1),B211)</f>
        <v>6</v>
      </c>
      <c r="K211" s="26" t="str">
        <f t="shared" si="41"/>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180</v>
      </c>
      <c r="B212" s="72" t="s">
        <v>494</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39"/>
        <v/>
      </c>
      <c r="H212" s="28" t="str">
        <f t="shared" si="40"/>
        <v>Sling BlueStingray Karaoke</v>
      </c>
      <c r="I212" s="176">
        <f ca="1">COUNTIF(OFFSET(Data!$A$1,0,MATCH(A212,Data!$1:$1,0)-1,1000,1),B212)</f>
        <v>1</v>
      </c>
      <c r="K212" s="26" t="str">
        <f t="shared" ref="K212" si="48">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180</v>
      </c>
      <c r="B213" s="72" t="s">
        <v>709</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39"/>
        <v/>
      </c>
      <c r="H213" s="28" t="str">
        <f t="shared" si="40"/>
        <v>Sling BlueStingray Qello</v>
      </c>
      <c r="I213" s="176">
        <f ca="1">COUNTIF(OFFSET(Data!$A$1,0,MATCH(A213,Data!$1:$1,0)-1,1000,1),B213)</f>
        <v>1</v>
      </c>
      <c r="K213" s="26" t="str">
        <f t="shared" si="41"/>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180</v>
      </c>
      <c r="B214" s="72" t="s">
        <v>854</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39"/>
        <v/>
      </c>
      <c r="H214" s="28" t="str">
        <f t="shared" si="40"/>
        <v>Sling BlueSudamérica Extra</v>
      </c>
      <c r="I214" s="176">
        <f ca="1">COUNTIF(OFFSET(Data!$A$1,0,MATCH(A214,Data!$1:$1,0)-1,1000,1),B214)</f>
        <v>13</v>
      </c>
      <c r="K214" s="26" t="str">
        <f t="shared" si="41"/>
        <v>Sling Blue/Sudamérica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180</v>
      </c>
      <c r="B215" s="72" t="s">
        <v>496</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39"/>
        <v/>
      </c>
      <c r="H215" s="28" t="str">
        <f t="shared" si="40"/>
        <v>Sling BlueThe Country Network</v>
      </c>
      <c r="I215" s="176">
        <f ca="1">COUNTIF(OFFSET(Data!$A$1,0,MATCH(A215,Data!$1:$1,0)-1,1000,1),B215)</f>
        <v>1</v>
      </c>
      <c r="K215" s="26" t="str">
        <f t="shared" si="41"/>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180</v>
      </c>
      <c r="B216" s="181" t="s">
        <v>700</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39"/>
        <v/>
      </c>
      <c r="H216" s="28" t="str">
        <f t="shared" si="40"/>
        <v>Sling BlueTotal TV Deal</v>
      </c>
      <c r="I216" s="176">
        <f ca="1">COUNTIF(OFFSET(Data!$A$1,0,MATCH(A216,Data!$1:$1,0)-1,1000,1),B216)</f>
        <v>1</v>
      </c>
      <c r="K216" s="26" t="str">
        <f t="shared" ref="K216:K274" si="49">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180</v>
      </c>
      <c r="B217" s="72" t="s">
        <v>907</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39"/>
        <v/>
      </c>
      <c r="H217" s="28" t="str">
        <f t="shared" si="40"/>
        <v>Sling BlueTrue Royalty TV</v>
      </c>
      <c r="I217" s="176">
        <f ca="1">COUNTIF(OFFSET(Data!$A$1,0,MATCH(A217,Data!$1:$1,0)-1,1000,1),B217)</f>
        <v>1</v>
      </c>
      <c r="K217" s="26" t="str">
        <f t="shared" si="49"/>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180</v>
      </c>
      <c r="B218" s="72" t="s">
        <v>495</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39"/>
        <v/>
      </c>
      <c r="H218" s="28" t="str">
        <f t="shared" si="40"/>
        <v>Sling BlueUP Faith &amp; Family</v>
      </c>
      <c r="I218" s="176">
        <f ca="1">COUNTIF(OFFSET(Data!$A$1,0,MATCH(A218,Data!$1:$1,0)-1,1000,1),B218)</f>
        <v>1</v>
      </c>
      <c r="K218" s="26" t="str">
        <f t="shared" si="49"/>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180</v>
      </c>
      <c r="B219" s="72" t="s">
        <v>297</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39"/>
        <v/>
      </c>
      <c r="H219" s="28" t="str">
        <f t="shared" si="40"/>
        <v>Sling BlueVSIN</v>
      </c>
      <c r="I219" s="176">
        <f ca="1">COUNTIF(OFFSET(Data!$A$1,0,MATCH(A219,Data!$1:$1,0)-1,1000,1),B219)</f>
        <v>1</v>
      </c>
      <c r="K219" s="26" t="str">
        <f t="shared" si="49"/>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180</v>
      </c>
      <c r="B220" s="72" t="s">
        <v>707</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39"/>
        <v/>
      </c>
      <c r="H220" s="28" t="str">
        <f t="shared" si="40"/>
        <v>Sling BlueWarriors &amp; Gangsters</v>
      </c>
      <c r="I220" s="176">
        <f ca="1">COUNTIF(OFFSET(Data!$A$1,0,MATCH(A220,Data!$1:$1,0)-1,1000,1),B220)</f>
        <v>1</v>
      </c>
      <c r="K220" s="26" t="str">
        <f t="shared" si="49"/>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180</v>
      </c>
      <c r="B221" s="72" t="s">
        <v>908</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39"/>
        <v/>
      </c>
      <c r="H221" s="28" t="str">
        <f t="shared" si="40"/>
        <v>Sling BlueWatch It Scream!</v>
      </c>
      <c r="I221" s="176">
        <f ca="1">COUNTIF(OFFSET(Data!$A$1,0,MATCH(A221,Data!$1:$1,0)-1,1000,1),B221)</f>
        <v>1</v>
      </c>
      <c r="K221" s="26" t="str">
        <f t="shared" si="49"/>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179</v>
      </c>
      <c r="B222" s="181" t="s">
        <v>701</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39"/>
        <v/>
      </c>
      <c r="H222" s="28" t="str">
        <f t="shared" si="40"/>
        <v>Sling Orange4 for $10 Deal</v>
      </c>
      <c r="I222" s="176">
        <f ca="1">COUNTIF(OFFSET(Data!$A$1,0,MATCH(A222,Data!$1:$1,0)-1,1000,1),B222)</f>
        <v>1</v>
      </c>
      <c r="K222" s="26" t="str">
        <f t="shared" si="49"/>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179</v>
      </c>
      <c r="B223" s="72" t="s">
        <v>761</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39"/>
        <v/>
      </c>
      <c r="H223" s="28" t="str">
        <f t="shared" si="40"/>
        <v>Sling OrangeBest of Spanish</v>
      </c>
      <c r="I223" s="176">
        <f ca="1">COUNTIF(OFFSET(Data!$A$1,0,MATCH(A223,Data!$1:$1,0)-1,1000,1),B223)</f>
        <v>23</v>
      </c>
      <c r="K223" s="26" t="str">
        <f t="shared" si="49"/>
        <v>Sling Orange/Best of Spanish</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179</v>
      </c>
      <c r="B224" s="72" t="s">
        <v>767</v>
      </c>
      <c r="C224" s="108">
        <v>5</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39"/>
        <v/>
      </c>
      <c r="H224" s="28" t="str">
        <f t="shared" si="40"/>
        <v>Sling OrangeCaribe Extra</v>
      </c>
      <c r="I224" s="176">
        <f ca="1">COUNTIF(OFFSET(Data!$A$1,0,MATCH(A224,Data!$1:$1,0)-1,1000,1),B224)</f>
        <v>7</v>
      </c>
      <c r="K224" s="26" t="str">
        <f t="shared" si="49"/>
        <v>Sling Orange/Caribe Extra</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179</v>
      </c>
      <c r="B225" s="72" t="s">
        <v>768</v>
      </c>
      <c r="C225" s="108">
        <v>5</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39"/>
        <v/>
      </c>
      <c r="H225" s="28" t="str">
        <f t="shared" si="40"/>
        <v>Sling OrangeCentroamérica Extra</v>
      </c>
      <c r="I225" s="176">
        <f ca="1">COUNTIF(OFFSET(Data!$A$1,0,MATCH(A225,Data!$1:$1,0)-1,1000,1),B225)</f>
        <v>3</v>
      </c>
      <c r="K225" s="26" t="str">
        <f t="shared" si="49"/>
        <v>Sling Orange/Centroamérica Extra</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179</v>
      </c>
      <c r="B226" s="72" t="s">
        <v>482</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39"/>
        <v/>
      </c>
      <c r="H226" s="28" t="str">
        <f t="shared" si="40"/>
        <v>Sling OrangeCineFest</v>
      </c>
      <c r="I226" s="176">
        <f ca="1">COUNTIF(OFFSET(Data!$A$1,0,MATCH(A226,Data!$1:$1,0)-1,1000,1),B226)</f>
        <v>1</v>
      </c>
      <c r="K226" s="26" t="str">
        <f t="shared" si="49"/>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179</v>
      </c>
      <c r="B227" s="72" t="s">
        <v>207</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39"/>
        <v/>
      </c>
      <c r="H227" s="28" t="str">
        <f t="shared" si="40"/>
        <v>Sling OrangeCinemoi</v>
      </c>
      <c r="I227" s="176">
        <f ca="1">COUNTIF(OFFSET(Data!$A$1,0,MATCH(A227,Data!$1:$1,0)-1,1000,1),B227)</f>
        <v>0</v>
      </c>
      <c r="K227" s="26" t="str">
        <f t="shared" si="49"/>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179</v>
      </c>
      <c r="B228" s="181" t="s">
        <v>814</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39"/>
        <v/>
      </c>
      <c r="H228" s="28" t="str">
        <f t="shared" si="40"/>
        <v>Sling OrangeCloud DVR</v>
      </c>
      <c r="I228" s="176">
        <f ca="1">COUNTIF(OFFSET(Data!$A$1,0,MATCH(A228,Data!$1:$1,0)-1,1000,1),B228)</f>
        <v>1</v>
      </c>
      <c r="K228" s="26" t="str">
        <f t="shared" si="49"/>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179</v>
      </c>
      <c r="B229" s="72" t="s">
        <v>483</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39"/>
        <v/>
      </c>
      <c r="H229" s="28" t="str">
        <f t="shared" si="40"/>
        <v>Sling OrangeComedy Dynamics</v>
      </c>
      <c r="I229" s="176">
        <f ca="1">COUNTIF(OFFSET(Data!$A$1,0,MATCH(A229,Data!$1:$1,0)-1,1000,1),B229)</f>
        <v>1</v>
      </c>
      <c r="K229" s="26" t="str">
        <f t="shared" si="49"/>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179</v>
      </c>
      <c r="B230" s="72" t="s">
        <v>476</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39"/>
        <v/>
      </c>
      <c r="H230" s="28" t="str">
        <f t="shared" si="40"/>
        <v>Sling OrangeComedy Extra</v>
      </c>
      <c r="I230" s="176">
        <f ca="1">COUNTIF(OFFSET(Data!$A$1,0,MATCH(A230,Data!$1:$1,0)-1,1000,1),B230)</f>
        <v>10</v>
      </c>
      <c r="K230" s="26" t="str">
        <f t="shared" si="49"/>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179</v>
      </c>
      <c r="B231" s="72" t="s">
        <v>484</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7" ca="1" si="50">IF(E231=0,"",C231/E231)</f>
        <v/>
      </c>
      <c r="H231" s="28" t="str">
        <f t="shared" ref="H231:H287" si="51">A231&amp;B231&amp;D231</f>
        <v>Sling OrangeCONtv</v>
      </c>
      <c r="I231" s="176">
        <f ca="1">COUNTIF(OFFSET(Data!$A$1,0,MATCH(A231,Data!$1:$1,0)-1,1000,1),B231)</f>
        <v>1</v>
      </c>
      <c r="K231" s="26" t="str">
        <f t="shared" si="49"/>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179</v>
      </c>
      <c r="B232" s="72" t="s">
        <v>485</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0"/>
        <v/>
      </c>
      <c r="H232" s="28" t="str">
        <f t="shared" si="51"/>
        <v>Sling OrangeCuriosityStream</v>
      </c>
      <c r="I232" s="176">
        <f ca="1">COUNTIF(OFFSET(Data!$A$1,0,MATCH(A232,Data!$1:$1,0)-1,1000,1),B232)</f>
        <v>1</v>
      </c>
      <c r="K232" s="26" t="str">
        <f t="shared" si="49"/>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179</v>
      </c>
      <c r="B233" s="72" t="s">
        <v>486</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0"/>
        <v/>
      </c>
      <c r="H233" s="28" t="str">
        <f t="shared" si="51"/>
        <v>Sling OrangeDocurama</v>
      </c>
      <c r="I233" s="176">
        <f ca="1">COUNTIF(OFFSET(Data!$A$1,0,MATCH(A233,Data!$1:$1,0)-1,1000,1),B233)</f>
        <v>1</v>
      </c>
      <c r="K233" s="26" t="str">
        <f t="shared" si="49"/>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179</v>
      </c>
      <c r="B234" s="72" t="s">
        <v>487</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0"/>
        <v/>
      </c>
      <c r="H234" s="28" t="str">
        <f t="shared" si="51"/>
        <v>Sling OrangeDOGTV</v>
      </c>
      <c r="I234" s="176">
        <f ca="1">COUNTIF(OFFSET(Data!$A$1,0,MATCH(A234,Data!$1:$1,0)-1,1000,1),B234)</f>
        <v>1</v>
      </c>
      <c r="K234" s="26" t="str">
        <f t="shared" si="49"/>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179</v>
      </c>
      <c r="B235" s="72" t="s">
        <v>488</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0"/>
        <v/>
      </c>
      <c r="H235" s="28" t="str">
        <f t="shared" si="51"/>
        <v>Sling OrangeDove Channel</v>
      </c>
      <c r="I235" s="176">
        <f ca="1">COUNTIF(OFFSET(Data!$A$1,0,MATCH(A235,Data!$1:$1,0)-1,1000,1),B235)</f>
        <v>1</v>
      </c>
      <c r="K235" s="26" t="str">
        <f t="shared" si="49"/>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179</v>
      </c>
      <c r="B236" s="72" t="s">
        <v>708</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0"/>
        <v/>
      </c>
      <c r="H236" s="28" t="str">
        <f t="shared" si="51"/>
        <v>Sling OrangeDOX</v>
      </c>
      <c r="I236" s="176">
        <f ca="1">COUNTIF(OFFSET(Data!$A$1,0,MATCH(A236,Data!$1:$1,0)-1,1000,1),B236)</f>
        <v>1</v>
      </c>
      <c r="K236" s="26" t="str">
        <f t="shared" si="49"/>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179</v>
      </c>
      <c r="B237" s="72" t="s">
        <v>825</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0"/>
        <v/>
      </c>
      <c r="H237" s="28" t="str">
        <f t="shared" si="51"/>
        <v>Sling OrangeEchoboom Sports</v>
      </c>
      <c r="I237" s="176">
        <f ca="1">COUNTIF(OFFSET(Data!$A$1,0,MATCH(A237,Data!$1:$1,0)-1,1000,1),B237)</f>
        <v>1</v>
      </c>
      <c r="K237" s="26" t="str">
        <f t="shared" si="49"/>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179</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0"/>
        <v/>
      </c>
      <c r="H238" s="28" t="str">
        <f t="shared" si="51"/>
        <v>Sling OrangeEPIX</v>
      </c>
      <c r="I238" s="176">
        <f ca="1">COUNTIF(OFFSET(Data!$A$1,0,MATCH(A238,Data!$1:$1,0)-1,1000,1),B238)</f>
        <v>3</v>
      </c>
      <c r="K238" s="26" t="str">
        <f t="shared" si="49"/>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179</v>
      </c>
      <c r="B239" s="72" t="s">
        <v>769</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0"/>
        <v/>
      </c>
      <c r="H239" s="28" t="str">
        <f t="shared" si="51"/>
        <v>Sling OrangeEspaña Extra</v>
      </c>
      <c r="I239" s="176">
        <f ca="1">COUNTIF(OFFSET(Data!$A$1,0,MATCH(A239,Data!$1:$1,0)-1,1000,1),B239)</f>
        <v>3</v>
      </c>
      <c r="K239" s="26" t="str">
        <f t="shared" si="49"/>
        <v>Sling Orange/España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179</v>
      </c>
      <c r="B240" s="72" t="s">
        <v>696</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0"/>
        <v/>
      </c>
      <c r="H240" s="28" t="str">
        <f t="shared" si="51"/>
        <v>Sling OrangeFlixLatino</v>
      </c>
      <c r="I240" s="176">
        <f ca="1">COUNTIF(OFFSET(Data!$A$1,0,MATCH(A240,Data!$1:$1,0)-1,1000,1),B240)</f>
        <v>1</v>
      </c>
      <c r="K240" s="26" t="str">
        <f t="shared" si="49"/>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179</v>
      </c>
      <c r="B241" s="72" t="s">
        <v>695</v>
      </c>
      <c r="C241" s="108">
        <v>4</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0"/>
        <v/>
      </c>
      <c r="H241" s="28" t="str">
        <f t="shared" si="51"/>
        <v>Sling OrangeGenius Brands Network</v>
      </c>
      <c r="I241" s="176">
        <f ca="1">COUNTIF(OFFSET(Data!$A$1,0,MATCH(A241,Data!$1:$1,0)-1,1000,1),B241)</f>
        <v>0</v>
      </c>
      <c r="K241" s="26" t="str">
        <f t="shared" si="49"/>
        <v>Sling Orange/Genius Brands Network</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179</v>
      </c>
      <c r="B242" s="72" t="s">
        <v>489</v>
      </c>
      <c r="C242" s="108">
        <v>7</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0"/>
        <v/>
      </c>
      <c r="H242" s="28" t="str">
        <f t="shared" si="51"/>
        <v>Sling OrangeGrokker</v>
      </c>
      <c r="I242" s="176">
        <f ca="1">COUNTIF(OFFSET(Data!$A$1,0,MATCH(A242,Data!$1:$1,0)-1,1000,1),B242)</f>
        <v>1</v>
      </c>
      <c r="K242" s="26" t="str">
        <f t="shared" si="49"/>
        <v>Sling Orange/Grokker</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179</v>
      </c>
      <c r="B243" s="72" t="s">
        <v>681</v>
      </c>
      <c r="C243" s="108">
        <v>6</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0"/>
        <v/>
      </c>
      <c r="H243" s="28" t="str">
        <f t="shared" si="51"/>
        <v>Sling OrangeHallmark Movies Now</v>
      </c>
      <c r="I243" s="176">
        <f ca="1">COUNTIF(OFFSET(Data!$A$1,0,MATCH(A243,Data!$1:$1,0)-1,1000,1),B243)</f>
        <v>1</v>
      </c>
      <c r="K243" s="26" t="str">
        <f t="shared" si="49"/>
        <v>Sling Orange/Hallmark Movies Now</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179</v>
      </c>
      <c r="B244" s="72" t="s">
        <v>481</v>
      </c>
      <c r="C244" s="108">
        <v>5</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0"/>
        <v/>
      </c>
      <c r="H244" s="28" t="str">
        <f t="shared" si="51"/>
        <v>Sling OrangeHeartland Extra</v>
      </c>
      <c r="I244" s="176">
        <f ca="1">COUNTIF(OFFSET(Data!$A$1,0,MATCH(A244,Data!$1:$1,0)-1,1000,1),B244)</f>
        <v>11</v>
      </c>
      <c r="K244" s="26" t="str">
        <f t="shared" si="49"/>
        <v>Sling Orange/Heartland Extra</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179</v>
      </c>
      <c r="B245" s="72" t="s">
        <v>490</v>
      </c>
      <c r="C245" s="108">
        <v>8</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0"/>
        <v/>
      </c>
      <c r="H245" s="28" t="str">
        <f t="shared" si="51"/>
        <v>Sling OrangeHere TV</v>
      </c>
      <c r="I245" s="176">
        <f ca="1">COUNTIF(OFFSET(Data!$A$1,0,MATCH(A245,Data!$1:$1,0)-1,1000,1),B245)</f>
        <v>1</v>
      </c>
      <c r="K245" s="26" t="str">
        <f t="shared" si="49"/>
        <v>Sling Orange/Here TV</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179</v>
      </c>
      <c r="B246" s="72" t="s">
        <v>723</v>
      </c>
      <c r="C246" s="108">
        <v>3</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0"/>
        <v/>
      </c>
      <c r="H246" s="28" t="str">
        <f t="shared" si="51"/>
        <v>Sling OrangeHi-YAH!</v>
      </c>
      <c r="I246" s="176">
        <f ca="1">COUNTIF(OFFSET(Data!$A$1,0,MATCH(A246,Data!$1:$1,0)-1,1000,1),B246)</f>
        <v>1</v>
      </c>
      <c r="K246" s="26" t="str">
        <f t="shared" si="49"/>
        <v>Sling Orange/Hi-YAH!</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179</v>
      </c>
      <c r="B247" s="72" t="s">
        <v>480</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0"/>
        <v/>
      </c>
      <c r="H247" s="28" t="str">
        <f t="shared" si="51"/>
        <v>Sling OrangeHollywood Extra</v>
      </c>
      <c r="I247" s="176">
        <f ca="1">COUNTIF(OFFSET(Data!$A$1,0,MATCH(A247,Data!$1:$1,0)-1,1000,1),B247)</f>
        <v>5</v>
      </c>
      <c r="K247" s="26" t="str">
        <f t="shared" si="49"/>
        <v>Sling Orange/Hollywood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179</v>
      </c>
      <c r="B248" s="72" t="s">
        <v>491</v>
      </c>
      <c r="C248" s="108">
        <v>5</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0"/>
        <v/>
      </c>
      <c r="H248" s="28" t="str">
        <f t="shared" si="51"/>
        <v>Sling OrangeHopster</v>
      </c>
      <c r="I248" s="176">
        <f ca="1">COUNTIF(OFFSET(Data!$A$1,0,MATCH(A248,Data!$1:$1,0)-1,1000,1),B248)</f>
        <v>1</v>
      </c>
      <c r="K248" s="26" t="str">
        <f t="shared" si="49"/>
        <v>Sling Orange/Hopster</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179</v>
      </c>
      <c r="B249" s="72" t="s">
        <v>935</v>
      </c>
      <c r="C249" s="108">
        <v>4</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50"/>
        <v/>
      </c>
      <c r="H249" s="28" t="str">
        <f t="shared" si="51"/>
        <v>Sling OrangeKartoon Channel!</v>
      </c>
      <c r="I249" s="176">
        <f ca="1">COUNTIF(OFFSET(Data!$A$1,0,MATCH(A249,Data!$1:$1,0)-1,1000,1),B249)</f>
        <v>1</v>
      </c>
      <c r="K249" s="26" t="str">
        <f t="shared" si="49"/>
        <v>Sling Orange/Kartoon Channel!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179</v>
      </c>
      <c r="B250" s="72" t="s">
        <v>477</v>
      </c>
      <c r="C250" s="108">
        <v>5</v>
      </c>
      <c r="D250" s="126"/>
      <c r="E250" s="124">
        <f ca="1">COUNTIFS(Data!$D$1:$D$1000,1,OFFSET(Data!$A$1,0,MATCH($A250,Data!$1:$1,0)-1,1000,1),B250)</f>
        <v>1</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f t="shared" ca="1" si="50"/>
        <v>5</v>
      </c>
      <c r="H250" s="28" t="str">
        <f t="shared" si="51"/>
        <v>Sling OrangeKids Extra</v>
      </c>
      <c r="I250" s="176">
        <f ca="1">COUNTIF(OFFSET(Data!$A$1,0,MATCH(A250,Data!$1:$1,0)-1,1000,1),B250)</f>
        <v>8</v>
      </c>
      <c r="K250" s="26" t="str">
        <f t="shared" si="49"/>
        <v>Sling Orange/Kids Extra</v>
      </c>
      <c r="L250" s="39" t="str">
        <f t="array" aca="1" ref="L250" ca="1">_xlfn.TEXTJOIN(", ",TRUE,IF((Data!$D$1:$D$1000=1)*(OFFSET(Data!$A$1,0,MATCH($A250,Data!$1:$1,0)-1,1000,1)=$B250),Data!$A$1:$A$1000,""))</f>
        <v>Boomerang</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179</v>
      </c>
      <c r="B251" s="72" t="s">
        <v>479</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0"/>
        <v/>
      </c>
      <c r="H251" s="28" t="str">
        <f t="shared" si="51"/>
        <v>Sling OrangeLifestyle Extra</v>
      </c>
      <c r="I251" s="176">
        <f ca="1">COUNTIF(OFFSET(Data!$A$1,0,MATCH(A251,Data!$1:$1,0)-1,1000,1),B251)</f>
        <v>11</v>
      </c>
      <c r="K251" s="26" t="str">
        <f t="shared" si="49"/>
        <v>Sling Orange/Lifestyle Extra</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179</v>
      </c>
      <c r="B252" s="72" t="s">
        <v>826</v>
      </c>
      <c r="C252" s="108">
        <v>3</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0"/>
        <v/>
      </c>
      <c r="H252" s="28" t="str">
        <f t="shared" si="51"/>
        <v>Sling OrangeLion Mountain TV</v>
      </c>
      <c r="I252" s="176">
        <f ca="1">COUNTIF(OFFSET(Data!$A$1,0,MATCH(A252,Data!$1:$1,0)-1,1000,1),B252)</f>
        <v>1</v>
      </c>
      <c r="K252" s="26" t="str">
        <f t="shared" si="49"/>
        <v>Sling Orange/Lion Mountain TV</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179</v>
      </c>
      <c r="B253" s="72" t="s">
        <v>705</v>
      </c>
      <c r="C253" s="108">
        <v>5</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0"/>
        <v/>
      </c>
      <c r="H253" s="28" t="str">
        <f t="shared" si="51"/>
        <v>Sling OrangeMagnolia Selects</v>
      </c>
      <c r="I253" s="176">
        <f ca="1">COUNTIF(OFFSET(Data!$A$1,0,MATCH(A253,Data!$1:$1,0)-1,1000,1),B253)</f>
        <v>1</v>
      </c>
      <c r="K253" s="26" t="str">
        <f t="shared" si="49"/>
        <v>Sling Orange/Magnolia Selects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179</v>
      </c>
      <c r="B254" s="72" t="s">
        <v>770</v>
      </c>
      <c r="C254" s="108">
        <v>5</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0"/>
        <v/>
      </c>
      <c r="H254" s="28" t="str">
        <f t="shared" si="51"/>
        <v>Sling OrangeMéxico Extra</v>
      </c>
      <c r="I254" s="176">
        <f ca="1">COUNTIF(OFFSET(Data!$A$1,0,MATCH(A254,Data!$1:$1,0)-1,1000,1),B254)</f>
        <v>12</v>
      </c>
      <c r="K254" s="26" t="str">
        <f t="shared" si="49"/>
        <v>Sling Orange/México Extra</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179</v>
      </c>
      <c r="B255" s="72" t="s">
        <v>706</v>
      </c>
      <c r="C255" s="108">
        <v>3</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0"/>
        <v/>
      </c>
      <c r="H255" s="28" t="str">
        <f t="shared" si="51"/>
        <v>Sling OrangeMonsters &amp; Nightmares</v>
      </c>
      <c r="I255" s="176">
        <f ca="1">COUNTIF(OFFSET(Data!$A$1,0,MATCH(A255,Data!$1:$1,0)-1,1000,1),B255)</f>
        <v>1</v>
      </c>
      <c r="K255" s="26" t="str">
        <f t="shared" si="49"/>
        <v>Sling Orange/Monsters &amp; Nightmares</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179</v>
      </c>
      <c r="B256" s="72" t="s">
        <v>478</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0"/>
        <v/>
      </c>
      <c r="H256" s="28" t="str">
        <f t="shared" si="51"/>
        <v>Sling OrangeNews Extra</v>
      </c>
      <c r="I256" s="176">
        <f ca="1">COUNTIF(OFFSET(Data!$A$1,0,MATCH(A256,Data!$1:$1,0)-1,1000,1),B256)</f>
        <v>10</v>
      </c>
      <c r="K256" s="26" t="str">
        <f t="shared" si="49"/>
        <v>Sling Orange/News Extra</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179</v>
      </c>
      <c r="B257" s="72" t="s">
        <v>492</v>
      </c>
      <c r="C257" s="108">
        <v>5</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0"/>
        <v/>
      </c>
      <c r="H257" s="28" t="str">
        <f t="shared" si="51"/>
        <v>Sling OrangeOutside TV Features</v>
      </c>
      <c r="I257" s="176">
        <f ca="1">COUNTIF(OFFSET(Data!$A$1,0,MATCH(A257,Data!$1:$1,0)-1,1000,1),B257)</f>
        <v>1</v>
      </c>
      <c r="K257" s="26" t="str">
        <f t="shared" si="49"/>
        <v>Sling Orange/Outside TV Features</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179</v>
      </c>
      <c r="B258" s="72" t="s">
        <v>493</v>
      </c>
      <c r="C258" s="108">
        <v>6</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0"/>
        <v/>
      </c>
      <c r="H258" s="28" t="str">
        <f t="shared" si="51"/>
        <v>Sling OrangePantaya</v>
      </c>
      <c r="I258" s="176">
        <f ca="1">COUNTIF(OFFSET(Data!$A$1,0,MATCH(A258,Data!$1:$1,0)-1,1000,1),B258)</f>
        <v>1</v>
      </c>
      <c r="K258" s="26" t="str">
        <f t="shared" si="49"/>
        <v>Sling Orange/Pantaya</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179</v>
      </c>
      <c r="B259" s="72" t="s">
        <v>66</v>
      </c>
      <c r="C259" s="108">
        <v>10</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50"/>
        <v/>
      </c>
      <c r="H259" s="28" t="str">
        <f t="shared" si="51"/>
        <v>Sling OrangeShowtime</v>
      </c>
      <c r="I259" s="176">
        <f ca="1">COUNTIF(OFFSET(Data!$A$1,0,MATCH(A259,Data!$1:$1,0)-1,1000,1),B259)</f>
        <v>9</v>
      </c>
      <c r="K259" s="26" t="str">
        <f t="shared" si="49"/>
        <v>Sling Orange/Showtime</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179</v>
      </c>
      <c r="B260" s="72" t="s">
        <v>475</v>
      </c>
      <c r="C260" s="108">
        <v>10</v>
      </c>
      <c r="D260" s="126"/>
      <c r="E260" s="124">
        <f ca="1">COUNTIFS(Data!$D$1:$D$1000,1,OFFSET(Data!$A$1,0,MATCH($A260,Data!$1:$1,0)-1,1000,1),B260)</f>
        <v>1</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f t="shared" ca="1" si="50"/>
        <v>10</v>
      </c>
      <c r="H260" s="28" t="str">
        <f t="shared" si="51"/>
        <v>Sling OrangeSports Extra</v>
      </c>
      <c r="I260" s="176">
        <f ca="1">COUNTIF(OFFSET(Data!$A$1,0,MATCH(A260,Data!$1:$1,0)-1,1000,1),B260)</f>
        <v>15</v>
      </c>
      <c r="K260" s="26" t="str">
        <f t="shared" si="49"/>
        <v>Sling Orange/Sports Extra</v>
      </c>
      <c r="L260" s="39" t="str">
        <f t="array" aca="1" ref="L260" ca="1">_xlfn.TEXTJOIN(", ",TRUE,IF((Data!$D$1:$D$1000=1)*(OFFSET(Data!$A$1,0,MATCH($A260,Data!$1:$1,0)-1,1000,1)=$B260),Data!$A$1:$A$1000,""))</f>
        <v>Longhorn Network</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179</v>
      </c>
      <c r="B261" s="72" t="s">
        <v>67</v>
      </c>
      <c r="C261" s="108">
        <v>9</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0"/>
        <v/>
      </c>
      <c r="H261" s="28" t="str">
        <f t="shared" si="51"/>
        <v>Sling OrangeStarz</v>
      </c>
      <c r="I261" s="176">
        <f ca="1">COUNTIF(OFFSET(Data!$A$1,0,MATCH(A261,Data!$1:$1,0)-1,1000,1),B261)</f>
        <v>6</v>
      </c>
      <c r="K261" s="26" t="str">
        <f t="shared" si="49"/>
        <v>Sling Orange/Starz</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179</v>
      </c>
      <c r="B262" s="72" t="s">
        <v>494</v>
      </c>
      <c r="C262" s="108">
        <v>7</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0"/>
        <v/>
      </c>
      <c r="H262" s="28" t="str">
        <f t="shared" si="51"/>
        <v>Sling OrangeStingray Karaoke</v>
      </c>
      <c r="I262" s="176">
        <f ca="1">COUNTIF(OFFSET(Data!$A$1,0,MATCH(A262,Data!$1:$1,0)-1,1000,1),B262)</f>
        <v>1</v>
      </c>
      <c r="K262" s="26" t="str">
        <f t="shared" si="49"/>
        <v>Sling Orange/Stingray Karaoke</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179</v>
      </c>
      <c r="B263" s="72" t="s">
        <v>709</v>
      </c>
      <c r="C263" s="108">
        <v>8</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0"/>
        <v/>
      </c>
      <c r="H263" s="28" t="str">
        <f t="shared" si="51"/>
        <v>Sling OrangeStingray Qello</v>
      </c>
      <c r="I263" s="176">
        <f ca="1">COUNTIF(OFFSET(Data!$A$1,0,MATCH(A263,Data!$1:$1,0)-1,1000,1),B263)</f>
        <v>1</v>
      </c>
      <c r="K263" s="26" t="str">
        <f t="shared" si="49"/>
        <v>Sling Orange/Stingray Qello</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179</v>
      </c>
      <c r="B264" s="72" t="s">
        <v>854</v>
      </c>
      <c r="C264" s="108">
        <v>5</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0"/>
        <v/>
      </c>
      <c r="H264" s="28" t="str">
        <f t="shared" si="51"/>
        <v>Sling OrangeSudamérica Extra</v>
      </c>
      <c r="I264" s="176">
        <f ca="1">COUNTIF(OFFSET(Data!$A$1,0,MATCH(A264,Data!$1:$1,0)-1,1000,1),B264)</f>
        <v>13</v>
      </c>
      <c r="K264" s="26" t="str">
        <f t="shared" si="49"/>
        <v>Sling Orange/Sudamérica Extra</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179</v>
      </c>
      <c r="B265" s="72" t="s">
        <v>496</v>
      </c>
      <c r="C265" s="108">
        <v>3</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0"/>
        <v/>
      </c>
      <c r="H265" s="28" t="str">
        <f t="shared" si="51"/>
        <v>Sling OrangeThe Country Network</v>
      </c>
      <c r="I265" s="176">
        <f ca="1">COUNTIF(OFFSET(Data!$A$1,0,MATCH(A265,Data!$1:$1,0)-1,1000,1),B265)</f>
        <v>1</v>
      </c>
      <c r="K265" s="26" t="str">
        <f t="shared" si="49"/>
        <v>Sling Orange/The Country Network</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179</v>
      </c>
      <c r="B266" s="181" t="s">
        <v>700</v>
      </c>
      <c r="C266" s="108">
        <v>20</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0"/>
        <v/>
      </c>
      <c r="H266" s="28" t="str">
        <f t="shared" si="51"/>
        <v>Sling OrangeTotal TV Deal</v>
      </c>
      <c r="I266" s="176">
        <f ca="1">COUNTIF(OFFSET(Data!$A$1,0,MATCH(A266,Data!$1:$1,0)-1,1000,1),B266)</f>
        <v>1</v>
      </c>
      <c r="K266" s="26" t="str">
        <f t="shared" ref="K266:K271" si="52">A266&amp;"/"&amp;B266</f>
        <v>Sling Orange/Total TV Deal</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179</v>
      </c>
      <c r="B267" s="72" t="s">
        <v>907</v>
      </c>
      <c r="C267" s="108">
        <v>6</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0"/>
        <v/>
      </c>
      <c r="H267" s="28" t="str">
        <f t="shared" si="51"/>
        <v>Sling OrangeTrue Royalty TV</v>
      </c>
      <c r="I267" s="176">
        <f ca="1">COUNTIF(OFFSET(Data!$A$1,0,MATCH(A267,Data!$1:$1,0)-1,1000,1),B267)</f>
        <v>1</v>
      </c>
      <c r="K267" s="26" t="str">
        <f t="shared" si="52"/>
        <v>Sling Orange/True Royalty TV</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179</v>
      </c>
      <c r="B268" s="72" t="s">
        <v>495</v>
      </c>
      <c r="C268" s="108">
        <v>5</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0"/>
        <v/>
      </c>
      <c r="H268" s="28" t="str">
        <f t="shared" si="51"/>
        <v>Sling OrangeUP Faith &amp; Family</v>
      </c>
      <c r="I268" s="176">
        <f ca="1">COUNTIF(OFFSET(Data!$A$1,0,MATCH(A268,Data!$1:$1,0)-1,1000,1),B268)</f>
        <v>1</v>
      </c>
      <c r="K268" s="26" t="str">
        <f t="shared" si="52"/>
        <v>Sling Orange/UP Faith &amp; Family</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179</v>
      </c>
      <c r="B269" s="72" t="s">
        <v>297</v>
      </c>
      <c r="C269" s="108">
        <v>4</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0"/>
        <v/>
      </c>
      <c r="H269" s="28" t="str">
        <f t="shared" si="51"/>
        <v>Sling OrangeVSIN</v>
      </c>
      <c r="I269" s="176">
        <f ca="1">COUNTIF(OFFSET(Data!$A$1,0,MATCH(A269,Data!$1:$1,0)-1,1000,1),B269)</f>
        <v>1</v>
      </c>
      <c r="K269" s="26" t="str">
        <f t="shared" si="52"/>
        <v>Sling Orange/VSIN</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179</v>
      </c>
      <c r="B270" s="72" t="s">
        <v>707</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0"/>
        <v/>
      </c>
      <c r="H270" s="28" t="str">
        <f t="shared" si="51"/>
        <v>Sling OrangeWarriors &amp; Gangsters</v>
      </c>
      <c r="I270" s="176">
        <f ca="1">COUNTIF(OFFSET(Data!$A$1,0,MATCH(A270,Data!$1:$1,0)-1,1000,1),B270)</f>
        <v>1</v>
      </c>
      <c r="K270" s="26" t="str">
        <f t="shared" si="52"/>
        <v>Sling Orange/Warriors &amp; Gangsters</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179</v>
      </c>
      <c r="B271" s="72" t="s">
        <v>908</v>
      </c>
      <c r="C271" s="108">
        <v>3</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0"/>
        <v/>
      </c>
      <c r="H271" s="28" t="str">
        <f t="shared" si="51"/>
        <v>Sling OrangeWatch It Scream!</v>
      </c>
      <c r="I271" s="176">
        <f ca="1">COUNTIF(OFFSET(Data!$A$1,0,MATCH(A271,Data!$1:$1,0)-1,1000,1),B271)</f>
        <v>1</v>
      </c>
      <c r="K271" s="26" t="str">
        <f t="shared" si="52"/>
        <v>Sling Orange/Watch It Scream!</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828</v>
      </c>
      <c r="B272" s="72" t="s">
        <v>550</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0"/>
        <v/>
      </c>
      <c r="H272" s="28" t="str">
        <f t="shared" si="51"/>
        <v>VidgoPlus</v>
      </c>
      <c r="I272" s="176">
        <f ca="1">COUNTIF(OFFSET(Data!$A$1,0,MATCH(A272,Data!$1:$1,0)-1,1000,1),B272)</f>
        <v>19</v>
      </c>
      <c r="K272" s="26" t="str">
        <f t="shared" si="49"/>
        <v>Vidgo/Plus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845</v>
      </c>
      <c r="B273" s="72" t="s">
        <v>841</v>
      </c>
      <c r="C273" s="108">
        <v>10</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0"/>
        <v/>
      </c>
      <c r="H273" s="28" t="str">
        <f t="shared" si="51"/>
        <v>Vidgo LatinoLatino MAS</v>
      </c>
      <c r="I273" s="176">
        <f ca="1">COUNTIF(OFFSET(Data!$A$1,0,MATCH(A273,Data!$1:$1,0)-1,1000,1),B273)</f>
        <v>15</v>
      </c>
      <c r="K273" s="26" t="str">
        <f t="shared" si="49"/>
        <v>Vidgo Latino/Latino MAS</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165</v>
      </c>
      <c r="B274" s="72" t="s">
        <v>758</v>
      </c>
      <c r="C274" s="108">
        <v>6</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0"/>
        <v/>
      </c>
      <c r="H274" s="28" t="str">
        <f t="shared" si="51"/>
        <v>YouTube TVAcorn TV</v>
      </c>
      <c r="I274" s="176">
        <f ca="1">COUNTIF(OFFSET(Data!$A$1,0,MATCH(A274,Data!$1:$1,0)-1,1000,1),B274)</f>
        <v>1</v>
      </c>
      <c r="K274" s="26" t="str">
        <f t="shared" si="49"/>
        <v>YouTube TV/Acorn TV</v>
      </c>
      <c r="L274" s="39" t="str">
        <f t="array" aca="1" ref="L274" ca="1">_xlfn.TEXTJOIN(", ",TRUE,IF((Data!$D$1:$D$1000=1)*(OFFSET(Data!$A$1,0,MATCH($A274,Data!$1:$1,0)-1,1000,1)=$B274),Data!$A$1:$A$1000,""))</f>
        <v/>
      </c>
      <c r="M274" s="39"/>
      <c r="N274" s="39"/>
      <c r="O274" s="39"/>
      <c r="P274" s="39"/>
      <c r="Q274" s="39"/>
      <c r="R274" s="39"/>
      <c r="S274" s="39"/>
      <c r="T274" s="39"/>
      <c r="U274" s="39"/>
      <c r="V274" s="39"/>
      <c r="W274" s="39"/>
      <c r="X274" s="39"/>
      <c r="Y274" s="39"/>
      <c r="Z274" s="39"/>
      <c r="AA274" s="39"/>
      <c r="AB274" s="39"/>
      <c r="AC274" s="39"/>
      <c r="AD274" s="39"/>
      <c r="AE274" s="39"/>
    </row>
    <row r="275" spans="1:31" ht="13.3" thickBot="1" x14ac:dyDescent="0.4">
      <c r="A275" s="71" t="s">
        <v>165</v>
      </c>
      <c r="B275" s="72" t="s">
        <v>155</v>
      </c>
      <c r="C275" s="108">
        <v>5</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ca="1" si="50"/>
        <v/>
      </c>
      <c r="H275" s="28" t="str">
        <f t="shared" si="51"/>
        <v>YouTube TVAMC Premiere</v>
      </c>
      <c r="I275" s="176">
        <f ca="1">COUNTIF(OFFSET(Data!$A$1,0,MATCH(A275,Data!$1:$1,0)-1,1000,1),B275)</f>
        <v>1</v>
      </c>
      <c r="K275" s="26" t="str">
        <f t="shared" ref="K275:K287" si="53">A275&amp;"/"&amp;B275</f>
        <v>YouTube TV/AMC Premiere</v>
      </c>
      <c r="L275" s="39" t="str">
        <f t="array" aca="1" ref="L275" ca="1">_xlfn.TEXTJOIN(", ",TRUE,IF((Data!$D$1:$D$1000=1)*(OFFSET(Data!$A$1,0,MATCH($A275,Data!$1:$1,0)-1,1000,1)=$B275),Data!$A$1:$A$1000,""))</f>
        <v/>
      </c>
    </row>
    <row r="276" spans="1:31" ht="13.3" thickBot="1" x14ac:dyDescent="0.4">
      <c r="A276" s="71" t="s">
        <v>165</v>
      </c>
      <c r="B276" s="72" t="s">
        <v>17</v>
      </c>
      <c r="C276" s="108">
        <v>10</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ref="G276" ca="1" si="54">IF(E276=0,"",C276/E276)</f>
        <v/>
      </c>
      <c r="H276" s="28" t="str">
        <f t="shared" ref="H276" si="55">A276&amp;B276&amp;D276</f>
        <v>YouTube TVCinemax</v>
      </c>
      <c r="I276" s="176">
        <f ca="1">COUNTIF(OFFSET(Data!$A$1,0,MATCH(A276,Data!$1:$1,0)-1,1000,1),B276)</f>
        <v>1</v>
      </c>
      <c r="K276" s="26" t="str">
        <f t="shared" ref="K276" si="56">A276&amp;"/"&amp;B276</f>
        <v>YouTube TV/Cinemax</v>
      </c>
      <c r="L276" s="39" t="str">
        <f t="array" aca="1" ref="L276" ca="1">_xlfn.TEXTJOIN(", ",TRUE,IF((Data!$D$1:$D$1000=1)*(OFFSET(Data!$A$1,0,MATCH($A276,Data!$1:$1,0)-1,1000,1)=$B276),Data!$A$1:$A$1000,""))</f>
        <v/>
      </c>
    </row>
    <row r="277" spans="1:31" ht="13.3" thickBot="1" x14ac:dyDescent="0.4">
      <c r="A277" s="71" t="s">
        <v>165</v>
      </c>
      <c r="B277" s="72" t="s">
        <v>485</v>
      </c>
      <c r="C277" s="108">
        <v>3</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0"/>
        <v/>
      </c>
      <c r="H277" s="28" t="str">
        <f t="shared" si="51"/>
        <v>YouTube TVCuriosityStream</v>
      </c>
      <c r="I277" s="176">
        <f ca="1">COUNTIF(OFFSET(Data!$A$1,0,MATCH(A277,Data!$1:$1,0)-1,1000,1),B277)</f>
        <v>1</v>
      </c>
      <c r="K277" s="26" t="str">
        <f t="shared" si="53"/>
        <v>YouTube TV/CuriosityStream</v>
      </c>
      <c r="L277" s="39" t="str">
        <f t="array" aca="1" ref="L277" ca="1">_xlfn.TEXTJOIN(", ",TRUE,IF((Data!$D$1:$D$1000=1)*(OFFSET(Data!$A$1,0,MATCH($A277,Data!$1:$1,0)-1,1000,1)=$B277),Data!$A$1:$A$1000,""))</f>
        <v/>
      </c>
    </row>
    <row r="278" spans="1:31" ht="13.3" thickBot="1" x14ac:dyDescent="0.4">
      <c r="A278" s="71" t="s">
        <v>165</v>
      </c>
      <c r="B278" s="72" t="s">
        <v>32</v>
      </c>
      <c r="C278" s="108">
        <v>6</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0"/>
        <v/>
      </c>
      <c r="H278" s="28" t="str">
        <f t="shared" si="51"/>
        <v>YouTube TVEPIX</v>
      </c>
      <c r="I278" s="176">
        <f ca="1">COUNTIF(OFFSET(Data!$A$1,0,MATCH(A278,Data!$1:$1,0)-1,1000,1),B278)</f>
        <v>1</v>
      </c>
      <c r="K278" s="26" t="str">
        <f t="shared" si="53"/>
        <v>YouTube TV/EPIX</v>
      </c>
      <c r="L278" s="39" t="str">
        <f t="array" aca="1" ref="L278" ca="1">_xlfn.TEXTJOIN(", ",TRUE,IF((Data!$D$1:$D$1000=1)*(OFFSET(Data!$A$1,0,MATCH($A278,Data!$1:$1,0)-1,1000,1)=$B278),Data!$A$1:$A$1000,""))</f>
        <v/>
      </c>
    </row>
    <row r="279" spans="1:31" ht="13.3" thickBot="1" x14ac:dyDescent="0.4">
      <c r="A279" s="71" t="s">
        <v>165</v>
      </c>
      <c r="B279" s="72" t="s">
        <v>233</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50"/>
        <v/>
      </c>
      <c r="H279" s="28" t="str">
        <f t="shared" si="51"/>
        <v>YouTube TVFOX Soccer Plus</v>
      </c>
      <c r="I279" s="176">
        <f ca="1">COUNTIF(OFFSET(Data!$A$1,0,MATCH(A279,Data!$1:$1,0)-1,1000,1),B279)</f>
        <v>1</v>
      </c>
      <c r="K279" s="26" t="str">
        <f t="shared" si="53"/>
        <v>YouTube TV/FOX Soccer Plus</v>
      </c>
      <c r="L279" s="39" t="str">
        <f t="array" aca="1" ref="L279" ca="1">_xlfn.TEXTJOIN(", ",TRUE,IF((Data!$D$1:$D$1000=1)*(OFFSET(Data!$A$1,0,MATCH($A279,Data!$1:$1,0)-1,1000,1)=$B279),Data!$A$1:$A$1000,""))</f>
        <v/>
      </c>
    </row>
    <row r="280" spans="1:31" ht="13.3" thickBot="1" x14ac:dyDescent="0.4">
      <c r="A280" s="71" t="s">
        <v>165</v>
      </c>
      <c r="B280" s="72" t="s">
        <v>41</v>
      </c>
      <c r="C280" s="108">
        <v>15</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0"/>
        <v/>
      </c>
      <c r="H280" s="28" t="str">
        <f t="shared" si="51"/>
        <v>YouTube TVHBO</v>
      </c>
      <c r="I280" s="176">
        <f ca="1">COUNTIF(OFFSET(Data!$A$1,0,MATCH(A280,Data!$1:$1,0)-1,1000,1),B280)</f>
        <v>1</v>
      </c>
      <c r="K280" s="26" t="str">
        <f t="shared" si="53"/>
        <v>YouTube TV/HBO</v>
      </c>
      <c r="L280" s="39" t="str">
        <f t="array" aca="1" ref="L280" ca="1">_xlfn.TEXTJOIN(", ",TRUE,IF((Data!$D$1:$D$1000=1)*(OFFSET(Data!$A$1,0,MATCH($A280,Data!$1:$1,0)-1,1000,1)=$B280),Data!$A$1:$A$1000,""))</f>
        <v/>
      </c>
    </row>
    <row r="281" spans="1:31" ht="13.3" thickBot="1" x14ac:dyDescent="0.4">
      <c r="A281" s="71" t="s">
        <v>165</v>
      </c>
      <c r="B281" s="72" t="s">
        <v>936</v>
      </c>
      <c r="C281" s="108">
        <v>15</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ref="G281" ca="1" si="57">IF(E281=0,"",C281/E281)</f>
        <v/>
      </c>
      <c r="H281" s="28" t="str">
        <f t="shared" ref="H281" si="58">A281&amp;B281&amp;D281</f>
        <v>YouTube TVHBO Max</v>
      </c>
      <c r="I281" s="176">
        <f ca="1">COUNTIF(OFFSET(Data!$A$1,0,MATCH(A281,Data!$1:$1,0)-1,1000,1),B281)</f>
        <v>1</v>
      </c>
      <c r="K281" s="26" t="str">
        <f t="shared" ref="K281" si="59">A281&amp;"/"&amp;B281</f>
        <v>YouTube TV/HBO Max</v>
      </c>
      <c r="L281" s="39" t="str">
        <f t="array" aca="1" ref="L281" ca="1">_xlfn.TEXTJOIN(", ",TRUE,IF((Data!$D$1:$D$1000=1)*(OFFSET(Data!$A$1,0,MATCH($A281,Data!$1:$1,0)-1,1000,1)=$B281),Data!$A$1:$A$1000,""))</f>
        <v/>
      </c>
    </row>
    <row r="282" spans="1:31" ht="13.3" thickBot="1" x14ac:dyDescent="0.4">
      <c r="A282" s="71" t="s">
        <v>165</v>
      </c>
      <c r="B282" s="72" t="s">
        <v>157</v>
      </c>
      <c r="C282" s="108">
        <v>40</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0"/>
        <v/>
      </c>
      <c r="H282" s="28" t="str">
        <f t="shared" si="51"/>
        <v>YouTube TVNBA League Pass</v>
      </c>
      <c r="I282" s="176">
        <f ca="1">COUNTIF(OFFSET(Data!$A$1,0,MATCH(A282,Data!$1:$1,0)-1,1000,1),B282)</f>
        <v>1</v>
      </c>
      <c r="K282" s="26" t="str">
        <f t="shared" si="53"/>
        <v>YouTube TV/NBA League Pass</v>
      </c>
      <c r="L282" s="39" t="str">
        <f t="array" aca="1" ref="L282" ca="1">_xlfn.TEXTJOIN(", ",TRUE,IF((Data!$D$1:$D$1000=1)*(OFFSET(Data!$A$1,0,MATCH($A282,Data!$1:$1,0)-1,1000,1)=$B282),Data!$A$1:$A$1000,""))</f>
        <v/>
      </c>
    </row>
    <row r="283" spans="1:31" ht="13.3" thickBot="1" x14ac:dyDescent="0.4">
      <c r="A283" s="71" t="s">
        <v>165</v>
      </c>
      <c r="B283" s="72" t="s">
        <v>66</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ca="1" si="50"/>
        <v/>
      </c>
      <c r="H283" s="28" t="str">
        <f t="shared" si="51"/>
        <v>YouTube TVShowtime</v>
      </c>
      <c r="I283" s="176">
        <f ca="1">COUNTIF(OFFSET(Data!$A$1,0,MATCH(A283,Data!$1:$1,0)-1,1000,1),B283)</f>
        <v>1</v>
      </c>
      <c r="K283" s="26" t="str">
        <f t="shared" si="53"/>
        <v>YouTube TV/Showtime</v>
      </c>
      <c r="L283" s="39" t="str">
        <f t="array" aca="1" ref="L283" ca="1">_xlfn.TEXTJOIN(", ",TRUE,IF((Data!$D$1:$D$1000=1)*(OFFSET(Data!$A$1,0,MATCH($A283,Data!$1:$1,0)-1,1000,1)=$B283),Data!$A$1:$A$1000,""))</f>
        <v/>
      </c>
    </row>
    <row r="284" spans="1:31" ht="13.3" thickBot="1" x14ac:dyDescent="0.4">
      <c r="A284" s="71" t="s">
        <v>165</v>
      </c>
      <c r="B284" s="72" t="s">
        <v>158</v>
      </c>
      <c r="C284" s="108">
        <v>6</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0"/>
        <v/>
      </c>
      <c r="H284" s="28" t="str">
        <f t="shared" si="51"/>
        <v>YouTube TVShudder</v>
      </c>
      <c r="I284" s="176">
        <f ca="1">COUNTIF(OFFSET(Data!$A$1,0,MATCH(A284,Data!$1:$1,0)-1,1000,1),B284)</f>
        <v>1</v>
      </c>
      <c r="K284" s="26" t="str">
        <f t="shared" si="53"/>
        <v>YouTube TV/Shudder</v>
      </c>
      <c r="L284" s="39" t="str">
        <f t="array" aca="1" ref="L284" ca="1">_xlfn.TEXTJOIN(", ",TRUE,IF((Data!$D$1:$D$1000=1)*(OFFSET(Data!$A$1,0,MATCH($A284,Data!$1:$1,0)-1,1000,1)=$B284),Data!$A$1:$A$1000,""))</f>
        <v/>
      </c>
    </row>
    <row r="285" spans="1:31" ht="13.3" thickBot="1" x14ac:dyDescent="0.4">
      <c r="A285" s="71" t="s">
        <v>165</v>
      </c>
      <c r="B285" s="72" t="s">
        <v>67</v>
      </c>
      <c r="C285" s="108">
        <v>9</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0"/>
        <v/>
      </c>
      <c r="H285" s="28" t="str">
        <f t="shared" si="51"/>
        <v>YouTube TVStarz</v>
      </c>
      <c r="I285" s="176">
        <f ca="1">COUNTIF(OFFSET(Data!$A$1,0,MATCH(A285,Data!$1:$1,0)-1,1000,1),B285)</f>
        <v>1</v>
      </c>
      <c r="K285" s="26" t="str">
        <f t="shared" si="53"/>
        <v>YouTube TV/Starz</v>
      </c>
      <c r="L285" s="39" t="str">
        <f t="array" aca="1" ref="L285" ca="1">_xlfn.TEXTJOIN(", ",TRUE,IF((Data!$D$1:$D$1000=1)*(OFFSET(Data!$A$1,0,MATCH($A285,Data!$1:$1,0)-1,1000,1)=$B285),Data!$A$1:$A$1000,""))</f>
        <v/>
      </c>
    </row>
    <row r="286" spans="1:31" ht="13.3" thickBot="1" x14ac:dyDescent="0.4">
      <c r="A286" s="71" t="s">
        <v>165</v>
      </c>
      <c r="B286" s="72" t="s">
        <v>159</v>
      </c>
      <c r="C286" s="108">
        <v>7</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0"/>
        <v/>
      </c>
      <c r="H286" s="28" t="str">
        <f t="shared" si="51"/>
        <v>YouTube TVSundance Now</v>
      </c>
      <c r="I286" s="176">
        <f ca="1">COUNTIF(OFFSET(Data!$A$1,0,MATCH(A286,Data!$1:$1,0)-1,1000,1),B286)</f>
        <v>1</v>
      </c>
      <c r="K286" s="26" t="str">
        <f t="shared" si="53"/>
        <v>YouTube TV/Sundance Now</v>
      </c>
      <c r="L286" s="39" t="str">
        <f t="array" aca="1" ref="L286" ca="1">_xlfn.TEXTJOIN(", ",TRUE,IF((Data!$D$1:$D$1000=1)*(OFFSET(Data!$A$1,0,MATCH($A286,Data!$1:$1,0)-1,1000,1)=$B286),Data!$A$1:$A$1000,""))</f>
        <v/>
      </c>
    </row>
    <row r="287" spans="1:31" ht="13.3" thickBot="1" x14ac:dyDescent="0.4">
      <c r="A287" s="71" t="s">
        <v>165</v>
      </c>
      <c r="B287" s="72" t="s">
        <v>755</v>
      </c>
      <c r="C287" s="108">
        <v>5</v>
      </c>
      <c r="D287" s="126"/>
      <c r="E287" s="124">
        <f ca="1">COUNTIFS(Data!$D$1:$D$1000,1,OFFSET(Data!$A$1,0,MATCH($A287,Data!$1:$1,0)-1,1000,1),B287)</f>
        <v>0</v>
      </c>
      <c r="F287" s="37" t="str">
        <f ca="1">IF(VLOOKUP(A287,Services!$A$1:$B$22,2,0)="Exclude","Service Excluded",IF(D287="x",IF(B287="Yes",IF(COUNTIFS($A$2:$A$21,MID(A287,1,3)&amp;"*",$D$2:$D$21,"x")=1,"","Duplicate service selected: "&amp;MID(A287,1,FIND(" ",A287)-1)),IF(ISNUMBER(MATCH(A287&amp;"Yesx",$H:$H,0)),"","Base service is not selected")),IF(AND(E287&gt;0,price_limit&lt;&gt;0,G287&gt;price_limit),"Exceeds price limit: "&amp;TEXT(price_limit,"$0.00"),"")))</f>
        <v/>
      </c>
      <c r="G287" s="61" t="str">
        <f t="shared" ca="1" si="50"/>
        <v/>
      </c>
      <c r="H287" s="28" t="str">
        <f t="shared" si="51"/>
        <v>YouTube TVUrban Movie Channel</v>
      </c>
      <c r="I287" s="176">
        <f ca="1">COUNTIF(OFFSET(Data!$A$1,0,MATCH(A287,Data!$1:$1,0)-1,1000,1),B287)</f>
        <v>1</v>
      </c>
      <c r="K287" s="26" t="str">
        <f t="shared" si="53"/>
        <v>YouTube TV/Urban Movie Channel</v>
      </c>
      <c r="L287" s="39" t="str">
        <f t="array" aca="1" ref="L287" ca="1">_xlfn.TEXTJOIN(", ",TRUE,IF((Data!$D$1:$D$1000=1)*(OFFSET(Data!$A$1,0,MATCH($A287,Data!$1:$1,0)-1,1000,1)=$B287),Data!$A$1:$A$1000,""))</f>
        <v/>
      </c>
    </row>
  </sheetData>
  <autoFilter ref="A1:I287" xr:uid="{EBBEB83C-FFA8-4368-811C-6068DE51748D}"/>
  <sortState xmlns:xlrd2="http://schemas.microsoft.com/office/spreadsheetml/2017/richdata2" ref="A23:I287">
    <sortCondition ref="A23:A287"/>
    <sortCondition ref="B23:B287"/>
  </sortState>
  <mergeCells count="1">
    <mergeCell ref="K9:M9"/>
  </mergeCells>
  <conditionalFormatting sqref="D23:D287">
    <cfRule type="expression" dxfId="1300" priority="1974">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0" id="{4B752B0D-01CE-4809-8501-DB0A18F50CC8}">
            <xm:f>VLOOKUP(A2,Services!$A$1:$B$22,2,0)="Exclude"</xm:f>
            <x14:dxf>
              <font>
                <strike/>
                <color theme="0"/>
              </font>
              <fill>
                <patternFill>
                  <bgColor rgb="FFFF0000"/>
                </patternFill>
              </fill>
            </x14:dxf>
          </x14:cfRule>
          <xm:sqref>E86:K86 B86:C86 A62:A65 A28:A35 A37:A51 A53:A60 A80:A87 A172:A198 A148:A169 A200:A221 A282:A287 A277:A279 A110:A146 A75:A78 A250:A275 A2:A26 A89:A108</xm:sqref>
        </x14:conditionalFormatting>
        <x14:conditionalFormatting xmlns:xm="http://schemas.microsoft.com/office/excel/2006/main">
          <x14:cfRule type="expression" priority="57" id="{959E1405-5BE2-42FF-A945-881375E6E031}">
            <xm:f>VLOOKUP(A222,Services!$A$1:$B$22,2,0)="Exclude"</xm:f>
            <x14:dxf>
              <font>
                <strike/>
                <color theme="0"/>
              </font>
              <fill>
                <patternFill>
                  <bgColor rgb="FFFF0000"/>
                </patternFill>
              </fill>
            </x14:dxf>
          </x14:cfRule>
          <xm:sqref>A222:A248</xm:sqref>
        </x14:conditionalFormatting>
        <x14:conditionalFormatting xmlns:xm="http://schemas.microsoft.com/office/excel/2006/main">
          <x14:cfRule type="expression" priority="38" id="{AB754516-A0CB-4F04-B044-9074BE4DB510}">
            <xm:f>VLOOKUP(A170,Services!$A$1:$B$22,2,0)="Exclude"</xm:f>
            <x14:dxf>
              <font>
                <strike/>
                <color theme="0"/>
              </font>
              <fill>
                <patternFill>
                  <bgColor rgb="FFFF0000"/>
                </patternFill>
              </fill>
            </x14:dxf>
          </x14:cfRule>
          <xm:sqref>A170</xm:sqref>
        </x14:conditionalFormatting>
        <x14:conditionalFormatting xmlns:xm="http://schemas.microsoft.com/office/excel/2006/main">
          <x14:cfRule type="expression" priority="36" id="{790DC511-2AC8-4B95-A274-CD76AD7E868E}">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34" id="{11105ECB-9BBF-47BC-9997-DFBE6802127B}">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32"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0" id="{2207A498-C8E2-4CCD-B828-7C36ECA15D7C}">
            <xm:f>VLOOKUP(A249,Services!$A$1:$B$22,2,0)="Exclude"</xm:f>
            <x14:dxf>
              <font>
                <strike/>
                <color theme="0"/>
              </font>
              <fill>
                <patternFill>
                  <bgColor rgb="FFFF0000"/>
                </patternFill>
              </fill>
            </x14:dxf>
          </x14:cfRule>
          <xm:sqref>A249</xm:sqref>
        </x14:conditionalFormatting>
        <x14:conditionalFormatting xmlns:xm="http://schemas.microsoft.com/office/excel/2006/main">
          <x14:cfRule type="expression" priority="28" id="{D56A5F97-C71F-4C1D-A824-F9BF6D7DA661}">
            <xm:f>VLOOKUP(A281,Services!$A$1:$B$22,2,0)="Exclude"</xm:f>
            <x14:dxf>
              <font>
                <strike/>
                <color theme="0"/>
              </font>
              <fill>
                <patternFill>
                  <bgColor rgb="FFFF0000"/>
                </patternFill>
              </fill>
            </x14:dxf>
          </x14:cfRule>
          <xm:sqref>A281</xm:sqref>
        </x14:conditionalFormatting>
        <x14:conditionalFormatting xmlns:xm="http://schemas.microsoft.com/office/excel/2006/main">
          <x14:cfRule type="expression" priority="26" id="{1C6774B0-3469-45B5-AF95-C9C2E1BDA4A2}">
            <xm:f>VLOOKUP(A280,Services!$A$1:$B$22,2,0)="Exclude"</xm:f>
            <x14:dxf>
              <font>
                <strike/>
                <color theme="0"/>
              </font>
              <fill>
                <patternFill>
                  <bgColor rgb="FFFF0000"/>
                </patternFill>
              </fill>
            </x14:dxf>
          </x14:cfRule>
          <xm:sqref>A280</xm:sqref>
        </x14:conditionalFormatting>
        <x14:conditionalFormatting xmlns:xm="http://schemas.microsoft.com/office/excel/2006/main">
          <x14:cfRule type="expression" priority="24" id="{98F2E93E-CDA9-4589-B241-37E11827CFF5}">
            <xm:f>VLOOKUP(A276,Services!$A$1:$B$22,2,0)="Exclude"</xm:f>
            <x14:dxf>
              <font>
                <strike/>
                <color theme="0"/>
              </font>
              <fill>
                <patternFill>
                  <bgColor rgb="FFFF0000"/>
                </patternFill>
              </fill>
            </x14:dxf>
          </x14:cfRule>
          <xm:sqref>A276</xm:sqref>
        </x14:conditionalFormatting>
        <x14:conditionalFormatting xmlns:xm="http://schemas.microsoft.com/office/excel/2006/main">
          <x14:cfRule type="expression" priority="22" id="{D24F189F-799B-488B-A9B8-747AB09EC135}">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20"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17"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14"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1"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8"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5"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3"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 id="{70A8EBC0-13DA-48C2-93F9-AF969F57A820}">
            <xm:f>VLOOKUP(A67,Services!$A$1:$B$22,2,0)="Exclude"</xm:f>
            <x14:dxf>
              <font>
                <strike/>
                <color theme="0"/>
              </font>
              <fill>
                <patternFill>
                  <bgColor rgb="FFFF0000"/>
                </patternFill>
              </fill>
            </x14:dxf>
          </x14:cfRule>
          <xm:sqref>A67:A74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3"/>
  <sheetViews>
    <sheetView zoomScale="110" zoomScaleNormal="11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299</v>
      </c>
      <c r="B1" s="15" t="s">
        <v>210</v>
      </c>
      <c r="C1" s="15" t="s">
        <v>431</v>
      </c>
      <c r="D1" s="16" t="s">
        <v>392</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385</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453</v>
      </c>
      <c r="BO1" s="114" t="s">
        <v>450</v>
      </c>
      <c r="BP1" s="114" t="s">
        <v>451</v>
      </c>
      <c r="BQ1" s="114" t="s">
        <v>452</v>
      </c>
      <c r="BR1" s="114" t="s">
        <v>441</v>
      </c>
    </row>
    <row r="2" spans="1:70" x14ac:dyDescent="0.3">
      <c r="A2" s="19" t="s">
        <v>813</v>
      </c>
      <c r="C2" s="4" t="s">
        <v>808</v>
      </c>
      <c r="D2" s="3">
        <f t="shared" ref="D2:D12"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848</v>
      </c>
      <c r="X2" s="5" t="s">
        <v>818</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352</v>
      </c>
      <c r="B3" s="4" t="s">
        <v>254</v>
      </c>
      <c r="C3" s="4" t="s">
        <v>197</v>
      </c>
      <c r="D3" s="3" t="str">
        <f t="shared" ca="1" si="2"/>
        <v/>
      </c>
      <c r="F3" s="5" t="s">
        <v>761</v>
      </c>
      <c r="G3" s="5" t="s">
        <v>761</v>
      </c>
      <c r="H3" s="5" t="s">
        <v>761</v>
      </c>
      <c r="I3" s="5" t="s">
        <v>271</v>
      </c>
      <c r="J3" s="5" t="s">
        <v>271</v>
      </c>
      <c r="K3" s="5" t="s">
        <v>271</v>
      </c>
      <c r="L3" s="5" t="s">
        <v>271</v>
      </c>
      <c r="M3" s="5" t="s">
        <v>271</v>
      </c>
      <c r="N3" s="5" t="s">
        <v>271</v>
      </c>
      <c r="O3" s="5" t="s">
        <v>271</v>
      </c>
      <c r="P3" s="5" t="s">
        <v>1</v>
      </c>
      <c r="W3" s="5" t="s">
        <v>841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551</v>
      </c>
      <c r="B4" s="4" t="s">
        <v>623</v>
      </c>
      <c r="C4" s="4" t="s">
        <v>269</v>
      </c>
      <c r="D4" s="3" t="str">
        <f t="shared" ca="1" si="2"/>
        <v/>
      </c>
      <c r="L4" s="5" t="s">
        <v>1</v>
      </c>
      <c r="M4" s="5" t="s">
        <v>1</v>
      </c>
      <c r="N4" s="5" t="s">
        <v>1</v>
      </c>
      <c r="O4" s="5" t="s">
        <v>1</v>
      </c>
      <c r="T4" s="5" t="s">
        <v>234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266</v>
      </c>
      <c r="C5" s="4" t="s">
        <v>269</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227</v>
      </c>
      <c r="C6" s="4" t="s">
        <v>424</v>
      </c>
      <c r="D6" s="3">
        <f t="shared" ca="1" si="2"/>
        <v>1</v>
      </c>
      <c r="I6" s="6" t="s">
        <v>1</v>
      </c>
      <c r="J6" s="6" t="s">
        <v>1</v>
      </c>
      <c r="K6" s="5" t="s">
        <v>1</v>
      </c>
      <c r="L6" s="5" t="s">
        <v>1</v>
      </c>
      <c r="M6" s="5" t="s">
        <v>1</v>
      </c>
      <c r="N6" s="5" t="s">
        <v>1</v>
      </c>
      <c r="O6" s="5" t="s">
        <v>1</v>
      </c>
      <c r="P6" s="5" t="s">
        <v>1</v>
      </c>
      <c r="Q6" s="6" t="s">
        <v>1</v>
      </c>
      <c r="R6" s="6" t="s">
        <v>1</v>
      </c>
      <c r="S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f ca="1">IF(AND($D6=1,ISNUMBER(MATCH(Q$1&amp;Q6&amp;"x",WhatIf!$H:$H,0))),1,"")</f>
        <v>1</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3"/>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f ca="1">IF(OR(R6="",VLOOKUP(R$1,Services!$A$1:$B$22,2,0)="Exclude"),"",IF($D6=1,IF(OR(price_limit="",price_limit="No Limit"),IF(R6="Yes",1,2),IF(SUMIFS(WhatIf!$G:$G,WhatIf!$A:$A,R$1,WhatIf!$B:$B,R6)&lt;=price_limit,IF(R6="Yes",1,2),"")),""))</f>
        <v>1</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930</v>
      </c>
      <c r="C7" s="4" t="s">
        <v>205</v>
      </c>
      <c r="D7" s="3" t="str">
        <f t="shared" ca="1" si="2"/>
        <v/>
      </c>
      <c r="I7" s="6"/>
      <c r="J7" s="6"/>
      <c r="Q7" s="6" t="s">
        <v>1</v>
      </c>
      <c r="R7" s="6"/>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3"/>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 ca="1">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 ca="1">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351</v>
      </c>
      <c r="B8" s="4" t="s">
        <v>945</v>
      </c>
      <c r="C8" s="4" t="s">
        <v>205</v>
      </c>
      <c r="D8" s="3" t="str">
        <f t="shared" ca="1" si="2"/>
        <v/>
      </c>
      <c r="I8" s="6"/>
      <c r="J8" s="6"/>
      <c r="Q8" s="6" t="s">
        <v>1</v>
      </c>
      <c r="R8" s="6" t="s">
        <v>1</v>
      </c>
      <c r="S8" s="6"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 ca="1">IF(OR(R8="",VLOOKUP(R$1,Services!$A$1:$B$22,2,0)="Exclude"),"",IF($D8=1,IF(OR(price_limit="",price_limit="No Limit"),IF(R8="Yes",1,2),IF(SUMIFS(WhatIf!$G:$G,WhatIf!$A:$A,R$1,WhatIf!$B:$B,R8)&lt;=price_limit,IF(R8="Yes",1,2),"")),""))</f>
        <v/>
      </c>
      <c r="BH8" s="67" t="str">
        <f ca="1">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750</v>
      </c>
      <c r="B9" s="4" t="s">
        <v>751</v>
      </c>
      <c r="C9" s="4" t="s">
        <v>198</v>
      </c>
      <c r="D9" s="3" t="str">
        <f t="shared" ca="1" si="2"/>
        <v/>
      </c>
      <c r="F9" s="5" t="s">
        <v>475</v>
      </c>
      <c r="H9" s="5" t="s">
        <v>918</v>
      </c>
      <c r="O9" s="5" t="s">
        <v>1</v>
      </c>
      <c r="Q9" s="5" t="s">
        <v>1</v>
      </c>
      <c r="R9" s="5" t="s">
        <v>1</v>
      </c>
      <c r="S9" s="5" t="s">
        <v>1</v>
      </c>
      <c r="V9" s="5"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 ca="1">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 ca="1">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853</v>
      </c>
      <c r="C10" s="4" t="s">
        <v>198</v>
      </c>
      <c r="D10" s="3" t="str">
        <f t="shared" ca="1" si="2"/>
        <v/>
      </c>
      <c r="F10" s="5" t="s">
        <v>475</v>
      </c>
      <c r="H10" s="5" t="s">
        <v>918</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163</v>
      </c>
      <c r="B11" s="4" t="s">
        <v>227</v>
      </c>
      <c r="C11" s="4" t="s">
        <v>205</v>
      </c>
      <c r="D11" s="3" t="str">
        <f t="shared" ca="1" si="2"/>
        <v/>
      </c>
      <c r="I11" s="5" t="s">
        <v>1</v>
      </c>
      <c r="J11" s="5" t="s">
        <v>1</v>
      </c>
      <c r="K11" s="5" t="s">
        <v>1</v>
      </c>
      <c r="L11" s="5" t="s">
        <v>1</v>
      </c>
      <c r="M11" s="5" t="s">
        <v>1</v>
      </c>
      <c r="N11" s="5" t="s">
        <v>1</v>
      </c>
      <c r="O11" s="5" t="s">
        <v>1</v>
      </c>
      <c r="P11" s="5" t="s">
        <v>1</v>
      </c>
      <c r="Q11" s="6"/>
      <c r="R11" s="6"/>
      <c r="S11" s="6"/>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 ca="1">IF(OR(I11="",VLOOKUP(I$1,Services!$A$1:$B$22,2,0)="Exclude"),"",IF($D11=1,IF(OR(price_limit="",price_limit="No Limit"),IF(I11="Yes",1,2),IF(SUMIFS(WhatIf!$G:$G,WhatIf!$A:$A,I$1,WhatIf!$B:$B,I11)&lt;=price_limit,IF(I11="Yes",1,2),"")),""))</f>
        <v/>
      </c>
      <c r="AY11" s="67" t="str">
        <f ca="1">IF(OR(J11="",VLOOKUP(J$1,Services!$A$1:$B$22,2,0)="Exclude"),"",IF($D11=1,IF(OR(price_limit="",price_limit="No Limit"),IF(J11="Yes",1,2),IF(SUMIFS(WhatIf!$G:$G,WhatIf!$A:$A,J$1,WhatIf!$B:$B,J11)&lt;=price_limit,IF(J11="Yes",1,2),"")),""))</f>
        <v/>
      </c>
      <c r="AZ11" s="67" t="str">
        <f ca="1">IF(OR(K11="",VLOOKUP(K$1,Services!$A$1:$B$22,2,0)="Exclude"),"",IF($D11=1,IF(OR(price_limit="",price_limit="No Limit"),IF(K11="Yes",1,2),IF(SUMIFS(WhatIf!$G:$G,WhatIf!$A:$A,K$1,WhatIf!$B:$B,K11)&lt;=price_limit,IF(K11="Yes",1,2),"")),""))</f>
        <v/>
      </c>
      <c r="BA11" s="67" t="str">
        <f ca="1">IF(OR(L11="",VLOOKUP(L$1,Services!$A$1:$B$22,2,0)="Exclude"),"",IF($D11=1,IF(OR(price_limit="",price_limit="No Limit"),IF(L11="Yes",1,2),IF(SUMIFS(WhatIf!$G:$G,WhatIf!$A:$A,L$1,WhatIf!$B:$B,L11)&lt;=price_limit,IF(L11="Yes",1,2),"")),""))</f>
        <v/>
      </c>
      <c r="BB11" s="67" t="str">
        <f ca="1">IF(OR(M11="",VLOOKUP(M$1,Services!$A$1:$B$22,2,0)="Exclude"),"",IF($D11=1,IF(OR(price_limit="",price_limit="No Limit"),IF(M11="Yes",1,2),IF(SUMIFS(WhatIf!$G:$G,WhatIf!$A:$A,M$1,WhatIf!$B:$B,M11)&lt;=price_limit,IF(M11="Yes",1,2),"")),""))</f>
        <v/>
      </c>
      <c r="BC11" s="67" t="str">
        <f ca="1">IF(OR(N11="",VLOOKUP(N$1,Services!$A$1:$B$22,2,0)="Exclude"),"",IF($D11=1,IF(OR(price_limit="",price_limit="No Limit"),IF(N11="Yes",1,2),IF(SUMIFS(WhatIf!$G:$G,WhatIf!$A:$A,N$1,WhatIf!$B:$B,N11)&lt;=price_limit,IF(N11="Yes",1,2),"")),""))</f>
        <v/>
      </c>
      <c r="BD11" s="67" t="str">
        <f ca="1">IF(OR(O11="",VLOOKUP(O$1,Services!$A$1:$B$22,2,0)="Exclude"),"",IF($D11=1,IF(OR(price_limit="",price_limit="No Limit"),IF(O11="Yes",1,2),IF(SUMIFS(WhatIf!$G:$G,WhatIf!$A:$A,O$1,WhatIf!$B:$B,O11)&lt;=price_limit,IF(O11="Yes",1,2),"")),""))</f>
        <v/>
      </c>
      <c r="BE11" s="67" t="str">
        <f ca="1">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757</v>
      </c>
      <c r="C12" s="4" t="s">
        <v>269</v>
      </c>
      <c r="D12" s="3" t="str">
        <f t="shared" ca="1" si="2"/>
        <v/>
      </c>
      <c r="Q12" s="5" t="s">
        <v>758</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 ca="1">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839</v>
      </c>
      <c r="C13" s="4" t="s">
        <v>197</v>
      </c>
      <c r="W13" s="5" t="s">
        <v>841</v>
      </c>
      <c r="Y13" s="3" t="str">
        <f>IF(AND($D13=1,ISNUMBER(MATCH(E$1&amp;E13&amp;"x",WhatIf!$H:$H,0))),1,"")</f>
        <v/>
      </c>
      <c r="Z13" s="3" t="str">
        <f>IF(AND($D13=1,ISNUMBER(MATCH(F$1&amp;F13&amp;"x",WhatIf!$H:$H,0))),1,"")</f>
        <v/>
      </c>
      <c r="AA13" s="3" t="str">
        <f>IF(AND($D13=1,ISNUMBER(MATCH(G$1&amp;G13&amp;"x",WhatIf!$H:$H,0))),1,"")</f>
        <v/>
      </c>
      <c r="AB13" s="3" t="str">
        <f>IF(AND($D13=1,ISNUMBER(MATCH(H$1&amp;H13&amp;"x",WhatIf!$H:$H,0))),1,"")</f>
        <v/>
      </c>
      <c r="AC13" s="3" t="str">
        <f>IF(AND($D13=1,ISNUMBER(MATCH(I$1&amp;I13&amp;"x",WhatIf!$H:$H,0))),1,"")</f>
        <v/>
      </c>
      <c r="AD13" s="3" t="str">
        <f>IF(AND($D13=1,ISNUMBER(MATCH(J$1&amp;J13&amp;"x",WhatIf!$H:$H,0))),1,"")</f>
        <v/>
      </c>
      <c r="AE13" s="3" t="str">
        <f>IF(AND($D13=1,ISNUMBER(MATCH(K$1&amp;K13&amp;"x",WhatIf!$H:$H,0))),1,"")</f>
        <v/>
      </c>
      <c r="AF13" s="3" t="str">
        <f>IF(AND($D13=1,ISNUMBER(MATCH(L$1&amp;L13&amp;"x",WhatIf!$H:$H,0))),1,"")</f>
        <v/>
      </c>
      <c r="AG13" s="3" t="str">
        <f>IF(AND($D13=1,ISNUMBER(MATCH(M$1&amp;M13&amp;"x",WhatIf!$H:$H,0))),1,"")</f>
        <v/>
      </c>
      <c r="AH13" s="3" t="str">
        <f>IF(AND($D13=1,ISNUMBER(MATCH(N$1&amp;N13&amp;"x",WhatIf!$H:$H,0))),1,"")</f>
        <v/>
      </c>
      <c r="AI13" s="3" t="str">
        <f>IF(AND($D13=1,ISNUMBER(MATCH(O$1&amp;O13&amp;"x",WhatIf!$H:$H,0))),1,"")</f>
        <v/>
      </c>
      <c r="AJ13" s="3" t="str">
        <f>IF(AND($D13=1,ISNUMBER(MATCH(P$1&amp;P13&amp;"x",WhatIf!$H:$H,0))),1,"")</f>
        <v/>
      </c>
      <c r="AK13" s="3" t="str">
        <f>IF(AND($D13=1,ISNUMBER(MATCH(Q$1&amp;Q13&amp;"x",WhatIf!$H:$H,0))),1,"")</f>
        <v/>
      </c>
      <c r="AL13" s="3" t="str">
        <f>IF(AND($D13=1,ISNUMBER(MATCH(R$1&amp;R13&amp;"x",WhatIf!$H:$H,0))),1,"")</f>
        <v/>
      </c>
      <c r="AM13" s="3" t="str">
        <f>IF(AND($D13=1,ISNUMBER(MATCH(S$1&amp;S13&amp;"x",WhatIf!$H:$H,0))),1,"")</f>
        <v/>
      </c>
      <c r="AN13" s="3" t="str">
        <f>IF(AND($D13=1,ISNUMBER(MATCH(T$1&amp;T13&amp;"x",WhatIf!$H:$H,0))),1,"")</f>
        <v/>
      </c>
      <c r="AO13" s="3" t="str">
        <f>IF(AND($D13=1,ISNUMBER(MATCH(U$1&amp;U13&amp;"x",WhatIf!$H:$H,0))),1,"")</f>
        <v/>
      </c>
      <c r="AP13" s="3" t="str">
        <f>IF(AND($D13=1,ISNUMBER(MATCH(V$1&amp;V13&amp;"x",WhatIf!$H:$H,0))),1,"")</f>
        <v/>
      </c>
      <c r="AQ13" s="3" t="str">
        <f>IF(AND($D13=1,ISNUMBER(MATCH(W$1&amp;W13&amp;"x",WhatIf!$H:$H,0))),1,"")</f>
        <v/>
      </c>
      <c r="AR13" s="3" t="str">
        <f>IF(AND($D13=1,ISNUMBER(MATCH(X$1&amp;X13&amp;"x",WhatIf!$H:$H,0))),1,"")</f>
        <v/>
      </c>
      <c r="AS13" s="3" t="str">
        <f t="shared"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6</v>
      </c>
      <c r="B14" s="4" t="s">
        <v>227</v>
      </c>
      <c r="C14" s="4" t="s">
        <v>269</v>
      </c>
      <c r="D14" s="3" t="str">
        <f t="shared" ref="D14:D19" ca="1" si="5">IF(BR14=0,"",IF(BR14&lt;=VALUE(MID(marker_pick,1,1)),1,""))</f>
        <v/>
      </c>
      <c r="E14" s="5" t="s">
        <v>1</v>
      </c>
      <c r="F14" s="5" t="s">
        <v>1</v>
      </c>
      <c r="G14" s="5" t="s">
        <v>1</v>
      </c>
      <c r="H14" s="5" t="s">
        <v>1</v>
      </c>
      <c r="K14" s="5" t="s">
        <v>1</v>
      </c>
      <c r="L14" s="5" t="s">
        <v>1</v>
      </c>
      <c r="M14" s="5" t="s">
        <v>1</v>
      </c>
      <c r="N14" s="5" t="s">
        <v>1</v>
      </c>
      <c r="O14" s="5" t="s">
        <v>1</v>
      </c>
      <c r="P14" s="5" t="s">
        <v>1</v>
      </c>
      <c r="Q14" s="6" t="s">
        <v>1</v>
      </c>
      <c r="R14" s="6"/>
      <c r="S14" s="6"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3"/>
        <v/>
      </c>
      <c r="AT14" s="67" t="str">
        <f ca="1">IF(OR(E14="",VLOOKUP(E$1,Services!$A$1:$B$22,2,0)="Exclude"),"",IF($D14=1,IF(OR(price_limit="",price_limit="No Limit"),IF(E14="Yes",1,2),IF(SUMIFS(WhatIf!$G:$G,WhatIf!$A:$A,E$1,WhatIf!$B:$B,E14)&lt;=price_limit,IF(E14="Yes",1,2),"")),""))</f>
        <v/>
      </c>
      <c r="AU14" s="67" t="str">
        <f ca="1">IF(OR(F14="",VLOOKUP(F$1,Services!$A$1:$B$22,2,0)="Exclude"),"",IF($D14=1,IF(OR(price_limit="",price_limit="No Limit"),IF(F14="Yes",1,2),IF(SUMIFS(WhatIf!$G:$G,WhatIf!$A:$A,F$1,WhatIf!$B:$B,F14)&lt;=price_limit,IF(F14="Yes",1,2),"")),""))</f>
        <v/>
      </c>
      <c r="AV14" s="67" t="str">
        <f ca="1">IF(OR(G14="",VLOOKUP(G$1,Services!$A$1:$B$22,2,0)="Exclude"),"",IF($D14=1,IF(OR(price_limit="",price_limit="No Limit"),IF(G14="Yes",1,2),IF(SUMIFS(WhatIf!$G:$G,WhatIf!$A:$A,G$1,WhatIf!$B:$B,G14)&lt;=price_limit,IF(G14="Yes",1,2),"")),""))</f>
        <v/>
      </c>
      <c r="AW14" s="67" t="str">
        <f ca="1">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 ca="1">IF(OR(K14="",VLOOKUP(K$1,Services!$A$1:$B$22,2,0)="Exclude"),"",IF($D14=1,IF(OR(price_limit="",price_limit="No Limit"),IF(K14="Yes",1,2),IF(SUMIFS(WhatIf!$G:$G,WhatIf!$A:$A,K$1,WhatIf!$B:$B,K14)&lt;=price_limit,IF(K14="Yes",1,2),"")),""))</f>
        <v/>
      </c>
      <c r="BA14" s="67" t="str">
        <f ca="1">IF(OR(L14="",VLOOKUP(L$1,Services!$A$1:$B$22,2,0)="Exclude"),"",IF($D14=1,IF(OR(price_limit="",price_limit="No Limit"),IF(L14="Yes",1,2),IF(SUMIFS(WhatIf!$G:$G,WhatIf!$A:$A,L$1,WhatIf!$B:$B,L14)&lt;=price_limit,IF(L14="Yes",1,2),"")),""))</f>
        <v/>
      </c>
      <c r="BB14" s="67" t="str">
        <f ca="1">IF(OR(M14="",VLOOKUP(M$1,Services!$A$1:$B$22,2,0)="Exclude"),"",IF($D14=1,IF(OR(price_limit="",price_limit="No Limit"),IF(M14="Yes",1,2),IF(SUMIFS(WhatIf!$G:$G,WhatIf!$A:$A,M$1,WhatIf!$B:$B,M14)&lt;=price_limit,IF(M14="Yes",1,2),"")),""))</f>
        <v/>
      </c>
      <c r="BC14" s="67" t="str">
        <f ca="1">IF(OR(N14="",VLOOKUP(N$1,Services!$A$1:$B$22,2,0)="Exclude"),"",IF($D14=1,IF(OR(price_limit="",price_limit="No Limit"),IF(N14="Yes",1,2),IF(SUMIFS(WhatIf!$G:$G,WhatIf!$A:$A,N$1,WhatIf!$B:$B,N14)&lt;=price_limit,IF(N14="Yes",1,2),"")),""))</f>
        <v/>
      </c>
      <c r="BD14" s="67" t="str">
        <f ca="1">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 ca="1">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 ca="1">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 ca="1">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155</v>
      </c>
      <c r="B15" s="4" t="s">
        <v>227</v>
      </c>
      <c r="C15" s="4" t="s">
        <v>426</v>
      </c>
      <c r="D15" s="3" t="str">
        <f t="shared" ca="1" si="5"/>
        <v/>
      </c>
      <c r="Q15" s="13" t="s">
        <v>155</v>
      </c>
      <c r="R15" s="6"/>
      <c r="S15" s="13" t="s">
        <v>155</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IF(OR(E15="",VLOOKUP(E$1,Services!$A$1:$B$22,2,0)="Exclude"),"",IF($D15=1,IF(OR(price_limit="",price_limit="No Limit"),IF(E15="Yes",1,2),IF(SUMIFS(WhatIf!$G:$G,WhatIf!$A:$A,E$1,WhatIf!$B:$B,E15)&lt;=price_limit,IF(E15="Yes",1,2),"")),""))</f>
        <v/>
      </c>
      <c r="AU15" s="67" t="str">
        <f>IF(OR(F15="",VLOOKUP(F$1,Services!$A$1:$B$22,2,0)="Exclude"),"",IF($D15=1,IF(OR(price_limit="",price_limit="No Limit"),IF(F15="Yes",1,2),IF(SUMIFS(WhatIf!$G:$G,WhatIf!$A:$A,F$1,WhatIf!$B:$B,F15)&lt;=price_limit,IF(F15="Yes",1,2),"")),""))</f>
        <v/>
      </c>
      <c r="AV15" s="67" t="str">
        <f>IF(OR(G15="",VLOOKUP(G$1,Services!$A$1:$B$22,2,0)="Exclude"),"",IF($D15=1,IF(OR(price_limit="",price_limit="No Limit"),IF(G15="Yes",1,2),IF(SUMIFS(WhatIf!$G:$G,WhatIf!$A:$A,G$1,WhatIf!$B:$B,G15)&lt;=price_limit,IF(G15="Yes",1,2),"")),""))</f>
        <v/>
      </c>
      <c r="AW15" s="67" t="str">
        <f>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IF(OR(M15="",VLOOKUP(M$1,Services!$A$1:$B$22,2,0)="Exclude"),"",IF($D15=1,IF(OR(price_limit="",price_limit="No Limit"),IF(M15="Yes",1,2),IF(SUMIFS(WhatIf!$G:$G,WhatIf!$A:$A,M$1,WhatIf!$B:$B,M15)&lt;=price_limit,IF(M15="Yes",1,2),"")),""))</f>
        <v/>
      </c>
      <c r="BC15" s="67" t="str">
        <f>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49.75" x14ac:dyDescent="0.3">
      <c r="A16" s="19" t="s">
        <v>87</v>
      </c>
      <c r="B16" s="4" t="s">
        <v>229</v>
      </c>
      <c r="C16" s="4" t="s">
        <v>269</v>
      </c>
      <c r="D16" s="3" t="str">
        <f t="shared" ca="1" si="5"/>
        <v/>
      </c>
      <c r="E16" s="5" t="s">
        <v>1</v>
      </c>
      <c r="F16" s="5" t="s">
        <v>481</v>
      </c>
      <c r="G16" s="5" t="s">
        <v>481</v>
      </c>
      <c r="H16" s="5" t="s">
        <v>919</v>
      </c>
      <c r="I16" s="6"/>
      <c r="J16" s="6"/>
      <c r="M16" s="5" t="s">
        <v>1</v>
      </c>
      <c r="N16" s="5" t="s">
        <v>1</v>
      </c>
      <c r="O16" s="5" t="s">
        <v>1</v>
      </c>
      <c r="Q16" s="6"/>
      <c r="R16" s="6" t="s">
        <v>269</v>
      </c>
      <c r="S16" s="6" t="s">
        <v>772</v>
      </c>
      <c r="V16" s="5" t="s">
        <v>550</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 ca="1">IF(OR(E16="",VLOOKUP(E$1,Services!$A$1:$B$22,2,0)="Exclude"),"",IF($D16=1,IF(OR(price_limit="",price_limit="No Limit"),IF(E16="Yes",1,2),IF(SUMIFS(WhatIf!$G:$G,WhatIf!$A:$A,E$1,WhatIf!$B:$B,E16)&lt;=price_limit,IF(E16="Yes",1,2),"")),""))</f>
        <v/>
      </c>
      <c r="AU16" s="67" t="str">
        <f ca="1">IF(OR(F16="",VLOOKUP(F$1,Services!$A$1:$B$22,2,0)="Exclude"),"",IF($D16=1,IF(OR(price_limit="",price_limit="No Limit"),IF(F16="Yes",1,2),IF(SUMIFS(WhatIf!$G:$G,WhatIf!$A:$A,F$1,WhatIf!$B:$B,F16)&lt;=price_limit,IF(F16="Yes",1,2),"")),""))</f>
        <v/>
      </c>
      <c r="AV16" s="67" t="str">
        <f ca="1">IF(OR(G16="",VLOOKUP(G$1,Services!$A$1:$B$22,2,0)="Exclude"),"",IF($D16=1,IF(OR(price_limit="",price_limit="No Limit"),IF(G16="Yes",1,2),IF(SUMIFS(WhatIf!$G:$G,WhatIf!$A:$A,G$1,WhatIf!$B:$B,G16)&lt;=price_limit,IF(G16="Yes",1,2),"")),""))</f>
        <v/>
      </c>
      <c r="AW16" s="67" t="str">
        <f ca="1">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7</v>
      </c>
      <c r="B17" s="4" t="s">
        <v>274</v>
      </c>
      <c r="C17" s="4" t="s">
        <v>189</v>
      </c>
      <c r="D17" s="3" t="str">
        <f t="shared" ca="1" si="5"/>
        <v/>
      </c>
      <c r="E17" s="5" t="s">
        <v>1</v>
      </c>
      <c r="K17" s="5" t="s">
        <v>1</v>
      </c>
      <c r="L17" s="5" t="s">
        <v>1</v>
      </c>
      <c r="M17" s="5" t="s">
        <v>1</v>
      </c>
      <c r="N17" s="5" t="s">
        <v>1</v>
      </c>
      <c r="O17" s="5" t="s">
        <v>1</v>
      </c>
      <c r="P17" s="5" t="s">
        <v>1</v>
      </c>
      <c r="Q17" s="6" t="s">
        <v>1</v>
      </c>
      <c r="R17" s="6" t="s">
        <v>1</v>
      </c>
      <c r="S17" s="6" t="s">
        <v>1</v>
      </c>
      <c r="V17" s="5" t="s">
        <v>1</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IF(OR(F17="",VLOOKUP(F$1,Services!$A$1:$B$22,2,0)="Exclude"),"",IF($D17=1,IF(OR(price_limit="",price_limit="No Limit"),IF(F17="Yes",1,2),IF(SUMIFS(WhatIf!$G:$G,WhatIf!$A:$A,F$1,WhatIf!$B:$B,F17)&lt;=price_limit,IF(F17="Yes",1,2),"")),""))</f>
        <v/>
      </c>
      <c r="AV17" s="67" t="str">
        <f>IF(OR(G17="",VLOOKUP(G$1,Services!$A$1:$B$22,2,0)="Exclude"),"",IF($D17=1,IF(OR(price_limit="",price_limit="No Limit"),IF(G17="Yes",1,2),IF(SUMIFS(WhatIf!$G:$G,WhatIf!$A:$A,G$1,WhatIf!$B:$B,G17)&lt;=price_limit,IF(G17="Yes",1,2),"")),""))</f>
        <v/>
      </c>
      <c r="AW17" s="67" t="str">
        <f>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 ca="1">IF(OR(P17="",VLOOKUP(P$1,Services!$A$1:$B$22,2,0)="Exclude"),"",IF($D17=1,IF(OR(price_limit="",price_limit="No Limit"),IF(P17="Yes",1,2),IF(SUMIFS(WhatIf!$G:$G,WhatIf!$A:$A,P$1,WhatIf!$B:$B,P17)&lt;=price_limit,IF(P17="Yes",1,2),"")),""))</f>
        <v/>
      </c>
      <c r="BF17" s="67" t="str">
        <f ca="1">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235</v>
      </c>
      <c r="B18" s="4" t="s">
        <v>227</v>
      </c>
      <c r="C18" s="4" t="s">
        <v>197</v>
      </c>
      <c r="D18" s="3" t="str">
        <f t="shared" ca="1" si="5"/>
        <v/>
      </c>
      <c r="F18" s="5" t="s">
        <v>769</v>
      </c>
      <c r="G18" s="5" t="s">
        <v>769</v>
      </c>
      <c r="H18" s="5" t="s">
        <v>769</v>
      </c>
      <c r="I18" s="5" t="s">
        <v>271</v>
      </c>
      <c r="J18" s="5" t="s">
        <v>271</v>
      </c>
      <c r="K18" s="5" t="s">
        <v>271</v>
      </c>
      <c r="L18" s="5" t="s">
        <v>271</v>
      </c>
      <c r="M18" s="5" t="s">
        <v>271</v>
      </c>
      <c r="N18" s="5" t="s">
        <v>271</v>
      </c>
      <c r="O18" s="5" t="s">
        <v>271</v>
      </c>
      <c r="P18" s="5" t="s">
        <v>1</v>
      </c>
      <c r="S18" s="5" t="s">
        <v>887</v>
      </c>
      <c r="W18" s="5" t="s">
        <v>841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IF(OR(E18="",VLOOKUP(E$1,Services!$A$1:$B$22,2,0)="Exclude"),"",IF($D18=1,IF(OR(price_limit="",price_limit="No Limit"),IF(E18="Yes",1,2),IF(SUMIFS(WhatIf!$G:$G,WhatIf!$A:$A,E$1,WhatIf!$B:$B,E18)&lt;=price_limit,IF(E18="Yes",1,2),"")),""))</f>
        <v/>
      </c>
      <c r="AU18" s="67" t="str">
        <f ca="1">IF(OR(F18="",VLOOKUP(F$1,Services!$A$1:$B$22,2,0)="Exclude"),"",IF($D18=1,IF(OR(price_limit="",price_limit="No Limit"),IF(F18="Yes",1,2),IF(SUMIFS(WhatIf!$G:$G,WhatIf!$A:$A,F$1,WhatIf!$B:$B,F18)&lt;=price_limit,IF(F18="Yes",1,2),"")),""))</f>
        <v/>
      </c>
      <c r="AV18" s="67" t="str">
        <f ca="1">IF(OR(G18="",VLOOKUP(G$1,Services!$A$1:$B$22,2,0)="Exclude"),"",IF($D18=1,IF(OR(price_limit="",price_limit="No Limit"),IF(G18="Yes",1,2),IF(SUMIFS(WhatIf!$G:$G,WhatIf!$A:$A,G$1,WhatIf!$B:$B,G18)&lt;=price_limit,IF(G18="Yes",1,2),"")),""))</f>
        <v/>
      </c>
      <c r="AW18" s="67" t="str">
        <f ca="1">IF(OR(H18="",VLOOKUP(H$1,Services!$A$1:$B$22,2,0)="Exclude"),"",IF($D18=1,IF(OR(price_limit="",price_limit="No Limit"),IF(H18="Yes",1,2),IF(SUMIFS(WhatIf!$G:$G,WhatIf!$A:$A,H$1,WhatIf!$B:$B,H18)&lt;=price_limit,IF(H18="Yes",1,2),"")),""))</f>
        <v/>
      </c>
      <c r="AX18" s="67" t="str">
        <f ca="1">IF(OR(I18="",VLOOKUP(I$1,Services!$A$1:$B$22,2,0)="Exclude"),"",IF($D18=1,IF(OR(price_limit="",price_limit="No Limit"),IF(I18="Yes",1,2),IF(SUMIFS(WhatIf!$G:$G,WhatIf!$A:$A,I$1,WhatIf!$B:$B,I18)&lt;=price_limit,IF(I18="Yes",1,2),"")),""))</f>
        <v/>
      </c>
      <c r="AY18" s="67" t="str">
        <f ca="1">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IF(OR(V18="",VLOOKUP(V$1,Services!$A$1:$B$22,2,0)="Exclude"),"",IF($D18=1,IF(OR(price_limit="",price_limit="No Limit"),IF(V18="Yes",1,2),IF(SUMIFS(WhatIf!$G:$G,WhatIf!$A:$A,V$1,WhatIf!$B:$B,V18)&lt;=price_limit,IF(V18="Yes",1,2),"")),""))</f>
        <v/>
      </c>
      <c r="BL18" s="67" t="str">
        <f ca="1">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281</v>
      </c>
      <c r="B19" s="4" t="s">
        <v>868</v>
      </c>
      <c r="C19" s="4" t="s">
        <v>189</v>
      </c>
      <c r="D19" s="3">
        <f t="shared" ca="1" si="5"/>
        <v>1</v>
      </c>
      <c r="E19" s="5" t="s">
        <v>1</v>
      </c>
      <c r="M19" s="5" t="s">
        <v>1</v>
      </c>
      <c r="N19" s="5" t="s">
        <v>1</v>
      </c>
      <c r="O19" s="5" t="s">
        <v>1</v>
      </c>
      <c r="V19" s="5" t="s">
        <v>1</v>
      </c>
      <c r="Y19" s="3">
        <f ca="1">IF(AND($D19=1,ISNUMBER(MATCH(E$1&amp;E19&amp;"x",WhatIf!$H:$H,0))),1,"")</f>
        <v>1</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f t="shared" ca="1" si="3"/>
        <v>1</v>
      </c>
      <c r="AT19" s="67">
        <f ca="1">IF(OR(E19="",VLOOKUP(E$1,Services!$A$1:$B$22,2,0)="Exclude"),"",IF($D19=1,IF(OR(price_limit="",price_limit="No Limit"),IF(E19="Yes",1,2),IF(SUMIFS(WhatIf!$G:$G,WhatIf!$A:$A,E$1,WhatIf!$B:$B,E19)&lt;=price_limit,IF(E19="Yes",1,2),"")),""))</f>
        <v>1</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f ca="1">IF(OR(M19="",VLOOKUP(M$1,Services!$A$1:$B$22,2,0)="Exclude"),"",IF($D19=1,IF(OR(price_limit="",price_limit="No Limit"),IF(M19="Yes",1,2),IF(SUMIFS(WhatIf!$G:$G,WhatIf!$A:$A,M$1,WhatIf!$B:$B,M19)&lt;=price_limit,IF(M19="Yes",1,2),"")),""))</f>
        <v>1</v>
      </c>
      <c r="BC19" s="67">
        <f ca="1">IF(OR(N19="",VLOOKUP(N$1,Services!$A$1:$B$22,2,0)="Exclude"),"",IF($D19=1,IF(OR(price_limit="",price_limit="No Limit"),IF(N19="Yes",1,2),IF(SUMIFS(WhatIf!$G:$G,WhatIf!$A:$A,N$1,WhatIf!$B:$B,N19)&lt;=price_limit,IF(N19="Yes",1,2),"")),""))</f>
        <v>1</v>
      </c>
      <c r="BD19" s="67">
        <f ca="1">IF(OR(O19="",VLOOKUP(O$1,Services!$A$1:$B$22,2,0)="Exclude"),"",IF($D19=1,IF(OR(price_limit="",price_limit="No Limit"),IF(O19="Yes",1,2),IF(SUMIFS(WhatIf!$G:$G,WhatIf!$A:$A,O$1,WhatIf!$B:$B,O19)&lt;=price_limit,IF(O19="Yes",1,2),"")),""))</f>
        <v>1</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f ca="1">IF(OR(V19="",VLOOKUP(V$1,Services!$A$1:$B$22,2,0)="Exclude"),"",IF($D19=1,IF(OR(price_limit="",price_limit="No Limit"),IF(V19="Yes",1,2),IF(SUMIFS(WhatIf!$G:$G,WhatIf!$A:$A,V$1,WhatIf!$B:$B,V19)&lt;=price_limit,IF(V19="Yes",1,2),"")),""))</f>
        <v>1</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2</v>
      </c>
    </row>
    <row r="20" spans="1:70" ht="37.299999999999997" x14ac:dyDescent="0.3">
      <c r="A20" s="19" t="s">
        <v>899</v>
      </c>
      <c r="C20" s="4" t="s">
        <v>808</v>
      </c>
      <c r="I20" s="5" t="s">
        <v>900</v>
      </c>
      <c r="J20" s="5" t="s">
        <v>900</v>
      </c>
      <c r="K20" s="5" t="s">
        <v>900</v>
      </c>
      <c r="L20" s="5" t="s">
        <v>900</v>
      </c>
      <c r="M20" s="5" t="s">
        <v>900</v>
      </c>
      <c r="N20" s="5" t="s">
        <v>900</v>
      </c>
      <c r="O20" s="5" t="s">
        <v>900</v>
      </c>
      <c r="P20" s="5" t="s">
        <v>900</v>
      </c>
      <c r="S20" s="5" t="s">
        <v>810</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3"/>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838</v>
      </c>
      <c r="C21" s="4" t="s">
        <v>197</v>
      </c>
      <c r="W21" s="5" t="s">
        <v>841</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300</v>
      </c>
      <c r="B22" s="4" t="s">
        <v>227</v>
      </c>
      <c r="C22" s="4" t="s">
        <v>197</v>
      </c>
      <c r="D22" s="3" t="str">
        <f t="shared" ref="D22:D53" ca="1" si="6">IF(BR22=0,"",IF(BR22&lt;=VALUE(MID(marker_pick,1,1)),1,""))</f>
        <v/>
      </c>
      <c r="I22" s="5" t="s">
        <v>271</v>
      </c>
      <c r="J22" s="5" t="s">
        <v>271</v>
      </c>
      <c r="K22" s="5" t="s">
        <v>271</v>
      </c>
      <c r="L22" s="5" t="s">
        <v>271</v>
      </c>
      <c r="M22" s="5" t="s">
        <v>271</v>
      </c>
      <c r="N22" s="5" t="s">
        <v>271</v>
      </c>
      <c r="O22" s="5" t="s">
        <v>271</v>
      </c>
      <c r="P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 ca="1">IF(OR(I22="",VLOOKUP(I$1,Services!$A$1:$B$22,2,0)="Exclude"),"",IF($D22=1,IF(OR(price_limit="",price_limit="No Limit"),IF(I22="Yes",1,2),IF(SUMIFS(WhatIf!$G:$G,WhatIf!$A:$A,I$1,WhatIf!$B:$B,I22)&lt;=price_limit,IF(I22="Yes",1,2),"")),""))</f>
        <v/>
      </c>
      <c r="AY22" s="67" t="str">
        <f ca="1">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 ca="1">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931</v>
      </c>
      <c r="C23" s="4" t="s">
        <v>189</v>
      </c>
      <c r="D23" s="3" t="str">
        <f t="shared" ca="1" si="6"/>
        <v/>
      </c>
      <c r="T23" s="5" t="s">
        <v>234</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 ca="1">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932</v>
      </c>
      <c r="C24" s="4" t="s">
        <v>189</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88</v>
      </c>
      <c r="B25" s="4" t="s">
        <v>227</v>
      </c>
      <c r="C25" s="4" t="s">
        <v>269</v>
      </c>
      <c r="D25" s="3" t="str">
        <f t="shared" ca="1" si="6"/>
        <v/>
      </c>
      <c r="E25" s="5" t="s">
        <v>1</v>
      </c>
      <c r="F25" s="5" t="s">
        <v>1</v>
      </c>
      <c r="G25" s="5" t="s">
        <v>1</v>
      </c>
      <c r="H25" s="5" t="s">
        <v>1</v>
      </c>
      <c r="I25" s="6"/>
      <c r="J25" s="6"/>
      <c r="K25" s="5" t="s">
        <v>1</v>
      </c>
      <c r="L25" s="5" t="s">
        <v>1</v>
      </c>
      <c r="M25" s="5" t="s">
        <v>1</v>
      </c>
      <c r="N25" s="5" t="s">
        <v>1</v>
      </c>
      <c r="O25" s="5" t="s">
        <v>1</v>
      </c>
      <c r="P25" s="5" t="s">
        <v>1</v>
      </c>
      <c r="Q25" s="6"/>
      <c r="R25" s="6"/>
      <c r="S25" s="6"/>
      <c r="X25" s="5" t="s">
        <v>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 ca="1">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 ca="1">IF(OR(K25="",VLOOKUP(K$1,Services!$A$1:$B$22,2,0)="Exclude"),"",IF($D25=1,IF(OR(price_limit="",price_limit="No Limit"),IF(K25="Yes",1,2),IF(SUMIFS(WhatIf!$G:$G,WhatIf!$A:$A,K$1,WhatIf!$B:$B,K25)&lt;=price_limit,IF(K25="Yes",1,2),"")),""))</f>
        <v/>
      </c>
      <c r="BA25" s="67" t="str">
        <f ca="1">IF(OR(L25="",VLOOKUP(L$1,Services!$A$1:$B$22,2,0)="Exclude"),"",IF($D25=1,IF(OR(price_limit="",price_limit="No Limit"),IF(L25="Yes",1,2),IF(SUMIFS(WhatIf!$G:$G,WhatIf!$A:$A,L$1,WhatIf!$B:$B,L25)&lt;=price_limit,IF(L25="Yes",1,2),"")),""))</f>
        <v/>
      </c>
      <c r="BB25" s="67" t="str">
        <f ca="1">IF(OR(M25="",VLOOKUP(M$1,Services!$A$1:$B$22,2,0)="Exclude"),"",IF($D25=1,IF(OR(price_limit="",price_limit="No Limit"),IF(M25="Yes",1,2),IF(SUMIFS(WhatIf!$G:$G,WhatIf!$A:$A,M$1,WhatIf!$B:$B,M25)&lt;=price_limit,IF(M25="Yes",1,2),"")),""))</f>
        <v/>
      </c>
      <c r="BC25" s="67" t="str">
        <f ca="1">IF(OR(N25="",VLOOKUP(N$1,Services!$A$1:$B$22,2,0)="Exclude"),"",IF($D25=1,IF(OR(price_limit="",price_limit="No Limit"),IF(N25="Yes",1,2),IF(SUMIFS(WhatIf!$G:$G,WhatIf!$A:$A,N$1,WhatIf!$B:$B,N25)&lt;=price_limit,IF(N25="Yes",1,2),"")),""))</f>
        <v/>
      </c>
      <c r="BD25" s="67" t="str">
        <f ca="1">IF(OR(O25="",VLOOKUP(O$1,Services!$A$1:$B$22,2,0)="Exclude"),"",IF($D25=1,IF(OR(price_limit="",price_limit="No Limit"),IF(O25="Yes",1,2),IF(SUMIFS(WhatIf!$G:$G,WhatIf!$A:$A,O$1,WhatIf!$B:$B,O25)&lt;=price_limit,IF(O25="Yes",1,2),"")),""))</f>
        <v/>
      </c>
      <c r="BE25" s="67" t="str">
        <f ca="1">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 ca="1">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730</v>
      </c>
      <c r="C26" s="4" t="s">
        <v>197</v>
      </c>
      <c r="D26" s="3" t="str">
        <f t="shared" ca="1" si="6"/>
        <v/>
      </c>
      <c r="F26" s="5" t="s">
        <v>770</v>
      </c>
      <c r="G26" s="5" t="s">
        <v>770</v>
      </c>
      <c r="H26" s="5" t="s">
        <v>770</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IF(OR(K26="",VLOOKUP(K$1,Services!$A$1:$B$22,2,0)="Exclude"),"",IF($D26=1,IF(OR(price_limit="",price_limit="No Limit"),IF(K26="Yes",1,2),IF(SUMIFS(WhatIf!$G:$G,WhatIf!$A:$A,K$1,WhatIf!$B:$B,K26)&lt;=price_limit,IF(K26="Yes",1,2),"")),""))</f>
        <v/>
      </c>
      <c r="BA26" s="67" t="str">
        <f>IF(OR(L26="",VLOOKUP(L$1,Services!$A$1:$B$22,2,0)="Exclude"),"",IF($D26=1,IF(OR(price_limit="",price_limit="No Limit"),IF(L26="Yes",1,2),IF(SUMIFS(WhatIf!$G:$G,WhatIf!$A:$A,L$1,WhatIf!$B:$B,L26)&lt;=price_limit,IF(L26="Yes",1,2),"")),""))</f>
        <v/>
      </c>
      <c r="BB26" s="67" t="str">
        <f>IF(OR(M26="",VLOOKUP(M$1,Services!$A$1:$B$22,2,0)="Exclude"),"",IF($D26=1,IF(OR(price_limit="",price_limit="No Limit"),IF(M26="Yes",1,2),IF(SUMIFS(WhatIf!$G:$G,WhatIf!$A:$A,M$1,WhatIf!$B:$B,M26)&lt;=price_limit,IF(M26="Yes",1,2),"")),""))</f>
        <v/>
      </c>
      <c r="BC26" s="67" t="str">
        <f>IF(OR(N26="",VLOOKUP(N$1,Services!$A$1:$B$22,2,0)="Exclude"),"",IF($D26=1,IF(OR(price_limit="",price_limit="No Limit"),IF(N26="Yes",1,2),IF(SUMIFS(WhatIf!$G:$G,WhatIf!$A:$A,N$1,WhatIf!$B:$B,N26)&lt;=price_limit,IF(N26="Yes",1,2),"")),""))</f>
        <v/>
      </c>
      <c r="BD26" s="67" t="str">
        <f>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731</v>
      </c>
      <c r="C27" s="4" t="s">
        <v>197</v>
      </c>
      <c r="D27" s="3" t="str">
        <f t="shared" ca="1" si="6"/>
        <v/>
      </c>
      <c r="F27" s="5" t="s">
        <v>770</v>
      </c>
      <c r="G27" s="5" t="s">
        <v>770</v>
      </c>
      <c r="H27" s="5" t="s">
        <v>770</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774</v>
      </c>
      <c r="C28" s="4" t="s">
        <v>197</v>
      </c>
      <c r="D28" s="3" t="str">
        <f t="shared" ca="1" si="6"/>
        <v/>
      </c>
      <c r="F28" s="5" t="s">
        <v>770</v>
      </c>
      <c r="G28" s="5" t="s">
        <v>770</v>
      </c>
      <c r="H28" s="5" t="s">
        <v>770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190</v>
      </c>
      <c r="B29" s="4" t="s">
        <v>843</v>
      </c>
      <c r="C29" s="4" t="s">
        <v>197</v>
      </c>
      <c r="D29" s="3" t="str">
        <f t="shared" ca="1" si="6"/>
        <v/>
      </c>
      <c r="F29" s="5" t="s">
        <v>761</v>
      </c>
      <c r="G29" s="5" t="s">
        <v>761</v>
      </c>
      <c r="H29" s="5" t="s">
        <v>761</v>
      </c>
      <c r="I29" s="5" t="s">
        <v>271</v>
      </c>
      <c r="J29" s="5" t="s">
        <v>271</v>
      </c>
      <c r="K29" s="5" t="s">
        <v>271</v>
      </c>
      <c r="L29" s="5" t="s">
        <v>271</v>
      </c>
      <c r="M29" s="5" t="s">
        <v>271</v>
      </c>
      <c r="N29" s="5" t="s">
        <v>271</v>
      </c>
      <c r="O29" s="5" t="s">
        <v>271</v>
      </c>
      <c r="P29" s="5" t="s">
        <v>1</v>
      </c>
      <c r="W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 ca="1">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 ca="1">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552</v>
      </c>
      <c r="B30" s="4" t="s">
        <v>866</v>
      </c>
      <c r="C30" s="4" t="s">
        <v>423</v>
      </c>
      <c r="D30" s="3" t="str">
        <f t="shared" ca="1" si="6"/>
        <v/>
      </c>
      <c r="K30" s="5" t="s">
        <v>1</v>
      </c>
      <c r="L30" s="5" t="s">
        <v>1</v>
      </c>
      <c r="M30" s="5" t="s">
        <v>1</v>
      </c>
      <c r="N30" s="5" t="s">
        <v>1</v>
      </c>
      <c r="O30" s="5" t="s">
        <v>1</v>
      </c>
      <c r="P30" s="5" t="s">
        <v>1</v>
      </c>
      <c r="U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IF(OR(I30="",VLOOKUP(I$1,Services!$A$1:$B$22,2,0)="Exclude"),"",IF($D30=1,IF(OR(price_limit="",price_limit="No Limit"),IF(I30="Yes",1,2),IF(SUMIFS(WhatIf!$G:$G,WhatIf!$A:$A,I$1,WhatIf!$B:$B,I30)&lt;=price_limit,IF(I30="Yes",1,2),"")),""))</f>
        <v/>
      </c>
      <c r="AY30" s="67" t="str">
        <f>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 ca="1">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89</v>
      </c>
      <c r="B31" s="4" t="s">
        <v>934</v>
      </c>
      <c r="C31" s="4" t="s">
        <v>423</v>
      </c>
      <c r="D31" s="3" t="str">
        <f t="shared" ca="1" si="6"/>
        <v/>
      </c>
      <c r="F31" s="5" t="s">
        <v>477</v>
      </c>
      <c r="G31" s="5" t="s">
        <v>477</v>
      </c>
      <c r="H31" s="5" t="s">
        <v>920</v>
      </c>
      <c r="P31" s="5" t="s">
        <v>1</v>
      </c>
      <c r="Q31" s="6"/>
      <c r="R31" s="6"/>
      <c r="S31" s="6"/>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IF(OR(K31="",VLOOKUP(K$1,Services!$A$1:$B$22,2,0)="Exclude"),"",IF($D31=1,IF(OR(price_limit="",price_limit="No Limit"),IF(K31="Yes",1,2),IF(SUMIFS(WhatIf!$G:$G,WhatIf!$A:$A,K$1,WhatIf!$B:$B,K31)&lt;=price_limit,IF(K31="Yes",1,2),"")),""))</f>
        <v/>
      </c>
      <c r="BA31" s="67" t="str">
        <f>IF(OR(L31="",VLOOKUP(L$1,Services!$A$1:$B$22,2,0)="Exclude"),"",IF($D31=1,IF(OR(price_limit="",price_limit="No Limit"),IF(L31="Yes",1,2),IF(SUMIFS(WhatIf!$G:$G,WhatIf!$A:$A,L$1,WhatIf!$B:$B,L31)&lt;=price_limit,IF(L31="Yes",1,2),"")),""))</f>
        <v/>
      </c>
      <c r="BB31" s="67" t="str">
        <f>IF(OR(M31="",VLOOKUP(M$1,Services!$A$1:$B$22,2,0)="Exclude"),"",IF($D31=1,IF(OR(price_limit="",price_limit="No Limit"),IF(M31="Yes",1,2),IF(SUMIFS(WhatIf!$G:$G,WhatIf!$A:$A,M$1,WhatIf!$B:$B,M31)&lt;=price_limit,IF(M31="Yes",1,2),"")),""))</f>
        <v/>
      </c>
      <c r="BC31" s="67" t="str">
        <f>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4" t="s">
        <v>732</v>
      </c>
      <c r="C32" s="4" t="s">
        <v>423</v>
      </c>
      <c r="D32" s="3" t="str">
        <f t="shared" ca="1" si="6"/>
        <v/>
      </c>
      <c r="F32" s="5" t="s">
        <v>761</v>
      </c>
      <c r="G32" s="5" t="s">
        <v>761</v>
      </c>
      <c r="H32" s="5" t="s">
        <v>761</v>
      </c>
      <c r="I32" s="5" t="s">
        <v>271</v>
      </c>
      <c r="J32" s="5" t="s">
        <v>271</v>
      </c>
      <c r="K32" s="5" t="s">
        <v>271</v>
      </c>
      <c r="L32" s="5" t="s">
        <v>271</v>
      </c>
      <c r="M32" s="5" t="s">
        <v>271</v>
      </c>
      <c r="N32" s="5" t="s">
        <v>271</v>
      </c>
      <c r="O32" s="5" t="s">
        <v>271</v>
      </c>
      <c r="P32" s="5" t="s">
        <v>1</v>
      </c>
      <c r="Q32" s="6"/>
      <c r="R32" s="6"/>
      <c r="S32" s="6" t="s">
        <v>884</v>
      </c>
      <c r="W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 ca="1">IF(OR(I32="",VLOOKUP(I$1,Services!$A$1:$B$22,2,0)="Exclude"),"",IF($D32=1,IF(OR(price_limit="",price_limit="No Limit"),IF(I32="Yes",1,2),IF(SUMIFS(WhatIf!$G:$G,WhatIf!$A:$A,I$1,WhatIf!$B:$B,I32)&lt;=price_limit,IF(I32="Yes",1,2),"")),""))</f>
        <v/>
      </c>
      <c r="AY32" s="67" t="str">
        <f ca="1">IF(OR(J32="",VLOOKUP(J$1,Services!$A$1:$B$22,2,0)="Exclude"),"",IF($D32=1,IF(OR(price_limit="",price_limit="No Limit"),IF(J32="Yes",1,2),IF(SUMIFS(WhatIf!$G:$G,WhatIf!$A:$A,J$1,WhatIf!$B:$B,J32)&lt;=price_limit,IF(J32="Yes",1,2),"")),""))</f>
        <v/>
      </c>
      <c r="AZ32" s="67" t="str">
        <f ca="1">IF(OR(K32="",VLOOKUP(K$1,Services!$A$1:$B$22,2,0)="Exclude"),"",IF($D32=1,IF(OR(price_limit="",price_limit="No Limit"),IF(K32="Yes",1,2),IF(SUMIFS(WhatIf!$G:$G,WhatIf!$A:$A,K$1,WhatIf!$B:$B,K32)&lt;=price_limit,IF(K32="Yes",1,2),"")),""))</f>
        <v/>
      </c>
      <c r="BA32" s="67" t="str">
        <f ca="1">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 ca="1">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 ca="1">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24.9" x14ac:dyDescent="0.3">
      <c r="A33" s="19" t="s">
        <v>236</v>
      </c>
      <c r="B33" s="4" t="s">
        <v>227</v>
      </c>
      <c r="C33" s="4" t="s">
        <v>197</v>
      </c>
      <c r="D33" s="3" t="str">
        <f t="shared" ca="1" si="6"/>
        <v/>
      </c>
      <c r="I33" s="5" t="s">
        <v>271</v>
      </c>
      <c r="J33" s="5" t="s">
        <v>271</v>
      </c>
      <c r="K33" s="5" t="s">
        <v>271</v>
      </c>
      <c r="L33" s="5" t="s">
        <v>271</v>
      </c>
      <c r="M33" s="5" t="s">
        <v>271</v>
      </c>
      <c r="N33" s="5" t="s">
        <v>271</v>
      </c>
      <c r="O33" s="5" t="s">
        <v>271</v>
      </c>
      <c r="P33" s="5" t="s">
        <v>1</v>
      </c>
      <c r="S33" s="5" t="s">
        <v>887</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8</v>
      </c>
      <c r="C34" s="4" t="s">
        <v>269</v>
      </c>
      <c r="D34" s="3" t="str">
        <f t="shared" ca="1" si="6"/>
        <v/>
      </c>
      <c r="E34" s="5" t="s">
        <v>1</v>
      </c>
      <c r="F34" s="5" t="s">
        <v>1</v>
      </c>
      <c r="G34" s="5" t="s">
        <v>1</v>
      </c>
      <c r="H34" s="5" t="s">
        <v>1</v>
      </c>
      <c r="K34" s="5" t="s">
        <v>1</v>
      </c>
      <c r="L34" s="5" t="s">
        <v>1</v>
      </c>
      <c r="M34" s="5" t="s">
        <v>1</v>
      </c>
      <c r="N34" s="5" t="s">
        <v>1</v>
      </c>
      <c r="O34" s="5" t="s">
        <v>1</v>
      </c>
      <c r="Q34" s="6" t="s">
        <v>1</v>
      </c>
      <c r="R34" s="6"/>
      <c r="S34" s="6" t="s">
        <v>1</v>
      </c>
      <c r="X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 ca="1">IF(OR(E34="",VLOOKUP(E$1,Services!$A$1:$B$22,2,0)="Exclude"),"",IF($D34=1,IF(OR(price_limit="",price_limit="No Limit"),IF(E34="Yes",1,2),IF(SUMIFS(WhatIf!$G:$G,WhatIf!$A:$A,E$1,WhatIf!$B:$B,E34)&lt;=price_limit,IF(E34="Yes",1,2),"")),""))</f>
        <v/>
      </c>
      <c r="AU34" s="67" t="str">
        <f ca="1">IF(OR(F34="",VLOOKUP(F$1,Services!$A$1:$B$22,2,0)="Exclude"),"",IF($D34=1,IF(OR(price_limit="",price_limit="No Limit"),IF(F34="Yes",1,2),IF(SUMIFS(WhatIf!$G:$G,WhatIf!$A:$A,F$1,WhatIf!$B:$B,F34)&lt;=price_limit,IF(F34="Yes",1,2),"")),""))</f>
        <v/>
      </c>
      <c r="AV34" s="67" t="str">
        <f ca="1">IF(OR(G34="",VLOOKUP(G$1,Services!$A$1:$B$22,2,0)="Exclude"),"",IF($D34=1,IF(OR(price_limit="",price_limit="No Limit"),IF(G34="Yes",1,2),IF(SUMIFS(WhatIf!$G:$G,WhatIf!$A:$A,G$1,WhatIf!$B:$B,G34)&lt;=price_limit,IF(G34="Yes",1,2),"")),""))</f>
        <v/>
      </c>
      <c r="AW34" s="67" t="str">
        <f ca="1">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 ca="1">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 ca="1">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ht="24.9" x14ac:dyDescent="0.3">
      <c r="A35" s="19" t="s">
        <v>9</v>
      </c>
      <c r="B35" s="4" t="s">
        <v>376</v>
      </c>
      <c r="C35" s="4" t="s">
        <v>205</v>
      </c>
      <c r="D35" s="3" t="str">
        <f t="shared" ca="1" si="6"/>
        <v/>
      </c>
      <c r="E35" s="5" t="s">
        <v>1</v>
      </c>
      <c r="F35" s="5" t="s">
        <v>478</v>
      </c>
      <c r="G35" s="5" t="s">
        <v>478</v>
      </c>
      <c r="H35" s="5" t="s">
        <v>921</v>
      </c>
      <c r="I35" s="6"/>
      <c r="J35" s="6"/>
      <c r="M35" s="5" t="s">
        <v>1</v>
      </c>
      <c r="N35" s="5" t="s">
        <v>1</v>
      </c>
      <c r="O35" s="5" t="s">
        <v>1</v>
      </c>
      <c r="Q35" s="6" t="s">
        <v>1</v>
      </c>
      <c r="R35" s="6"/>
      <c r="S35" s="6" t="s">
        <v>772</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301</v>
      </c>
      <c r="B36" s="4" t="s">
        <v>526</v>
      </c>
      <c r="C36" s="4" t="s">
        <v>198</v>
      </c>
      <c r="D36" s="3" t="str">
        <f t="shared" ca="1" si="6"/>
        <v/>
      </c>
      <c r="S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302</v>
      </c>
      <c r="B37" s="4" t="s">
        <v>527</v>
      </c>
      <c r="C37" s="4" t="s">
        <v>198</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303</v>
      </c>
      <c r="B38" s="4" t="s">
        <v>528</v>
      </c>
      <c r="C38" s="4" t="s">
        <v>198</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304</v>
      </c>
      <c r="B39" s="4" t="s">
        <v>529</v>
      </c>
      <c r="C39" s="4" t="s">
        <v>198</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305</v>
      </c>
      <c r="B40" s="4" t="s">
        <v>530</v>
      </c>
      <c r="C40" s="4" t="s">
        <v>198</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306</v>
      </c>
      <c r="B41" s="4" t="s">
        <v>762</v>
      </c>
      <c r="C41" s="4" t="s">
        <v>198</v>
      </c>
      <c r="D41" s="3" t="str">
        <f t="shared" ca="1" si="6"/>
        <v/>
      </c>
      <c r="F41" s="5" t="s">
        <v>761</v>
      </c>
      <c r="G41" s="5" t="s">
        <v>761</v>
      </c>
      <c r="H41" s="5" t="s">
        <v>761</v>
      </c>
      <c r="S41" s="5" t="s">
        <v>1</v>
      </c>
      <c r="V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 ca="1">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v>
      </c>
      <c r="B42" s="4" t="s">
        <v>525</v>
      </c>
      <c r="C42" s="4" t="s">
        <v>198</v>
      </c>
      <c r="D42" s="3" t="str">
        <f t="shared" ca="1" si="6"/>
        <v/>
      </c>
      <c r="F42" s="5" t="s">
        <v>475</v>
      </c>
      <c r="G42" s="5" t="s">
        <v>475</v>
      </c>
      <c r="H42" s="5" t="s">
        <v>918</v>
      </c>
      <c r="I42" s="6"/>
      <c r="J42" s="6"/>
      <c r="Q42" s="6"/>
      <c r="S42" s="6"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307</v>
      </c>
      <c r="B43" s="4" t="s">
        <v>227</v>
      </c>
      <c r="C43" s="4" t="s">
        <v>198</v>
      </c>
      <c r="D43" s="3" t="str">
        <f t="shared" ca="1" si="6"/>
        <v/>
      </c>
      <c r="F43" s="5" t="s">
        <v>761</v>
      </c>
      <c r="G43" s="5" t="s">
        <v>761</v>
      </c>
      <c r="H43" s="5" t="s">
        <v>761</v>
      </c>
      <c r="R43" s="173"/>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49.75" x14ac:dyDescent="0.3">
      <c r="A44" s="19" t="s">
        <v>91</v>
      </c>
      <c r="B44" s="4" t="s">
        <v>524</v>
      </c>
      <c r="C44" s="4" t="s">
        <v>198</v>
      </c>
      <c r="D44" s="3" t="str">
        <f t="shared" ca="1" si="6"/>
        <v/>
      </c>
      <c r="F44" s="5" t="s">
        <v>761</v>
      </c>
      <c r="G44" s="5" t="s">
        <v>761</v>
      </c>
      <c r="H44" s="5" t="s">
        <v>761</v>
      </c>
      <c r="I44" s="6"/>
      <c r="J44" s="6"/>
      <c r="Q44" s="6"/>
      <c r="S44" s="6" t="s">
        <v>1</v>
      </c>
      <c r="W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 ca="1">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 ca="1">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889</v>
      </c>
      <c r="C45" s="4" t="s">
        <v>430</v>
      </c>
      <c r="D45" s="3" t="str">
        <f t="shared" ca="1" si="6"/>
        <v/>
      </c>
      <c r="S45" s="5" t="s">
        <v>886</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10</v>
      </c>
      <c r="B46" s="4" t="s">
        <v>227</v>
      </c>
      <c r="C46" s="4" t="s">
        <v>269</v>
      </c>
      <c r="D46" s="3" t="str">
        <f t="shared" ca="1" si="6"/>
        <v/>
      </c>
      <c r="E46" s="5" t="s">
        <v>1</v>
      </c>
      <c r="F46" s="5" t="s">
        <v>479</v>
      </c>
      <c r="G46" s="5" t="s">
        <v>1</v>
      </c>
      <c r="H46" s="5" t="s">
        <v>1</v>
      </c>
      <c r="I46" s="5" t="s">
        <v>1</v>
      </c>
      <c r="J46" s="5" t="s">
        <v>1</v>
      </c>
      <c r="K46" s="5" t="s">
        <v>1</v>
      </c>
      <c r="L46" s="5" t="s">
        <v>1</v>
      </c>
      <c r="M46" s="5" t="s">
        <v>1</v>
      </c>
      <c r="N46" s="5" t="s">
        <v>1</v>
      </c>
      <c r="O46" s="5" t="s">
        <v>1</v>
      </c>
      <c r="Q46" s="6" t="s">
        <v>1</v>
      </c>
      <c r="R46" s="6"/>
      <c r="S46" s="6" t="s">
        <v>1</v>
      </c>
      <c r="V46" s="5" t="s">
        <v>1</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 ca="1">IF(OR(E46="",VLOOKUP(E$1,Services!$A$1:$B$22,2,0)="Exclude"),"",IF($D46=1,IF(OR(price_limit="",price_limit="No Limit"),IF(E46="Yes",1,2),IF(SUMIFS(WhatIf!$G:$G,WhatIf!$A:$A,E$1,WhatIf!$B:$B,E46)&lt;=price_limit,IF(E46="Yes",1,2),"")),""))</f>
        <v/>
      </c>
      <c r="AU46" s="67" t="str">
        <f ca="1">IF(OR(F46="",VLOOKUP(F$1,Services!$A$1:$B$22,2,0)="Exclude"),"",IF($D46=1,IF(OR(price_limit="",price_limit="No Limit"),IF(F46="Yes",1,2),IF(SUMIFS(WhatIf!$G:$G,WhatIf!$A:$A,F$1,WhatIf!$B:$B,F46)&lt;=price_limit,IF(F46="Yes",1,2),"")),""))</f>
        <v/>
      </c>
      <c r="AV46" s="67" t="str">
        <f ca="1">IF(OR(G46="",VLOOKUP(G$1,Services!$A$1:$B$22,2,0)="Exclude"),"",IF($D46=1,IF(OR(price_limit="",price_limit="No Limit"),IF(G46="Yes",1,2),IF(SUMIFS(WhatIf!$G:$G,WhatIf!$A:$A,G$1,WhatIf!$B:$B,G46)&lt;=price_limit,IF(G46="Yes",1,2),"")),""))</f>
        <v/>
      </c>
      <c r="AW46" s="67" t="str">
        <f ca="1">IF(OR(H46="",VLOOKUP(H$1,Services!$A$1:$B$22,2,0)="Exclude"),"",IF($D46=1,IF(OR(price_limit="",price_limit="No Limit"),IF(H46="Yes",1,2),IF(SUMIFS(WhatIf!$G:$G,WhatIf!$A:$A,H$1,WhatIf!$B:$B,H46)&lt;=price_limit,IF(H46="Yes",1,2),"")),""))</f>
        <v/>
      </c>
      <c r="AX46" s="67" t="str">
        <f ca="1">IF(OR(I46="",VLOOKUP(I$1,Services!$A$1:$B$22,2,0)="Exclude"),"",IF($D46=1,IF(OR(price_limit="",price_limit="No Limit"),IF(I46="Yes",1,2),IF(SUMIFS(WhatIf!$G:$G,WhatIf!$A:$A,I$1,WhatIf!$B:$B,I46)&lt;=price_limit,IF(I46="Yes",1,2),"")),""))</f>
        <v/>
      </c>
      <c r="AY46" s="67" t="str">
        <f ca="1">IF(OR(J46="",VLOOKUP(J$1,Services!$A$1:$B$22,2,0)="Exclude"),"",IF($D46=1,IF(OR(price_limit="",price_limit="No Limit"),IF(J46="Yes",1,2),IF(SUMIFS(WhatIf!$G:$G,WhatIf!$A:$A,J$1,WhatIf!$B:$B,J46)&lt;=price_limit,IF(J46="Yes",1,2),"")),""))</f>
        <v/>
      </c>
      <c r="AZ46" s="67" t="str">
        <f ca="1">IF(OR(K46="",VLOOKUP(K$1,Services!$A$1:$B$22,2,0)="Exclude"),"",IF($D46=1,IF(OR(price_limit="",price_limit="No Limit"),IF(K46="Yes",1,2),IF(SUMIFS(WhatIf!$G:$G,WhatIf!$A:$A,K$1,WhatIf!$B:$B,K46)&lt;=price_limit,IF(K46="Yes",1,2),"")),""))</f>
        <v/>
      </c>
      <c r="BA46" s="67" t="str">
        <f ca="1">IF(OR(L46="",VLOOKUP(L$1,Services!$A$1:$B$22,2,0)="Exclude"),"",IF($D46=1,IF(OR(price_limit="",price_limit="No Limit"),IF(L46="Yes",1,2),IF(SUMIFS(WhatIf!$G:$G,WhatIf!$A:$A,L$1,WhatIf!$B:$B,L46)&lt;=price_limit,IF(L46="Yes",1,2),"")),""))</f>
        <v/>
      </c>
      <c r="BB46" s="67" t="str">
        <f ca="1">IF(OR(M46="",VLOOKUP(M$1,Services!$A$1:$B$22,2,0)="Exclude"),"",IF($D46=1,IF(OR(price_limit="",price_limit="No Limit"),IF(M46="Yes",1,2),IF(SUMIFS(WhatIf!$G:$G,WhatIf!$A:$A,M$1,WhatIf!$B:$B,M46)&lt;=price_limit,IF(M46="Yes",1,2),"")),""))</f>
        <v/>
      </c>
      <c r="BC46" s="67" t="str">
        <f ca="1">IF(OR(N46="",VLOOKUP(N$1,Services!$A$1:$B$22,2,0)="Exclude"),"",IF($D46=1,IF(OR(price_limit="",price_limit="No Limit"),IF(N46="Yes",1,2),IF(SUMIFS(WhatIf!$G:$G,WhatIf!$A:$A,N$1,WhatIf!$B:$B,N46)&lt;=price_limit,IF(N46="Yes",1,2),"")),""))</f>
        <v/>
      </c>
      <c r="BD46" s="67" t="str">
        <f ca="1">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 ca="1">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 ca="1">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92</v>
      </c>
      <c r="B47" s="4" t="s">
        <v>227</v>
      </c>
      <c r="C47" s="4" t="s">
        <v>269</v>
      </c>
      <c r="D47" s="3" t="str">
        <f t="shared" ca="1" si="6"/>
        <v/>
      </c>
      <c r="E47" s="5" t="s">
        <v>1</v>
      </c>
      <c r="I47" s="6"/>
      <c r="J47" s="6"/>
      <c r="M47" s="5" t="s">
        <v>1</v>
      </c>
      <c r="N47" s="5" t="s">
        <v>1</v>
      </c>
      <c r="O47" s="5" t="s">
        <v>1</v>
      </c>
      <c r="Q47" s="6"/>
      <c r="R47" s="6"/>
      <c r="S47" s="6" t="s">
        <v>772</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160</v>
      </c>
      <c r="B48" s="4" t="s">
        <v>227</v>
      </c>
      <c r="C48" s="4" t="s">
        <v>427</v>
      </c>
      <c r="D48" s="3" t="str">
        <f t="shared" ca="1" si="6"/>
        <v/>
      </c>
      <c r="I48" s="6"/>
      <c r="J48" s="6"/>
      <c r="Q48" s="6"/>
      <c r="R48" s="6"/>
      <c r="S48" s="6" t="s">
        <v>772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IF(OR(M48="",VLOOKUP(M$1,Services!$A$1:$B$22,2,0)="Exclude"),"",IF($D48=1,IF(OR(price_limit="",price_limit="No Limit"),IF(M48="Yes",1,2),IF(SUMIFS(WhatIf!$G:$G,WhatIf!$A:$A,M$1,WhatIf!$B:$B,M48)&lt;=price_limit,IF(M48="Yes",1,2),"")),""))</f>
        <v/>
      </c>
      <c r="BC48" s="67" t="str">
        <f>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161</v>
      </c>
      <c r="B49" s="4" t="s">
        <v>227</v>
      </c>
      <c r="C49" s="4" t="s">
        <v>427</v>
      </c>
      <c r="D49" s="3" t="str">
        <f t="shared" ca="1" si="6"/>
        <v/>
      </c>
      <c r="I49" s="6"/>
      <c r="J49" s="6"/>
      <c r="Q49" s="6"/>
      <c r="R49" s="6"/>
      <c r="S49" s="6" t="s">
        <v>772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12.45" customHeight="1" x14ac:dyDescent="0.3">
      <c r="A50" s="19" t="s">
        <v>11</v>
      </c>
      <c r="B50" s="4" t="s">
        <v>965</v>
      </c>
      <c r="C50" s="4" t="s">
        <v>428</v>
      </c>
      <c r="D50" s="3" t="str">
        <f t="shared" ca="1" si="6"/>
        <v/>
      </c>
      <c r="J50" s="5" t="s">
        <v>1</v>
      </c>
      <c r="L50" s="5" t="s">
        <v>1</v>
      </c>
      <c r="M50" s="5" t="s">
        <v>1</v>
      </c>
      <c r="N50" s="5" t="s">
        <v>1</v>
      </c>
      <c r="O50" s="5" t="s">
        <v>1</v>
      </c>
      <c r="Q50" s="6" t="s">
        <v>1</v>
      </c>
      <c r="R50" s="6" t="s">
        <v>1</v>
      </c>
      <c r="S50" s="6" t="s">
        <v>1</v>
      </c>
      <c r="V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 ca="1">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 ca="1">IF(OR(L50="",VLOOKUP(L$1,Services!$A$1:$B$22,2,0)="Exclude"),"",IF($D50=1,IF(OR(price_limit="",price_limit="No Limit"),IF(L50="Yes",1,2),IF(SUMIFS(WhatIf!$G:$G,WhatIf!$A:$A,L$1,WhatIf!$B:$B,L50)&lt;=price_limit,IF(L50="Yes",1,2),"")),""))</f>
        <v/>
      </c>
      <c r="BB50" s="67" t="str">
        <f ca="1">IF(OR(M50="",VLOOKUP(M$1,Services!$A$1:$B$22,2,0)="Exclude"),"",IF($D50=1,IF(OR(price_limit="",price_limit="No Limit"),IF(M50="Yes",1,2),IF(SUMIFS(WhatIf!$G:$G,WhatIf!$A:$A,M$1,WhatIf!$B:$B,M50)&lt;=price_limit,IF(M50="Yes",1,2),"")),""))</f>
        <v/>
      </c>
      <c r="BC50" s="67" t="str">
        <f ca="1">IF(OR(N50="",VLOOKUP(N$1,Services!$A$1:$B$22,2,0)="Exclude"),"",IF($D50=1,IF(OR(price_limit="",price_limit="No Limit"),IF(N50="Yes",1,2),IF(SUMIFS(WhatIf!$G:$G,WhatIf!$A:$A,N$1,WhatIf!$B:$B,N50)&lt;=price_limit,IF(N50="Yes",1,2),"")),""))</f>
        <v/>
      </c>
      <c r="BD50" s="67" t="str">
        <f ca="1">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 ca="1">IF(OR(Q50="",VLOOKUP(Q$1,Services!$A$1:$B$22,2,0)="Exclude"),"",IF($D50=1,IF(OR(price_limit="",price_limit="No Limit"),IF(Q50="Yes",1,2),IF(SUMIFS(WhatIf!$G:$G,WhatIf!$A:$A,Q$1,WhatIf!$B:$B,Q50)&lt;=price_limit,IF(Q50="Yes",1,2),"")),""))</f>
        <v/>
      </c>
      <c r="BG50" s="67" t="str">
        <f ca="1">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 ca="1">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25.75" customHeight="1" x14ac:dyDescent="0.3">
      <c r="A51" s="19" t="s">
        <v>12</v>
      </c>
      <c r="B51" s="4" t="s">
        <v>230</v>
      </c>
      <c r="C51" s="4" t="s">
        <v>205</v>
      </c>
      <c r="D51" s="3" t="str">
        <f t="shared" ca="1" si="6"/>
        <v/>
      </c>
      <c r="F51" s="5" t="s">
        <v>1</v>
      </c>
      <c r="G51" s="5" t="s">
        <v>1</v>
      </c>
      <c r="H51" s="5" t="s">
        <v>1</v>
      </c>
      <c r="K51" s="5" t="s">
        <v>1</v>
      </c>
      <c r="L51" s="5" t="s">
        <v>1</v>
      </c>
      <c r="M51" s="5" t="s">
        <v>1</v>
      </c>
      <c r="N51" s="5" t="s">
        <v>1</v>
      </c>
      <c r="O51" s="5" t="s">
        <v>1</v>
      </c>
      <c r="Q51" s="6"/>
      <c r="R51" s="6" t="s">
        <v>1</v>
      </c>
      <c r="S51" s="6"/>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 ca="1">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4.9" x14ac:dyDescent="0.3">
      <c r="A52" s="19" t="s">
        <v>510</v>
      </c>
      <c r="C52" s="4" t="s">
        <v>197</v>
      </c>
      <c r="D52" s="3" t="str">
        <f t="shared" ca="1" si="6"/>
        <v/>
      </c>
      <c r="F52" s="5" t="s">
        <v>854</v>
      </c>
      <c r="G52" s="5" t="s">
        <v>854</v>
      </c>
      <c r="H52" s="5" t="s">
        <v>854</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13</v>
      </c>
      <c r="B53" s="4" t="s">
        <v>227</v>
      </c>
      <c r="C53" s="4" t="s">
        <v>423</v>
      </c>
      <c r="D53" s="3">
        <f t="shared" ca="1" si="6"/>
        <v>1</v>
      </c>
      <c r="F53" s="5" t="s">
        <v>477</v>
      </c>
      <c r="G53" s="5" t="s">
        <v>477</v>
      </c>
      <c r="H53" s="5" t="s">
        <v>920</v>
      </c>
      <c r="I53" s="5" t="s">
        <v>1</v>
      </c>
      <c r="J53" s="5" t="s">
        <v>1</v>
      </c>
      <c r="N53" s="5" t="s">
        <v>1</v>
      </c>
      <c r="O53" s="5" t="s">
        <v>1</v>
      </c>
      <c r="P53" s="5" t="s">
        <v>1</v>
      </c>
      <c r="Q53" s="6"/>
      <c r="R53" s="174" t="s">
        <v>1</v>
      </c>
      <c r="S53" s="6"/>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f ca="1">IF(OR(F53="",VLOOKUP(F$1,Services!$A$1:$B$22,2,0)="Exclude"),"",IF($D53=1,IF(OR(price_limit="",price_limit="No Limit"),IF(F53="Yes",1,2),IF(SUMIFS(WhatIf!$G:$G,WhatIf!$A:$A,F$1,WhatIf!$B:$B,F53)&lt;=price_limit,IF(F53="Yes",1,2),"")),""))</f>
        <v>2</v>
      </c>
      <c r="AV53" s="67">
        <f ca="1">IF(OR(G53="",VLOOKUP(G$1,Services!$A$1:$B$22,2,0)="Exclude"),"",IF($D53=1,IF(OR(price_limit="",price_limit="No Limit"),IF(G53="Yes",1,2),IF(SUMIFS(WhatIf!$G:$G,WhatIf!$A:$A,G$1,WhatIf!$B:$B,G53)&lt;=price_limit,IF(G53="Yes",1,2),"")),""))</f>
        <v>2</v>
      </c>
      <c r="AW53" s="67">
        <f ca="1">IF(OR(H53="",VLOOKUP(H$1,Services!$A$1:$B$22,2,0)="Exclude"),"",IF($D53=1,IF(OR(price_limit="",price_limit="No Limit"),IF(H53="Yes",1,2),IF(SUMIFS(WhatIf!$G:$G,WhatIf!$A:$A,H$1,WhatIf!$B:$B,H53)&lt;=price_limit,IF(H53="Yes",1,2),"")),""))</f>
        <v>2</v>
      </c>
      <c r="AX53" s="67">
        <f ca="1">IF(OR(I53="",VLOOKUP(I$1,Services!$A$1:$B$22,2,0)="Exclude"),"",IF($D53=1,IF(OR(price_limit="",price_limit="No Limit"),IF(I53="Yes",1,2),IF(SUMIFS(WhatIf!$G:$G,WhatIf!$A:$A,I$1,WhatIf!$B:$B,I53)&lt;=price_limit,IF(I53="Yes",1,2),"")),""))</f>
        <v>1</v>
      </c>
      <c r="AY53" s="67">
        <f ca="1">IF(OR(J53="",VLOOKUP(J$1,Services!$A$1:$B$22,2,0)="Exclude"),"",IF($D53=1,IF(OR(price_limit="",price_limit="No Limit"),IF(J53="Yes",1,2),IF(SUMIFS(WhatIf!$G:$G,WhatIf!$A:$A,J$1,WhatIf!$B:$B,J53)&lt;=price_limit,IF(J53="Yes",1,2),"")),""))</f>
        <v>1</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f ca="1">IF(OR(N53="",VLOOKUP(N$1,Services!$A$1:$B$22,2,0)="Exclude"),"",IF($D53=1,IF(OR(price_limit="",price_limit="No Limit"),IF(N53="Yes",1,2),IF(SUMIFS(WhatIf!$G:$G,WhatIf!$A:$A,N$1,WhatIf!$B:$B,N53)&lt;=price_limit,IF(N53="Yes",1,2),"")),""))</f>
        <v>1</v>
      </c>
      <c r="BD53" s="67">
        <f ca="1">IF(OR(O53="",VLOOKUP(O$1,Services!$A$1:$B$22,2,0)="Exclude"),"",IF($D53=1,IF(OR(price_limit="",price_limit="No Limit"),IF(O53="Yes",1,2),IF(SUMIFS(WhatIf!$G:$G,WhatIf!$A:$A,O$1,WhatIf!$B:$B,O53)&lt;=price_limit,IF(O53="Yes",1,2),"")),""))</f>
        <v>1</v>
      </c>
      <c r="BE53" s="67">
        <f ca="1">IF(OR(P53="",VLOOKUP(P$1,Services!$A$1:$B$22,2,0)="Exclude"),"",IF($D53=1,IF(OR(price_limit="",price_limit="No Limit"),IF(P53="Yes",1,2),IF(SUMIFS(WhatIf!$G:$G,WhatIf!$A:$A,P$1,WhatIf!$B:$B,P53)&lt;=price_limit,IF(P53="Yes",1,2),"")),""))</f>
        <v>1</v>
      </c>
      <c r="BF53" s="67" t="str">
        <f>IF(OR(Q53="",VLOOKUP(Q$1,Services!$A$1:$B$22,2,0)="Exclude"),"",IF($D53=1,IF(OR(price_limit="",price_limit="No Limit"),IF(Q53="Yes",1,2),IF(SUMIFS(WhatIf!$G:$G,WhatIf!$A:$A,Q$1,WhatIf!$B:$B,Q53)&lt;=price_limit,IF(Q53="Yes",1,2),"")),""))</f>
        <v/>
      </c>
      <c r="BG53" s="67">
        <f ca="1">IF(OR(R53="",VLOOKUP(R$1,Services!$A$1:$B$22,2,0)="Exclude"),"",IF($D53=1,IF(OR(price_limit="",price_limit="No Limit"),IF(R53="Yes",1,2),IF(SUMIFS(WhatIf!$G:$G,WhatIf!$A:$A,R$1,WhatIf!$B:$B,R53)&lt;=price_limit,IF(R53="Yes",1,2),"")),""))</f>
        <v>1</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3</v>
      </c>
    </row>
    <row r="54" spans="1:70" x14ac:dyDescent="0.3">
      <c r="A54" s="19" t="s">
        <v>14</v>
      </c>
      <c r="B54" s="4" t="s">
        <v>227</v>
      </c>
      <c r="C54" s="4" t="s">
        <v>189</v>
      </c>
      <c r="D54" s="3" t="str">
        <f t="shared" ref="D54:D85" ca="1" si="7">IF(BR54=0,"",IF(BR54&lt;=VALUE(MID(marker_pick,1,1)),1,""))</f>
        <v/>
      </c>
      <c r="G54" s="5" t="s">
        <v>1</v>
      </c>
      <c r="H54" s="5" t="s">
        <v>1</v>
      </c>
      <c r="I54" s="5" t="s">
        <v>1</v>
      </c>
      <c r="J54" s="5" t="s">
        <v>1</v>
      </c>
      <c r="K54" s="5" t="s">
        <v>1</v>
      </c>
      <c r="L54" s="5" t="s">
        <v>1</v>
      </c>
      <c r="M54" s="5" t="s">
        <v>1</v>
      </c>
      <c r="N54" s="5" t="s">
        <v>1</v>
      </c>
      <c r="O54" s="5" t="s">
        <v>1</v>
      </c>
      <c r="P54" s="5" t="s">
        <v>1</v>
      </c>
      <c r="Q54" s="6" t="s">
        <v>1</v>
      </c>
      <c r="R54" s="6" t="s">
        <v>1</v>
      </c>
      <c r="S54" s="6"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 ca="1">IF(OR(I54="",VLOOKUP(I$1,Services!$A$1:$B$22,2,0)="Exclude"),"",IF($D54=1,IF(OR(price_limit="",price_limit="No Limit"),IF(I54="Yes",1,2),IF(SUMIFS(WhatIf!$G:$G,WhatIf!$A:$A,I$1,WhatIf!$B:$B,I54)&lt;=price_limit,IF(I54="Yes",1,2),"")),""))</f>
        <v/>
      </c>
      <c r="AY54" s="67" t="str">
        <f ca="1">IF(OR(J54="",VLOOKUP(J$1,Services!$A$1:$B$22,2,0)="Exclude"),"",IF($D54=1,IF(OR(price_limit="",price_limit="No Limit"),IF(J54="Yes",1,2),IF(SUMIFS(WhatIf!$G:$G,WhatIf!$A:$A,J$1,WhatIf!$B:$B,J54)&lt;=price_limit,IF(J54="Yes",1,2),"")),""))</f>
        <v/>
      </c>
      <c r="AZ54" s="67" t="str">
        <f ca="1">IF(OR(K54="",VLOOKUP(K$1,Services!$A$1:$B$22,2,0)="Exclude"),"",IF($D54=1,IF(OR(price_limit="",price_limit="No Limit"),IF(K54="Yes",1,2),IF(SUMIFS(WhatIf!$G:$G,WhatIf!$A:$A,K$1,WhatIf!$B:$B,K54)&lt;=price_limit,IF(K54="Yes",1,2),"")),""))</f>
        <v/>
      </c>
      <c r="BA54" s="67" t="str">
        <f ca="1">IF(OR(L54="",VLOOKUP(L$1,Services!$A$1:$B$22,2,0)="Exclude"),"",IF($D54=1,IF(OR(price_limit="",price_limit="No Limit"),IF(L54="Yes",1,2),IF(SUMIFS(WhatIf!$G:$G,WhatIf!$A:$A,L$1,WhatIf!$B:$B,L54)&lt;=price_limit,IF(L54="Yes",1,2),"")),""))</f>
        <v/>
      </c>
      <c r="BB54" s="67" t="str">
        <f ca="1">IF(OR(M54="",VLOOKUP(M$1,Services!$A$1:$B$22,2,0)="Exclude"),"",IF($D54=1,IF(OR(price_limit="",price_limit="No Limit"),IF(M54="Yes",1,2),IF(SUMIFS(WhatIf!$G:$G,WhatIf!$A:$A,M$1,WhatIf!$B:$B,M54)&lt;=price_limit,IF(M54="Yes",1,2),"")),""))</f>
        <v/>
      </c>
      <c r="BC54" s="67" t="str">
        <f ca="1">IF(OR(N54="",VLOOKUP(N$1,Services!$A$1:$B$22,2,0)="Exclude"),"",IF($D54=1,IF(OR(price_limit="",price_limit="No Limit"),IF(N54="Yes",1,2),IF(SUMIFS(WhatIf!$G:$G,WhatIf!$A:$A,N$1,WhatIf!$B:$B,N54)&lt;=price_limit,IF(N54="Yes",1,2),"")),""))</f>
        <v/>
      </c>
      <c r="BD54" s="67" t="str">
        <f ca="1">IF(OR(O54="",VLOOKUP(O$1,Services!$A$1:$B$22,2,0)="Exclude"),"",IF($D54=1,IF(OR(price_limit="",price_limit="No Limit"),IF(O54="Yes",1,2),IF(SUMIFS(WhatIf!$G:$G,WhatIf!$A:$A,O$1,WhatIf!$B:$B,O54)&lt;=price_limit,IF(O54="Yes",1,2),"")),""))</f>
        <v/>
      </c>
      <c r="BE54" s="67" t="str">
        <f ca="1">IF(OR(P54="",VLOOKUP(P$1,Services!$A$1:$B$22,2,0)="Exclude"),"",IF($D54=1,IF(OR(price_limit="",price_limit="No Limit"),IF(P54="Yes",1,2),IF(SUMIFS(WhatIf!$G:$G,WhatIf!$A:$A,P$1,WhatIf!$B:$B,P54)&lt;=price_limit,IF(P54="Yes",1,2),"")),""))</f>
        <v/>
      </c>
      <c r="BF54" s="67" t="str">
        <f ca="1">IF(OR(Q54="",VLOOKUP(Q$1,Services!$A$1:$B$22,2,0)="Exclude"),"",IF($D54=1,IF(OR(price_limit="",price_limit="No Limit"),IF(Q54="Yes",1,2),IF(SUMIFS(WhatIf!$G:$G,WhatIf!$A:$A,Q$1,WhatIf!$B:$B,Q54)&lt;=price_limit,IF(Q54="Yes",1,2),"")),""))</f>
        <v/>
      </c>
      <c r="BG54" s="67" t="str">
        <f ca="1">IF(OR(R54="",VLOOKUP(R$1,Services!$A$1:$B$22,2,0)="Exclude"),"",IF($D54=1,IF(OR(price_limit="",price_limit="No Limit"),IF(R54="Yes",1,2),IF(SUMIFS(WhatIf!$G:$G,WhatIf!$A:$A,R$1,WhatIf!$B:$B,R54)&lt;=price_limit,IF(R54="Yes",1,2),"")),""))</f>
        <v/>
      </c>
      <c r="BH54" s="67" t="str">
        <f ca="1">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x14ac:dyDescent="0.3">
      <c r="A55" s="19" t="s">
        <v>615</v>
      </c>
      <c r="C55" s="4" t="s">
        <v>269</v>
      </c>
      <c r="D55" s="3" t="str">
        <f t="shared" ca="1" si="7"/>
        <v/>
      </c>
      <c r="T55" s="5" t="s">
        <v>234</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IF(OR(G55="",VLOOKUP(G$1,Services!$A$1:$B$22,2,0)="Exclude"),"",IF($D55=1,IF(OR(price_limit="",price_limit="No Limit"),IF(G55="Yes",1,2),IF(SUMIFS(WhatIf!$G:$G,WhatIf!$A:$A,G$1,WhatIf!$B:$B,G55)&lt;=price_limit,IF(G55="Yes",1,2),"")),""))</f>
        <v/>
      </c>
      <c r="AW55" s="67" t="str">
        <f>IF(OR(H55="",VLOOKUP(H$1,Services!$A$1:$B$22,2,0)="Exclude"),"",IF($D55=1,IF(OR(price_limit="",price_limit="No Limit"),IF(H55="Yes",1,2),IF(SUMIFS(WhatIf!$G:$G,WhatIf!$A:$A,H$1,WhatIf!$B:$B,H55)&lt;=price_limit,IF(H55="Yes",1,2),"")),""))</f>
        <v/>
      </c>
      <c r="AX55" s="67" t="str">
        <f>IF(OR(I55="",VLOOKUP(I$1,Services!$A$1:$B$22,2,0)="Exclude"),"",IF($D55=1,IF(OR(price_limit="",price_limit="No Limit"),IF(I55="Yes",1,2),IF(SUMIFS(WhatIf!$G:$G,WhatIf!$A:$A,I$1,WhatIf!$B:$B,I55)&lt;=price_limit,IF(I55="Yes",1,2),"")),""))</f>
        <v/>
      </c>
      <c r="AY55" s="67" t="str">
        <f>IF(OR(J55="",VLOOKUP(J$1,Services!$A$1:$B$22,2,0)="Exclude"),"",IF($D55=1,IF(OR(price_limit="",price_limit="No Limit"),IF(J55="Yes",1,2),IF(SUMIFS(WhatIf!$G:$G,WhatIf!$A:$A,J$1,WhatIf!$B:$B,J55)&lt;=price_limit,IF(J55="Yes",1,2),"")),""))</f>
        <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t="str">
        <f>IF(OR(N55="",VLOOKUP(N$1,Services!$A$1:$B$22,2,0)="Exclude"),"",IF($D55=1,IF(OR(price_limit="",price_limit="No Limit"),IF(N55="Yes",1,2),IF(SUMIFS(WhatIf!$G:$G,WhatIf!$A:$A,N$1,WhatIf!$B:$B,N55)&lt;=price_limit,IF(N55="Yes",1,2),"")),""))</f>
        <v/>
      </c>
      <c r="BD55" s="67" t="str">
        <f>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 ca="1">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237</v>
      </c>
      <c r="B56" s="4" t="s">
        <v>227</v>
      </c>
      <c r="C56" s="4" t="s">
        <v>197</v>
      </c>
      <c r="D56" s="3" t="str">
        <f t="shared" ca="1" si="7"/>
        <v/>
      </c>
      <c r="I56" s="5" t="s">
        <v>271</v>
      </c>
      <c r="J56" s="5" t="s">
        <v>271</v>
      </c>
      <c r="K56" s="5" t="s">
        <v>271</v>
      </c>
      <c r="L56" s="5" t="s">
        <v>271</v>
      </c>
      <c r="M56" s="5" t="s">
        <v>271</v>
      </c>
      <c r="N56" s="5" t="s">
        <v>271</v>
      </c>
      <c r="O56" s="5" t="s">
        <v>271</v>
      </c>
      <c r="P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 ca="1">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308</v>
      </c>
      <c r="B57" s="4" t="s">
        <v>227</v>
      </c>
      <c r="C57" s="4" t="s">
        <v>197</v>
      </c>
      <c r="D57" s="3" t="str">
        <f t="shared" ca="1" si="7"/>
        <v/>
      </c>
      <c r="F57" s="5" t="s">
        <v>770</v>
      </c>
      <c r="G57" s="5" t="s">
        <v>770</v>
      </c>
      <c r="H57" s="5" t="s">
        <v>770</v>
      </c>
      <c r="I57" s="5" t="s">
        <v>271</v>
      </c>
      <c r="J57" s="5" t="s">
        <v>271</v>
      </c>
      <c r="K57" s="5" t="s">
        <v>271</v>
      </c>
      <c r="L57" s="5" t="s">
        <v>271</v>
      </c>
      <c r="M57" s="5" t="s">
        <v>271</v>
      </c>
      <c r="N57" s="5" t="s">
        <v>271</v>
      </c>
      <c r="O57" s="5" t="s">
        <v>271</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775</v>
      </c>
      <c r="C58" s="4" t="s">
        <v>197</v>
      </c>
      <c r="D58" s="3" t="str">
        <f t="shared" ca="1" si="7"/>
        <v/>
      </c>
      <c r="F58" s="5" t="s">
        <v>854</v>
      </c>
      <c r="G58" s="5" t="s">
        <v>854</v>
      </c>
      <c r="H58" s="5" t="s">
        <v>854</v>
      </c>
      <c r="W58" s="5" t="s">
        <v>841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IF(OR(I58="",VLOOKUP(I$1,Services!$A$1:$B$22,2,0)="Exclude"),"",IF($D58=1,IF(OR(price_limit="",price_limit="No Limit"),IF(I58="Yes",1,2),IF(SUMIFS(WhatIf!$G:$G,WhatIf!$A:$A,I$1,WhatIf!$B:$B,I58)&lt;=price_limit,IF(I58="Yes",1,2),"")),""))</f>
        <v/>
      </c>
      <c r="AY58" s="67" t="str">
        <f>IF(OR(J58="",VLOOKUP(J$1,Services!$A$1:$B$22,2,0)="Exclude"),"",IF($D58=1,IF(OR(price_limit="",price_limit="No Limit"),IF(J58="Yes",1,2),IF(SUMIFS(WhatIf!$G:$G,WhatIf!$A:$A,J$1,WhatIf!$B:$B,J58)&lt;=price_limit,IF(J58="Yes",1,2),"")),""))</f>
        <v/>
      </c>
      <c r="AZ58" s="67" t="str">
        <f>IF(OR(K58="",VLOOKUP(K$1,Services!$A$1:$B$22,2,0)="Exclude"),"",IF($D58=1,IF(OR(price_limit="",price_limit="No Limit"),IF(K58="Yes",1,2),IF(SUMIFS(WhatIf!$G:$G,WhatIf!$A:$A,K$1,WhatIf!$B:$B,K58)&lt;=price_limit,IF(K58="Yes",1,2),"")),""))</f>
        <v/>
      </c>
      <c r="BA58" s="67" t="str">
        <f>IF(OR(L58="",VLOOKUP(L$1,Services!$A$1:$B$22,2,0)="Exclude"),"",IF($D58=1,IF(OR(price_limit="",price_limit="No Limit"),IF(L58="Yes",1,2),IF(SUMIFS(WhatIf!$G:$G,WhatIf!$A:$A,L$1,WhatIf!$B:$B,L58)&lt;=price_limit,IF(L58="Yes",1,2),"")),""))</f>
        <v/>
      </c>
      <c r="BB58" s="67" t="str">
        <f>IF(OR(M58="",VLOOKUP(M$1,Services!$A$1:$B$22,2,0)="Exclude"),"",IF($D58=1,IF(OR(price_limit="",price_limit="No Limit"),IF(M58="Yes",1,2),IF(SUMIFS(WhatIf!$G:$G,WhatIf!$A:$A,M$1,WhatIf!$B:$B,M58)&lt;=price_limit,IF(M58="Yes",1,2),"")),""))</f>
        <v/>
      </c>
      <c r="BC58" s="67" t="str">
        <f>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 ca="1">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509</v>
      </c>
      <c r="B59" s="4" t="s">
        <v>238</v>
      </c>
      <c r="C59" s="4" t="s">
        <v>197</v>
      </c>
      <c r="D59" s="3" t="str">
        <f t="shared" ca="1" si="7"/>
        <v/>
      </c>
      <c r="F59" s="5" t="s">
        <v>854</v>
      </c>
      <c r="G59" s="5" t="s">
        <v>854</v>
      </c>
      <c r="H59" s="5" t="s">
        <v>854</v>
      </c>
      <c r="I59" s="5" t="s">
        <v>271</v>
      </c>
      <c r="J59" s="5" t="s">
        <v>271</v>
      </c>
      <c r="K59" s="5" t="s">
        <v>271</v>
      </c>
      <c r="L59" s="5" t="s">
        <v>271</v>
      </c>
      <c r="M59" s="5" t="s">
        <v>271</v>
      </c>
      <c r="N59" s="5" t="s">
        <v>271</v>
      </c>
      <c r="O59" s="5" t="s">
        <v>271</v>
      </c>
      <c r="P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166</v>
      </c>
      <c r="B60" s="4" t="s">
        <v>296</v>
      </c>
      <c r="C60" s="4" t="s">
        <v>423</v>
      </c>
      <c r="D60" s="3" t="str">
        <f t="shared" ca="1" si="7"/>
        <v/>
      </c>
      <c r="F60" s="5" t="s">
        <v>1</v>
      </c>
      <c r="G60" s="5" t="s">
        <v>1</v>
      </c>
      <c r="H60" s="5" t="s">
        <v>1</v>
      </c>
      <c r="I60" s="5" t="s">
        <v>1</v>
      </c>
      <c r="J60" s="5" t="s">
        <v>1</v>
      </c>
      <c r="K60" s="5" t="s">
        <v>1</v>
      </c>
      <c r="L60" s="5" t="s">
        <v>1</v>
      </c>
      <c r="M60" s="5" t="s">
        <v>1</v>
      </c>
      <c r="N60" s="5" t="s">
        <v>1</v>
      </c>
      <c r="Q60" s="6" t="s">
        <v>1</v>
      </c>
      <c r="R60" s="6" t="s">
        <v>1</v>
      </c>
      <c r="S60" s="6"/>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 ca="1">IF(OR(Q60="",VLOOKUP(Q$1,Services!$A$1:$B$22,2,0)="Exclude"),"",IF($D60=1,IF(OR(price_limit="",price_limit="No Limit"),IF(Q60="Yes",1,2),IF(SUMIFS(WhatIf!$G:$G,WhatIf!$A:$A,Q$1,WhatIf!$B:$B,Q60)&lt;=price_limit,IF(Q60="Yes",1,2),"")),""))</f>
        <v/>
      </c>
      <c r="BG60" s="67" t="str">
        <f ca="1">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x14ac:dyDescent="0.3">
      <c r="A61" s="19" t="s">
        <v>554</v>
      </c>
      <c r="C61" s="4" t="s">
        <v>423</v>
      </c>
      <c r="D61" s="3" t="str">
        <f t="shared" ca="1" si="7"/>
        <v/>
      </c>
      <c r="O61" s="5" t="s">
        <v>1</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IF(OR(F61="",VLOOKUP(F$1,Services!$A$1:$B$22,2,0)="Exclude"),"",IF($D61=1,IF(OR(price_limit="",price_limit="No Limit"),IF(F61="Yes",1,2),IF(SUMIFS(WhatIf!$G:$G,WhatIf!$A:$A,F$1,WhatIf!$B:$B,F61)&lt;=price_limit,IF(F61="Yes",1,2),"")),""))</f>
        <v/>
      </c>
      <c r="AV61" s="67" t="str">
        <f>IF(OR(G61="",VLOOKUP(G$1,Services!$A$1:$B$22,2,0)="Exclude"),"",IF($D61=1,IF(OR(price_limit="",price_limit="No Limit"),IF(G61="Yes",1,2),IF(SUMIFS(WhatIf!$G:$G,WhatIf!$A:$A,G$1,WhatIf!$B:$B,G61)&lt;=price_limit,IF(G61="Yes",1,2),"")),""))</f>
        <v/>
      </c>
      <c r="AW61" s="67" t="str">
        <f>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749</v>
      </c>
      <c r="C62" s="4" t="s">
        <v>423</v>
      </c>
      <c r="D62" s="3" t="str">
        <f t="shared" ca="1" si="7"/>
        <v/>
      </c>
      <c r="F62" s="5" t="s">
        <v>761</v>
      </c>
      <c r="G62" s="5" t="s">
        <v>761</v>
      </c>
      <c r="H62" s="5" t="s">
        <v>761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227</v>
      </c>
      <c r="C63" s="4" t="s">
        <v>424</v>
      </c>
      <c r="D63" s="3">
        <f t="shared" ca="1" si="7"/>
        <v>1</v>
      </c>
      <c r="I63" s="5" t="s">
        <v>1</v>
      </c>
      <c r="J63" s="5" t="s">
        <v>1</v>
      </c>
      <c r="K63" s="5" t="s">
        <v>1</v>
      </c>
      <c r="L63" s="5" t="s">
        <v>1</v>
      </c>
      <c r="M63" s="5" t="s">
        <v>1</v>
      </c>
      <c r="N63" s="5" t="s">
        <v>1</v>
      </c>
      <c r="O63" s="5" t="s">
        <v>1</v>
      </c>
      <c r="P63" s="5" t="s">
        <v>1</v>
      </c>
      <c r="Q63" s="6" t="s">
        <v>1</v>
      </c>
      <c r="R63" s="6" t="s">
        <v>1</v>
      </c>
      <c r="S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f ca="1">IF(AND($D63=1,ISNUMBER(MATCH(Q$1&amp;Q63&amp;"x",WhatIf!$H:$H,0))),1,"")</f>
        <v>1</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f ca="1">IF(OR(S63="",VLOOKUP(S$1,Services!$A$1:$B$22,2,0)="Exclude"),"",IF($D63=1,IF(OR(price_limit="",price_limit="No Limit"),IF(S63="Yes",1,2),IF(SUMIFS(WhatIf!$G:$G,WhatIf!$A:$A,S$1,WhatIf!$B:$B,S63)&lt;=price_limit,IF(S63="Yes",1,2),"")),""))</f>
        <v>1</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362</v>
      </c>
      <c r="B64" s="4" t="s">
        <v>363</v>
      </c>
      <c r="C64" s="4" t="s">
        <v>205</v>
      </c>
      <c r="D64" s="3" t="str">
        <f t="shared" ca="1" si="7"/>
        <v/>
      </c>
      <c r="I64" s="6"/>
      <c r="J64" s="6"/>
      <c r="Q64" s="6"/>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 ca="1">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364</v>
      </c>
      <c r="C65" s="4" t="s">
        <v>198</v>
      </c>
      <c r="D65" s="3" t="str">
        <f t="shared" ca="1" si="7"/>
        <v/>
      </c>
      <c r="I65" s="6"/>
      <c r="J65" s="6" t="s">
        <v>1</v>
      </c>
      <c r="M65" s="5" t="s">
        <v>1</v>
      </c>
      <c r="N65" s="5" t="s">
        <v>1</v>
      </c>
      <c r="O65" s="5" t="s">
        <v>1</v>
      </c>
      <c r="Q65" s="6" t="s">
        <v>1</v>
      </c>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733</v>
      </c>
      <c r="C66" s="4" t="s">
        <v>197</v>
      </c>
      <c r="D66" s="3" t="str">
        <f t="shared" ca="1" si="7"/>
        <v/>
      </c>
      <c r="F66" s="5" t="s">
        <v>770</v>
      </c>
      <c r="G66" s="5" t="s">
        <v>770</v>
      </c>
      <c r="H66" s="5" t="s">
        <v>770</v>
      </c>
      <c r="R66" s="173"/>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239</v>
      </c>
      <c r="B67" s="4" t="s">
        <v>734</v>
      </c>
      <c r="C67" s="4" t="s">
        <v>197</v>
      </c>
      <c r="D67" s="3" t="str">
        <f t="shared" ca="1" si="7"/>
        <v/>
      </c>
      <c r="F67" s="5" t="s">
        <v>768</v>
      </c>
      <c r="G67" s="5" t="s">
        <v>768</v>
      </c>
      <c r="H67" s="5" t="s">
        <v>768</v>
      </c>
      <c r="I67" s="5" t="s">
        <v>271</v>
      </c>
      <c r="J67" s="5" t="s">
        <v>271</v>
      </c>
      <c r="K67" s="5" t="s">
        <v>271</v>
      </c>
      <c r="L67" s="5" t="s">
        <v>271</v>
      </c>
      <c r="M67" s="5" t="s">
        <v>271</v>
      </c>
      <c r="N67" s="5" t="s">
        <v>271</v>
      </c>
      <c r="O67" s="5" t="s">
        <v>271</v>
      </c>
      <c r="P67" s="5" t="s">
        <v>1</v>
      </c>
      <c r="W67" s="5" t="s">
        <v>841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 ca="1">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227</v>
      </c>
      <c r="C68" s="4" t="s">
        <v>205</v>
      </c>
      <c r="D68" s="3" t="str">
        <f t="shared" ca="1" si="7"/>
        <v/>
      </c>
      <c r="F68" s="5" t="s">
        <v>478</v>
      </c>
      <c r="G68" s="5" t="s">
        <v>478</v>
      </c>
      <c r="H68" s="5" t="s">
        <v>921</v>
      </c>
      <c r="I68" s="6"/>
      <c r="J68" s="6"/>
      <c r="Q68" s="6"/>
      <c r="R68" s="6"/>
      <c r="S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687</v>
      </c>
      <c r="C69" s="4" t="s">
        <v>205</v>
      </c>
      <c r="D69" s="3" t="str">
        <f t="shared" ca="1" si="7"/>
        <v/>
      </c>
      <c r="E69" s="5" t="s">
        <v>1</v>
      </c>
      <c r="F69" s="5" t="s">
        <v>1</v>
      </c>
      <c r="G69" s="5" t="s">
        <v>1</v>
      </c>
      <c r="H69" s="5" t="s">
        <v>1</v>
      </c>
      <c r="I69" s="5" t="s">
        <v>1</v>
      </c>
      <c r="J69" s="5" t="s">
        <v>1</v>
      </c>
      <c r="L69" s="5" t="s">
        <v>1</v>
      </c>
      <c r="M69" s="5" t="s">
        <v>1</v>
      </c>
      <c r="N69" s="5" t="s">
        <v>1</v>
      </c>
      <c r="O69" s="5" t="s">
        <v>1</v>
      </c>
      <c r="Q69" s="6" t="s">
        <v>1</v>
      </c>
      <c r="R69" s="6" t="s">
        <v>1</v>
      </c>
      <c r="S69" s="6" t="s">
        <v>1</v>
      </c>
      <c r="T69" s="5" t="s">
        <v>234</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 ca="1">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240</v>
      </c>
      <c r="B70" s="4" t="s">
        <v>227</v>
      </c>
      <c r="C70" s="4" t="s">
        <v>197</v>
      </c>
      <c r="D70" s="3" t="str">
        <f t="shared" ca="1" si="7"/>
        <v/>
      </c>
      <c r="I70" s="5" t="s">
        <v>271</v>
      </c>
      <c r="J70" s="5" t="s">
        <v>271</v>
      </c>
      <c r="K70" s="5" t="s">
        <v>271</v>
      </c>
      <c r="L70" s="5" t="s">
        <v>271</v>
      </c>
      <c r="M70" s="5" t="s">
        <v>271</v>
      </c>
      <c r="N70" s="5" t="s">
        <v>271</v>
      </c>
      <c r="O70" s="5" t="s">
        <v>271</v>
      </c>
      <c r="P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241</v>
      </c>
      <c r="B71" s="4" t="s">
        <v>227</v>
      </c>
      <c r="C71" s="4" t="s">
        <v>197</v>
      </c>
      <c r="D71" s="3" t="str">
        <f t="shared" ca="1" si="7"/>
        <v/>
      </c>
      <c r="I71" s="5" t="s">
        <v>271</v>
      </c>
      <c r="J71" s="5" t="s">
        <v>271</v>
      </c>
      <c r="K71" s="5" t="s">
        <v>271</v>
      </c>
      <c r="L71" s="5" t="s">
        <v>271</v>
      </c>
      <c r="M71" s="5" t="s">
        <v>271</v>
      </c>
      <c r="N71" s="5" t="s">
        <v>271</v>
      </c>
      <c r="O71" s="5" t="s">
        <v>271</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242</v>
      </c>
      <c r="B72" s="4" t="s">
        <v>227</v>
      </c>
      <c r="C72" s="4" t="s">
        <v>197</v>
      </c>
      <c r="D72" s="3" t="str">
        <f t="shared" ca="1" si="7"/>
        <v/>
      </c>
      <c r="I72" s="5" t="s">
        <v>271</v>
      </c>
      <c r="J72" s="5" t="s">
        <v>271</v>
      </c>
      <c r="K72" s="5" t="s">
        <v>271</v>
      </c>
      <c r="L72" s="5" t="s">
        <v>271</v>
      </c>
      <c r="M72" s="5" t="s">
        <v>271</v>
      </c>
      <c r="N72" s="5" t="s">
        <v>271</v>
      </c>
      <c r="O72" s="5" t="s">
        <v>271</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191</v>
      </c>
      <c r="B73" s="4" t="s">
        <v>227</v>
      </c>
      <c r="C73" s="4" t="s">
        <v>197</v>
      </c>
      <c r="D73" s="3" t="str">
        <f t="shared" ca="1" si="7"/>
        <v/>
      </c>
      <c r="F73" s="5" t="s">
        <v>761</v>
      </c>
      <c r="G73" s="5" t="s">
        <v>761</v>
      </c>
      <c r="H73" s="5" t="s">
        <v>761</v>
      </c>
      <c r="I73" s="5" t="s">
        <v>271</v>
      </c>
      <c r="J73" s="5" t="s">
        <v>271</v>
      </c>
      <c r="K73" s="5" t="s">
        <v>271</v>
      </c>
      <c r="L73" s="5" t="s">
        <v>271</v>
      </c>
      <c r="M73" s="5" t="s">
        <v>271</v>
      </c>
      <c r="N73" s="5" t="s">
        <v>271</v>
      </c>
      <c r="O73" s="5" t="s">
        <v>271</v>
      </c>
      <c r="P73" s="5" t="s">
        <v>1</v>
      </c>
      <c r="S73" s="5" t="s">
        <v>948</v>
      </c>
      <c r="T73" s="5" t="s">
        <v>234</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 ca="1">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 ca="1">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482</v>
      </c>
      <c r="C74" s="4" t="s">
        <v>425</v>
      </c>
      <c r="D74" s="3" t="str">
        <f t="shared" ca="1" si="7"/>
        <v/>
      </c>
      <c r="F74" s="5" t="s">
        <v>482</v>
      </c>
      <c r="G74" s="5" t="s">
        <v>482</v>
      </c>
      <c r="H74" s="5" t="s">
        <v>482</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192</v>
      </c>
      <c r="B75" s="4" t="s">
        <v>227</v>
      </c>
      <c r="C75" s="4" t="s">
        <v>197</v>
      </c>
      <c r="D75" s="3" t="str">
        <f t="shared" ca="1" si="7"/>
        <v/>
      </c>
      <c r="F75" s="5" t="s">
        <v>761</v>
      </c>
      <c r="G75" s="5" t="s">
        <v>761</v>
      </c>
      <c r="H75" s="5" t="s">
        <v>761</v>
      </c>
      <c r="I75" s="5" t="s">
        <v>271</v>
      </c>
      <c r="J75" s="5" t="s">
        <v>271</v>
      </c>
      <c r="K75" s="5" t="s">
        <v>271</v>
      </c>
      <c r="L75" s="5" t="s">
        <v>271</v>
      </c>
      <c r="M75" s="5" t="s">
        <v>271</v>
      </c>
      <c r="N75" s="5" t="s">
        <v>271</v>
      </c>
      <c r="O75" s="5" t="s">
        <v>271</v>
      </c>
      <c r="P75" s="5" t="s">
        <v>1</v>
      </c>
      <c r="W75" s="5" t="s">
        <v>841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24.9" x14ac:dyDescent="0.3">
      <c r="A76" s="19" t="s">
        <v>960</v>
      </c>
      <c r="C76" s="4" t="s">
        <v>197</v>
      </c>
      <c r="D76" s="3" t="str">
        <f t="shared" ca="1" si="7"/>
        <v/>
      </c>
      <c r="F76" s="5" t="s">
        <v>770</v>
      </c>
      <c r="G76" s="5" t="s">
        <v>770</v>
      </c>
      <c r="H76" s="5" t="s">
        <v>770</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227</v>
      </c>
      <c r="C77" s="4" t="s">
        <v>426</v>
      </c>
      <c r="D77" s="3" t="str">
        <f t="shared" ca="1" si="7"/>
        <v/>
      </c>
      <c r="F77" s="6"/>
      <c r="G77" s="6"/>
      <c r="H77" s="6"/>
      <c r="I77" s="12" t="s">
        <v>17</v>
      </c>
      <c r="J77" s="12" t="s">
        <v>1</v>
      </c>
      <c r="K77" s="12" t="s">
        <v>17</v>
      </c>
      <c r="L77" s="12" t="s">
        <v>17</v>
      </c>
      <c r="M77" s="12" t="s">
        <v>17</v>
      </c>
      <c r="N77" s="12" t="s">
        <v>17</v>
      </c>
      <c r="O77" s="12" t="s">
        <v>17</v>
      </c>
      <c r="P77" s="12" t="s">
        <v>17</v>
      </c>
      <c r="Q77" s="6" t="s">
        <v>17</v>
      </c>
      <c r="R77" s="5" t="s">
        <v>17</v>
      </c>
      <c r="S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 ca="1">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904</v>
      </c>
      <c r="B78" s="4" t="s">
        <v>903</v>
      </c>
      <c r="C78" s="4" t="s">
        <v>426</v>
      </c>
      <c r="D78" s="3" t="str">
        <f t="shared" ca="1" si="7"/>
        <v/>
      </c>
      <c r="F78" s="6"/>
      <c r="G78" s="6"/>
      <c r="H78" s="6"/>
      <c r="I78" s="12"/>
      <c r="J78" s="12" t="s">
        <v>1</v>
      </c>
      <c r="K78" s="12"/>
      <c r="L78" s="12"/>
      <c r="M78" s="12"/>
      <c r="N78" s="12"/>
      <c r="O78" s="12" t="s">
        <v>1</v>
      </c>
      <c r="P78" s="12"/>
      <c r="Q78" s="6"/>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207</v>
      </c>
      <c r="B79" s="4" t="s">
        <v>227</v>
      </c>
      <c r="C79" s="4" t="s">
        <v>425</v>
      </c>
      <c r="D79" s="3" t="str">
        <f t="shared" ca="1" si="7"/>
        <v/>
      </c>
      <c r="F79" s="5" t="s">
        <v>480</v>
      </c>
      <c r="G79" s="5" t="s">
        <v>480</v>
      </c>
      <c r="H79" s="5" t="s">
        <v>207</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353</v>
      </c>
      <c r="B80" s="4" t="s">
        <v>227</v>
      </c>
      <c r="C80" s="4" t="s">
        <v>269</v>
      </c>
      <c r="D80" s="3" t="str">
        <f t="shared" ca="1" si="7"/>
        <v/>
      </c>
      <c r="E80" s="5" t="s">
        <v>1</v>
      </c>
      <c r="Q80" s="6"/>
      <c r="R80" s="6"/>
      <c r="S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628</v>
      </c>
      <c r="C81" s="4" t="s">
        <v>427</v>
      </c>
      <c r="D81" s="3" t="str">
        <f t="shared" ca="1" si="7"/>
        <v/>
      </c>
      <c r="T81" s="5" t="s">
        <v>234</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18</v>
      </c>
      <c r="B82" s="4" t="s">
        <v>227</v>
      </c>
      <c r="C82" s="4" t="s">
        <v>269</v>
      </c>
      <c r="D82" s="3" t="str">
        <f t="shared" ca="1" si="7"/>
        <v/>
      </c>
      <c r="E82" s="5" t="s">
        <v>1</v>
      </c>
      <c r="F82" s="5" t="s">
        <v>476</v>
      </c>
      <c r="G82" s="5" t="s">
        <v>476</v>
      </c>
      <c r="H82" s="5" t="s">
        <v>922</v>
      </c>
      <c r="J82" s="5" t="s">
        <v>1</v>
      </c>
      <c r="K82" s="5" t="s">
        <v>1</v>
      </c>
      <c r="L82" s="5" t="s">
        <v>1</v>
      </c>
      <c r="M82" s="5" t="s">
        <v>1</v>
      </c>
      <c r="N82" s="5" t="s">
        <v>1</v>
      </c>
      <c r="O82" s="5" t="s">
        <v>1</v>
      </c>
      <c r="Q82" s="6" t="s">
        <v>1</v>
      </c>
      <c r="R82" s="6"/>
      <c r="S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 ca="1">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 ca="1">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834</v>
      </c>
      <c r="B83" s="4" t="s">
        <v>227</v>
      </c>
      <c r="C83" s="4" t="s">
        <v>427</v>
      </c>
      <c r="D83" s="3" t="str">
        <f t="shared" ca="1" si="7"/>
        <v/>
      </c>
      <c r="V83" s="5" t="s">
        <v>550</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227</v>
      </c>
      <c r="C84" s="4" t="s">
        <v>205</v>
      </c>
      <c r="D84" s="3" t="str">
        <f t="shared" ca="1" si="7"/>
        <v/>
      </c>
      <c r="G84" s="5" t="s">
        <v>478</v>
      </c>
      <c r="H84" s="5" t="s">
        <v>921</v>
      </c>
      <c r="I84" s="5" t="s">
        <v>1</v>
      </c>
      <c r="J84" s="5" t="s">
        <v>1</v>
      </c>
      <c r="K84" s="5" t="s">
        <v>1</v>
      </c>
      <c r="L84" s="5" t="s">
        <v>1</v>
      </c>
      <c r="M84" s="5" t="s">
        <v>1</v>
      </c>
      <c r="N84" s="5" t="s">
        <v>1</v>
      </c>
      <c r="O84" s="5" t="s">
        <v>1</v>
      </c>
      <c r="Q84" s="6" t="s">
        <v>1</v>
      </c>
      <c r="R84" s="6" t="s">
        <v>1</v>
      </c>
      <c r="S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227</v>
      </c>
      <c r="C85" s="4" t="s">
        <v>205</v>
      </c>
      <c r="D85" s="3" t="str">
        <f t="shared" ca="1" si="7"/>
        <v/>
      </c>
      <c r="E85" s="6"/>
      <c r="F85" s="6"/>
      <c r="G85" s="6"/>
      <c r="H85" s="6"/>
      <c r="I85" s="5" t="s">
        <v>1</v>
      </c>
      <c r="J85" s="5" t="s">
        <v>1</v>
      </c>
      <c r="L85" s="5" t="s">
        <v>1</v>
      </c>
      <c r="M85" s="5" t="s">
        <v>1</v>
      </c>
      <c r="N85" s="5" t="s">
        <v>1</v>
      </c>
      <c r="O85" s="5" t="s">
        <v>1</v>
      </c>
      <c r="Q85" s="6" t="s">
        <v>1</v>
      </c>
      <c r="R85" s="6" t="s">
        <v>269</v>
      </c>
      <c r="S85" s="6" t="s">
        <v>772</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227</v>
      </c>
      <c r="C86" s="4" t="s">
        <v>205</v>
      </c>
      <c r="D86" s="3" t="str">
        <f t="shared" ref="D86:D117" ca="1" si="10">IF(BR86=0,"",IF(BR86&lt;=VALUE(MID(marker_pick,1,1)),1,""))</f>
        <v/>
      </c>
      <c r="F86" s="5" t="s">
        <v>1</v>
      </c>
      <c r="G86" s="5" t="s">
        <v>1</v>
      </c>
      <c r="H86" s="5" t="s">
        <v>1</v>
      </c>
      <c r="I86" s="5" t="s">
        <v>1</v>
      </c>
      <c r="J86" s="5" t="s">
        <v>1</v>
      </c>
      <c r="K86" s="5" t="s">
        <v>1</v>
      </c>
      <c r="L86" s="5" t="s">
        <v>1</v>
      </c>
      <c r="M86" s="5" t="s">
        <v>1</v>
      </c>
      <c r="N86" s="5" t="s">
        <v>1</v>
      </c>
      <c r="O86" s="5" t="s">
        <v>1</v>
      </c>
      <c r="P86" s="5" t="s">
        <v>1</v>
      </c>
      <c r="Q86" s="6" t="s">
        <v>1</v>
      </c>
      <c r="R86" s="6" t="s">
        <v>1</v>
      </c>
      <c r="S86" s="6"/>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243</v>
      </c>
      <c r="B87" s="4" t="s">
        <v>365</v>
      </c>
      <c r="C87" s="4" t="s">
        <v>197</v>
      </c>
      <c r="D87" s="3" t="str">
        <f t="shared" ca="1" si="10"/>
        <v/>
      </c>
      <c r="I87" s="5" t="s">
        <v>271</v>
      </c>
      <c r="J87" s="5" t="s">
        <v>271</v>
      </c>
      <c r="K87" s="5" t="s">
        <v>271</v>
      </c>
      <c r="L87" s="5" t="s">
        <v>271</v>
      </c>
      <c r="M87" s="5" t="s">
        <v>271</v>
      </c>
      <c r="N87" s="5" t="s">
        <v>271</v>
      </c>
      <c r="O87" s="5" t="s">
        <v>1</v>
      </c>
      <c r="P87" s="5" t="s">
        <v>1</v>
      </c>
      <c r="R87" s="9" t="s">
        <v>271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96</v>
      </c>
      <c r="B88" s="4" t="s">
        <v>950</v>
      </c>
      <c r="C88" s="4" t="s">
        <v>205</v>
      </c>
      <c r="D88" s="3" t="str">
        <f t="shared" ca="1" si="10"/>
        <v/>
      </c>
      <c r="I88" s="6"/>
      <c r="J88" s="6"/>
      <c r="O88" s="5" t="s">
        <v>1</v>
      </c>
      <c r="Q88" s="6"/>
      <c r="R88" s="6" t="s">
        <v>1</v>
      </c>
      <c r="S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905</v>
      </c>
      <c r="B89" s="4" t="s">
        <v>227</v>
      </c>
      <c r="C89" s="4" t="s">
        <v>269</v>
      </c>
      <c r="D89" s="3" t="str">
        <f t="shared" ca="1" si="10"/>
        <v/>
      </c>
      <c r="K89" s="5" t="s">
        <v>1</v>
      </c>
      <c r="L89" s="5" t="s">
        <v>1</v>
      </c>
      <c r="M89" s="5" t="s">
        <v>1</v>
      </c>
      <c r="N89" s="5" t="s">
        <v>1</v>
      </c>
      <c r="O89" s="5" t="s">
        <v>1</v>
      </c>
      <c r="Q89" s="6"/>
      <c r="R89" s="6"/>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211</v>
      </c>
      <c r="C90" s="4" t="s">
        <v>269</v>
      </c>
      <c r="D90" s="3" t="str">
        <f t="shared" ca="1" si="10"/>
        <v/>
      </c>
      <c r="E90" s="5" t="s">
        <v>1</v>
      </c>
      <c r="F90" s="5" t="s">
        <v>1</v>
      </c>
      <c r="G90" s="5" t="s">
        <v>1</v>
      </c>
      <c r="H90" s="5" t="s">
        <v>1</v>
      </c>
      <c r="I90" s="5" t="s">
        <v>1</v>
      </c>
      <c r="J90" s="5" t="s">
        <v>1</v>
      </c>
      <c r="K90" s="5" t="s">
        <v>1</v>
      </c>
      <c r="L90" s="5" t="s">
        <v>1</v>
      </c>
      <c r="M90" s="5" t="s">
        <v>1</v>
      </c>
      <c r="N90" s="5" t="s">
        <v>1</v>
      </c>
      <c r="O90" s="5" t="s">
        <v>1</v>
      </c>
      <c r="Q90" s="6" t="s">
        <v>1</v>
      </c>
      <c r="R90" s="6"/>
      <c r="S90" s="6"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 ca="1">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483</v>
      </c>
      <c r="C91" s="4" t="s">
        <v>269</v>
      </c>
      <c r="D91" s="3" t="str">
        <f t="shared" ca="1" si="10"/>
        <v/>
      </c>
      <c r="F91" s="5" t="s">
        <v>483</v>
      </c>
      <c r="G91" s="5" t="s">
        <v>483</v>
      </c>
      <c r="H91" s="5" t="s">
        <v>483</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555</v>
      </c>
      <c r="C92" s="4" t="s">
        <v>269</v>
      </c>
      <c r="D92" s="3" t="str">
        <f t="shared" ca="1" si="10"/>
        <v/>
      </c>
      <c r="L92" s="5" t="s">
        <v>1</v>
      </c>
      <c r="M92" s="5" t="s">
        <v>1</v>
      </c>
      <c r="N92" s="5" t="s">
        <v>1</v>
      </c>
      <c r="O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150</v>
      </c>
      <c r="B93" s="4" t="s">
        <v>184</v>
      </c>
      <c r="C93" s="4" t="s">
        <v>269</v>
      </c>
      <c r="D93" s="3" t="str">
        <f t="shared" ca="1" si="10"/>
        <v/>
      </c>
      <c r="F93" s="5" t="s">
        <v>1</v>
      </c>
      <c r="G93" s="5" t="s">
        <v>1</v>
      </c>
      <c r="H93" s="5" t="s">
        <v>1</v>
      </c>
      <c r="I93" s="6"/>
      <c r="J93" s="6"/>
      <c r="Q93" s="6" t="s">
        <v>1</v>
      </c>
      <c r="R93" s="6"/>
      <c r="S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500</v>
      </c>
      <c r="B94" s="4" t="s">
        <v>728</v>
      </c>
      <c r="C94" s="4" t="s">
        <v>434</v>
      </c>
      <c r="D94" s="3" t="str">
        <f t="shared" ca="1" si="10"/>
        <v/>
      </c>
      <c r="F94" s="5" t="s">
        <v>484</v>
      </c>
      <c r="G94" s="5" t="s">
        <v>484</v>
      </c>
      <c r="H94" s="5" t="s">
        <v>484</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22</v>
      </c>
      <c r="B95" s="4" t="s">
        <v>227</v>
      </c>
      <c r="C95" s="4" t="s">
        <v>189</v>
      </c>
      <c r="D95" s="3" t="str">
        <f t="shared" ca="1" si="10"/>
        <v/>
      </c>
      <c r="E95" s="5" t="s">
        <v>1</v>
      </c>
      <c r="F95" s="5" t="s">
        <v>479</v>
      </c>
      <c r="G95" s="5" t="s">
        <v>479</v>
      </c>
      <c r="H95" s="5" t="s">
        <v>923</v>
      </c>
      <c r="L95" s="5" t="s">
        <v>1</v>
      </c>
      <c r="M95" s="5" t="s">
        <v>1</v>
      </c>
      <c r="N95" s="5" t="s">
        <v>1</v>
      </c>
      <c r="O95" s="5" t="s">
        <v>1</v>
      </c>
      <c r="Q95" s="6"/>
      <c r="R95" s="6" t="s">
        <v>269</v>
      </c>
      <c r="S95" s="6" t="s">
        <v>772</v>
      </c>
      <c r="V95" s="5" t="s">
        <v>550</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 ca="1">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782</v>
      </c>
      <c r="B96" s="4" t="s">
        <v>783</v>
      </c>
      <c r="C96" s="4" t="s">
        <v>269</v>
      </c>
      <c r="D96" s="3" t="str">
        <f t="shared" ca="1" si="10"/>
        <v/>
      </c>
      <c r="Q96" s="5" t="s">
        <v>1</v>
      </c>
      <c r="T96" s="5" t="s">
        <v>234</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518</v>
      </c>
      <c r="B97" s="4" t="s">
        <v>366</v>
      </c>
      <c r="C97" s="4" t="s">
        <v>269</v>
      </c>
      <c r="D97" s="3" t="str">
        <f t="shared" ca="1" si="10"/>
        <v/>
      </c>
      <c r="I97" s="6"/>
      <c r="J97" s="6"/>
      <c r="Q97" s="6" t="s">
        <v>1</v>
      </c>
      <c r="R97" s="6" t="s">
        <v>1</v>
      </c>
      <c r="S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 ca="1">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93</v>
      </c>
      <c r="C98" s="4" t="s">
        <v>205</v>
      </c>
      <c r="D98" s="3" t="str">
        <f t="shared" ca="1" si="10"/>
        <v/>
      </c>
      <c r="K98" s="5" t="s">
        <v>1</v>
      </c>
      <c r="L98" s="5" t="s">
        <v>1</v>
      </c>
      <c r="M98" s="5" t="s">
        <v>1</v>
      </c>
      <c r="N98" s="5" t="s">
        <v>1</v>
      </c>
      <c r="O98" s="5" t="s">
        <v>1</v>
      </c>
      <c r="P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 ca="1">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553</v>
      </c>
      <c r="C99" s="4" t="s">
        <v>205</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735</v>
      </c>
      <c r="C100" s="4" t="s">
        <v>430</v>
      </c>
      <c r="D100" s="3" t="str">
        <f t="shared" ca="1" si="10"/>
        <v/>
      </c>
      <c r="F100" s="5" t="s">
        <v>767</v>
      </c>
      <c r="G100" s="5" t="s">
        <v>767</v>
      </c>
      <c r="H100" s="5" t="s">
        <v>767</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156</v>
      </c>
      <c r="B101" s="4" t="s">
        <v>485</v>
      </c>
      <c r="C101" s="4" t="s">
        <v>189</v>
      </c>
      <c r="D101" s="3" t="str">
        <f t="shared" ca="1" si="10"/>
        <v/>
      </c>
      <c r="F101" s="5" t="s">
        <v>485</v>
      </c>
      <c r="G101" s="5" t="s">
        <v>485</v>
      </c>
      <c r="H101" s="5" t="s">
        <v>485</v>
      </c>
      <c r="I101" s="6"/>
      <c r="J101" s="6"/>
      <c r="Q101" s="13" t="s">
        <v>485</v>
      </c>
      <c r="R101" s="6"/>
      <c r="S101" s="6"/>
      <c r="U101" s="5" t="s">
        <v>1</v>
      </c>
      <c r="V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 ca="1">IF(OR(U101="",VLOOKUP(U$1,Services!$A$1:$B$22,2,0)="Exclude"),"",IF($D101=1,IF(OR(price_limit="",price_limit="No Limit"),IF(U101="Yes",1,2),IF(SUMIFS(WhatIf!$G:$G,WhatIf!$A:$A,U$1,WhatIf!$B:$B,U101)&lt;=price_limit,IF(U101="Yes",1,2),"")),""))</f>
        <v/>
      </c>
      <c r="BK101" s="67" t="str">
        <f ca="1">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23</v>
      </c>
      <c r="B102" s="4" t="s">
        <v>272</v>
      </c>
      <c r="C102" s="4" t="s">
        <v>424</v>
      </c>
      <c r="D102" s="3" t="str">
        <f t="shared" ca="1" si="10"/>
        <v/>
      </c>
      <c r="I102" s="5" t="s">
        <v>1</v>
      </c>
      <c r="J102" s="5" t="s">
        <v>1</v>
      </c>
      <c r="K102" s="5" t="s">
        <v>1</v>
      </c>
      <c r="L102" s="5" t="s">
        <v>1</v>
      </c>
      <c r="M102" s="5" t="s">
        <v>1</v>
      </c>
      <c r="N102" s="5" t="s">
        <v>1</v>
      </c>
      <c r="O102" s="5" t="s">
        <v>1</v>
      </c>
      <c r="Q102" s="6" t="s">
        <v>1</v>
      </c>
      <c r="R102" s="6" t="s">
        <v>1</v>
      </c>
      <c r="S102" s="6"/>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244</v>
      </c>
      <c r="B103" s="4" t="s">
        <v>227</v>
      </c>
      <c r="C103" s="4" t="s">
        <v>197</v>
      </c>
      <c r="D103" s="3" t="str">
        <f t="shared" ca="1" si="10"/>
        <v/>
      </c>
      <c r="I103" s="5" t="s">
        <v>271</v>
      </c>
      <c r="J103" s="5" t="s">
        <v>271</v>
      </c>
      <c r="K103" s="5" t="s">
        <v>271</v>
      </c>
      <c r="L103" s="5" t="s">
        <v>271</v>
      </c>
      <c r="M103" s="5" t="s">
        <v>271</v>
      </c>
      <c r="N103" s="5" t="s">
        <v>271</v>
      </c>
      <c r="O103" s="5" t="s">
        <v>271</v>
      </c>
      <c r="P103" s="5" t="s">
        <v>1</v>
      </c>
      <c r="S103" s="5" t="s">
        <v>887</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 ca="1">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 ca="1">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894</v>
      </c>
      <c r="C104" s="4" t="s">
        <v>197</v>
      </c>
      <c r="D104" s="3" t="str">
        <f t="shared" ca="1" si="10"/>
        <v/>
      </c>
      <c r="S104" s="5" t="s">
        <v>887</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IF(OR(I104="",VLOOKUP(I$1,Services!$A$1:$B$22,2,0)="Exclude"),"",IF($D104=1,IF(OR(price_limit="",price_limit="No Limit"),IF(I104="Yes",1,2),IF(SUMIFS(WhatIf!$G:$G,WhatIf!$A:$A,I$1,WhatIf!$B:$B,I104)&lt;=price_limit,IF(I104="Yes",1,2),"")),""))</f>
        <v/>
      </c>
      <c r="AY104" s="67" t="str">
        <f>IF(OR(J104="",VLOOKUP(J$1,Services!$A$1:$B$22,2,0)="Exclude"),"",IF($D104=1,IF(OR(price_limit="",price_limit="No Limit"),IF(J104="Yes",1,2),IF(SUMIFS(WhatIf!$G:$G,WhatIf!$A:$A,J$1,WhatIf!$B:$B,J104)&lt;=price_limit,IF(J104="Yes",1,2),"")),""))</f>
        <v/>
      </c>
      <c r="AZ104" s="67" t="str">
        <f>IF(OR(K104="",VLOOKUP(K$1,Services!$A$1:$B$22,2,0)="Exclude"),"",IF($D104=1,IF(OR(price_limit="",price_limit="No Limit"),IF(K104="Yes",1,2),IF(SUMIFS(WhatIf!$G:$G,WhatIf!$A:$A,K$1,WhatIf!$B:$B,K104)&lt;=price_limit,IF(K104="Yes",1,2),"")),""))</f>
        <v/>
      </c>
      <c r="BA104" s="67" t="str">
        <f>IF(OR(L104="",VLOOKUP(L$1,Services!$A$1:$B$22,2,0)="Exclude"),"",IF($D104=1,IF(OR(price_limit="",price_limit="No Limit"),IF(L104="Yes",1,2),IF(SUMIFS(WhatIf!$G:$G,WhatIf!$A:$A,L$1,WhatIf!$B:$B,L104)&lt;=price_limit,IF(L104="Yes",1,2),"")),""))</f>
        <v/>
      </c>
      <c r="BB104" s="67" t="str">
        <f>IF(OR(M104="",VLOOKUP(M$1,Services!$A$1:$B$22,2,0)="Exclude"),"",IF($D104=1,IF(OR(price_limit="",price_limit="No Limit"),IF(M104="Yes",1,2),IF(SUMIFS(WhatIf!$G:$G,WhatIf!$A:$A,M$1,WhatIf!$B:$B,M104)&lt;=price_limit,IF(M104="Yes",1,2),"")),""))</f>
        <v/>
      </c>
      <c r="BC104" s="67" t="str">
        <f>IF(OR(N104="",VLOOKUP(N$1,Services!$A$1:$B$22,2,0)="Exclude"),"",IF($D104=1,IF(OR(price_limit="",price_limit="No Limit"),IF(N104="Yes",1,2),IF(SUMIFS(WhatIf!$G:$G,WhatIf!$A:$A,N$1,WhatIf!$B:$B,N104)&lt;=price_limit,IF(N104="Yes",1,2),"")),""))</f>
        <v/>
      </c>
      <c r="BD104" s="67" t="str">
        <f>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245</v>
      </c>
      <c r="B105" s="4" t="s">
        <v>227</v>
      </c>
      <c r="C105" s="4" t="s">
        <v>197</v>
      </c>
      <c r="D105" s="3" t="str">
        <f t="shared" ca="1" si="10"/>
        <v/>
      </c>
      <c r="I105" s="5" t="s">
        <v>271</v>
      </c>
      <c r="J105" s="5" t="s">
        <v>271</v>
      </c>
      <c r="K105" s="5" t="s">
        <v>271</v>
      </c>
      <c r="L105" s="5" t="s">
        <v>271</v>
      </c>
      <c r="M105" s="5" t="s">
        <v>271</v>
      </c>
      <c r="N105" s="5" t="s">
        <v>271</v>
      </c>
      <c r="O105" s="5" t="s">
        <v>271</v>
      </c>
      <c r="P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v>
      </c>
      <c r="B106" s="4" t="s">
        <v>227</v>
      </c>
      <c r="C106" s="4" t="s">
        <v>189</v>
      </c>
      <c r="D106" s="3" t="str">
        <f t="shared" ca="1" si="10"/>
        <v/>
      </c>
      <c r="E106" s="5" t="s">
        <v>1</v>
      </c>
      <c r="F106" s="5" t="s">
        <v>481</v>
      </c>
      <c r="G106" s="5" t="s">
        <v>481</v>
      </c>
      <c r="H106" s="5" t="s">
        <v>919</v>
      </c>
      <c r="I106" s="6"/>
      <c r="J106" s="6"/>
      <c r="M106" s="5" t="s">
        <v>1</v>
      </c>
      <c r="N106" s="5" t="s">
        <v>1</v>
      </c>
      <c r="O106" s="5" t="s">
        <v>1</v>
      </c>
      <c r="Q106" s="6"/>
      <c r="R106" s="6" t="s">
        <v>269</v>
      </c>
      <c r="S106" s="6" t="s">
        <v>772</v>
      </c>
      <c r="V106" s="5" t="s">
        <v>550</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 ca="1">IF(OR(E106="",VLOOKUP(E$1,Services!$A$1:$B$22,2,0)="Exclude"),"",IF($D106=1,IF(OR(price_limit="",price_limit="No Limit"),IF(E106="Yes",1,2),IF(SUMIFS(WhatIf!$G:$G,WhatIf!$A:$A,E$1,WhatIf!$B:$B,E106)&lt;=price_limit,IF(E106="Yes",1,2),"")),""))</f>
        <v/>
      </c>
      <c r="AU106" s="67" t="str">
        <f ca="1">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25</v>
      </c>
      <c r="B107" s="4" t="s">
        <v>273</v>
      </c>
      <c r="C107" s="4" t="s">
        <v>269</v>
      </c>
      <c r="D107" s="3" t="str">
        <f t="shared" ca="1" si="10"/>
        <v/>
      </c>
      <c r="E107" s="5" t="s">
        <v>1</v>
      </c>
      <c r="G107" s="5" t="s">
        <v>1</v>
      </c>
      <c r="H107" s="5" t="s">
        <v>1</v>
      </c>
      <c r="K107" s="5" t="s">
        <v>1</v>
      </c>
      <c r="L107" s="5" t="s">
        <v>1</v>
      </c>
      <c r="M107" s="5" t="s">
        <v>1</v>
      </c>
      <c r="N107" s="5" t="s">
        <v>1</v>
      </c>
      <c r="O107" s="5" t="s">
        <v>1</v>
      </c>
      <c r="P107" s="5" t="s">
        <v>1</v>
      </c>
      <c r="Q107" s="6" t="s">
        <v>1</v>
      </c>
      <c r="R107" s="6" t="s">
        <v>1</v>
      </c>
      <c r="S107" s="6" t="s">
        <v>1</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309</v>
      </c>
      <c r="B108" s="4" t="s">
        <v>852</v>
      </c>
      <c r="C108" s="4" t="s">
        <v>197</v>
      </c>
      <c r="D108" s="3" t="str">
        <f t="shared" ca="1" si="10"/>
        <v/>
      </c>
      <c r="F108" s="5" t="s">
        <v>761</v>
      </c>
      <c r="G108" s="5" t="s">
        <v>761</v>
      </c>
      <c r="H108" s="5" t="s">
        <v>761</v>
      </c>
      <c r="I108" s="5" t="s">
        <v>271</v>
      </c>
      <c r="J108" s="5" t="s">
        <v>271</v>
      </c>
      <c r="K108" s="5" t="s">
        <v>271</v>
      </c>
      <c r="L108" s="5" t="s">
        <v>271</v>
      </c>
      <c r="M108" s="5" t="s">
        <v>271</v>
      </c>
      <c r="N108" s="5" t="s">
        <v>271</v>
      </c>
      <c r="O108" s="5" t="s">
        <v>271</v>
      </c>
      <c r="P108" s="5" t="s">
        <v>1</v>
      </c>
      <c r="R108" s="187" t="s">
        <v>271</v>
      </c>
      <c r="S108" s="5" t="s">
        <v>948</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193</v>
      </c>
      <c r="B109" s="4" t="s">
        <v>310</v>
      </c>
      <c r="C109" s="4" t="s">
        <v>197</v>
      </c>
      <c r="D109" s="3" t="str">
        <f t="shared" ca="1" si="10"/>
        <v/>
      </c>
      <c r="F109" s="5" t="s">
        <v>761</v>
      </c>
      <c r="G109" s="5" t="s">
        <v>761</v>
      </c>
      <c r="H109" s="5" t="s">
        <v>761</v>
      </c>
      <c r="I109" s="5" t="s">
        <v>271</v>
      </c>
      <c r="J109" s="5" t="s">
        <v>271</v>
      </c>
      <c r="K109" s="5" t="s">
        <v>271</v>
      </c>
      <c r="L109" s="5" t="s">
        <v>271</v>
      </c>
      <c r="M109" s="5" t="s">
        <v>271</v>
      </c>
      <c r="N109" s="5" t="s">
        <v>271</v>
      </c>
      <c r="O109" s="5" t="s">
        <v>271</v>
      </c>
      <c r="P109" s="5" t="s">
        <v>1</v>
      </c>
      <c r="R109" s="9" t="s">
        <v>271</v>
      </c>
      <c r="S109" s="5" t="s">
        <v>948</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26</v>
      </c>
      <c r="B110" s="4" t="s">
        <v>246</v>
      </c>
      <c r="C110" s="4" t="s">
        <v>423</v>
      </c>
      <c r="D110" s="3" t="str">
        <f t="shared" ca="1" si="10"/>
        <v/>
      </c>
      <c r="E110" s="5" t="s">
        <v>1</v>
      </c>
      <c r="I110" s="6"/>
      <c r="J110" s="6"/>
      <c r="M110" s="5" t="s">
        <v>1</v>
      </c>
      <c r="N110" s="5" t="s">
        <v>1</v>
      </c>
      <c r="Q110" s="6"/>
      <c r="R110" s="6" t="s">
        <v>269</v>
      </c>
      <c r="S110" s="6" t="s">
        <v>772</v>
      </c>
      <c r="V110" s="5" t="s">
        <v>550</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27</v>
      </c>
      <c r="B111" s="4" t="s">
        <v>293</v>
      </c>
      <c r="C111" s="4" t="s">
        <v>189</v>
      </c>
      <c r="D111" s="3" t="str">
        <f t="shared" ca="1" si="10"/>
        <v/>
      </c>
      <c r="E111" s="5" t="s">
        <v>1</v>
      </c>
      <c r="I111" s="6"/>
      <c r="J111" s="6"/>
      <c r="M111" s="5" t="s">
        <v>1</v>
      </c>
      <c r="N111" s="5" t="s">
        <v>1</v>
      </c>
      <c r="O111" s="5" t="s">
        <v>1</v>
      </c>
      <c r="Q111" s="6"/>
      <c r="R111" s="6" t="s">
        <v>269</v>
      </c>
      <c r="S111" s="6" t="s">
        <v>772</v>
      </c>
      <c r="V111" s="5" t="s">
        <v>550</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28</v>
      </c>
      <c r="B112" s="4" t="s">
        <v>512</v>
      </c>
      <c r="C112" s="4" t="s">
        <v>423</v>
      </c>
      <c r="D112" s="3" t="str">
        <f t="shared" ca="1" si="10"/>
        <v/>
      </c>
      <c r="F112" s="5" t="s">
        <v>1</v>
      </c>
      <c r="H112" s="5" t="s">
        <v>1</v>
      </c>
      <c r="I112" s="5" t="s">
        <v>1</v>
      </c>
      <c r="J112" s="5" t="s">
        <v>1</v>
      </c>
      <c r="K112" s="5" t="s">
        <v>1</v>
      </c>
      <c r="L112" s="5" t="s">
        <v>1</v>
      </c>
      <c r="M112" s="5" t="s">
        <v>1</v>
      </c>
      <c r="N112" s="5" t="s">
        <v>1</v>
      </c>
      <c r="O112" s="5" t="s">
        <v>1</v>
      </c>
      <c r="P112" s="5" t="s">
        <v>1</v>
      </c>
      <c r="Q112" s="6" t="s">
        <v>1</v>
      </c>
      <c r="R112" s="6" t="s">
        <v>1</v>
      </c>
      <c r="S112" s="6" t="s">
        <v>1</v>
      </c>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29</v>
      </c>
      <c r="B113" s="4" t="s">
        <v>511</v>
      </c>
      <c r="C113" s="4" t="s">
        <v>423</v>
      </c>
      <c r="D113" s="3" t="str">
        <f t="shared" ca="1" si="10"/>
        <v/>
      </c>
      <c r="F113" s="5" t="s">
        <v>477</v>
      </c>
      <c r="H113" s="5" t="s">
        <v>920</v>
      </c>
      <c r="I113" s="5" t="s">
        <v>1</v>
      </c>
      <c r="J113" s="5" t="s">
        <v>1</v>
      </c>
      <c r="K113" s="5" t="s">
        <v>1</v>
      </c>
      <c r="L113" s="5" t="s">
        <v>1</v>
      </c>
      <c r="M113" s="5" t="s">
        <v>1</v>
      </c>
      <c r="N113" s="5" t="s">
        <v>1</v>
      </c>
      <c r="O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30</v>
      </c>
      <c r="B114" s="4" t="s">
        <v>498</v>
      </c>
      <c r="C114" s="4" t="s">
        <v>423</v>
      </c>
      <c r="D114" s="3" t="str">
        <f t="shared" ca="1" si="10"/>
        <v/>
      </c>
      <c r="F114" s="5" t="s">
        <v>477</v>
      </c>
      <c r="H114" s="5" t="s">
        <v>920</v>
      </c>
      <c r="I114" s="5" t="s">
        <v>1</v>
      </c>
      <c r="J114" s="5" t="s">
        <v>1</v>
      </c>
      <c r="K114" s="5" t="s">
        <v>1</v>
      </c>
      <c r="L114" s="5" t="s">
        <v>1</v>
      </c>
      <c r="M114" s="5" t="s">
        <v>1</v>
      </c>
      <c r="N114" s="5" t="s">
        <v>1</v>
      </c>
      <c r="O114" s="5" t="s">
        <v>1</v>
      </c>
      <c r="P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167</v>
      </c>
      <c r="B115" s="4" t="s">
        <v>212</v>
      </c>
      <c r="C115" s="4" t="s">
        <v>189</v>
      </c>
      <c r="D115" s="3" t="str">
        <f t="shared" ca="1" si="10"/>
        <v/>
      </c>
      <c r="E115" s="5" t="s">
        <v>1</v>
      </c>
      <c r="F115" s="5" t="s">
        <v>479</v>
      </c>
      <c r="G115" s="5" t="s">
        <v>479</v>
      </c>
      <c r="H115" s="5" t="s">
        <v>923</v>
      </c>
      <c r="I115" s="6"/>
      <c r="J115" s="6"/>
      <c r="M115" s="5" t="s">
        <v>1</v>
      </c>
      <c r="N115" s="5" t="s">
        <v>1</v>
      </c>
      <c r="O115" s="5" t="s">
        <v>1</v>
      </c>
      <c r="Q115" s="6"/>
      <c r="R115" s="6" t="s">
        <v>269</v>
      </c>
      <c r="S115" s="6" t="s">
        <v>772</v>
      </c>
      <c r="V115" s="5" t="s">
        <v>1</v>
      </c>
      <c r="X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 ca="1">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 ca="1">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486</v>
      </c>
      <c r="C116" s="4" t="s">
        <v>269</v>
      </c>
      <c r="D116" s="3" t="str">
        <f t="shared" ca="1" si="10"/>
        <v/>
      </c>
      <c r="F116" s="5" t="s">
        <v>486</v>
      </c>
      <c r="G116" s="5" t="s">
        <v>486</v>
      </c>
      <c r="H116" s="5" t="s">
        <v>486</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499</v>
      </c>
      <c r="B117" s="4" t="s">
        <v>729</v>
      </c>
      <c r="C117" s="4" t="s">
        <v>189</v>
      </c>
      <c r="D117" s="3" t="str">
        <f t="shared" ca="1" si="10"/>
        <v/>
      </c>
      <c r="F117" s="5" t="s">
        <v>487</v>
      </c>
      <c r="G117" s="5" t="s">
        <v>487</v>
      </c>
      <c r="H117" s="5" t="s">
        <v>487</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736</v>
      </c>
      <c r="C118" s="4" t="s">
        <v>430</v>
      </c>
      <c r="D118" s="3" t="str">
        <f t="shared" ref="D118:D149" ca="1" si="11">IF(BR118=0,"",IF(BR118&lt;=VALUE(MID(marker_pick,1,1)),1,""))</f>
        <v/>
      </c>
      <c r="F118" s="5" t="s">
        <v>767</v>
      </c>
      <c r="G118" s="5" t="s">
        <v>767</v>
      </c>
      <c r="H118" s="5" t="s">
        <v>767</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488</v>
      </c>
      <c r="C119" s="4" t="s">
        <v>269</v>
      </c>
      <c r="D119" s="3" t="str">
        <f t="shared" ca="1" si="11"/>
        <v/>
      </c>
      <c r="F119" s="5" t="s">
        <v>488</v>
      </c>
      <c r="G119" s="5" t="s">
        <v>488</v>
      </c>
      <c r="H119" s="5" t="s">
        <v>488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708</v>
      </c>
      <c r="C120" s="4" t="s">
        <v>189</v>
      </c>
      <c r="D120" s="3" t="str">
        <f t="shared" ca="1" si="11"/>
        <v/>
      </c>
      <c r="F120" s="5" t="s">
        <v>708</v>
      </c>
      <c r="G120" s="5" t="s">
        <v>708</v>
      </c>
      <c r="H120" s="5" t="s">
        <v>708</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97</v>
      </c>
      <c r="B121" s="4" t="s">
        <v>619</v>
      </c>
      <c r="C121" s="4" t="s">
        <v>423</v>
      </c>
      <c r="D121" s="3" t="str">
        <f t="shared" ca="1" si="11"/>
        <v/>
      </c>
      <c r="F121" s="5" t="s">
        <v>477</v>
      </c>
      <c r="G121" s="5" t="s">
        <v>477</v>
      </c>
      <c r="H121" s="5" t="s">
        <v>920</v>
      </c>
      <c r="I121" s="6"/>
      <c r="J121" s="6"/>
      <c r="Q121" s="6"/>
      <c r="R121" s="6"/>
      <c r="S121" s="6"/>
      <c r="T121" s="5" t="s">
        <v>234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 ca="1">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31</v>
      </c>
      <c r="B122" s="4" t="s">
        <v>290</v>
      </c>
      <c r="C122" s="4" t="s">
        <v>189</v>
      </c>
      <c r="D122" s="3" t="str">
        <f t="shared" ca="1" si="11"/>
        <v/>
      </c>
      <c r="G122" s="5" t="s">
        <v>1</v>
      </c>
      <c r="H122" s="5" t="s">
        <v>1</v>
      </c>
      <c r="I122" s="5" t="s">
        <v>1</v>
      </c>
      <c r="J122" s="5" t="s">
        <v>1</v>
      </c>
      <c r="K122" s="5" t="s">
        <v>1</v>
      </c>
      <c r="L122" s="5" t="s">
        <v>1</v>
      </c>
      <c r="M122" s="5" t="s">
        <v>1</v>
      </c>
      <c r="N122" s="5" t="s">
        <v>1</v>
      </c>
      <c r="O122" s="5" t="s">
        <v>1</v>
      </c>
      <c r="P122" s="5" t="s">
        <v>1</v>
      </c>
      <c r="Q122" s="6" t="s">
        <v>1</v>
      </c>
      <c r="R122" s="6" t="s">
        <v>1</v>
      </c>
      <c r="S122" s="6" t="s">
        <v>1</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 ca="1">IF(OR(I122="",VLOOKUP(I$1,Services!$A$1:$B$22,2,0)="Exclude"),"",IF($D122=1,IF(OR(price_limit="",price_limit="No Limit"),IF(I122="Yes",1,2),IF(SUMIFS(WhatIf!$G:$G,WhatIf!$A:$A,I$1,WhatIf!$B:$B,I122)&lt;=price_limit,IF(I122="Yes",1,2),"")),""))</f>
        <v/>
      </c>
      <c r="AY122" s="67" t="str">
        <f ca="1">IF(OR(J122="",VLOOKUP(J$1,Services!$A$1:$B$22,2,0)="Exclude"),"",IF($D122=1,IF(OR(price_limit="",price_limit="No Limit"),IF(J122="Yes",1,2),IF(SUMIFS(WhatIf!$G:$G,WhatIf!$A:$A,J$1,WhatIf!$B:$B,J122)&lt;=price_limit,IF(J122="Yes",1,2),"")),""))</f>
        <v/>
      </c>
      <c r="AZ122" s="67" t="str">
        <f ca="1">IF(OR(K122="",VLOOKUP(K$1,Services!$A$1:$B$22,2,0)="Exclude"),"",IF($D122=1,IF(OR(price_limit="",price_limit="No Limit"),IF(K122="Yes",1,2),IF(SUMIFS(WhatIf!$G:$G,WhatIf!$A:$A,K$1,WhatIf!$B:$B,K122)&lt;=price_limit,IF(K122="Yes",1,2),"")),""))</f>
        <v/>
      </c>
      <c r="BA122" s="67" t="str">
        <f ca="1">IF(OR(L122="",VLOOKUP(L$1,Services!$A$1:$B$22,2,0)="Exclude"),"",IF($D122=1,IF(OR(price_limit="",price_limit="No Limit"),IF(L122="Yes",1,2),IF(SUMIFS(WhatIf!$G:$G,WhatIf!$A:$A,L$1,WhatIf!$B:$B,L122)&lt;=price_limit,IF(L122="Yes",1,2),"")),""))</f>
        <v/>
      </c>
      <c r="BB122" s="67" t="str">
        <f ca="1">IF(OR(M122="",VLOOKUP(M$1,Services!$A$1:$B$22,2,0)="Exclude"),"",IF($D122=1,IF(OR(price_limit="",price_limit="No Limit"),IF(M122="Yes",1,2),IF(SUMIFS(WhatIf!$G:$G,WhatIf!$A:$A,M$1,WhatIf!$B:$B,M122)&lt;=price_limit,IF(M122="Yes",1,2),"")),""))</f>
        <v/>
      </c>
      <c r="BC122" s="67" t="str">
        <f ca="1">IF(OR(N122="",VLOOKUP(N$1,Services!$A$1:$B$22,2,0)="Exclude"),"",IF($D122=1,IF(OR(price_limit="",price_limit="No Limit"),IF(N122="Yes",1,2),IF(SUMIFS(WhatIf!$G:$G,WhatIf!$A:$A,N$1,WhatIf!$B:$B,N122)&lt;=price_limit,IF(N122="Yes",1,2),"")),""))</f>
        <v/>
      </c>
      <c r="BD122" s="67" t="str">
        <f ca="1">IF(OR(O122="",VLOOKUP(O$1,Services!$A$1:$B$22,2,0)="Exclude"),"",IF($D122=1,IF(OR(price_limit="",price_limit="No Limit"),IF(O122="Yes",1,2),IF(SUMIFS(WhatIf!$G:$G,WhatIf!$A:$A,O$1,WhatIf!$B:$B,O122)&lt;=price_limit,IF(O122="Yes",1,2),"")),""))</f>
        <v/>
      </c>
      <c r="BE122" s="67" t="str">
        <f ca="1">IF(OR(P122="",VLOOKUP(P$1,Services!$A$1:$B$22,2,0)="Exclude"),"",IF($D122=1,IF(OR(price_limit="",price_limit="No Limit"),IF(P122="Yes",1,2),IF(SUMIFS(WhatIf!$G:$G,WhatIf!$A:$A,P$1,WhatIf!$B:$B,P122)&lt;=price_limit,IF(P122="Yes",1,2),"")),""))</f>
        <v/>
      </c>
      <c r="BF122" s="67" t="str">
        <f ca="1">IF(OR(Q122="",VLOOKUP(Q$1,Services!$A$1:$B$22,2,0)="Exclude"),"",IF($D122=1,IF(OR(price_limit="",price_limit="No Limit"),IF(Q122="Yes",1,2),IF(SUMIFS(WhatIf!$G:$G,WhatIf!$A:$A,Q$1,WhatIf!$B:$B,Q122)&lt;=price_limit,IF(Q122="Yes",1,2),"")),""))</f>
        <v/>
      </c>
      <c r="BG122" s="67" t="str">
        <f ca="1">IF(OR(R122="",VLOOKUP(R$1,Services!$A$1:$B$22,2,0)="Exclude"),"",IF($D122=1,IF(OR(price_limit="",price_limit="No Limit"),IF(R122="Yes",1,2),IF(SUMIFS(WhatIf!$G:$G,WhatIf!$A:$A,R$1,WhatIf!$B:$B,R122)&lt;=price_limit,IF(R122="Yes",1,2),"")),""))</f>
        <v/>
      </c>
      <c r="BH122" s="67" t="str">
        <f ca="1">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825</v>
      </c>
      <c r="C123" s="4" t="s">
        <v>198</v>
      </c>
      <c r="D123" s="3" t="str">
        <f t="shared" ca="1" si="11"/>
        <v/>
      </c>
      <c r="F123" s="5" t="s">
        <v>825</v>
      </c>
      <c r="G123" s="5" t="s">
        <v>825</v>
      </c>
      <c r="H123" s="5" t="s">
        <v>825</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x14ac:dyDescent="0.3">
      <c r="A124" s="19" t="s">
        <v>247</v>
      </c>
      <c r="B124" s="4" t="s">
        <v>227</v>
      </c>
      <c r="C124" s="4" t="s">
        <v>197</v>
      </c>
      <c r="D124" s="3" t="str">
        <f t="shared" ca="1" si="11"/>
        <v/>
      </c>
      <c r="I124" s="5" t="s">
        <v>271</v>
      </c>
      <c r="J124" s="5" t="s">
        <v>271</v>
      </c>
      <c r="K124" s="5" t="s">
        <v>271</v>
      </c>
      <c r="L124" s="5" t="s">
        <v>271</v>
      </c>
      <c r="M124" s="5" t="s">
        <v>271</v>
      </c>
      <c r="N124" s="5" t="s">
        <v>271</v>
      </c>
      <c r="O124" s="5" t="s">
        <v>271</v>
      </c>
      <c r="P124" s="5"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IF(OR(G124="",VLOOKUP(G$1,Services!$A$1:$B$22,2,0)="Exclude"),"",IF($D124=1,IF(OR(price_limit="",price_limit="No Limit"),IF(G124="Yes",1,2),IF(SUMIFS(WhatIf!$G:$G,WhatIf!$A:$A,G$1,WhatIf!$B:$B,G124)&lt;=price_limit,IF(G124="Yes",1,2),"")),""))</f>
        <v/>
      </c>
      <c r="AW124" s="67" t="str">
        <f>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 ca="1">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248</v>
      </c>
      <c r="B125" s="4" t="s">
        <v>840</v>
      </c>
      <c r="C125" s="4" t="s">
        <v>197</v>
      </c>
      <c r="D125" s="3" t="str">
        <f t="shared" ca="1" si="11"/>
        <v/>
      </c>
      <c r="F125" s="5" t="s">
        <v>854</v>
      </c>
      <c r="G125" s="5" t="s">
        <v>854</v>
      </c>
      <c r="H125" s="5" t="s">
        <v>854</v>
      </c>
      <c r="I125" s="5" t="s">
        <v>271</v>
      </c>
      <c r="J125" s="5" t="s">
        <v>271</v>
      </c>
      <c r="K125" s="5" t="s">
        <v>271</v>
      </c>
      <c r="L125" s="5" t="s">
        <v>271</v>
      </c>
      <c r="M125" s="5" t="s">
        <v>271</v>
      </c>
      <c r="N125" s="5" t="s">
        <v>271</v>
      </c>
      <c r="O125" s="5" t="s">
        <v>271</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737</v>
      </c>
      <c r="C126" s="4" t="s">
        <v>197</v>
      </c>
      <c r="D126" s="3" t="str">
        <f t="shared" ca="1" si="11"/>
        <v/>
      </c>
      <c r="F126" s="5" t="s">
        <v>761</v>
      </c>
      <c r="G126" s="5" t="s">
        <v>761</v>
      </c>
      <c r="H126" s="5" t="s">
        <v>761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850</v>
      </c>
      <c r="C127" s="4" t="s">
        <v>189</v>
      </c>
      <c r="D127" s="3" t="str">
        <f t="shared" ca="1" si="11"/>
        <v/>
      </c>
      <c r="S127" s="5" t="s">
        <v>948</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IF(OR(F127="",VLOOKUP(F$1,Services!$A$1:$B$22,2,0)="Exclude"),"",IF($D127=1,IF(OR(price_limit="",price_limit="No Limit"),IF(F127="Yes",1,2),IF(SUMIFS(WhatIf!$G:$G,WhatIf!$A:$A,F$1,WhatIf!$B:$B,F127)&lt;=price_limit,IF(F127="Yes",1,2),"")),""))</f>
        <v/>
      </c>
      <c r="AV127" s="67" t="str">
        <f>IF(OR(G127="",VLOOKUP(G$1,Services!$A$1:$B$22,2,0)="Exclude"),"",IF($D127=1,IF(OR(price_limit="",price_limit="No Limit"),IF(G127="Yes",1,2),IF(SUMIFS(WhatIf!$G:$G,WhatIf!$A:$A,G$1,WhatIf!$B:$B,G127)&lt;=price_limit,IF(G127="Yes",1,2),"")),""))</f>
        <v/>
      </c>
      <c r="AW127" s="67" t="str">
        <f>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 ca="1">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777</v>
      </c>
      <c r="C128" s="4" t="s">
        <v>197</v>
      </c>
      <c r="D128" s="3" t="str">
        <f t="shared" ca="1" si="11"/>
        <v/>
      </c>
      <c r="F128" s="5" t="s">
        <v>854</v>
      </c>
      <c r="G128" s="5" t="s">
        <v>854</v>
      </c>
      <c r="H128" s="5" t="s">
        <v>854</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98</v>
      </c>
      <c r="B129" s="4" t="s">
        <v>291</v>
      </c>
      <c r="C129" s="4" t="s">
        <v>428</v>
      </c>
      <c r="D129" s="3" t="str">
        <f t="shared" ca="1" si="11"/>
        <v/>
      </c>
      <c r="I129" s="6"/>
      <c r="J129" s="6"/>
      <c r="Q129" s="6"/>
      <c r="R129" s="6"/>
      <c r="S129" s="6" t="s">
        <v>888</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 ca="1">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249</v>
      </c>
      <c r="B130" s="4" t="s">
        <v>227</v>
      </c>
      <c r="C130" s="4" t="s">
        <v>197</v>
      </c>
      <c r="D130" s="3" t="str">
        <f t="shared" ca="1" si="11"/>
        <v/>
      </c>
      <c r="I130" s="5" t="s">
        <v>271</v>
      </c>
      <c r="J130" s="5" t="s">
        <v>271</v>
      </c>
      <c r="K130" s="5" t="s">
        <v>271</v>
      </c>
      <c r="L130" s="5" t="s">
        <v>271</v>
      </c>
      <c r="M130" s="5" t="s">
        <v>271</v>
      </c>
      <c r="N130" s="5" t="s">
        <v>271</v>
      </c>
      <c r="O130" s="5" t="s">
        <v>271</v>
      </c>
      <c r="P130" s="5" t="s">
        <v>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188</v>
      </c>
      <c r="B131" s="4" t="s">
        <v>227</v>
      </c>
      <c r="C131" s="4" t="s">
        <v>426</v>
      </c>
      <c r="D131" s="3" t="str">
        <f t="shared" ca="1" si="11"/>
        <v/>
      </c>
      <c r="E131" s="5" t="s">
        <v>188</v>
      </c>
      <c r="F131" s="5" t="s">
        <v>188</v>
      </c>
      <c r="G131" s="5" t="s">
        <v>188</v>
      </c>
      <c r="H131" s="5" t="s">
        <v>188</v>
      </c>
      <c r="I131" s="5" t="s">
        <v>188</v>
      </c>
      <c r="J131" s="5" t="s">
        <v>188</v>
      </c>
      <c r="K131" s="5" t="s">
        <v>188</v>
      </c>
      <c r="L131" s="5" t="s">
        <v>188</v>
      </c>
      <c r="M131" s="5" t="s">
        <v>188</v>
      </c>
      <c r="N131" s="5" t="s">
        <v>188</v>
      </c>
      <c r="O131" s="5" t="s">
        <v>188</v>
      </c>
      <c r="P131" s="5" t="s">
        <v>188</v>
      </c>
      <c r="Q131" s="6" t="s">
        <v>32</v>
      </c>
      <c r="R131" s="6"/>
      <c r="S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 ca="1">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 ca="1">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924</v>
      </c>
      <c r="B132" s="4" t="s">
        <v>925</v>
      </c>
      <c r="C132" s="4" t="s">
        <v>426</v>
      </c>
      <c r="D132" s="3" t="str">
        <f t="shared" ca="1" si="11"/>
        <v/>
      </c>
      <c r="E132" s="5" t="s">
        <v>188</v>
      </c>
      <c r="F132" s="5" t="s">
        <v>188</v>
      </c>
      <c r="G132" s="5" t="s">
        <v>188</v>
      </c>
      <c r="H132" s="5" t="s">
        <v>188</v>
      </c>
      <c r="Q132" s="6"/>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99</v>
      </c>
      <c r="B133" s="4" t="s">
        <v>227</v>
      </c>
      <c r="C133" s="4" t="s">
        <v>426</v>
      </c>
      <c r="D133" s="3" t="str">
        <f t="shared" ca="1" si="11"/>
        <v/>
      </c>
      <c r="F133" s="5" t="s">
        <v>1</v>
      </c>
      <c r="G133" s="5" t="s">
        <v>1</v>
      </c>
      <c r="H133" s="5" t="s">
        <v>1</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227</v>
      </c>
      <c r="C134" s="4" t="s">
        <v>426</v>
      </c>
      <c r="D134" s="3" t="str">
        <f t="shared" ca="1" si="11"/>
        <v/>
      </c>
      <c r="E134" s="5" t="s">
        <v>188</v>
      </c>
      <c r="F134" s="5" t="s">
        <v>188</v>
      </c>
      <c r="G134" s="5" t="s">
        <v>188</v>
      </c>
      <c r="H134" s="5" t="s">
        <v>188</v>
      </c>
      <c r="Q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33</v>
      </c>
      <c r="B135" s="4" t="s">
        <v>227</v>
      </c>
      <c r="C135" s="4" t="s">
        <v>198</v>
      </c>
      <c r="D135" s="3" t="str">
        <f t="shared" ca="1" si="11"/>
        <v/>
      </c>
      <c r="F135" s="5" t="s">
        <v>1</v>
      </c>
      <c r="H135" s="5" t="s">
        <v>1</v>
      </c>
      <c r="I135" s="5" t="s">
        <v>1</v>
      </c>
      <c r="J135" s="5" t="s">
        <v>1</v>
      </c>
      <c r="K135" s="5" t="s">
        <v>1</v>
      </c>
      <c r="L135" s="5" t="s">
        <v>1</v>
      </c>
      <c r="M135" s="5" t="s">
        <v>1</v>
      </c>
      <c r="N135" s="5" t="s">
        <v>1</v>
      </c>
      <c r="O135" s="5" t="s">
        <v>1</v>
      </c>
      <c r="Q135" s="6" t="s">
        <v>1</v>
      </c>
      <c r="R135" s="6" t="s">
        <v>1</v>
      </c>
      <c r="S135" s="6" t="s">
        <v>1</v>
      </c>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 ca="1">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 ca="1">IF(OR(R135="",VLOOKUP(R$1,Services!$A$1:$B$22,2,0)="Exclude"),"",IF($D135=1,IF(OR(price_limit="",price_limit="No Limit"),IF(R135="Yes",1,2),IF(SUMIFS(WhatIf!$G:$G,WhatIf!$A:$A,R$1,WhatIf!$B:$B,R135)&lt;=price_limit,IF(R135="Yes",1,2),"")),""))</f>
        <v/>
      </c>
      <c r="BH135" s="67" t="str">
        <f ca="1">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168</v>
      </c>
      <c r="B136" s="4" t="s">
        <v>103</v>
      </c>
      <c r="C136" s="4" t="s">
        <v>198</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209</v>
      </c>
      <c r="B137" s="4" t="s">
        <v>146</v>
      </c>
      <c r="C137" s="4" t="s">
        <v>198</v>
      </c>
      <c r="D137" s="3" t="str">
        <f t="shared" ca="1" si="11"/>
        <v/>
      </c>
      <c r="F137" s="6" t="s">
        <v>1</v>
      </c>
      <c r="G137" s="6"/>
      <c r="H137" s="6" t="s">
        <v>1</v>
      </c>
      <c r="Q137" s="6"/>
      <c r="R137" s="6"/>
      <c r="S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275</v>
      </c>
      <c r="B138" s="4" t="s">
        <v>227</v>
      </c>
      <c r="C138" s="4" t="s">
        <v>198</v>
      </c>
      <c r="D138" s="3" t="str">
        <f t="shared" ca="1" si="11"/>
        <v/>
      </c>
      <c r="I138" s="6"/>
      <c r="J138" s="6"/>
      <c r="Q138" s="6"/>
      <c r="R138" s="6" t="s">
        <v>1</v>
      </c>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4">
      <c r="A139" s="19" t="s">
        <v>101</v>
      </c>
      <c r="B139" s="4" t="s">
        <v>227</v>
      </c>
      <c r="C139" s="4" t="s">
        <v>197</v>
      </c>
      <c r="D139" s="3" t="str">
        <f t="shared" ca="1" si="11"/>
        <v/>
      </c>
      <c r="I139" s="5" t="s">
        <v>467</v>
      </c>
      <c r="J139" s="5" t="s">
        <v>467</v>
      </c>
      <c r="K139" s="5" t="s">
        <v>467</v>
      </c>
      <c r="L139" s="5" t="s">
        <v>467</v>
      </c>
      <c r="M139" s="5" t="s">
        <v>467</v>
      </c>
      <c r="N139" s="5" t="s">
        <v>467</v>
      </c>
      <c r="O139" s="5" t="s">
        <v>467</v>
      </c>
      <c r="P139" s="5" t="s">
        <v>1</v>
      </c>
      <c r="R139" s="9" t="s">
        <v>271</v>
      </c>
      <c r="S139" s="5" t="s">
        <v>948</v>
      </c>
      <c r="V139" s="5" t="s">
        <v>1</v>
      </c>
      <c r="W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 ca="1">IF(OR(I139="",VLOOKUP(I$1,Services!$A$1:$B$22,2,0)="Exclude"),"",IF($D139=1,IF(OR(price_limit="",price_limit="No Limit"),IF(I139="Yes",1,2),IF(SUMIFS(WhatIf!$G:$G,WhatIf!$A:$A,I$1,WhatIf!$B:$B,I139)&lt;=price_limit,IF(I139="Yes",1,2),"")),""))</f>
        <v/>
      </c>
      <c r="AY139" s="67" t="str">
        <f ca="1">IF(OR(J139="",VLOOKUP(J$1,Services!$A$1:$B$22,2,0)="Exclude"),"",IF($D139=1,IF(OR(price_limit="",price_limit="No Limit"),IF(J139="Yes",1,2),IF(SUMIFS(WhatIf!$G:$G,WhatIf!$A:$A,J$1,WhatIf!$B:$B,J139)&lt;=price_limit,IF(J139="Yes",1,2),"")),""))</f>
        <v/>
      </c>
      <c r="AZ139" s="67" t="str">
        <f ca="1">IF(OR(K139="",VLOOKUP(K$1,Services!$A$1:$B$22,2,0)="Exclude"),"",IF($D139=1,IF(OR(price_limit="",price_limit="No Limit"),IF(K139="Yes",1,2),IF(SUMIFS(WhatIf!$G:$G,WhatIf!$A:$A,K$1,WhatIf!$B:$B,K139)&lt;=price_limit,IF(K139="Yes",1,2),"")),""))</f>
        <v/>
      </c>
      <c r="BA139" s="67" t="str">
        <f ca="1">IF(OR(L139="",VLOOKUP(L$1,Services!$A$1:$B$22,2,0)="Exclude"),"",IF($D139=1,IF(OR(price_limit="",price_limit="No Limit"),IF(L139="Yes",1,2),IF(SUMIFS(WhatIf!$G:$G,WhatIf!$A:$A,L$1,WhatIf!$B:$B,L139)&lt;=price_limit,IF(L139="Yes",1,2),"")),""))</f>
        <v/>
      </c>
      <c r="BB139" s="67" t="str">
        <f ca="1">IF(OR(M139="",VLOOKUP(M$1,Services!$A$1:$B$22,2,0)="Exclude"),"",IF($D139=1,IF(OR(price_limit="",price_limit="No Limit"),IF(M139="Yes",1,2),IF(SUMIFS(WhatIf!$G:$G,WhatIf!$A:$A,M$1,WhatIf!$B:$B,M139)&lt;=price_limit,IF(M139="Yes",1,2),"")),""))</f>
        <v/>
      </c>
      <c r="BC139" s="67" t="str">
        <f ca="1">IF(OR(N139="",VLOOKUP(N$1,Services!$A$1:$B$22,2,0)="Exclude"),"",IF($D139=1,IF(OR(price_limit="",price_limit="No Limit"),IF(N139="Yes",1,2),IF(SUMIFS(WhatIf!$G:$G,WhatIf!$A:$A,N$1,WhatIf!$B:$B,N139)&lt;=price_limit,IF(N139="Yes",1,2),"")),""))</f>
        <v/>
      </c>
      <c r="BD139" s="67" t="str">
        <f ca="1">IF(OR(O139="",VLOOKUP(O$1,Services!$A$1:$B$22,2,0)="Exclude"),"",IF($D139=1,IF(OR(price_limit="",price_limit="No Limit"),IF(O139="Yes",1,2),IF(SUMIFS(WhatIf!$G:$G,WhatIf!$A:$A,O$1,WhatIf!$B:$B,O139)&lt;=price_limit,IF(O139="Yes",1,2),"")),""))</f>
        <v/>
      </c>
      <c r="BE139" s="67" t="str">
        <f ca="1">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 ca="1">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 ca="1">IF(OR(V139="",VLOOKUP(V$1,Services!$A$1:$B$22,2,0)="Exclude"),"",IF($D139=1,IF(OR(price_limit="",price_limit="No Limit"),IF(V139="Yes",1,2),IF(SUMIFS(WhatIf!$G:$G,WhatIf!$A:$A,V$1,WhatIf!$B:$B,V139)&lt;=price_limit,IF(V139="Yes",1,2),"")),""))</f>
        <v/>
      </c>
      <c r="BL139" s="67" t="str">
        <f ca="1">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x14ac:dyDescent="0.3">
      <c r="A140" s="19" t="s">
        <v>102</v>
      </c>
      <c r="B140" s="4" t="s">
        <v>227</v>
      </c>
      <c r="C140" s="4" t="s">
        <v>198</v>
      </c>
      <c r="D140" s="3" t="str">
        <f t="shared" ca="1" si="11"/>
        <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370</v>
      </c>
      <c r="B141" s="4" t="s">
        <v>911</v>
      </c>
      <c r="C141" s="4" t="s">
        <v>198</v>
      </c>
      <c r="D141" s="3" t="str">
        <f t="shared" ca="1" si="11"/>
        <v/>
      </c>
      <c r="F141" s="5" t="s">
        <v>475</v>
      </c>
      <c r="H141" s="5" t="s">
        <v>918</v>
      </c>
      <c r="J141" s="5" t="s">
        <v>1</v>
      </c>
      <c r="L141" s="5" t="s">
        <v>1</v>
      </c>
      <c r="M141" s="5" t="s">
        <v>1</v>
      </c>
      <c r="N141" s="5" t="s">
        <v>1</v>
      </c>
      <c r="O141" s="5" t="s">
        <v>1</v>
      </c>
      <c r="Q141" s="6" t="s">
        <v>1</v>
      </c>
      <c r="R141" s="6" t="s">
        <v>1</v>
      </c>
      <c r="S141" s="6" t="s">
        <v>772</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371</v>
      </c>
      <c r="B142" s="4" t="s">
        <v>213</v>
      </c>
      <c r="C142" s="4" t="s">
        <v>198</v>
      </c>
      <c r="D142" s="3" t="str">
        <f t="shared" ca="1" si="11"/>
        <v/>
      </c>
      <c r="F142" s="5" t="s">
        <v>475</v>
      </c>
      <c r="H142" s="5" t="s">
        <v>918</v>
      </c>
      <c r="J142" s="5" t="s">
        <v>1</v>
      </c>
      <c r="L142" s="5" t="s">
        <v>1</v>
      </c>
      <c r="M142" s="5" t="s">
        <v>1</v>
      </c>
      <c r="N142" s="5" t="s">
        <v>1</v>
      </c>
      <c r="O142" s="5" t="s">
        <v>1</v>
      </c>
      <c r="Q142" s="6" t="s">
        <v>1</v>
      </c>
      <c r="R142" s="6" t="s">
        <v>1</v>
      </c>
      <c r="S142" s="6" t="s">
        <v>772</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194</v>
      </c>
      <c r="B143" s="4" t="s">
        <v>964</v>
      </c>
      <c r="C143" s="4" t="s">
        <v>197</v>
      </c>
      <c r="D143" s="3" t="str">
        <f t="shared" ca="1" si="11"/>
        <v/>
      </c>
      <c r="F143" s="5" t="s">
        <v>761</v>
      </c>
      <c r="G143" s="5" t="s">
        <v>761</v>
      </c>
      <c r="H143" s="5" t="s">
        <v>761</v>
      </c>
      <c r="I143" s="5" t="s">
        <v>271</v>
      </c>
      <c r="J143" s="5" t="s">
        <v>271</v>
      </c>
      <c r="K143" s="5" t="s">
        <v>271</v>
      </c>
      <c r="L143" s="5" t="s">
        <v>271</v>
      </c>
      <c r="M143" s="5" t="s">
        <v>271</v>
      </c>
      <c r="N143" s="5" t="s">
        <v>271</v>
      </c>
      <c r="O143" s="5" t="s">
        <v>271</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776</v>
      </c>
      <c r="C144" s="4" t="s">
        <v>197</v>
      </c>
      <c r="D144" s="3" t="str">
        <f t="shared" ca="1" si="11"/>
        <v/>
      </c>
      <c r="F144" s="5" t="s">
        <v>854</v>
      </c>
      <c r="G144" s="5" t="s">
        <v>854</v>
      </c>
      <c r="H144" s="5" t="s">
        <v>854</v>
      </c>
      <c r="W144" s="5" t="s">
        <v>841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507</v>
      </c>
      <c r="B145" s="4" t="s">
        <v>613</v>
      </c>
      <c r="C145" s="4" t="s">
        <v>205</v>
      </c>
      <c r="D145" s="3" t="str">
        <f t="shared" ca="1" si="11"/>
        <v/>
      </c>
      <c r="F145" s="5" t="s">
        <v>478</v>
      </c>
      <c r="G145" s="5" t="s">
        <v>478</v>
      </c>
      <c r="H145" s="5" t="s">
        <v>921</v>
      </c>
      <c r="T145" s="5" t="s">
        <v>234</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779</v>
      </c>
      <c r="C146" s="4" t="s">
        <v>197</v>
      </c>
      <c r="D146" s="3" t="str">
        <f t="shared" ca="1" si="11"/>
        <v/>
      </c>
      <c r="F146" s="5" t="s">
        <v>854</v>
      </c>
      <c r="G146" s="5" t="s">
        <v>854</v>
      </c>
      <c r="H146" s="5" t="s">
        <v>854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949</v>
      </c>
      <c r="B147" s="4" t="s">
        <v>227</v>
      </c>
      <c r="C147" s="4" t="s">
        <v>269</v>
      </c>
      <c r="D147" s="3" t="str">
        <f t="shared" ca="1" si="11"/>
        <v/>
      </c>
      <c r="F147" s="5" t="s">
        <v>476</v>
      </c>
      <c r="G147" s="5" t="s">
        <v>476</v>
      </c>
      <c r="H147" s="5" t="s">
        <v>922</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104</v>
      </c>
      <c r="B148" s="4" t="s">
        <v>227</v>
      </c>
      <c r="C148" s="4" t="s">
        <v>198</v>
      </c>
      <c r="D148" s="3" t="str">
        <f t="shared" ca="1" si="11"/>
        <v/>
      </c>
      <c r="S148" s="5" t="s">
        <v>880</v>
      </c>
      <c r="T148" s="5" t="s">
        <v>234</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 ca="1">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696</v>
      </c>
      <c r="B149" s="4" t="s">
        <v>227</v>
      </c>
      <c r="C149" s="4" t="s">
        <v>197</v>
      </c>
      <c r="D149" s="3" t="str">
        <f t="shared" ca="1" si="11"/>
        <v/>
      </c>
      <c r="F149" s="5" t="s">
        <v>696</v>
      </c>
      <c r="G149" s="5" t="s">
        <v>696</v>
      </c>
      <c r="H149" s="5" t="s">
        <v>696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556</v>
      </c>
      <c r="C150" s="4" t="s">
        <v>427</v>
      </c>
      <c r="D150" s="3" t="str">
        <f t="shared" ref="D150:D165" ca="1" si="14">IF(BR150=0,"",IF(BR150&lt;=VALUE(MID(marker_pick,1,1)),1,""))</f>
        <v/>
      </c>
      <c r="M150" s="5" t="s">
        <v>1</v>
      </c>
      <c r="N150" s="5" t="s">
        <v>1</v>
      </c>
      <c r="O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 ca="1">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311</v>
      </c>
      <c r="B151" s="4" t="s">
        <v>227</v>
      </c>
      <c r="C151" s="4" t="s">
        <v>198</v>
      </c>
      <c r="D151" s="3" t="str">
        <f t="shared" ca="1" si="14"/>
        <v/>
      </c>
      <c r="T151" s="5" t="s">
        <v>234</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214</v>
      </c>
      <c r="C152" s="4" t="s">
        <v>189</v>
      </c>
      <c r="D152" s="3" t="str">
        <f t="shared" ca="1" si="14"/>
        <v/>
      </c>
      <c r="E152" s="5" t="s">
        <v>1</v>
      </c>
      <c r="F152" s="5" t="s">
        <v>1</v>
      </c>
      <c r="G152" s="5" t="s">
        <v>1</v>
      </c>
      <c r="H152" s="5" t="s">
        <v>1</v>
      </c>
      <c r="K152" s="5" t="s">
        <v>1</v>
      </c>
      <c r="L152" s="5" t="s">
        <v>1</v>
      </c>
      <c r="M152" s="5" t="s">
        <v>1</v>
      </c>
      <c r="N152" s="5" t="s">
        <v>1</v>
      </c>
      <c r="O152" s="5" t="s">
        <v>1</v>
      </c>
      <c r="P152" s="5" t="s">
        <v>1</v>
      </c>
      <c r="Q152" s="6" t="s">
        <v>1</v>
      </c>
      <c r="R152" s="6" t="s">
        <v>1</v>
      </c>
      <c r="S152" s="6"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 ca="1">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354</v>
      </c>
      <c r="B153" s="4" t="s">
        <v>227</v>
      </c>
      <c r="C153" s="4" t="s">
        <v>197</v>
      </c>
      <c r="D153" s="3" t="str">
        <f t="shared" ca="1" si="14"/>
        <v/>
      </c>
      <c r="I153" s="5" t="s">
        <v>271</v>
      </c>
      <c r="J153" s="5" t="s">
        <v>271</v>
      </c>
      <c r="K153" s="5" t="s">
        <v>271</v>
      </c>
      <c r="L153" s="5" t="s">
        <v>271</v>
      </c>
      <c r="M153" s="5" t="s">
        <v>271</v>
      </c>
      <c r="N153" s="5" t="s">
        <v>271</v>
      </c>
      <c r="O153" s="5" t="s">
        <v>271</v>
      </c>
      <c r="P153" s="5" t="s">
        <v>1</v>
      </c>
      <c r="S153" s="5" t="s">
        <v>887</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185</v>
      </c>
      <c r="B154" s="4" t="s">
        <v>227</v>
      </c>
      <c r="C154" s="4" t="s">
        <v>424</v>
      </c>
      <c r="D154" s="3">
        <f t="shared" ca="1" si="14"/>
        <v>1</v>
      </c>
      <c r="G154" s="5" t="s">
        <v>1</v>
      </c>
      <c r="H154" s="5" t="s">
        <v>1</v>
      </c>
      <c r="I154" s="6" t="s">
        <v>1</v>
      </c>
      <c r="J154" s="6" t="s">
        <v>1</v>
      </c>
      <c r="K154" s="5" t="s">
        <v>1</v>
      </c>
      <c r="L154" s="5" t="s">
        <v>1</v>
      </c>
      <c r="M154" s="5" t="s">
        <v>1</v>
      </c>
      <c r="N154" s="5" t="s">
        <v>1</v>
      </c>
      <c r="O154" s="5" t="s">
        <v>1</v>
      </c>
      <c r="P154" s="5" t="s">
        <v>1</v>
      </c>
      <c r="Q154" s="6" t="s">
        <v>1</v>
      </c>
      <c r="R154" s="6" t="s">
        <v>1</v>
      </c>
      <c r="S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f ca="1">IF(AND($D154=1,ISNUMBER(MATCH(Q$1&amp;Q154&amp;"x",WhatIf!$H:$H,0))),1,"")</f>
        <v>1</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2"/>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f ca="1">IF(OR(Q154="",VLOOKUP(Q$1,Services!$A$1:$B$22,2,0)="Exclude"),"",IF($D154=1,IF(OR(price_limit="",price_limit="No Limit"),IF(Q154="Yes",1,2),IF(SUMIFS(WhatIf!$G:$G,WhatIf!$A:$A,Q$1,WhatIf!$B:$B,Q154)&lt;=price_limit,IF(Q154="Yes",1,2),"")),""))</f>
        <v>1</v>
      </c>
      <c r="BG154" s="67">
        <f ca="1">IF(OR(R154="",VLOOKUP(R$1,Services!$A$1:$B$22,2,0)="Exclude"),"",IF($D154=1,IF(OR(price_limit="",price_limit="No Limit"),IF(R154="Yes",1,2),IF(SUMIFS(WhatIf!$G:$G,WhatIf!$A:$A,R$1,WhatIf!$B:$B,R154)&lt;=price_limit,IF(R154="Yes",1,2),"")),""))</f>
        <v>1</v>
      </c>
      <c r="BH154" s="67">
        <f ca="1">IF(OR(S154="",VLOOKUP(S$1,Services!$A$1:$B$22,2,0)="Exclude"),"",IF($D154=1,IF(OR(price_limit="",price_limit="No Limit"),IF(S154="Yes",1,2),IF(SUMIFS(WhatIf!$G:$G,WhatIf!$A:$A,S$1,WhatIf!$B:$B,S154)&lt;=price_limit,IF(S154="Yes",1,2),"")),""))</f>
        <v>1</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250</v>
      </c>
      <c r="C155" s="4" t="s">
        <v>205</v>
      </c>
      <c r="D155" s="3" t="str">
        <f t="shared" ca="1" si="14"/>
        <v/>
      </c>
      <c r="G155" s="5" t="s">
        <v>478</v>
      </c>
      <c r="H155" s="5" t="s">
        <v>921</v>
      </c>
      <c r="I155" s="5" t="s">
        <v>1</v>
      </c>
      <c r="J155" s="5" t="s">
        <v>1</v>
      </c>
      <c r="K155" s="5" t="s">
        <v>1</v>
      </c>
      <c r="L155" s="5" t="s">
        <v>1</v>
      </c>
      <c r="M155" s="5" t="s">
        <v>1</v>
      </c>
      <c r="N155" s="5" t="s">
        <v>1</v>
      </c>
      <c r="O155" s="5" t="s">
        <v>1</v>
      </c>
      <c r="Q155" s="6" t="s">
        <v>1</v>
      </c>
      <c r="R155" s="6" t="s">
        <v>1</v>
      </c>
      <c r="S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105</v>
      </c>
      <c r="B156" s="4" t="s">
        <v>227</v>
      </c>
      <c r="C156" s="4" t="s">
        <v>197</v>
      </c>
      <c r="D156" s="3" t="str">
        <f t="shared" ca="1" si="14"/>
        <v/>
      </c>
      <c r="I156" s="5" t="s">
        <v>467</v>
      </c>
      <c r="J156" s="5" t="s">
        <v>467</v>
      </c>
      <c r="K156" s="5" t="s">
        <v>467</v>
      </c>
      <c r="L156" s="5" t="s">
        <v>467</v>
      </c>
      <c r="M156" s="5" t="s">
        <v>467</v>
      </c>
      <c r="N156" s="5" t="s">
        <v>467</v>
      </c>
      <c r="O156" s="5" t="s">
        <v>467</v>
      </c>
      <c r="P156" s="5" t="s">
        <v>1</v>
      </c>
      <c r="S156" s="5" t="s">
        <v>948</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267</v>
      </c>
      <c r="C157" s="4" t="s">
        <v>205</v>
      </c>
      <c r="D157" s="3" t="str">
        <f t="shared" ca="1" si="14"/>
        <v/>
      </c>
      <c r="G157" s="5" t="s">
        <v>1</v>
      </c>
      <c r="H157" s="5" t="s">
        <v>1</v>
      </c>
      <c r="I157" s="5" t="s">
        <v>1</v>
      </c>
      <c r="J157" s="5" t="s">
        <v>1</v>
      </c>
      <c r="K157" s="5" t="s">
        <v>1</v>
      </c>
      <c r="L157" s="5" t="s">
        <v>1</v>
      </c>
      <c r="M157" s="5" t="s">
        <v>1</v>
      </c>
      <c r="N157" s="5" t="s">
        <v>1</v>
      </c>
      <c r="O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 ca="1">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106</v>
      </c>
      <c r="B158" s="4" t="s">
        <v>227</v>
      </c>
      <c r="C158" s="4" t="s">
        <v>198</v>
      </c>
      <c r="D158" s="3" t="str">
        <f t="shared" ca="1" si="14"/>
        <v/>
      </c>
      <c r="Q158" s="12" t="s">
        <v>233</v>
      </c>
      <c r="S158" s="12" t="s">
        <v>888</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169</v>
      </c>
      <c r="B159" s="4" t="s">
        <v>693</v>
      </c>
      <c r="C159" s="4" t="s">
        <v>198</v>
      </c>
      <c r="D159" s="3" t="str">
        <f t="shared" ca="1" si="14"/>
        <v/>
      </c>
      <c r="G159" s="5" t="s">
        <v>1</v>
      </c>
      <c r="H159" s="5" t="s">
        <v>1</v>
      </c>
      <c r="I159" s="5" t="s">
        <v>1</v>
      </c>
      <c r="J159" s="5" t="s">
        <v>1</v>
      </c>
      <c r="K159" s="5" t="s">
        <v>1</v>
      </c>
      <c r="L159" s="5" t="s">
        <v>1</v>
      </c>
      <c r="M159" s="5" t="s">
        <v>1</v>
      </c>
      <c r="N159" s="5" t="s">
        <v>1</v>
      </c>
      <c r="O159" s="5" t="s">
        <v>1</v>
      </c>
      <c r="P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170</v>
      </c>
      <c r="B160" s="4" t="s">
        <v>285</v>
      </c>
      <c r="C160" s="4" t="s">
        <v>198</v>
      </c>
      <c r="D160" s="3" t="str">
        <f t="shared" ca="1" si="14"/>
        <v/>
      </c>
      <c r="G160" s="5" t="s">
        <v>475</v>
      </c>
      <c r="H160" s="5" t="s">
        <v>918</v>
      </c>
      <c r="I160" s="6"/>
      <c r="J160" s="6" t="s">
        <v>1</v>
      </c>
      <c r="M160" s="5" t="s">
        <v>1</v>
      </c>
      <c r="N160" s="5" t="s">
        <v>1</v>
      </c>
      <c r="O160" s="5" t="s">
        <v>1</v>
      </c>
      <c r="Q160" s="6" t="s">
        <v>1</v>
      </c>
      <c r="R160" s="6" t="s">
        <v>1</v>
      </c>
      <c r="S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215</v>
      </c>
      <c r="B161" s="4" t="s">
        <v>694</v>
      </c>
      <c r="C161" s="4" t="s">
        <v>428</v>
      </c>
      <c r="D161" s="3" t="str">
        <f t="shared" ca="1" si="14"/>
        <v/>
      </c>
      <c r="I161" s="5" t="s">
        <v>1</v>
      </c>
      <c r="J161" s="5" t="s">
        <v>1</v>
      </c>
      <c r="M161" s="5" t="s">
        <v>1</v>
      </c>
      <c r="N161" s="5" t="s">
        <v>1</v>
      </c>
      <c r="O161" s="5" t="s">
        <v>1</v>
      </c>
      <c r="Q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12.45" customHeight="1" x14ac:dyDescent="0.3">
      <c r="A162" s="19" t="s">
        <v>312</v>
      </c>
      <c r="B162" s="4" t="s">
        <v>292</v>
      </c>
      <c r="C162" s="4" t="s">
        <v>197</v>
      </c>
      <c r="D162" s="3" t="str">
        <f t="shared" ca="1" si="14"/>
        <v/>
      </c>
      <c r="I162" s="5" t="s">
        <v>271</v>
      </c>
      <c r="J162" s="5" t="s">
        <v>271</v>
      </c>
      <c r="K162" s="5" t="s">
        <v>271</v>
      </c>
      <c r="L162" s="5" t="s">
        <v>271</v>
      </c>
      <c r="M162" s="5" t="s">
        <v>271</v>
      </c>
      <c r="N162" s="5" t="s">
        <v>271</v>
      </c>
      <c r="O162" s="5" t="s">
        <v>271</v>
      </c>
      <c r="P162" s="5" t="s">
        <v>1</v>
      </c>
      <c r="S162" s="5" t="s">
        <v>884</v>
      </c>
      <c r="W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 ca="1">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107</v>
      </c>
      <c r="B163" s="7" t="s">
        <v>208</v>
      </c>
      <c r="C163" s="4" t="s">
        <v>205</v>
      </c>
      <c r="D163" s="3" t="str">
        <f t="shared" ca="1" si="14"/>
        <v/>
      </c>
      <c r="G163" s="5" t="s">
        <v>478</v>
      </c>
      <c r="H163" s="5" t="s">
        <v>921</v>
      </c>
      <c r="T163" s="5" t="s">
        <v>234</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610</v>
      </c>
      <c r="C164" s="4" t="s">
        <v>197</v>
      </c>
      <c r="D164" s="3" t="str">
        <f t="shared" ca="1" si="14"/>
        <v/>
      </c>
      <c r="F164" s="5" t="s">
        <v>761</v>
      </c>
      <c r="G164" s="5" t="s">
        <v>761</v>
      </c>
      <c r="H164" s="5" t="s">
        <v>761</v>
      </c>
      <c r="T164" s="5" t="s">
        <v>234</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521</v>
      </c>
      <c r="C165" s="4" t="s">
        <v>423</v>
      </c>
      <c r="D165" s="3" t="str">
        <f t="shared" ca="1" si="14"/>
        <v/>
      </c>
      <c r="F165" s="5" t="s">
        <v>1</v>
      </c>
      <c r="H165" s="5" t="s">
        <v>1</v>
      </c>
      <c r="I165" s="5" t="s">
        <v>1</v>
      </c>
      <c r="J165" s="5" t="s">
        <v>1</v>
      </c>
      <c r="K165" s="5" t="s">
        <v>1</v>
      </c>
      <c r="L165" s="5" t="s">
        <v>1</v>
      </c>
      <c r="M165" s="5" t="s">
        <v>1</v>
      </c>
      <c r="N165" s="5" t="s">
        <v>1</v>
      </c>
      <c r="O165" s="5" t="s">
        <v>1</v>
      </c>
      <c r="P165" s="5" t="s">
        <v>1</v>
      </c>
      <c r="Q165" s="5" t="s">
        <v>1</v>
      </c>
      <c r="R165" s="5" t="s">
        <v>1</v>
      </c>
      <c r="S165" s="6" t="s">
        <v>1</v>
      </c>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 ca="1">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847</v>
      </c>
      <c r="C166" s="4" t="s">
        <v>808</v>
      </c>
      <c r="U166" s="5" t="s">
        <v>848</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849</v>
      </c>
      <c r="C167" s="4" t="s">
        <v>808</v>
      </c>
      <c r="U167" s="5" t="s">
        <v>234</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888</v>
      </c>
      <c r="B168" s="4" t="s">
        <v>227</v>
      </c>
      <c r="C168" s="4" t="s">
        <v>198</v>
      </c>
      <c r="D168" s="3" t="str">
        <f ca="1">IF(BR168=0,"",IF(BR168&lt;=VALUE(MID(marker_pick,1,1)),1,""))</f>
        <v/>
      </c>
      <c r="S168" s="5" t="s">
        <v>888</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702</v>
      </c>
      <c r="B169" s="4" t="s">
        <v>227</v>
      </c>
      <c r="C169" s="4" t="s">
        <v>198</v>
      </c>
      <c r="D169" s="3" t="str">
        <f ca="1">IF(BR169=0,"",IF(BR169&lt;=VALUE(MID(marker_pick,1,1)),1,""))</f>
        <v/>
      </c>
      <c r="S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 ca="1">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961</v>
      </c>
      <c r="B170" s="4" t="s">
        <v>962</v>
      </c>
      <c r="C170" s="4" t="s">
        <v>198</v>
      </c>
      <c r="D170" s="3" t="str">
        <f ca="1">IF(BR170=0,"",IF(BR170&lt;=VALUE(MID(marker_pick,1,1)),1,""))</f>
        <v/>
      </c>
      <c r="S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812</v>
      </c>
      <c r="C171" s="4" t="s">
        <v>808</v>
      </c>
      <c r="S171" s="5" t="s">
        <v>809</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811</v>
      </c>
      <c r="C172" s="4" t="s">
        <v>808</v>
      </c>
      <c r="S172" s="5" t="s">
        <v>810</v>
      </c>
      <c r="Y172" s="3" t="str">
        <f>IF(AND($D172=1,ISNUMBER(MATCH(E$1&amp;E172&amp;"x",WhatIf!$H:$H,0))),1,"")</f>
        <v/>
      </c>
      <c r="Z172" s="3" t="str">
        <f>IF(AND($D172=1,ISNUMBER(MATCH(F$1&amp;F172&amp;"x",WhatIf!$H:$H,0))),1,"")</f>
        <v/>
      </c>
      <c r="AA172" s="3" t="str">
        <f>IF(AND($D172=1,ISNUMBER(MATCH(G$1&amp;G172&amp;"x",WhatIf!$H:$H,0))),1,"")</f>
        <v/>
      </c>
      <c r="AB172" s="3" t="str">
        <f>IF(AND($D172=1,ISNUMBER(MATCH(H$1&amp;H172&amp;"x",WhatIf!$H:$H,0))),1,"")</f>
        <v/>
      </c>
      <c r="AC172" s="3" t="str">
        <f>IF(AND($D172=1,ISNUMBER(MATCH(I$1&amp;I172&amp;"x",WhatIf!$H:$H,0))),1,"")</f>
        <v/>
      </c>
      <c r="AD172" s="3" t="str">
        <f>IF(AND($D172=1,ISNUMBER(MATCH(J$1&amp;J172&amp;"x",WhatIf!$H:$H,0))),1,"")</f>
        <v/>
      </c>
      <c r="AE172" s="3" t="str">
        <f>IF(AND($D172=1,ISNUMBER(MATCH(K$1&amp;K172&amp;"x",WhatIf!$H:$H,0))),1,"")</f>
        <v/>
      </c>
      <c r="AF172" s="3" t="str">
        <f>IF(AND($D172=1,ISNUMBER(MATCH(L$1&amp;L172&amp;"x",WhatIf!$H:$H,0))),1,"")</f>
        <v/>
      </c>
      <c r="AG172" s="3" t="str">
        <f>IF(AND($D172=1,ISNUMBER(MATCH(M$1&amp;M172&amp;"x",WhatIf!$H:$H,0))),1,"")</f>
        <v/>
      </c>
      <c r="AH172" s="3" t="str">
        <f>IF(AND($D172=1,ISNUMBER(MATCH(N$1&amp;N172&amp;"x",WhatIf!$H:$H,0))),1,"")</f>
        <v/>
      </c>
      <c r="AI172" s="3" t="str">
        <f>IF(AND($D172=1,ISNUMBER(MATCH(O$1&amp;O172&amp;"x",WhatIf!$H:$H,0))),1,"")</f>
        <v/>
      </c>
      <c r="AJ172" s="3" t="str">
        <f>IF(AND($D172=1,ISNUMBER(MATCH(P$1&amp;P172&amp;"x",WhatIf!$H:$H,0))),1,"")</f>
        <v/>
      </c>
      <c r="AK172" s="3" t="str">
        <f>IF(AND($D172=1,ISNUMBER(MATCH(Q$1&amp;Q172&amp;"x",WhatIf!$H:$H,0))),1,"")</f>
        <v/>
      </c>
      <c r="AL172" s="3" t="str">
        <f>IF(AND($D172=1,ISNUMBER(MATCH(R$1&amp;R172&amp;"x",WhatIf!$H:$H,0))),1,"")</f>
        <v/>
      </c>
      <c r="AM172" s="3" t="str">
        <f>IF(AND($D172=1,ISNUMBER(MATCH(S$1&amp;S172&amp;"x",WhatIf!$H:$H,0))),1,"")</f>
        <v/>
      </c>
      <c r="AN172" s="3" t="str">
        <f>IF(AND($D172=1,ISNUMBER(MATCH(T$1&amp;T172&amp;"x",WhatIf!$H:$H,0))),1,"")</f>
        <v/>
      </c>
      <c r="AO172" s="3" t="str">
        <f>IF(AND($D172=1,ISNUMBER(MATCH(U$1&amp;U172&amp;"x",WhatIf!$H:$H,0))),1,"")</f>
        <v/>
      </c>
      <c r="AP172" s="3" t="str">
        <f>IF(AND($D172=1,ISNUMBER(MATCH(V$1&amp;V172&amp;"x",WhatIf!$H:$H,0))),1,"")</f>
        <v/>
      </c>
      <c r="AQ172" s="3" t="str">
        <f>IF(AND($D172=1,ISNUMBER(MATCH(W$1&amp;W172&amp;"x",WhatIf!$H:$H,0))),1,"")</f>
        <v/>
      </c>
      <c r="AR172" s="3" t="str">
        <f>IF(AND($D172=1,ISNUMBER(MATCH(X$1&amp;X172&amp;"x",WhatIf!$H:$H,0))),1,"")</f>
        <v/>
      </c>
      <c r="AS172" s="3" t="str">
        <f t="shared"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108</v>
      </c>
      <c r="B173" s="4" t="s">
        <v>227</v>
      </c>
      <c r="C173" s="4" t="s">
        <v>427</v>
      </c>
      <c r="D173" s="3" t="str">
        <f t="shared" ref="D173:D209" ca="1" si="15">IF(BR173=0,"",IF(BR173&lt;=VALUE(MID(marker_pick,1,1)),1,""))</f>
        <v/>
      </c>
      <c r="F173" s="5" t="s">
        <v>1</v>
      </c>
      <c r="G173" s="5" t="s">
        <v>1</v>
      </c>
      <c r="H173" s="5" t="s">
        <v>1</v>
      </c>
      <c r="L173" s="5" t="s">
        <v>1</v>
      </c>
      <c r="M173" s="5" t="s">
        <v>1</v>
      </c>
      <c r="N173" s="5" t="s">
        <v>1</v>
      </c>
      <c r="O173" s="5" t="s">
        <v>1</v>
      </c>
      <c r="S173" s="5" t="s">
        <v>772</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 ca="1">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967</v>
      </c>
      <c r="B174" s="4" t="s">
        <v>968</v>
      </c>
      <c r="C174" s="4" t="s">
        <v>269</v>
      </c>
      <c r="D174" s="3" t="str">
        <f t="shared" ca="1" si="15"/>
        <v/>
      </c>
      <c r="V174" s="5" t="s">
        <v>550</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38</v>
      </c>
      <c r="B175" s="4" t="s">
        <v>227</v>
      </c>
      <c r="C175" s="4" t="s">
        <v>269</v>
      </c>
      <c r="D175" s="3" t="str">
        <f t="shared" ca="1" si="15"/>
        <v/>
      </c>
      <c r="G175" s="5" t="s">
        <v>1</v>
      </c>
      <c r="H175" s="5" t="s">
        <v>1</v>
      </c>
      <c r="I175" s="5" t="s">
        <v>1</v>
      </c>
      <c r="J175" s="5" t="s">
        <v>1</v>
      </c>
      <c r="K175" s="5" t="s">
        <v>1</v>
      </c>
      <c r="L175" s="5" t="s">
        <v>1</v>
      </c>
      <c r="M175" s="5" t="s">
        <v>1</v>
      </c>
      <c r="N175" s="5" t="s">
        <v>1</v>
      </c>
      <c r="O175" s="5" t="s">
        <v>1</v>
      </c>
      <c r="P175" s="5" t="s">
        <v>1</v>
      </c>
      <c r="Q175" s="6" t="s">
        <v>1</v>
      </c>
      <c r="R175" s="6" t="s">
        <v>1</v>
      </c>
      <c r="S175" s="6" t="s">
        <v>1</v>
      </c>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 ca="1">IF(OR(R175="",VLOOKUP(R$1,Services!$A$1:$B$22,2,0)="Exclude"),"",IF($D175=1,IF(OR(price_limit="",price_limit="No Limit"),IF(R175="Yes",1,2),IF(SUMIFS(WhatIf!$G:$G,WhatIf!$A:$A,R$1,WhatIf!$B:$B,R175)&lt;=price_limit,IF(R175="Yes",1,2),"")),""))</f>
        <v/>
      </c>
      <c r="BH175" s="67" t="str">
        <f ca="1">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171</v>
      </c>
      <c r="B176" s="4" t="s">
        <v>873</v>
      </c>
      <c r="C176" s="4" t="s">
        <v>425</v>
      </c>
      <c r="D176" s="3" t="str">
        <f t="shared" ca="1" si="15"/>
        <v/>
      </c>
      <c r="G176" s="5" t="s">
        <v>480</v>
      </c>
      <c r="H176" s="5" t="s">
        <v>480</v>
      </c>
      <c r="I176" s="6" t="s">
        <v>1</v>
      </c>
      <c r="J176" s="6" t="s">
        <v>1</v>
      </c>
      <c r="M176" s="5" t="s">
        <v>1</v>
      </c>
      <c r="N176" s="5" t="s">
        <v>1</v>
      </c>
      <c r="O176" s="5" t="s">
        <v>1</v>
      </c>
      <c r="Q176" s="5" t="s">
        <v>1</v>
      </c>
      <c r="R176" s="5" t="s">
        <v>1</v>
      </c>
      <c r="S176" s="5" t="s">
        <v>772</v>
      </c>
      <c r="V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 ca="1">IF(OR(I176="",VLOOKUP(I$1,Services!$A$1:$B$22,2,0)="Exclude"),"",IF($D176=1,IF(OR(price_limit="",price_limit="No Limit"),IF(I176="Yes",1,2),IF(SUMIFS(WhatIf!$G:$G,WhatIf!$A:$A,I$1,WhatIf!$B:$B,I176)&lt;=price_limit,IF(I176="Yes",1,2),"")),""))</f>
        <v/>
      </c>
      <c r="AY176" s="67" t="str">
        <f ca="1">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 ca="1">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 ca="1">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39</v>
      </c>
      <c r="B177" s="4" t="s">
        <v>227</v>
      </c>
      <c r="C177" s="4" t="s">
        <v>269</v>
      </c>
      <c r="D177" s="3" t="str">
        <f t="shared" ca="1" si="15"/>
        <v/>
      </c>
      <c r="G177" s="5" t="s">
        <v>480</v>
      </c>
      <c r="H177" s="5" t="s">
        <v>480</v>
      </c>
      <c r="I177" s="5" t="s">
        <v>1</v>
      </c>
      <c r="J177" s="5" t="s">
        <v>1</v>
      </c>
      <c r="K177" s="5" t="s">
        <v>1</v>
      </c>
      <c r="L177" s="5" t="s">
        <v>1</v>
      </c>
      <c r="M177" s="5" t="s">
        <v>1</v>
      </c>
      <c r="N177" s="5" t="s">
        <v>1</v>
      </c>
      <c r="O177" s="5" t="s">
        <v>1</v>
      </c>
      <c r="P177" s="5" t="s">
        <v>1</v>
      </c>
      <c r="Q177" s="6" t="s">
        <v>1</v>
      </c>
      <c r="R177" s="6" t="s">
        <v>1</v>
      </c>
      <c r="S177" s="6" t="s">
        <v>1</v>
      </c>
      <c r="V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 ca="1">IF(OR(P177="",VLOOKUP(P$1,Services!$A$1:$B$22,2,0)="Exclude"),"",IF($D177=1,IF(OR(price_limit="",price_limit="No Limit"),IF(P177="Yes",1,2),IF(SUMIFS(WhatIf!$G:$G,WhatIf!$A:$A,P$1,WhatIf!$B:$B,P177)&lt;=price_limit,IF(P177="Yes",1,2),"")),""))</f>
        <v/>
      </c>
      <c r="BF177" s="67" t="str">
        <f ca="1">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 ca="1">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109</v>
      </c>
      <c r="B178" s="4" t="s">
        <v>313</v>
      </c>
      <c r="C178" s="4" t="s">
        <v>189</v>
      </c>
      <c r="D178" s="3" t="str">
        <f t="shared" ca="1" si="15"/>
        <v/>
      </c>
      <c r="E178" s="5" t="s">
        <v>1</v>
      </c>
      <c r="F178" s="5" t="s">
        <v>479</v>
      </c>
      <c r="G178" s="5" t="s">
        <v>479</v>
      </c>
      <c r="H178" s="5" t="s">
        <v>923</v>
      </c>
      <c r="I178" s="6"/>
      <c r="J178" s="6"/>
      <c r="M178" s="5" t="s">
        <v>1</v>
      </c>
      <c r="N178" s="5" t="s">
        <v>1</v>
      </c>
      <c r="O178" s="5" t="s">
        <v>1</v>
      </c>
      <c r="R178" s="5" t="s">
        <v>269</v>
      </c>
      <c r="S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 ca="1">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 ca="1">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110</v>
      </c>
      <c r="B179" s="4" t="s">
        <v>265</v>
      </c>
      <c r="C179" s="4" t="s">
        <v>197</v>
      </c>
      <c r="D179" s="3" t="str">
        <f t="shared" ca="1" si="15"/>
        <v/>
      </c>
      <c r="I179" s="5" t="s">
        <v>271</v>
      </c>
      <c r="J179" s="5" t="s">
        <v>271</v>
      </c>
      <c r="K179" s="5" t="s">
        <v>1</v>
      </c>
      <c r="L179" s="5" t="s">
        <v>1</v>
      </c>
      <c r="M179" s="5" t="s">
        <v>1</v>
      </c>
      <c r="N179" s="5" t="s">
        <v>1</v>
      </c>
      <c r="O179" s="5" t="s">
        <v>1</v>
      </c>
      <c r="P179" s="5" t="s">
        <v>1</v>
      </c>
      <c r="S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683</v>
      </c>
      <c r="B180" s="4" t="s">
        <v>682</v>
      </c>
      <c r="C180" s="4" t="s">
        <v>198</v>
      </c>
      <c r="D180" s="3" t="str">
        <f t="shared" ca="1" si="15"/>
        <v/>
      </c>
      <c r="S180" s="5" t="s">
        <v>880</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162</v>
      </c>
      <c r="B181" s="4" t="s">
        <v>111</v>
      </c>
      <c r="C181" s="4" t="s">
        <v>269</v>
      </c>
      <c r="D181" s="3" t="str">
        <f t="shared" ca="1" si="15"/>
        <v/>
      </c>
      <c r="E181" s="5" t="s">
        <v>1</v>
      </c>
      <c r="F181" s="5" t="s">
        <v>476</v>
      </c>
      <c r="G181" s="5" t="s">
        <v>476</v>
      </c>
      <c r="H181" s="5" t="s">
        <v>922</v>
      </c>
      <c r="L181" s="5" t="s">
        <v>1</v>
      </c>
      <c r="M181" s="5" t="s">
        <v>1</v>
      </c>
      <c r="N181" s="5" t="s">
        <v>1</v>
      </c>
      <c r="O181" s="5" t="s">
        <v>1</v>
      </c>
      <c r="S181" s="6" t="s">
        <v>772</v>
      </c>
      <c r="T181" s="5" t="s">
        <v>234</v>
      </c>
      <c r="U181" s="5" t="s">
        <v>1</v>
      </c>
      <c r="V181" s="5" t="s">
        <v>1</v>
      </c>
      <c r="X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 ca="1">IF(OR(E181="",VLOOKUP(E$1,Services!$A$1:$B$22,2,0)="Exclude"),"",IF($D181=1,IF(OR(price_limit="",price_limit="No Limit"),IF(E181="Yes",1,2),IF(SUMIFS(WhatIf!$G:$G,WhatIf!$A:$A,E$1,WhatIf!$B:$B,E181)&lt;=price_limit,IF(E181="Yes",1,2),"")),""))</f>
        <v/>
      </c>
      <c r="AU181" s="67" t="str">
        <f ca="1">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 ca="1">IF(OR(T181="",VLOOKUP(T$1,Services!$A$1:$B$22,2,0)="Exclude"),"",IF($D181=1,IF(OR(price_limit="",price_limit="No Limit"),IF(T181="Yes",1,2),IF(SUMIFS(WhatIf!$G:$G,WhatIf!$A:$A,T$1,WhatIf!$B:$B,T181)&lt;=price_limit,IF(T181="Yes",1,2),"")),""))</f>
        <v/>
      </c>
      <c r="BJ181" s="67" t="str">
        <f ca="1">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 ca="1">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951</v>
      </c>
      <c r="C182" s="4" t="s">
        <v>189</v>
      </c>
      <c r="D182" s="3" t="str">
        <f t="shared" ca="1" si="15"/>
        <v/>
      </c>
      <c r="O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865</v>
      </c>
      <c r="B183" s="4" t="s">
        <v>966</v>
      </c>
      <c r="C183" s="4" t="s">
        <v>269</v>
      </c>
      <c r="D183" s="3" t="str">
        <f t="shared" ca="1" si="15"/>
        <v/>
      </c>
      <c r="E183" s="5" t="s">
        <v>1</v>
      </c>
      <c r="S183" s="5" t="s">
        <v>1</v>
      </c>
      <c r="V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IF(OR(M183="",VLOOKUP(M$1,Services!$A$1:$B$22,2,0)="Exclude"),"",IF($D183=1,IF(OR(price_limit="",price_limit="No Limit"),IF(M183="Yes",1,2),IF(SUMIFS(WhatIf!$G:$G,WhatIf!$A:$A,M$1,WhatIf!$B:$B,M183)&lt;=price_limit,IF(M183="Yes",1,2),"")),""))</f>
        <v/>
      </c>
      <c r="BC183" s="67" t="str">
        <f>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355</v>
      </c>
      <c r="B184" s="4" t="s">
        <v>375</v>
      </c>
      <c r="C184" s="4" t="s">
        <v>198</v>
      </c>
      <c r="D184" s="3" t="str">
        <f t="shared" ca="1" si="15"/>
        <v/>
      </c>
      <c r="I184" s="6"/>
      <c r="J184" s="6"/>
      <c r="Q184" s="6"/>
      <c r="R184" s="6"/>
      <c r="S184" s="6" t="s">
        <v>772</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40</v>
      </c>
      <c r="B185" s="4" t="s">
        <v>753</v>
      </c>
      <c r="C185" s="4" t="s">
        <v>198</v>
      </c>
      <c r="D185" s="3" t="str">
        <f t="shared" ca="1" si="15"/>
        <v/>
      </c>
      <c r="G185" s="5" t="s">
        <v>475</v>
      </c>
      <c r="H185" s="5" t="s">
        <v>918</v>
      </c>
      <c r="I185" s="6"/>
      <c r="J185" s="6" t="s">
        <v>1</v>
      </c>
      <c r="M185" s="5" t="s">
        <v>1</v>
      </c>
      <c r="N185" s="5" t="s">
        <v>1</v>
      </c>
      <c r="O185" s="5" t="s">
        <v>1</v>
      </c>
      <c r="Q185" s="6" t="s">
        <v>1</v>
      </c>
      <c r="R185" s="6" t="s">
        <v>1</v>
      </c>
      <c r="S185" s="6"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 ca="1">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251</v>
      </c>
      <c r="B186" s="4" t="s">
        <v>367</v>
      </c>
      <c r="C186" s="4" t="s">
        <v>198</v>
      </c>
      <c r="D186" s="3" t="str">
        <f t="shared" ca="1" si="15"/>
        <v/>
      </c>
      <c r="I186" s="5" t="s">
        <v>467</v>
      </c>
      <c r="J186" s="5" t="s">
        <v>467</v>
      </c>
      <c r="K186" s="5" t="s">
        <v>467</v>
      </c>
      <c r="L186" s="5" t="s">
        <v>467</v>
      </c>
      <c r="M186" s="5" t="s">
        <v>467</v>
      </c>
      <c r="N186" s="5" t="s">
        <v>467</v>
      </c>
      <c r="O186" s="5" t="s">
        <v>467</v>
      </c>
      <c r="P186" s="5" t="s">
        <v>1</v>
      </c>
      <c r="S186" s="5" t="s">
        <v>880</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 ca="1">IF(OR(I186="",VLOOKUP(I$1,Services!$A$1:$B$22,2,0)="Exclude"),"",IF($D186=1,IF(OR(price_limit="",price_limit="No Limit"),IF(I186="Yes",1,2),IF(SUMIFS(WhatIf!$G:$G,WhatIf!$A:$A,I$1,WhatIf!$B:$B,I186)&lt;=price_limit,IF(I186="Yes",1,2),"")),""))</f>
        <v/>
      </c>
      <c r="AY186" s="67" t="str">
        <f ca="1">IF(OR(J186="",VLOOKUP(J$1,Services!$A$1:$B$22,2,0)="Exclude"),"",IF($D186=1,IF(OR(price_limit="",price_limit="No Limit"),IF(J186="Yes",1,2),IF(SUMIFS(WhatIf!$G:$G,WhatIf!$A:$A,J$1,WhatIf!$B:$B,J186)&lt;=price_limit,IF(J186="Yes",1,2),"")),""))</f>
        <v/>
      </c>
      <c r="AZ186" s="67" t="str">
        <f ca="1">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 ca="1">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37.299999999999997" x14ac:dyDescent="0.3">
      <c r="A187" s="19" t="s">
        <v>356</v>
      </c>
      <c r="B187" s="4" t="s">
        <v>227</v>
      </c>
      <c r="C187" s="4" t="s">
        <v>198</v>
      </c>
      <c r="D187" s="3" t="str">
        <f t="shared" ca="1" si="15"/>
        <v/>
      </c>
      <c r="S187" s="5" t="s">
        <v>880</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869</v>
      </c>
      <c r="B188" s="4" t="s">
        <v>871</v>
      </c>
      <c r="C188" s="4" t="s">
        <v>269</v>
      </c>
      <c r="D188" s="3" t="str">
        <f t="shared" ca="1" si="15"/>
        <v/>
      </c>
      <c r="E188" s="5" t="s">
        <v>1</v>
      </c>
      <c r="F188" s="5" t="s">
        <v>481</v>
      </c>
      <c r="G188" s="5" t="s">
        <v>481</v>
      </c>
      <c r="H188" s="5" t="s">
        <v>919</v>
      </c>
      <c r="M188" s="5" t="s">
        <v>1</v>
      </c>
      <c r="N188" s="5" t="s">
        <v>1</v>
      </c>
      <c r="O188" s="5" t="s">
        <v>1</v>
      </c>
      <c r="P188" s="5" t="s">
        <v>1</v>
      </c>
      <c r="S188" s="5" t="s">
        <v>772</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 ca="1">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x14ac:dyDescent="0.3">
      <c r="A189" s="19" t="s">
        <v>489</v>
      </c>
      <c r="C189" s="4" t="s">
        <v>430</v>
      </c>
      <c r="D189" s="3" t="str">
        <f t="shared" ca="1" si="15"/>
        <v/>
      </c>
      <c r="F189" s="5" t="s">
        <v>489</v>
      </c>
      <c r="G189" s="5" t="s">
        <v>489</v>
      </c>
      <c r="H189" s="5" t="s">
        <v>489</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172</v>
      </c>
      <c r="B190" s="4" t="s">
        <v>112</v>
      </c>
      <c r="C190" s="4" t="s">
        <v>423</v>
      </c>
      <c r="D190" s="3" t="str">
        <f t="shared" ca="1" si="15"/>
        <v/>
      </c>
      <c r="E190" s="5" t="s">
        <v>1</v>
      </c>
      <c r="F190" s="5" t="s">
        <v>479</v>
      </c>
      <c r="G190" s="5" t="s">
        <v>479</v>
      </c>
      <c r="H190" s="5" t="s">
        <v>923</v>
      </c>
      <c r="I190" s="5" t="s">
        <v>1</v>
      </c>
      <c r="J190" s="5" t="s">
        <v>1</v>
      </c>
      <c r="K190" s="5" t="s">
        <v>1</v>
      </c>
      <c r="L190" s="5" t="s">
        <v>1</v>
      </c>
      <c r="M190" s="5" t="s">
        <v>1</v>
      </c>
      <c r="N190" s="5" t="s">
        <v>1</v>
      </c>
      <c r="O190" s="5" t="s">
        <v>1</v>
      </c>
      <c r="Q190" s="6"/>
      <c r="R190" s="6"/>
      <c r="S190" s="6"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113</v>
      </c>
      <c r="B191" s="4" t="s">
        <v>227</v>
      </c>
      <c r="C191" s="4" t="s">
        <v>423</v>
      </c>
      <c r="D191" s="3" t="str">
        <f t="shared" ca="1" si="15"/>
        <v/>
      </c>
      <c r="E191" s="5" t="s">
        <v>1</v>
      </c>
      <c r="F191" s="5" t="s">
        <v>479</v>
      </c>
      <c r="G191" s="5" t="s">
        <v>479</v>
      </c>
      <c r="H191" s="5" t="s">
        <v>923</v>
      </c>
      <c r="S191" s="5" t="s">
        <v>1</v>
      </c>
      <c r="U191" s="5" t="s">
        <v>1</v>
      </c>
      <c r="V191" s="5" t="s">
        <v>1</v>
      </c>
      <c r="X191" s="5"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 ca="1">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 ca="1">IF(OR(U191="",VLOOKUP(U$1,Services!$A$1:$B$22,2,0)="Exclude"),"",IF($D191=1,IF(OR(price_limit="",price_limit="No Limit"),IF(U191="Yes",1,2),IF(SUMIFS(WhatIf!$G:$G,WhatIf!$A:$A,U$1,WhatIf!$B:$B,U191)&lt;=price_limit,IF(U191="Yes",1,2),"")),""))</f>
        <v/>
      </c>
      <c r="BK191" s="67" t="str">
        <f ca="1">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 ca="1">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24.9" x14ac:dyDescent="0.3">
      <c r="A192" s="19" t="s">
        <v>114</v>
      </c>
      <c r="B192" s="4" t="s">
        <v>225</v>
      </c>
      <c r="C192" s="4" t="s">
        <v>423</v>
      </c>
      <c r="D192" s="3" t="str">
        <f t="shared" ca="1" si="15"/>
        <v/>
      </c>
      <c r="E192" s="5" t="s">
        <v>1</v>
      </c>
      <c r="F192" s="5" t="s">
        <v>479</v>
      </c>
      <c r="G192" s="5" t="s">
        <v>479</v>
      </c>
      <c r="H192" s="5" t="s">
        <v>923</v>
      </c>
      <c r="K192" s="5" t="s">
        <v>1</v>
      </c>
      <c r="O192" s="5" t="s">
        <v>1</v>
      </c>
      <c r="S192" s="5" t="s">
        <v>1</v>
      </c>
      <c r="U192" s="5" t="s">
        <v>1</v>
      </c>
      <c r="V192" s="5" t="s">
        <v>1</v>
      </c>
      <c r="X192" s="5" t="s">
        <v>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 ca="1">IF(OR(U192="",VLOOKUP(U$1,Services!$A$1:$B$22,2,0)="Exclude"),"",IF($D192=1,IF(OR(price_limit="",price_limit="No Limit"),IF(U192="Yes",1,2),IF(SUMIFS(WhatIf!$G:$G,WhatIf!$A:$A,U$1,WhatIf!$B:$B,U192)&lt;=price_limit,IF(U192="Yes",1,2),"")),""))</f>
        <v/>
      </c>
      <c r="BK192" s="67" t="str">
        <f ca="1">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 ca="1">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681</v>
      </c>
      <c r="C193" s="4" t="s">
        <v>423</v>
      </c>
      <c r="D193" s="3" t="str">
        <f t="shared" ca="1" si="15"/>
        <v/>
      </c>
      <c r="F193" s="5" t="s">
        <v>681</v>
      </c>
      <c r="G193" s="5" t="s">
        <v>681</v>
      </c>
      <c r="H193" s="5" t="s">
        <v>681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41</v>
      </c>
      <c r="B194" s="4" t="s">
        <v>216</v>
      </c>
      <c r="C194" s="4" t="s">
        <v>426</v>
      </c>
      <c r="D194" s="3" t="str">
        <f t="shared" ca="1" si="15"/>
        <v/>
      </c>
      <c r="F194" s="6"/>
      <c r="G194" s="6"/>
      <c r="H194" s="6"/>
      <c r="I194" s="12" t="s">
        <v>936</v>
      </c>
      <c r="J194" s="12" t="s">
        <v>1</v>
      </c>
      <c r="K194" s="12" t="s">
        <v>936</v>
      </c>
      <c r="L194" s="12" t="s">
        <v>936</v>
      </c>
      <c r="M194" s="12" t="s">
        <v>936</v>
      </c>
      <c r="N194" s="12" t="s">
        <v>936</v>
      </c>
      <c r="O194" s="12" t="s">
        <v>936</v>
      </c>
      <c r="P194" s="12" t="s">
        <v>936</v>
      </c>
      <c r="Q194" s="6" t="s">
        <v>41</v>
      </c>
      <c r="R194" s="6"/>
      <c r="S194" s="6"/>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 ca="1">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463</v>
      </c>
      <c r="B195" s="4" t="s">
        <v>227</v>
      </c>
      <c r="C195" s="4" t="s">
        <v>426</v>
      </c>
      <c r="D195" s="3" t="str">
        <f t="shared" ca="1" si="15"/>
        <v/>
      </c>
      <c r="I195" s="12" t="s">
        <v>936</v>
      </c>
      <c r="J195" s="5" t="s">
        <v>1</v>
      </c>
      <c r="K195" s="12" t="s">
        <v>936</v>
      </c>
      <c r="L195" s="12" t="s">
        <v>936</v>
      </c>
      <c r="M195" s="12" t="s">
        <v>936</v>
      </c>
      <c r="N195" s="12" t="s">
        <v>936</v>
      </c>
      <c r="O195" s="12" t="s">
        <v>936</v>
      </c>
      <c r="P195" s="12" t="s">
        <v>936</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 ca="1">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464</v>
      </c>
      <c r="B196" s="4" t="s">
        <v>227</v>
      </c>
      <c r="C196" s="4" t="s">
        <v>426</v>
      </c>
      <c r="D196" s="3" t="str">
        <f t="shared" ca="1" si="15"/>
        <v/>
      </c>
      <c r="I196" s="12" t="s">
        <v>936</v>
      </c>
      <c r="J196" s="5" t="s">
        <v>1</v>
      </c>
      <c r="K196" s="12" t="s">
        <v>936</v>
      </c>
      <c r="L196" s="12" t="s">
        <v>936</v>
      </c>
      <c r="M196" s="12" t="s">
        <v>936</v>
      </c>
      <c r="N196" s="12" t="s">
        <v>936</v>
      </c>
      <c r="O196" s="12" t="s">
        <v>936</v>
      </c>
      <c r="P196" s="12" t="s">
        <v>936</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IF(OR(E196="",VLOOKUP(E$1,Services!$A$1:$B$22,2,0)="Exclude"),"",IF($D196=1,IF(OR(price_limit="",price_limit="No Limit"),IF(E196="Yes",1,2),IF(SUMIFS(WhatIf!$G:$G,WhatIf!$A:$A,E$1,WhatIf!$B:$B,E196)&lt;=price_limit,IF(E196="Yes",1,2),"")),""))</f>
        <v/>
      </c>
      <c r="AU196" s="67" t="str">
        <f>IF(OR(F196="",VLOOKUP(F$1,Services!$A$1:$B$22,2,0)="Exclude"),"",IF($D196=1,IF(OR(price_limit="",price_limit="No Limit"),IF(F196="Yes",1,2),IF(SUMIFS(WhatIf!$G:$G,WhatIf!$A:$A,F$1,WhatIf!$B:$B,F196)&lt;=price_limit,IF(F196="Yes",1,2),"")),""))</f>
        <v/>
      </c>
      <c r="AV196" s="67" t="str">
        <f>IF(OR(G196="",VLOOKUP(G$1,Services!$A$1:$B$22,2,0)="Exclude"),"",IF($D196=1,IF(OR(price_limit="",price_limit="No Limit"),IF(G196="Yes",1,2),IF(SUMIFS(WhatIf!$G:$G,WhatIf!$A:$A,G$1,WhatIf!$B:$B,G196)&lt;=price_limit,IF(G196="Yes",1,2),"")),""))</f>
        <v/>
      </c>
      <c r="AW196" s="67" t="str">
        <f>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 ca="1">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936</v>
      </c>
      <c r="B197" s="4" t="s">
        <v>227</v>
      </c>
      <c r="C197" s="4" t="s">
        <v>426</v>
      </c>
      <c r="D197" s="3" t="str">
        <f t="shared" ca="1" si="15"/>
        <v/>
      </c>
      <c r="I197" s="12" t="s">
        <v>936</v>
      </c>
      <c r="J197" s="5" t="s">
        <v>1</v>
      </c>
      <c r="K197" s="12" t="s">
        <v>936</v>
      </c>
      <c r="L197" s="12" t="s">
        <v>936</v>
      </c>
      <c r="M197" s="12" t="s">
        <v>936</v>
      </c>
      <c r="N197" s="12" t="s">
        <v>936</v>
      </c>
      <c r="O197" s="12" t="s">
        <v>936</v>
      </c>
      <c r="P197" s="12" t="s">
        <v>936</v>
      </c>
      <c r="Q197" s="5" t="s">
        <v>936</v>
      </c>
      <c r="R197" s="5" t="s">
        <v>936</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IF(OR(E197="",VLOOKUP(E$1,Services!$A$1:$B$22,2,0)="Exclude"),"",IF($D197=1,IF(OR(price_limit="",price_limit="No Limit"),IF(E197="Yes",1,2),IF(SUMIFS(WhatIf!$G:$G,WhatIf!$A:$A,E$1,WhatIf!$B:$B,E197)&lt;=price_limit,IF(E197="Yes",1,2),"")),""))</f>
        <v/>
      </c>
      <c r="AU197" s="67" t="str">
        <f>IF(OR(F197="",VLOOKUP(F$1,Services!$A$1:$B$22,2,0)="Exclude"),"",IF($D197=1,IF(OR(price_limit="",price_limit="No Limit"),IF(F197="Yes",1,2),IF(SUMIFS(WhatIf!$G:$G,WhatIf!$A:$A,F$1,WhatIf!$B:$B,F197)&lt;=price_limit,IF(F197="Yes",1,2),"")),""))</f>
        <v/>
      </c>
      <c r="AV197" s="67" t="str">
        <f>IF(OR(G197="",VLOOKUP(G$1,Services!$A$1:$B$22,2,0)="Exclude"),"",IF($D197=1,IF(OR(price_limit="",price_limit="No Limit"),IF(G197="Yes",1,2),IF(SUMIFS(WhatIf!$G:$G,WhatIf!$A:$A,G$1,WhatIf!$B:$B,G197)&lt;=price_limit,IF(G197="Yes",1,2),"")),""))</f>
        <v/>
      </c>
      <c r="AW197" s="67" t="str">
        <f>IF(OR(H197="",VLOOKUP(H$1,Services!$A$1:$B$22,2,0)="Exclude"),"",IF($D197=1,IF(OR(price_limit="",price_limit="No Limit"),IF(H197="Yes",1,2),IF(SUMIFS(WhatIf!$G:$G,WhatIf!$A:$A,H$1,WhatIf!$B:$B,H197)&lt;=price_limit,IF(H197="Yes",1,2),"")),""))</f>
        <v/>
      </c>
      <c r="AX197" s="67" t="str">
        <f ca="1">IF(OR(I197="",VLOOKUP(I$1,Services!$A$1:$B$22,2,0)="Exclude"),"",IF($D197=1,IF(OR(price_limit="",price_limit="No Limit"),IF(I197="Yes",1,2),IF(SUMIFS(WhatIf!$G:$G,WhatIf!$A:$A,I$1,WhatIf!$B:$B,I197)&lt;=price_limit,IF(I197="Yes",1,2),"")),""))</f>
        <v/>
      </c>
      <c r="AY197" s="67" t="str">
        <f ca="1">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 ca="1">IF(OR(L197="",VLOOKUP(L$1,Services!$A$1:$B$22,2,0)="Exclude"),"",IF($D197=1,IF(OR(price_limit="",price_limit="No Limit"),IF(L197="Yes",1,2),IF(SUMIFS(WhatIf!$G:$G,WhatIf!$A:$A,L$1,WhatIf!$B:$B,L197)&lt;=price_limit,IF(L197="Yes",1,2),"")),""))</f>
        <v/>
      </c>
      <c r="BB197" s="67" t="str">
        <f ca="1">IF(OR(M197="",VLOOKUP(M$1,Services!$A$1:$B$22,2,0)="Exclude"),"",IF($D197=1,IF(OR(price_limit="",price_limit="No Limit"),IF(M197="Yes",1,2),IF(SUMIFS(WhatIf!$G:$G,WhatIf!$A:$A,M$1,WhatIf!$B:$B,M197)&lt;=price_limit,IF(M197="Yes",1,2),"")),""))</f>
        <v/>
      </c>
      <c r="BC197" s="67" t="str">
        <f ca="1">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 ca="1">IF(OR(P197="",VLOOKUP(P$1,Services!$A$1:$B$22,2,0)="Exclude"),"",IF($D197=1,IF(OR(price_limit="",price_limit="No Limit"),IF(P197="Yes",1,2),IF(SUMIFS(WhatIf!$G:$G,WhatIf!$A:$A,P$1,WhatIf!$B:$B,P197)&lt;=price_limit,IF(P197="Yes",1,2),"")),""))</f>
        <v/>
      </c>
      <c r="BF197" s="67" t="str">
        <f ca="1">IF(OR(Q197="",VLOOKUP(Q$1,Services!$A$1:$B$22,2,0)="Exclude"),"",IF($D197=1,IF(OR(price_limit="",price_limit="No Limit"),IF(Q197="Yes",1,2),IF(SUMIFS(WhatIf!$G:$G,WhatIf!$A:$A,Q$1,WhatIf!$B:$B,Q197)&lt;=price_limit,IF(Q197="Yes",1,2),"")),""))</f>
        <v/>
      </c>
      <c r="BG197" s="67" t="str">
        <f ca="1">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902</v>
      </c>
      <c r="C198" s="4" t="s">
        <v>426</v>
      </c>
      <c r="D198" s="3" t="str">
        <f t="shared" ca="1" si="15"/>
        <v/>
      </c>
      <c r="F198" s="6"/>
      <c r="G198" s="6"/>
      <c r="H198" s="6"/>
      <c r="I198" s="12" t="s">
        <v>936</v>
      </c>
      <c r="J198" s="12" t="s">
        <v>1</v>
      </c>
      <c r="K198" s="12" t="s">
        <v>936</v>
      </c>
      <c r="L198" s="12" t="s">
        <v>936</v>
      </c>
      <c r="M198" s="12" t="s">
        <v>936</v>
      </c>
      <c r="N198" s="12" t="s">
        <v>936</v>
      </c>
      <c r="O198" s="12" t="s">
        <v>936</v>
      </c>
      <c r="P198" s="12" t="s">
        <v>936</v>
      </c>
      <c r="Q198" s="6"/>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3">
      <c r="A199" s="19" t="s">
        <v>372</v>
      </c>
      <c r="B199" s="4" t="s">
        <v>227</v>
      </c>
      <c r="C199" s="4" t="s">
        <v>425</v>
      </c>
      <c r="D199" s="3" t="str">
        <f t="shared" ca="1" si="15"/>
        <v/>
      </c>
      <c r="F199" s="5" t="s">
        <v>480</v>
      </c>
      <c r="G199" s="5" t="s">
        <v>480</v>
      </c>
      <c r="H199" s="5" t="s">
        <v>480</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490</v>
      </c>
      <c r="C200" s="4" t="s">
        <v>189</v>
      </c>
      <c r="D200" s="3" t="str">
        <f t="shared" ca="1" si="15"/>
        <v/>
      </c>
      <c r="F200" s="5" t="s">
        <v>490</v>
      </c>
      <c r="G200" s="5" t="s">
        <v>490</v>
      </c>
      <c r="H200" s="5" t="s">
        <v>490</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IF(OR(I200="",VLOOKUP(I$1,Services!$A$1:$B$22,2,0)="Exclude"),"",IF($D200=1,IF(OR(price_limit="",price_limit="No Limit"),IF(I200="Yes",1,2),IF(SUMIFS(WhatIf!$G:$G,WhatIf!$A:$A,I$1,WhatIf!$B:$B,I200)&lt;=price_limit,IF(I200="Yes",1,2),"")),""))</f>
        <v/>
      </c>
      <c r="AY200" s="67" t="str">
        <f>IF(OR(J200="",VLOOKUP(J$1,Services!$A$1:$B$22,2,0)="Exclude"),"",IF($D200=1,IF(OR(price_limit="",price_limit="No Limit"),IF(J200="Yes",1,2),IF(SUMIFS(WhatIf!$G:$G,WhatIf!$A:$A,J$1,WhatIf!$B:$B,J200)&lt;=price_limit,IF(J200="Yes",1,2),"")),""))</f>
        <v/>
      </c>
      <c r="AZ200" s="67" t="str">
        <f>IF(OR(K200="",VLOOKUP(K$1,Services!$A$1:$B$22,2,0)="Exclude"),"",IF($D200=1,IF(OR(price_limit="",price_limit="No Limit"),IF(K200="Yes",1,2),IF(SUMIFS(WhatIf!$G:$G,WhatIf!$A:$A,K$1,WhatIf!$B:$B,K200)&lt;=price_limit,IF(K200="Yes",1,2),"")),""))</f>
        <v/>
      </c>
      <c r="BA200" s="67" t="str">
        <f>IF(OR(L200="",VLOOKUP(L$1,Services!$A$1:$B$22,2,0)="Exclude"),"",IF($D200=1,IF(OR(price_limit="",price_limit="No Limit"),IF(L200="Yes",1,2),IF(SUMIFS(WhatIf!$G:$G,WhatIf!$A:$A,L$1,WhatIf!$B:$B,L200)&lt;=price_limit,IF(L200="Yes",1,2),"")),""))</f>
        <v/>
      </c>
      <c r="BB200" s="67" t="str">
        <f>IF(OR(M200="",VLOOKUP(M$1,Services!$A$1:$B$22,2,0)="Exclude"),"",IF($D200=1,IF(OR(price_limit="",price_limit="No Limit"),IF(M200="Yes",1,2),IF(SUMIFS(WhatIf!$G:$G,WhatIf!$A:$A,M$1,WhatIf!$B:$B,M200)&lt;=price_limit,IF(M200="Yes",1,2),"")),""))</f>
        <v/>
      </c>
      <c r="BC200" s="67" t="str">
        <f>IF(OR(N200="",VLOOKUP(N$1,Services!$A$1:$B$22,2,0)="Exclude"),"",IF($D200=1,IF(OR(price_limit="",price_limit="No Limit"),IF(N200="Yes",1,2),IF(SUMIFS(WhatIf!$G:$G,WhatIf!$A:$A,N$1,WhatIf!$B:$B,N200)&lt;=price_limit,IF(N200="Yes",1,2),"")),""))</f>
        <v/>
      </c>
      <c r="BD200" s="67" t="str">
        <f>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42</v>
      </c>
      <c r="B201" s="4" t="s">
        <v>227</v>
      </c>
      <c r="C201" s="4" t="s">
        <v>189</v>
      </c>
      <c r="D201" s="3" t="str">
        <f t="shared" ca="1" si="15"/>
        <v/>
      </c>
      <c r="E201" s="5" t="s">
        <v>1</v>
      </c>
      <c r="F201" s="5" t="s">
        <v>1</v>
      </c>
      <c r="G201" s="5" t="s">
        <v>1</v>
      </c>
      <c r="H201" s="5" t="s">
        <v>1</v>
      </c>
      <c r="K201" s="5" t="s">
        <v>1</v>
      </c>
      <c r="L201" s="5" t="s">
        <v>1</v>
      </c>
      <c r="M201" s="5" t="s">
        <v>1</v>
      </c>
      <c r="N201" s="5" t="s">
        <v>1</v>
      </c>
      <c r="O201" s="5" t="s">
        <v>1</v>
      </c>
      <c r="Q201" s="6" t="s">
        <v>1</v>
      </c>
      <c r="R201" s="6" t="s">
        <v>1</v>
      </c>
      <c r="S201" s="6" t="s">
        <v>1</v>
      </c>
      <c r="V201" s="5" t="s">
        <v>1</v>
      </c>
      <c r="X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 ca="1">IF(OR(E201="",VLOOKUP(E$1,Services!$A$1:$B$22,2,0)="Exclude"),"",IF($D201=1,IF(OR(price_limit="",price_limit="No Limit"),IF(E201="Yes",1,2),IF(SUMIFS(WhatIf!$G:$G,WhatIf!$A:$A,E$1,WhatIf!$B:$B,E201)&lt;=price_limit,IF(E201="Yes",1,2),"")),""))</f>
        <v/>
      </c>
      <c r="AU201" s="67" t="str">
        <f ca="1">IF(OR(F201="",VLOOKUP(F$1,Services!$A$1:$B$22,2,0)="Exclude"),"",IF($D201=1,IF(OR(price_limit="",price_limit="No Limit"),IF(F201="Yes",1,2),IF(SUMIFS(WhatIf!$G:$G,WhatIf!$A:$A,F$1,WhatIf!$B:$B,F201)&lt;=price_limit,IF(F201="Yes",1,2),"")),""))</f>
        <v/>
      </c>
      <c r="AV201" s="67" t="str">
        <f ca="1">IF(OR(G201="",VLOOKUP(G$1,Services!$A$1:$B$22,2,0)="Exclude"),"",IF($D201=1,IF(OR(price_limit="",price_limit="No Limit"),IF(G201="Yes",1,2),IF(SUMIFS(WhatIf!$G:$G,WhatIf!$A:$A,G$1,WhatIf!$B:$B,G201)&lt;=price_limit,IF(G201="Yes",1,2),"")),""))</f>
        <v/>
      </c>
      <c r="AW201" s="67" t="str">
        <f ca="1">IF(OR(H201="",VLOOKUP(H$1,Services!$A$1:$B$22,2,0)="Exclude"),"",IF($D201=1,IF(OR(price_limit="",price_limit="No Limit"),IF(H201="Yes",1,2),IF(SUMIFS(WhatIf!$G:$G,WhatIf!$A:$A,H$1,WhatIf!$B:$B,H201)&lt;=price_limit,IF(H201="Yes",1,2),"")),""))</f>
        <v/>
      </c>
      <c r="AX201" s="67" t="str">
        <f>IF(OR(I201="",VLOOKUP(I$1,Services!$A$1:$B$22,2,0)="Exclude"),"",IF($D201=1,IF(OR(price_limit="",price_limit="No Limit"),IF(I201="Yes",1,2),IF(SUMIFS(WhatIf!$G:$G,WhatIf!$A:$A,I$1,WhatIf!$B:$B,I201)&lt;=price_limit,IF(I201="Yes",1,2),"")),""))</f>
        <v/>
      </c>
      <c r="AY201" s="67" t="str">
        <f>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 ca="1">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 ca="1">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 ca="1">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43</v>
      </c>
      <c r="B202" s="4" t="s">
        <v>283</v>
      </c>
      <c r="C202" s="4" t="s">
        <v>269</v>
      </c>
      <c r="D202" s="3" t="str">
        <f t="shared" ca="1" si="15"/>
        <v/>
      </c>
      <c r="E202" s="5" t="s">
        <v>1</v>
      </c>
      <c r="F202" s="5" t="s">
        <v>1</v>
      </c>
      <c r="G202" s="5" t="s">
        <v>1</v>
      </c>
      <c r="H202" s="5" t="s">
        <v>1</v>
      </c>
      <c r="K202" s="5" t="s">
        <v>1</v>
      </c>
      <c r="L202" s="5" t="s">
        <v>1</v>
      </c>
      <c r="M202" s="5" t="s">
        <v>1</v>
      </c>
      <c r="N202" s="5" t="s">
        <v>1</v>
      </c>
      <c r="O202" s="5" t="s">
        <v>1</v>
      </c>
      <c r="P202" s="5" t="s">
        <v>1</v>
      </c>
      <c r="Q202" s="6"/>
      <c r="R202" s="6" t="s">
        <v>1</v>
      </c>
      <c r="S202" s="6" t="s">
        <v>1</v>
      </c>
      <c r="V202" s="5" t="s">
        <v>1</v>
      </c>
      <c r="X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 ca="1">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 ca="1">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 ca="1">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 ca="1">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4">
      <c r="A203" s="19" t="s">
        <v>252</v>
      </c>
      <c r="B203" s="4" t="s">
        <v>314</v>
      </c>
      <c r="C203" s="4" t="s">
        <v>197</v>
      </c>
      <c r="D203" s="3" t="str">
        <f t="shared" ca="1" si="15"/>
        <v/>
      </c>
      <c r="F203" s="5" t="s">
        <v>761</v>
      </c>
      <c r="G203" s="5" t="s">
        <v>761</v>
      </c>
      <c r="H203" s="5" t="s">
        <v>761</v>
      </c>
      <c r="I203" s="5" t="s">
        <v>271</v>
      </c>
      <c r="J203" s="5" t="s">
        <v>271</v>
      </c>
      <c r="K203" s="5" t="s">
        <v>271</v>
      </c>
      <c r="L203" s="5" t="s">
        <v>271</v>
      </c>
      <c r="M203" s="5" t="s">
        <v>271</v>
      </c>
      <c r="N203" s="5" t="s">
        <v>271</v>
      </c>
      <c r="O203" s="5" t="s">
        <v>271</v>
      </c>
      <c r="P203" s="5" t="s">
        <v>1</v>
      </c>
      <c r="R203" s="9" t="s">
        <v>271</v>
      </c>
      <c r="W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 ca="1">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253</v>
      </c>
      <c r="B204" s="4" t="s">
        <v>227</v>
      </c>
      <c r="C204" s="4" t="s">
        <v>197</v>
      </c>
      <c r="D204" s="3" t="str">
        <f t="shared" ca="1" si="15"/>
        <v/>
      </c>
      <c r="I204" s="5" t="s">
        <v>271</v>
      </c>
      <c r="J204" s="5" t="s">
        <v>271</v>
      </c>
      <c r="K204" s="5" t="s">
        <v>271</v>
      </c>
      <c r="L204" s="5" t="s">
        <v>271</v>
      </c>
      <c r="M204" s="5" t="s">
        <v>271</v>
      </c>
      <c r="N204" s="5" t="s">
        <v>271</v>
      </c>
      <c r="O204" s="5" t="s">
        <v>271</v>
      </c>
      <c r="P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723</v>
      </c>
      <c r="C205" s="4" t="s">
        <v>198</v>
      </c>
      <c r="D205" s="3" t="str">
        <f t="shared" ca="1" si="15"/>
        <v/>
      </c>
      <c r="F205" s="5" t="s">
        <v>723</v>
      </c>
      <c r="G205" s="5" t="s">
        <v>723</v>
      </c>
      <c r="H205" s="5" t="s">
        <v>723</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44</v>
      </c>
      <c r="B206" s="4" t="s">
        <v>227</v>
      </c>
      <c r="C206" s="4" t="s">
        <v>205</v>
      </c>
      <c r="D206" s="3" t="str">
        <f t="shared" ca="1" si="15"/>
        <v/>
      </c>
      <c r="F206" s="5" t="s">
        <v>478</v>
      </c>
      <c r="G206" s="5" t="s">
        <v>1</v>
      </c>
      <c r="H206" s="5" t="s">
        <v>1</v>
      </c>
      <c r="I206" s="5" t="s">
        <v>1</v>
      </c>
      <c r="J206" s="5" t="s">
        <v>1</v>
      </c>
      <c r="K206" s="5" t="s">
        <v>1</v>
      </c>
      <c r="L206" s="5" t="s">
        <v>1</v>
      </c>
      <c r="M206" s="5" t="s">
        <v>1</v>
      </c>
      <c r="N206" s="5" t="s">
        <v>1</v>
      </c>
      <c r="O206" s="5" t="s">
        <v>1</v>
      </c>
      <c r="P206" s="5" t="s">
        <v>1</v>
      </c>
      <c r="Q206" s="6" t="s">
        <v>1</v>
      </c>
      <c r="R206" s="6" t="s">
        <v>1</v>
      </c>
      <c r="S206" s="6"/>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 ca="1">IF(OR(I206="",VLOOKUP(I$1,Services!$A$1:$B$22,2,0)="Exclude"),"",IF($D206=1,IF(OR(price_limit="",price_limit="No Limit"),IF(I206="Yes",1,2),IF(SUMIFS(WhatIf!$G:$G,WhatIf!$A:$A,I$1,WhatIf!$B:$B,I206)&lt;=price_limit,IF(I206="Yes",1,2),"")),""))</f>
        <v/>
      </c>
      <c r="AY206" s="67" t="str">
        <f ca="1">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 ca="1">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491</v>
      </c>
      <c r="C207" s="4" t="s">
        <v>434</v>
      </c>
      <c r="D207" s="3" t="str">
        <f t="shared" ca="1" si="15"/>
        <v/>
      </c>
      <c r="F207" s="5" t="s">
        <v>491</v>
      </c>
      <c r="G207" s="5" t="s">
        <v>491</v>
      </c>
      <c r="H207" s="5" t="s">
        <v>491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699</v>
      </c>
      <c r="C208" s="4" t="s">
        <v>189</v>
      </c>
      <c r="D208" s="3" t="str">
        <f t="shared" ca="1" si="15"/>
        <v/>
      </c>
      <c r="T208" s="5" t="s">
        <v>234</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 ca="1">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952</v>
      </c>
      <c r="C209" s="4" t="s">
        <v>189</v>
      </c>
      <c r="D209" s="3" t="str">
        <f t="shared" ca="1" si="15"/>
        <v/>
      </c>
      <c r="O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IF(OR(F209="",VLOOKUP(F$1,Services!$A$1:$B$22,2,0)="Exclude"),"",IF($D209=1,IF(OR(price_limit="",price_limit="No Limit"),IF(F209="Yes",1,2),IF(SUMIFS(WhatIf!$G:$G,WhatIf!$A:$A,F$1,WhatIf!$B:$B,F209)&lt;=price_limit,IF(F209="Yes",1,2),"")),""))</f>
        <v/>
      </c>
      <c r="AV209" s="67" t="str">
        <f>IF(OR(G209="",VLOOKUP(G$1,Services!$A$1:$B$22,2,0)="Exclude"),"",IF($D209=1,IF(OR(price_limit="",price_limit="No Limit"),IF(G209="Yes",1,2),IF(SUMIFS(WhatIf!$G:$G,WhatIf!$A:$A,G$1,WhatIf!$B:$B,G209)&lt;=price_limit,IF(G209="Yes",1,2),"")),""))</f>
        <v/>
      </c>
      <c r="AW209" s="67" t="str">
        <f>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37.299999999999997" x14ac:dyDescent="0.3">
      <c r="A210" s="19" t="s">
        <v>821</v>
      </c>
      <c r="C210" s="4" t="s">
        <v>808</v>
      </c>
      <c r="R210" s="5" t="s">
        <v>820</v>
      </c>
      <c r="Y210" s="3" t="str">
        <f>IF(AND($D210=1,ISNUMBER(MATCH(E$1&amp;E210&amp;"x",WhatIf!$H:$H,0))),1,"")</f>
        <v/>
      </c>
      <c r="Z210" s="3" t="str">
        <f>IF(AND($D210=1,ISNUMBER(MATCH(F$1&amp;F210&amp;"x",WhatIf!$H:$H,0))),1,"")</f>
        <v/>
      </c>
      <c r="AA210" s="3" t="str">
        <f>IF(AND($D210=1,ISNUMBER(MATCH(G$1&amp;G210&amp;"x",WhatIf!$H:$H,0))),1,"")</f>
        <v/>
      </c>
      <c r="AB210" s="3" t="str">
        <f>IF(AND($D210=1,ISNUMBER(MATCH(H$1&amp;H210&amp;"x",WhatIf!$H:$H,0))),1,"")</f>
        <v/>
      </c>
      <c r="AC210" s="3" t="str">
        <f>IF(AND($D210=1,ISNUMBER(MATCH(I$1&amp;I210&amp;"x",WhatIf!$H:$H,0))),1,"")</f>
        <v/>
      </c>
      <c r="AD210" s="3" t="str">
        <f>IF(AND($D210=1,ISNUMBER(MATCH(J$1&amp;J210&amp;"x",WhatIf!$H:$H,0))),1,"")</f>
        <v/>
      </c>
      <c r="AE210" s="3" t="str">
        <f>IF(AND($D210=1,ISNUMBER(MATCH(K$1&amp;K210&amp;"x",WhatIf!$H:$H,0))),1,"")</f>
        <v/>
      </c>
      <c r="AF210" s="3" t="str">
        <f>IF(AND($D210=1,ISNUMBER(MATCH(L$1&amp;L210&amp;"x",WhatIf!$H:$H,0))),1,"")</f>
        <v/>
      </c>
      <c r="AG210" s="3" t="str">
        <f>IF(AND($D210=1,ISNUMBER(MATCH(M$1&amp;M210&amp;"x",WhatIf!$H:$H,0))),1,"")</f>
        <v/>
      </c>
      <c r="AH210" s="3" t="str">
        <f>IF(AND($D210=1,ISNUMBER(MATCH(N$1&amp;N210&amp;"x",WhatIf!$H:$H,0))),1,"")</f>
        <v/>
      </c>
      <c r="AI210" s="3" t="str">
        <f>IF(AND($D210=1,ISNUMBER(MATCH(O$1&amp;O210&amp;"x",WhatIf!$H:$H,0))),1,"")</f>
        <v/>
      </c>
      <c r="AJ210" s="3" t="str">
        <f>IF(AND($D210=1,ISNUMBER(MATCH(P$1&amp;P210&amp;"x",WhatIf!$H:$H,0))),1,"")</f>
        <v/>
      </c>
      <c r="AK210" s="3" t="str">
        <f>IF(AND($D210=1,ISNUMBER(MATCH(Q$1&amp;Q210&amp;"x",WhatIf!$H:$H,0))),1,"")</f>
        <v/>
      </c>
      <c r="AL210" s="3" t="str">
        <f>IF(AND($D210=1,ISNUMBER(MATCH(R$1&amp;R210&amp;"x",WhatIf!$H:$H,0))),1,"")</f>
        <v/>
      </c>
      <c r="AM210" s="3" t="str">
        <f>IF(AND($D210=1,ISNUMBER(MATCH(S$1&amp;S210&amp;"x",WhatIf!$H:$H,0))),1,"")</f>
        <v/>
      </c>
      <c r="AN210" s="3" t="str">
        <f>IF(AND($D210=1,ISNUMBER(MATCH(T$1&amp;T210&amp;"x",WhatIf!$H:$H,0))),1,"")</f>
        <v/>
      </c>
      <c r="AO210" s="3" t="str">
        <f>IF(AND($D210=1,ISNUMBER(MATCH(U$1&amp;U210&amp;"x",WhatIf!$H:$H,0))),1,"")</f>
        <v/>
      </c>
      <c r="AP210" s="3" t="str">
        <f>IF(AND($D210=1,ISNUMBER(MATCH(V$1&amp;V210&amp;"x",WhatIf!$H:$H,0))),1,"")</f>
        <v/>
      </c>
      <c r="AQ210" s="3" t="str">
        <f>IF(AND($D210=1,ISNUMBER(MATCH(W$1&amp;W210&amp;"x",WhatIf!$H:$H,0))),1,"")</f>
        <v/>
      </c>
      <c r="AR210" s="3" t="str">
        <f>IF(AND($D210=1,ISNUMBER(MATCH(X$1&amp;X210&amp;"x",WhatIf!$H:$H,0))),1,"")</f>
        <v/>
      </c>
      <c r="AS210" s="3" t="str">
        <f t="shared"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876</v>
      </c>
      <c r="C211" s="4" t="s">
        <v>808</v>
      </c>
      <c r="R211" s="5" t="s">
        <v>877</v>
      </c>
      <c r="Y211" s="3" t="str">
        <f>IF(AND($D211=1,ISNUMBER(MATCH(E$1&amp;E211&amp;"x",WhatIf!$H:$H,0))),1,"")</f>
        <v/>
      </c>
      <c r="Z211" s="3" t="str">
        <f>IF(AND($D211=1,ISNUMBER(MATCH(F$1&amp;F211&amp;"x",WhatIf!$H:$H,0))),1,"")</f>
        <v/>
      </c>
      <c r="AA211" s="3" t="str">
        <f>IF(AND($D211=1,ISNUMBER(MATCH(G$1&amp;G211&amp;"x",WhatIf!$H:$H,0))),1,"")</f>
        <v/>
      </c>
      <c r="AB211" s="3" t="str">
        <f>IF(AND($D211=1,ISNUMBER(MATCH(H$1&amp;H211&amp;"x",WhatIf!$H:$H,0))),1,"")</f>
        <v/>
      </c>
      <c r="AC211" s="3" t="str">
        <f>IF(AND($D211=1,ISNUMBER(MATCH(I$1&amp;I211&amp;"x",WhatIf!$H:$H,0))),1,"")</f>
        <v/>
      </c>
      <c r="AD211" s="3" t="str">
        <f>IF(AND($D211=1,ISNUMBER(MATCH(J$1&amp;J211&amp;"x",WhatIf!$H:$H,0))),1,"")</f>
        <v/>
      </c>
      <c r="AE211" s="3" t="str">
        <f>IF(AND($D211=1,ISNUMBER(MATCH(K$1&amp;K211&amp;"x",WhatIf!$H:$H,0))),1,"")</f>
        <v/>
      </c>
      <c r="AF211" s="3" t="str">
        <f>IF(AND($D211=1,ISNUMBER(MATCH(L$1&amp;L211&amp;"x",WhatIf!$H:$H,0))),1,"")</f>
        <v/>
      </c>
      <c r="AG211" s="3" t="str">
        <f>IF(AND($D211=1,ISNUMBER(MATCH(M$1&amp;M211&amp;"x",WhatIf!$H:$H,0))),1,"")</f>
        <v/>
      </c>
      <c r="AH211" s="3" t="str">
        <f>IF(AND($D211=1,ISNUMBER(MATCH(N$1&amp;N211&amp;"x",WhatIf!$H:$H,0))),1,"")</f>
        <v/>
      </c>
      <c r="AI211" s="3" t="str">
        <f>IF(AND($D211=1,ISNUMBER(MATCH(O$1&amp;O211&amp;"x",WhatIf!$H:$H,0))),1,"")</f>
        <v/>
      </c>
      <c r="AJ211" s="3" t="str">
        <f>IF(AND($D211=1,ISNUMBER(MATCH(P$1&amp;P211&amp;"x",WhatIf!$H:$H,0))),1,"")</f>
        <v/>
      </c>
      <c r="AK211" s="3" t="str">
        <f>IF(AND($D211=1,ISNUMBER(MATCH(Q$1&amp;Q211&amp;"x",WhatIf!$H:$H,0))),1,"")</f>
        <v/>
      </c>
      <c r="AL211" s="3" t="str">
        <f>IF(AND($D211=1,ISNUMBER(MATCH(R$1&amp;R211&amp;"x",WhatIf!$H:$H,0))),1,"")</f>
        <v/>
      </c>
      <c r="AM211" s="3" t="str">
        <f>IF(AND($D211=1,ISNUMBER(MATCH(S$1&amp;S211&amp;"x",WhatIf!$H:$H,0))),1,"")</f>
        <v/>
      </c>
      <c r="AN211" s="3" t="str">
        <f>IF(AND($D211=1,ISNUMBER(MATCH(T$1&amp;T211&amp;"x",WhatIf!$H:$H,0))),1,"")</f>
        <v/>
      </c>
      <c r="AO211" s="3" t="str">
        <f>IF(AND($D211=1,ISNUMBER(MATCH(U$1&amp;U211&amp;"x",WhatIf!$H:$H,0))),1,"")</f>
        <v/>
      </c>
      <c r="AP211" s="3" t="str">
        <f>IF(AND($D211=1,ISNUMBER(MATCH(V$1&amp;V211&amp;"x",WhatIf!$H:$H,0))),1,"")</f>
        <v/>
      </c>
      <c r="AQ211" s="3" t="str">
        <f>IF(AND($D211=1,ISNUMBER(MATCH(W$1&amp;W211&amp;"x",WhatIf!$H:$H,0))),1,"")</f>
        <v/>
      </c>
      <c r="AR211" s="3" t="str">
        <f>IF(AND($D211=1,ISNUMBER(MATCH(X$1&amp;X211&amp;"x",WhatIf!$H:$H,0))),1,"")</f>
        <v/>
      </c>
      <c r="AS211" s="3" t="str">
        <f t="shared"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822</v>
      </c>
      <c r="C212" s="4" t="s">
        <v>808</v>
      </c>
      <c r="R212" s="5" t="s">
        <v>819</v>
      </c>
      <c r="Y212" s="3" t="str">
        <f>IF(AND($D212=1,ISNUMBER(MATCH(E$1&amp;E212&amp;"x",WhatIf!$H:$H,0))),1,"")</f>
        <v/>
      </c>
      <c r="Z212" s="3" t="str">
        <f>IF(AND($D212=1,ISNUMBER(MATCH(F$1&amp;F212&amp;"x",WhatIf!$H:$H,0))),1,"")</f>
        <v/>
      </c>
      <c r="AA212" s="3" t="str">
        <f>IF(AND($D212=1,ISNUMBER(MATCH(G$1&amp;G212&amp;"x",WhatIf!$H:$H,0))),1,"")</f>
        <v/>
      </c>
      <c r="AB212" s="3" t="str">
        <f>IF(AND($D212=1,ISNUMBER(MATCH(H$1&amp;H212&amp;"x",WhatIf!$H:$H,0))),1,"")</f>
        <v/>
      </c>
      <c r="AC212" s="3" t="str">
        <f>IF(AND($D212=1,ISNUMBER(MATCH(I$1&amp;I212&amp;"x",WhatIf!$H:$H,0))),1,"")</f>
        <v/>
      </c>
      <c r="AD212" s="3" t="str">
        <f>IF(AND($D212=1,ISNUMBER(MATCH(J$1&amp;J212&amp;"x",WhatIf!$H:$H,0))),1,"")</f>
        <v/>
      </c>
      <c r="AE212" s="3" t="str">
        <f>IF(AND($D212=1,ISNUMBER(MATCH(K$1&amp;K212&amp;"x",WhatIf!$H:$H,0))),1,"")</f>
        <v/>
      </c>
      <c r="AF212" s="3" t="str">
        <f>IF(AND($D212=1,ISNUMBER(MATCH(L$1&amp;L212&amp;"x",WhatIf!$H:$H,0))),1,"")</f>
        <v/>
      </c>
      <c r="AG212" s="3" t="str">
        <f>IF(AND($D212=1,ISNUMBER(MATCH(M$1&amp;M212&amp;"x",WhatIf!$H:$H,0))),1,"")</f>
        <v/>
      </c>
      <c r="AH212" s="3" t="str">
        <f>IF(AND($D212=1,ISNUMBER(MATCH(N$1&amp;N212&amp;"x",WhatIf!$H:$H,0))),1,"")</f>
        <v/>
      </c>
      <c r="AI212" s="3" t="str">
        <f>IF(AND($D212=1,ISNUMBER(MATCH(O$1&amp;O212&amp;"x",WhatIf!$H:$H,0))),1,"")</f>
        <v/>
      </c>
      <c r="AJ212" s="3" t="str">
        <f>IF(AND($D212=1,ISNUMBER(MATCH(P$1&amp;P212&amp;"x",WhatIf!$H:$H,0))),1,"")</f>
        <v/>
      </c>
      <c r="AK212" s="3" t="str">
        <f>IF(AND($D212=1,ISNUMBER(MATCH(Q$1&amp;Q212&amp;"x",WhatIf!$H:$H,0))),1,"")</f>
        <v/>
      </c>
      <c r="AL212" s="3" t="str">
        <f>IF(AND($D212=1,ISNUMBER(MATCH(R$1&amp;R212&amp;"x",WhatIf!$H:$H,0))),1,"")</f>
        <v/>
      </c>
      <c r="AM212" s="3" t="str">
        <f>IF(AND($D212=1,ISNUMBER(MATCH(S$1&amp;S212&amp;"x",WhatIf!$H:$H,0))),1,"")</f>
        <v/>
      </c>
      <c r="AN212" s="3" t="str">
        <f>IF(AND($D212=1,ISNUMBER(MATCH(T$1&amp;T212&amp;"x",WhatIf!$H:$H,0))),1,"")</f>
        <v/>
      </c>
      <c r="AO212" s="3" t="str">
        <f>IF(AND($D212=1,ISNUMBER(MATCH(U$1&amp;U212&amp;"x",WhatIf!$H:$H,0))),1,"")</f>
        <v/>
      </c>
      <c r="AP212" s="3" t="str">
        <f>IF(AND($D212=1,ISNUMBER(MATCH(V$1&amp;V212&amp;"x",WhatIf!$H:$H,0))),1,"")</f>
        <v/>
      </c>
      <c r="AQ212" s="3" t="str">
        <f>IF(AND($D212=1,ISNUMBER(MATCH(W$1&amp;W212&amp;"x",WhatIf!$H:$H,0))),1,"")</f>
        <v/>
      </c>
      <c r="AR212" s="3" t="str">
        <f>IF(AND($D212=1,ISNUMBER(MATCH(X$1&amp;X212&amp;"x",WhatIf!$H:$H,0))),1,"")</f>
        <v/>
      </c>
      <c r="AS212" s="3" t="str">
        <f t="shared" si="16"/>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45</v>
      </c>
      <c r="B213" s="4" t="s">
        <v>227</v>
      </c>
      <c r="C213" s="4" t="s">
        <v>269</v>
      </c>
      <c r="D213" s="3" t="str">
        <f t="shared" ref="D213:D244" ca="1" si="18">IF(BR213=0,"",IF(BR213&lt;=VALUE(MID(marker_pick,1,1)),1,""))</f>
        <v/>
      </c>
      <c r="E213" s="5" t="s">
        <v>1</v>
      </c>
      <c r="F213" s="5" t="s">
        <v>1</v>
      </c>
      <c r="G213" s="5" t="s">
        <v>1</v>
      </c>
      <c r="H213" s="5" t="s">
        <v>1</v>
      </c>
      <c r="L213" s="5" t="s">
        <v>1</v>
      </c>
      <c r="M213" s="5" t="s">
        <v>1</v>
      </c>
      <c r="N213" s="5" t="s">
        <v>1</v>
      </c>
      <c r="O213" s="5" t="s">
        <v>1</v>
      </c>
      <c r="Q213" s="6" t="s">
        <v>1</v>
      </c>
      <c r="R213" s="6"/>
      <c r="S213" s="6" t="s">
        <v>1</v>
      </c>
      <c r="X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 ca="1">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 ca="1">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 ca="1">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614</v>
      </c>
      <c r="C214" s="4" t="s">
        <v>269</v>
      </c>
      <c r="D214" s="3" t="str">
        <f t="shared" ca="1" si="18"/>
        <v/>
      </c>
      <c r="T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 ca="1">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910</v>
      </c>
      <c r="C215" s="4" t="s">
        <v>269</v>
      </c>
      <c r="D215" s="3" t="str">
        <f t="shared" ca="1" si="18"/>
        <v/>
      </c>
      <c r="S215" s="6" t="s">
        <v>883</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 ca="1">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377</v>
      </c>
      <c r="C216" s="4" t="s">
        <v>269</v>
      </c>
      <c r="D216" s="3" t="str">
        <f t="shared" ca="1" si="18"/>
        <v/>
      </c>
      <c r="E216" s="5" t="s">
        <v>1</v>
      </c>
      <c r="S216" s="6" t="s">
        <v>772</v>
      </c>
      <c r="U216" s="5" t="s">
        <v>1</v>
      </c>
      <c r="V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 ca="1">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 ca="1">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 ca="1">IF(OR(U216="",VLOOKUP(U$1,Services!$A$1:$B$22,2,0)="Exclude"),"",IF($D216=1,IF(OR(price_limit="",price_limit="No Limit"),IF(U216="Yes",1,2),IF(SUMIFS(WhatIf!$G:$G,WhatIf!$A:$A,U$1,WhatIf!$B:$B,U216)&lt;=price_limit,IF(U216="Yes",1,2),"")),""))</f>
        <v/>
      </c>
      <c r="BK216" s="67" t="str">
        <f ca="1">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46</v>
      </c>
      <c r="B217" s="4" t="s">
        <v>276</v>
      </c>
      <c r="C217" s="4" t="s">
        <v>269</v>
      </c>
      <c r="D217" s="3" t="str">
        <f t="shared" ca="1" si="18"/>
        <v/>
      </c>
      <c r="E217" s="5" t="s">
        <v>1</v>
      </c>
      <c r="F217" s="5" t="s">
        <v>1</v>
      </c>
      <c r="G217" s="5" t="s">
        <v>1</v>
      </c>
      <c r="H217" s="5" t="s">
        <v>1</v>
      </c>
      <c r="K217" s="5" t="s">
        <v>1</v>
      </c>
      <c r="L217" s="5" t="s">
        <v>1</v>
      </c>
      <c r="M217" s="5" t="s">
        <v>1</v>
      </c>
      <c r="N217" s="5" t="s">
        <v>1</v>
      </c>
      <c r="O217" s="5" t="s">
        <v>1</v>
      </c>
      <c r="Q217" s="6" t="s">
        <v>1</v>
      </c>
      <c r="R217" s="6" t="s">
        <v>1</v>
      </c>
      <c r="S217" s="6"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 ca="1">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255</v>
      </c>
      <c r="B218" s="4" t="s">
        <v>227</v>
      </c>
      <c r="C218" s="4" t="s">
        <v>197</v>
      </c>
      <c r="D218" s="3" t="str">
        <f t="shared" ca="1" si="18"/>
        <v/>
      </c>
      <c r="I218" s="5" t="s">
        <v>271</v>
      </c>
      <c r="J218" s="5" t="s">
        <v>271</v>
      </c>
      <c r="K218" s="5" t="s">
        <v>271</v>
      </c>
      <c r="L218" s="5" t="s">
        <v>271</v>
      </c>
      <c r="M218" s="5" t="s">
        <v>271</v>
      </c>
      <c r="N218" s="5" t="s">
        <v>271</v>
      </c>
      <c r="O218" s="5" t="s">
        <v>271</v>
      </c>
      <c r="P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 ca="1">IF(OR(I218="",VLOOKUP(I$1,Services!$A$1:$B$22,2,0)="Exclude"),"",IF($D218=1,IF(OR(price_limit="",price_limit="No Limit"),IF(I218="Yes",1,2),IF(SUMIFS(WhatIf!$G:$G,WhatIf!$A:$A,I$1,WhatIf!$B:$B,I218)&lt;=price_limit,IF(I218="Yes",1,2),"")),""))</f>
        <v/>
      </c>
      <c r="AY218" s="67" t="str">
        <f ca="1">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 ca="1">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557</v>
      </c>
      <c r="C219" s="4" t="s">
        <v>269</v>
      </c>
      <c r="D219" s="3" t="str">
        <f t="shared" ca="1" si="18"/>
        <v/>
      </c>
      <c r="L219" s="5" t="s">
        <v>1</v>
      </c>
      <c r="M219" s="5" t="s">
        <v>1</v>
      </c>
      <c r="N219" s="5" t="s">
        <v>1</v>
      </c>
      <c r="O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 ca="1">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 ca="1">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935</v>
      </c>
      <c r="C220" s="4" t="s">
        <v>423</v>
      </c>
      <c r="D220" s="3" t="str">
        <f t="shared" ca="1" si="18"/>
        <v/>
      </c>
      <c r="F220" s="5" t="s">
        <v>935</v>
      </c>
      <c r="G220" s="5" t="s">
        <v>935</v>
      </c>
      <c r="H220" s="5" t="s">
        <v>935</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933</v>
      </c>
      <c r="C221" s="4" t="s">
        <v>423</v>
      </c>
      <c r="D221" s="3" t="str">
        <f t="shared" ca="1" si="18"/>
        <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315</v>
      </c>
      <c r="B222" s="4" t="s">
        <v>686</v>
      </c>
      <c r="C222" s="4" t="s">
        <v>205</v>
      </c>
      <c r="D222" s="3" t="str">
        <f t="shared" ca="1" si="18"/>
        <v/>
      </c>
      <c r="E222" s="5" t="s">
        <v>1</v>
      </c>
      <c r="F222" s="5" t="s">
        <v>478</v>
      </c>
      <c r="G222" s="5" t="s">
        <v>478</v>
      </c>
      <c r="H222" s="5" t="s">
        <v>921</v>
      </c>
      <c r="S222" s="5" t="s">
        <v>772</v>
      </c>
      <c r="T222" s="5" t="s">
        <v>234</v>
      </c>
      <c r="V222" s="5" t="s">
        <v>550</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 ca="1">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 ca="1">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47</v>
      </c>
      <c r="B223" s="4" t="s">
        <v>264</v>
      </c>
      <c r="C223" s="4" t="s">
        <v>189</v>
      </c>
      <c r="D223" s="3" t="str">
        <f t="shared" ca="1" si="18"/>
        <v/>
      </c>
      <c r="E223" s="5" t="s">
        <v>1</v>
      </c>
      <c r="F223" s="5" t="s">
        <v>1</v>
      </c>
      <c r="G223" s="5" t="s">
        <v>1</v>
      </c>
      <c r="H223" s="5" t="s">
        <v>1</v>
      </c>
      <c r="K223" s="5" t="s">
        <v>1</v>
      </c>
      <c r="L223" s="5" t="s">
        <v>1</v>
      </c>
      <c r="M223" s="5" t="s">
        <v>1</v>
      </c>
      <c r="N223" s="5" t="s">
        <v>1</v>
      </c>
      <c r="O223" s="5" t="s">
        <v>1</v>
      </c>
      <c r="P223" s="5" t="s">
        <v>1</v>
      </c>
      <c r="Q223" s="6"/>
      <c r="R223" s="6" t="s">
        <v>1</v>
      </c>
      <c r="S223" s="6" t="s">
        <v>1</v>
      </c>
      <c r="V223" s="5" t="s">
        <v>1</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 ca="1">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 ca="1">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48</v>
      </c>
      <c r="B224" s="4" t="s">
        <v>316</v>
      </c>
      <c r="C224" s="4" t="s">
        <v>425</v>
      </c>
      <c r="D224" s="3" t="str">
        <f t="shared" ca="1" si="18"/>
        <v/>
      </c>
      <c r="E224" s="5" t="s">
        <v>1</v>
      </c>
      <c r="F224" s="5" t="s">
        <v>479</v>
      </c>
      <c r="G224" s="5" t="s">
        <v>479</v>
      </c>
      <c r="H224" s="5" t="s">
        <v>923</v>
      </c>
      <c r="I224" s="6"/>
      <c r="J224" s="6"/>
      <c r="M224" s="5" t="s">
        <v>1</v>
      </c>
      <c r="N224" s="5" t="s">
        <v>1</v>
      </c>
      <c r="O224" s="5" t="s">
        <v>1</v>
      </c>
      <c r="Q224" s="6"/>
      <c r="R224" s="6" t="s">
        <v>269</v>
      </c>
      <c r="S224" s="6" t="s">
        <v>1</v>
      </c>
      <c r="V224" s="5" t="s">
        <v>1</v>
      </c>
      <c r="X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 ca="1">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 ca="1">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831</v>
      </c>
      <c r="B225" s="4" t="s">
        <v>227</v>
      </c>
      <c r="C225" s="4" t="s">
        <v>269</v>
      </c>
      <c r="D225" s="3" t="str">
        <f t="shared" ca="1" si="18"/>
        <v/>
      </c>
      <c r="U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 ca="1">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37.299999999999997" x14ac:dyDescent="0.3">
      <c r="A226" s="19" t="s">
        <v>826</v>
      </c>
      <c r="C226" s="4" t="s">
        <v>269</v>
      </c>
      <c r="D226" s="3" t="str">
        <f t="shared" ca="1" si="18"/>
        <v/>
      </c>
      <c r="F226" s="5" t="s">
        <v>826</v>
      </c>
      <c r="G226" s="5" t="s">
        <v>826</v>
      </c>
      <c r="H226" s="5" t="s">
        <v>826</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115</v>
      </c>
      <c r="B227" s="4" t="s">
        <v>227</v>
      </c>
      <c r="C227" s="4" t="s">
        <v>205</v>
      </c>
      <c r="D227" s="3" t="str">
        <f t="shared" ca="1" si="18"/>
        <v/>
      </c>
      <c r="F227" s="5" t="s">
        <v>1</v>
      </c>
      <c r="G227" s="5" t="s">
        <v>1</v>
      </c>
      <c r="H227" s="5" t="s">
        <v>1</v>
      </c>
      <c r="Q227" s="5" t="s">
        <v>1</v>
      </c>
      <c r="S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 ca="1">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116</v>
      </c>
      <c r="B228" s="4" t="s">
        <v>227</v>
      </c>
      <c r="C228" s="4" t="s">
        <v>189</v>
      </c>
      <c r="D228" s="3" t="str">
        <f t="shared" ca="1" si="18"/>
        <v/>
      </c>
      <c r="E228" s="5" t="s">
        <v>1</v>
      </c>
      <c r="F228" s="5" t="s">
        <v>476</v>
      </c>
      <c r="G228" s="5" t="s">
        <v>476</v>
      </c>
      <c r="H228" s="5" t="s">
        <v>922</v>
      </c>
      <c r="I228" s="6"/>
      <c r="J228" s="6"/>
      <c r="M228" s="5" t="s">
        <v>1</v>
      </c>
      <c r="N228" s="5" t="s">
        <v>1</v>
      </c>
      <c r="O228" s="5" t="s">
        <v>1</v>
      </c>
      <c r="S228" s="6" t="s">
        <v>772</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117</v>
      </c>
      <c r="B229" s="4" t="s">
        <v>906</v>
      </c>
      <c r="C229" s="4" t="s">
        <v>428</v>
      </c>
      <c r="D229" s="3">
        <f t="shared" ca="1" si="18"/>
        <v>1</v>
      </c>
      <c r="F229" s="5" t="s">
        <v>475</v>
      </c>
      <c r="H229" s="5" t="s">
        <v>918</v>
      </c>
      <c r="J229" s="5" t="s">
        <v>1</v>
      </c>
      <c r="M229" s="5" t="s">
        <v>1</v>
      </c>
      <c r="N229" s="5" t="s">
        <v>1</v>
      </c>
      <c r="O229" s="5" t="s">
        <v>1</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f ca="1">IF(OR(F229="",VLOOKUP(F$1,Services!$A$1:$B$22,2,0)="Exclude"),"",IF($D229=1,IF(OR(price_limit="",price_limit="No Limit"),IF(F229="Yes",1,2),IF(SUMIFS(WhatIf!$G:$G,WhatIf!$A:$A,F$1,WhatIf!$B:$B,F229)&lt;=price_limit,IF(F229="Yes",1,2),"")),""))</f>
        <v>2</v>
      </c>
      <c r="AV229" s="67" t="str">
        <f>IF(OR(G229="",VLOOKUP(G$1,Services!$A$1:$B$22,2,0)="Exclude"),"",IF($D229=1,IF(OR(price_limit="",price_limit="No Limit"),IF(G229="Yes",1,2),IF(SUMIFS(WhatIf!$G:$G,WhatIf!$A:$A,G$1,WhatIf!$B:$B,G229)&lt;=price_limit,IF(G229="Yes",1,2),"")),""))</f>
        <v/>
      </c>
      <c r="AW229" s="67">
        <f ca="1">IF(OR(H229="",VLOOKUP(H$1,Services!$A$1:$B$22,2,0)="Exclude"),"",IF($D229=1,IF(OR(price_limit="",price_limit="No Limit"),IF(H229="Yes",1,2),IF(SUMIFS(WhatIf!$G:$G,WhatIf!$A:$A,H$1,WhatIf!$B:$B,H229)&lt;=price_limit,IF(H229="Yes",1,2),"")),""))</f>
        <v>2</v>
      </c>
      <c r="AX229" s="67" t="str">
        <f>IF(OR(I229="",VLOOKUP(I$1,Services!$A$1:$B$22,2,0)="Exclude"),"",IF($D229=1,IF(OR(price_limit="",price_limit="No Limit"),IF(I229="Yes",1,2),IF(SUMIFS(WhatIf!$G:$G,WhatIf!$A:$A,I$1,WhatIf!$B:$B,I229)&lt;=price_limit,IF(I229="Yes",1,2),"")),""))</f>
        <v/>
      </c>
      <c r="AY229" s="67">
        <f ca="1">IF(OR(J229="",VLOOKUP(J$1,Services!$A$1:$B$22,2,0)="Exclude"),"",IF($D229=1,IF(OR(price_limit="",price_limit="No Limit"),IF(J229="Yes",1,2),IF(SUMIFS(WhatIf!$G:$G,WhatIf!$A:$A,J$1,WhatIf!$B:$B,J229)&lt;=price_limit,IF(J229="Yes",1,2),"")),""))</f>
        <v>1</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f ca="1">IF(OR(M229="",VLOOKUP(M$1,Services!$A$1:$B$22,2,0)="Exclude"),"",IF($D229=1,IF(OR(price_limit="",price_limit="No Limit"),IF(M229="Yes",1,2),IF(SUMIFS(WhatIf!$G:$G,WhatIf!$A:$A,M$1,WhatIf!$B:$B,M229)&lt;=price_limit,IF(M229="Yes",1,2),"")),""))</f>
        <v>1</v>
      </c>
      <c r="BC229" s="67">
        <f ca="1">IF(OR(N229="",VLOOKUP(N$1,Services!$A$1:$B$22,2,0)="Exclude"),"",IF($D229=1,IF(OR(price_limit="",price_limit="No Limit"),IF(N229="Yes",1,2),IF(SUMIFS(WhatIf!$G:$G,WhatIf!$A:$A,N$1,WhatIf!$B:$B,N229)&lt;=price_limit,IF(N229="Yes",1,2),"")),""))</f>
        <v>1</v>
      </c>
      <c r="BD229" s="67">
        <f ca="1">IF(OR(O229="",VLOOKUP(O$1,Services!$A$1:$B$22,2,0)="Exclude"),"",IF($D229=1,IF(OR(price_limit="",price_limit="No Limit"),IF(O229="Yes",1,2),IF(SUMIFS(WhatIf!$G:$G,WhatIf!$A:$A,O$1,WhatIf!$B:$B,O229)&lt;=price_limit,IF(O229="Yes",1,2),"")),""))</f>
        <v>1</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f ca="1">IF(OR(V229="",VLOOKUP(V$1,Services!$A$1:$B$22,2,0)="Exclude"),"",IF($D229=1,IF(OR(price_limit="",price_limit="No Limit"),IF(V229="Yes",1,2),IF(SUMIFS(WhatIf!$G:$G,WhatIf!$A:$A,V$1,WhatIf!$B:$B,V229)&lt;=price_limit,IF(V229="Yes",1,2),"")),""))</f>
        <v>1</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2</v>
      </c>
    </row>
    <row r="230" spans="1:70" x14ac:dyDescent="0.3">
      <c r="A230" s="19" t="s">
        <v>286</v>
      </c>
      <c r="B230" s="4" t="s">
        <v>151</v>
      </c>
      <c r="C230" s="4" t="s">
        <v>198</v>
      </c>
      <c r="D230" s="3" t="str">
        <f t="shared" ca="1" si="18"/>
        <v/>
      </c>
      <c r="Q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IF(OR(E230="",VLOOKUP(E$1,Services!$A$1:$B$22,2,0)="Exclude"),"",IF($D230=1,IF(OR(price_limit="",price_limit="No Limit"),IF(E230="Yes",1,2),IF(SUMIFS(WhatIf!$G:$G,WhatIf!$A:$A,E$1,WhatIf!$B:$B,E230)&lt;=price_limit,IF(E230="Yes",1,2),"")),""))</f>
        <v/>
      </c>
      <c r="AU230" s="67" t="str">
        <f>IF(OR(F230="",VLOOKUP(F$1,Services!$A$1:$B$22,2,0)="Exclude"),"",IF($D230=1,IF(OR(price_limit="",price_limit="No Limit"),IF(F230="Yes",1,2),IF(SUMIFS(WhatIf!$G:$G,WhatIf!$A:$A,F$1,WhatIf!$B:$B,F230)&lt;=price_limit,IF(F230="Yes",1,2),"")),""))</f>
        <v/>
      </c>
      <c r="AV230" s="67" t="str">
        <f>IF(OR(G230="",VLOOKUP(G$1,Services!$A$1:$B$22,2,0)="Exclude"),"",IF($D230=1,IF(OR(price_limit="",price_limit="No Limit"),IF(G230="Yes",1,2),IF(SUMIFS(WhatIf!$G:$G,WhatIf!$A:$A,G$1,WhatIf!$B:$B,G230)&lt;=price_limit,IF(G230="Yes",1,2),"")),""))</f>
        <v/>
      </c>
      <c r="AW230" s="67" t="str">
        <f>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 ca="1">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705</v>
      </c>
      <c r="C231" s="4" t="s">
        <v>425</v>
      </c>
      <c r="D231" s="3" t="str">
        <f t="shared" ca="1" si="18"/>
        <v/>
      </c>
      <c r="F231" s="5" t="s">
        <v>705</v>
      </c>
      <c r="G231" s="5" t="s">
        <v>705</v>
      </c>
      <c r="H231" s="5" t="s">
        <v>705</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953</v>
      </c>
      <c r="C232" s="4" t="s">
        <v>198</v>
      </c>
      <c r="D232" s="3" t="str">
        <f t="shared" ca="1" si="18"/>
        <v/>
      </c>
      <c r="O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851</v>
      </c>
      <c r="C233" s="4" t="s">
        <v>430</v>
      </c>
      <c r="D233" s="3" t="str">
        <f t="shared" ca="1" si="18"/>
        <v/>
      </c>
      <c r="S233" s="5" t="s">
        <v>948</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 ca="1">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836</v>
      </c>
      <c r="B234" s="4" t="s">
        <v>867</v>
      </c>
      <c r="C234" s="4" t="s">
        <v>198</v>
      </c>
      <c r="D234" s="3" t="str">
        <f t="shared" ca="1" si="18"/>
        <v/>
      </c>
      <c r="S234" s="5" t="s">
        <v>883</v>
      </c>
      <c r="V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 ca="1">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 ca="1">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256</v>
      </c>
      <c r="B235" s="4" t="s">
        <v>227</v>
      </c>
      <c r="C235" s="4" t="s">
        <v>197</v>
      </c>
      <c r="D235" s="3" t="str">
        <f t="shared" ca="1" si="18"/>
        <v/>
      </c>
      <c r="I235" s="5" t="s">
        <v>271</v>
      </c>
      <c r="J235" s="5" t="s">
        <v>271</v>
      </c>
      <c r="K235" s="5" t="s">
        <v>271</v>
      </c>
      <c r="L235" s="5" t="s">
        <v>271</v>
      </c>
      <c r="M235" s="5" t="s">
        <v>271</v>
      </c>
      <c r="N235" s="5" t="s">
        <v>271</v>
      </c>
      <c r="O235" s="5" t="s">
        <v>271</v>
      </c>
      <c r="P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IF(OR(F235="",VLOOKUP(F$1,Services!$A$1:$B$22,2,0)="Exclude"),"",IF($D235=1,IF(OR(price_limit="",price_limit="No Limit"),IF(F235="Yes",1,2),IF(SUMIFS(WhatIf!$G:$G,WhatIf!$A:$A,F$1,WhatIf!$B:$B,F235)&lt;=price_limit,IF(F235="Yes",1,2),"")),""))</f>
        <v/>
      </c>
      <c r="AV235" s="67" t="str">
        <f>IF(OR(G235="",VLOOKUP(G$1,Services!$A$1:$B$22,2,0)="Exclude"),"",IF($D235=1,IF(OR(price_limit="",price_limit="No Limit"),IF(G235="Yes",1,2),IF(SUMIFS(WhatIf!$G:$G,WhatIf!$A:$A,G$1,WhatIf!$B:$B,G235)&lt;=price_limit,IF(G235="Yes",1,2),"")),""))</f>
        <v/>
      </c>
      <c r="AW235" s="67" t="str">
        <f>IF(OR(H235="",VLOOKUP(H$1,Services!$A$1:$B$22,2,0)="Exclude"),"",IF($D235=1,IF(OR(price_limit="",price_limit="No Limit"),IF(H235="Yes",1,2),IF(SUMIFS(WhatIf!$G:$G,WhatIf!$A:$A,H$1,WhatIf!$B:$B,H235)&lt;=price_limit,IF(H235="Yes",1,2),"")),""))</f>
        <v/>
      </c>
      <c r="AX235" s="67" t="str">
        <f ca="1">IF(OR(I235="",VLOOKUP(I$1,Services!$A$1:$B$22,2,0)="Exclude"),"",IF($D235=1,IF(OR(price_limit="",price_limit="No Limit"),IF(I235="Yes",1,2),IF(SUMIFS(WhatIf!$G:$G,WhatIf!$A:$A,I$1,WhatIf!$B:$B,I235)&lt;=price_limit,IF(I235="Yes",1,2),"")),""))</f>
        <v/>
      </c>
      <c r="AY235" s="67" t="str">
        <f ca="1">IF(OR(J235="",VLOOKUP(J$1,Services!$A$1:$B$22,2,0)="Exclude"),"",IF($D235=1,IF(OR(price_limit="",price_limit="No Limit"),IF(J235="Yes",1,2),IF(SUMIFS(WhatIf!$G:$G,WhatIf!$A:$A,J$1,WhatIf!$B:$B,J235)&lt;=price_limit,IF(J235="Yes",1,2),"")),""))</f>
        <v/>
      </c>
      <c r="AZ235" s="67" t="str">
        <f ca="1">IF(OR(K235="",VLOOKUP(K$1,Services!$A$1:$B$22,2,0)="Exclude"),"",IF($D235=1,IF(OR(price_limit="",price_limit="No Limit"),IF(K235="Yes",1,2),IF(SUMIFS(WhatIf!$G:$G,WhatIf!$A:$A,K$1,WhatIf!$B:$B,K235)&lt;=price_limit,IF(K235="Yes",1,2),"")),""))</f>
        <v/>
      </c>
      <c r="BA235" s="67" t="str">
        <f ca="1">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 ca="1">IF(OR(O235="",VLOOKUP(O$1,Services!$A$1:$B$22,2,0)="Exclude"),"",IF($D235=1,IF(OR(price_limit="",price_limit="No Limit"),IF(O235="Yes",1,2),IF(SUMIFS(WhatIf!$G:$G,WhatIf!$A:$A,O$1,WhatIf!$B:$B,O235)&lt;=price_limit,IF(O235="Yes",1,2),"")),""))</f>
        <v/>
      </c>
      <c r="BE235" s="67" t="str">
        <f ca="1">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763</v>
      </c>
      <c r="C236" s="4" t="s">
        <v>197</v>
      </c>
      <c r="D236" s="3" t="str">
        <f t="shared" ca="1" si="18"/>
        <v/>
      </c>
      <c r="F236" s="5" t="s">
        <v>770</v>
      </c>
      <c r="G236" s="5" t="s">
        <v>770</v>
      </c>
      <c r="H236" s="5" t="s">
        <v>770</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738</v>
      </c>
      <c r="C237" s="4" t="s">
        <v>197</v>
      </c>
      <c r="D237" s="3" t="str">
        <f t="shared" ca="1" si="18"/>
        <v/>
      </c>
      <c r="F237" s="5" t="s">
        <v>770</v>
      </c>
      <c r="G237" s="5" t="s">
        <v>770</v>
      </c>
      <c r="H237" s="5" t="s">
        <v>770</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 ca="1">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764</v>
      </c>
      <c r="C238" s="4" t="s">
        <v>197</v>
      </c>
      <c r="D238" s="3" t="str">
        <f t="shared" ca="1" si="18"/>
        <v/>
      </c>
      <c r="F238" s="5" t="s">
        <v>769</v>
      </c>
      <c r="G238" s="5" t="s">
        <v>769</v>
      </c>
      <c r="H238" s="5" t="s">
        <v>769</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704</v>
      </c>
      <c r="C239" s="4" t="s">
        <v>198</v>
      </c>
      <c r="D239" s="3" t="str">
        <f t="shared" ca="1" si="18"/>
        <v/>
      </c>
      <c r="Q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 ca="1">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49</v>
      </c>
      <c r="B240" s="4" t="s">
        <v>631</v>
      </c>
      <c r="C240" s="4" t="s">
        <v>198</v>
      </c>
      <c r="D240" s="3" t="str">
        <f t="shared" ca="1" si="18"/>
        <v/>
      </c>
      <c r="F240" s="5" t="s">
        <v>475</v>
      </c>
      <c r="G240" s="5" t="s">
        <v>475</v>
      </c>
      <c r="H240" s="5" t="s">
        <v>918</v>
      </c>
      <c r="L240" s="5" t="s">
        <v>1</v>
      </c>
      <c r="M240" s="5" t="s">
        <v>1</v>
      </c>
      <c r="N240" s="5" t="s">
        <v>1</v>
      </c>
      <c r="O240" s="5" t="s">
        <v>1</v>
      </c>
      <c r="Q240" s="6" t="s">
        <v>1</v>
      </c>
      <c r="R240" s="6"/>
      <c r="S240" s="6" t="s">
        <v>772</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62.15" x14ac:dyDescent="0.3">
      <c r="A241" s="19" t="s">
        <v>118</v>
      </c>
      <c r="B241" s="4" t="s">
        <v>944</v>
      </c>
      <c r="C241" s="4" t="s">
        <v>198</v>
      </c>
      <c r="D241" s="3" t="str">
        <f t="shared" ca="1" si="18"/>
        <v/>
      </c>
      <c r="F241" s="5" t="s">
        <v>475</v>
      </c>
      <c r="G241" s="5" t="s">
        <v>475</v>
      </c>
      <c r="H241" s="5" t="s">
        <v>918</v>
      </c>
      <c r="S241" s="5" t="s">
        <v>880</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49.75" x14ac:dyDescent="0.3">
      <c r="A242" s="19" t="s">
        <v>706</v>
      </c>
      <c r="C242" s="4" t="s">
        <v>269</v>
      </c>
      <c r="D242" s="3" t="str">
        <f t="shared" ca="1" si="18"/>
        <v/>
      </c>
      <c r="F242" s="5" t="s">
        <v>706</v>
      </c>
      <c r="G242" s="5" t="s">
        <v>706</v>
      </c>
      <c r="H242" s="5" t="s">
        <v>706</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 ca="1">IF(OR(F242="",VLOOKUP(F$1,Services!$A$1:$B$22,2,0)="Exclude"),"",IF($D242=1,IF(OR(price_limit="",price_limit="No Limit"),IF(F242="Yes",1,2),IF(SUMIFS(WhatIf!$G:$G,WhatIf!$A:$A,F$1,WhatIf!$B:$B,F242)&lt;=price_limit,IF(F242="Yes",1,2),"")),""))</f>
        <v/>
      </c>
      <c r="AV242" s="67" t="str">
        <f ca="1">IF(OR(G242="",VLOOKUP(G$1,Services!$A$1:$B$22,2,0)="Exclude"),"",IF($D242=1,IF(OR(price_limit="",price_limit="No Limit"),IF(G242="Yes",1,2),IF(SUMIFS(WhatIf!$G:$G,WhatIf!$A:$A,G$1,WhatIf!$B:$B,G242)&lt;=price_limit,IF(G242="Yes",1,2),"")),""))</f>
        <v/>
      </c>
      <c r="AW242" s="67" t="str">
        <f ca="1">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37.299999999999997" x14ac:dyDescent="0.3">
      <c r="A243" s="19" t="s">
        <v>148</v>
      </c>
      <c r="B243" s="4" t="s">
        <v>833</v>
      </c>
      <c r="C243" s="4" t="s">
        <v>198</v>
      </c>
      <c r="D243" s="3" t="str">
        <f t="shared" ca="1" si="18"/>
        <v/>
      </c>
      <c r="E243" s="5" t="s">
        <v>1</v>
      </c>
      <c r="F243" s="5" t="s">
        <v>1</v>
      </c>
      <c r="H243" s="5" t="s">
        <v>1</v>
      </c>
      <c r="K243" s="5" t="s">
        <v>1</v>
      </c>
      <c r="L243" s="5" t="s">
        <v>1</v>
      </c>
      <c r="M243" s="5" t="s">
        <v>1</v>
      </c>
      <c r="N243" s="5" t="s">
        <v>1</v>
      </c>
      <c r="O243" s="5" t="s">
        <v>1</v>
      </c>
      <c r="P243" s="5" t="s">
        <v>1</v>
      </c>
      <c r="Q243" s="5" t="s">
        <v>1</v>
      </c>
      <c r="R243" s="5" t="s">
        <v>1</v>
      </c>
      <c r="S243" s="5" t="s">
        <v>1</v>
      </c>
      <c r="V243" s="5" t="s">
        <v>1</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 ca="1">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 ca="1">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x14ac:dyDescent="0.3">
      <c r="A244" s="19" t="s">
        <v>465</v>
      </c>
      <c r="B244" s="4" t="s">
        <v>227</v>
      </c>
      <c r="C244" s="4" t="s">
        <v>198</v>
      </c>
      <c r="D244" s="3" t="str">
        <f t="shared" ca="1" si="18"/>
        <v/>
      </c>
      <c r="J244" s="5" t="s">
        <v>1</v>
      </c>
      <c r="L244" s="5" t="s">
        <v>1</v>
      </c>
      <c r="M244" s="5" t="s">
        <v>1</v>
      </c>
      <c r="N244" s="5" t="s">
        <v>1</v>
      </c>
      <c r="O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IF(OR(F244="",VLOOKUP(F$1,Services!$A$1:$B$22,2,0)="Exclude"),"",IF($D244=1,IF(OR(price_limit="",price_limit="No Limit"),IF(F244="Yes",1,2),IF(SUMIFS(WhatIf!$G:$G,WhatIf!$A:$A,F$1,WhatIf!$B:$B,F244)&lt;=price_limit,IF(F244="Yes",1,2),"")),""))</f>
        <v/>
      </c>
      <c r="AV244" s="67" t="str">
        <f>IF(OR(G244="",VLOOKUP(G$1,Services!$A$1:$B$22,2,0)="Exclude"),"",IF($D244=1,IF(OR(price_limit="",price_limit="No Limit"),IF(G244="Yes",1,2),IF(SUMIFS(WhatIf!$G:$G,WhatIf!$A:$A,G$1,WhatIf!$B:$B,G244)&lt;=price_limit,IF(G244="Yes",1,2),"")),""))</f>
        <v/>
      </c>
      <c r="AW244" s="67" t="str">
        <f>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 ca="1">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 ca="1">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12.45" customHeight="1" x14ac:dyDescent="0.3">
      <c r="A245" s="19" t="s">
        <v>466</v>
      </c>
      <c r="B245" s="4" t="s">
        <v>227</v>
      </c>
      <c r="C245" s="4" t="s">
        <v>198</v>
      </c>
      <c r="D245" s="3" t="str">
        <f t="shared" ref="D245:D276" ca="1" si="19">IF(BR245=0,"",IF(BR245&lt;=VALUE(MID(marker_pick,1,1)),1,""))</f>
        <v/>
      </c>
      <c r="J245" s="5" t="s">
        <v>1</v>
      </c>
      <c r="L245" s="5" t="s">
        <v>1</v>
      </c>
      <c r="M245" s="5" t="s">
        <v>1</v>
      </c>
      <c r="N245" s="5" t="s">
        <v>1</v>
      </c>
      <c r="O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 ca="1">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 ca="1">IF(OR(L245="",VLOOKUP(L$1,Services!$A$1:$B$22,2,0)="Exclude"),"",IF($D245=1,IF(OR(price_limit="",price_limit="No Limit"),IF(L245="Yes",1,2),IF(SUMIFS(WhatIf!$G:$G,WhatIf!$A:$A,L$1,WhatIf!$B:$B,L245)&lt;=price_limit,IF(L245="Yes",1,2),"")),""))</f>
        <v/>
      </c>
      <c r="BB245" s="67" t="str">
        <f ca="1">IF(OR(M245="",VLOOKUP(M$1,Services!$A$1:$B$22,2,0)="Exclude"),"",IF($D245=1,IF(OR(price_limit="",price_limit="No Limit"),IF(M245="Yes",1,2),IF(SUMIFS(WhatIf!$G:$G,WhatIf!$A:$A,M$1,WhatIf!$B:$B,M245)&lt;=price_limit,IF(M245="Yes",1,2),"")),""))</f>
        <v/>
      </c>
      <c r="BC245" s="67" t="str">
        <f ca="1">IF(OR(N245="",VLOOKUP(N$1,Services!$A$1:$B$22,2,0)="Exclude"),"",IF($D245=1,IF(OR(price_limit="",price_limit="No Limit"),IF(N245="Yes",1,2),IF(SUMIFS(WhatIf!$G:$G,WhatIf!$A:$A,N$1,WhatIf!$B:$B,N245)&lt;=price_limit,IF(N245="Yes",1,2),"")),""))</f>
        <v/>
      </c>
      <c r="BD245" s="67" t="str">
        <f ca="1">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50</v>
      </c>
      <c r="B246" s="4" t="s">
        <v>227</v>
      </c>
      <c r="C246" s="4" t="s">
        <v>205</v>
      </c>
      <c r="D246" s="3" t="str">
        <f t="shared" ca="1" si="19"/>
        <v/>
      </c>
      <c r="G246" s="5" t="s">
        <v>1</v>
      </c>
      <c r="H246" s="5" t="s">
        <v>1</v>
      </c>
      <c r="I246" s="5" t="s">
        <v>1</v>
      </c>
      <c r="J246" s="5" t="s">
        <v>1</v>
      </c>
      <c r="K246" s="5" t="s">
        <v>1</v>
      </c>
      <c r="L246" s="5" t="s">
        <v>1</v>
      </c>
      <c r="M246" s="5" t="s">
        <v>1</v>
      </c>
      <c r="N246" s="5" t="s">
        <v>1</v>
      </c>
      <c r="O246" s="5" t="s">
        <v>1</v>
      </c>
      <c r="P246" s="5" t="s">
        <v>1</v>
      </c>
      <c r="Q246" s="6" t="s">
        <v>1</v>
      </c>
      <c r="R246" s="6" t="s">
        <v>1</v>
      </c>
      <c r="S246" s="6"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51</v>
      </c>
      <c r="B247" s="4" t="s">
        <v>227</v>
      </c>
      <c r="C247" s="4" t="s">
        <v>269</v>
      </c>
      <c r="D247" s="3" t="str">
        <f t="shared" ca="1" si="19"/>
        <v/>
      </c>
      <c r="E247" s="5" t="s">
        <v>1</v>
      </c>
      <c r="F247" s="5" t="s">
        <v>476</v>
      </c>
      <c r="G247" s="5" t="s">
        <v>476</v>
      </c>
      <c r="H247" s="5" t="s">
        <v>922</v>
      </c>
      <c r="I247" s="5" t="s">
        <v>1</v>
      </c>
      <c r="J247" s="5" t="s">
        <v>1</v>
      </c>
      <c r="K247" s="5" t="s">
        <v>1</v>
      </c>
      <c r="L247" s="5" t="s">
        <v>1</v>
      </c>
      <c r="M247" s="5" t="s">
        <v>1</v>
      </c>
      <c r="N247" s="5" t="s">
        <v>1</v>
      </c>
      <c r="O247" s="5" t="s">
        <v>1</v>
      </c>
      <c r="P247" s="5" t="s">
        <v>1</v>
      </c>
      <c r="Q247" s="6" t="s">
        <v>1</v>
      </c>
      <c r="R247" s="6"/>
      <c r="S247" s="6" t="s">
        <v>1</v>
      </c>
      <c r="V247" s="5" t="s">
        <v>1</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 ca="1">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 ca="1">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 ca="1">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 ca="1">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 ca="1">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119</v>
      </c>
      <c r="B248" s="4" t="s">
        <v>227</v>
      </c>
      <c r="C248" s="4" t="s">
        <v>427</v>
      </c>
      <c r="D248" s="3" t="str">
        <f t="shared" ca="1" si="19"/>
        <v/>
      </c>
      <c r="E248" s="5" t="s">
        <v>1</v>
      </c>
      <c r="I248" s="6"/>
      <c r="J248" s="6"/>
      <c r="M248" s="5" t="s">
        <v>1</v>
      </c>
      <c r="N248" s="5" t="s">
        <v>1</v>
      </c>
      <c r="O248" s="5" t="s">
        <v>1</v>
      </c>
      <c r="S248" s="6" t="s">
        <v>772</v>
      </c>
      <c r="V248" s="5" t="s">
        <v>550</v>
      </c>
      <c r="X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 ca="1">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 ca="1">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 ca="1">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120</v>
      </c>
      <c r="B249" s="4" t="s">
        <v>227</v>
      </c>
      <c r="C249" s="4" t="s">
        <v>427</v>
      </c>
      <c r="D249" s="3" t="str">
        <f t="shared" ca="1" si="19"/>
        <v/>
      </c>
      <c r="E249" s="5" t="s">
        <v>1</v>
      </c>
      <c r="S249" s="6" t="s">
        <v>772</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 ca="1">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52</v>
      </c>
      <c r="B250" s="4" t="s">
        <v>218</v>
      </c>
      <c r="C250" s="4" t="s">
        <v>269</v>
      </c>
      <c r="D250" s="3" t="str">
        <f t="shared" ca="1" si="19"/>
        <v/>
      </c>
      <c r="E250" s="5" t="s">
        <v>1</v>
      </c>
      <c r="F250" s="5" t="s">
        <v>476</v>
      </c>
      <c r="G250" s="5" t="s">
        <v>476</v>
      </c>
      <c r="H250" s="5" t="s">
        <v>922</v>
      </c>
      <c r="K250" s="5" t="s">
        <v>1</v>
      </c>
      <c r="L250" s="5" t="s">
        <v>1</v>
      </c>
      <c r="M250" s="5" t="s">
        <v>1</v>
      </c>
      <c r="N250" s="5" t="s">
        <v>1</v>
      </c>
      <c r="O250" s="5" t="s">
        <v>1</v>
      </c>
      <c r="Q250" s="6"/>
      <c r="R250" s="6"/>
      <c r="S250" s="6" t="s">
        <v>772</v>
      </c>
      <c r="V250" s="5" t="s">
        <v>550</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357</v>
      </c>
      <c r="B251" s="4" t="s">
        <v>217</v>
      </c>
      <c r="C251" s="4" t="s">
        <v>427</v>
      </c>
      <c r="D251" s="3" t="str">
        <f t="shared" ca="1" si="19"/>
        <v/>
      </c>
      <c r="Q251" s="6"/>
      <c r="R251" s="6"/>
      <c r="S251" s="6" t="s">
        <v>772</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IF(OR(M251="",VLOOKUP(M$1,Services!$A$1:$B$22,2,0)="Exclude"),"",IF($D251=1,IF(OR(price_limit="",price_limit="No Limit"),IF(M251="Yes",1,2),IF(SUMIFS(WhatIf!$G:$G,WhatIf!$A:$A,M$1,WhatIf!$B:$B,M251)&lt;=price_limit,IF(M251="Yes",1,2),"")),""))</f>
        <v/>
      </c>
      <c r="BC251" s="67" t="str">
        <f>IF(OR(N251="",VLOOKUP(N$1,Services!$A$1:$B$22,2,0)="Exclude"),"",IF($D251=1,IF(OR(price_limit="",price_limit="No Limit"),IF(N251="Yes",1,2),IF(SUMIFS(WhatIf!$G:$G,WhatIf!$A:$A,N$1,WhatIf!$B:$B,N251)&lt;=price_limit,IF(N251="Yes",1,2),"")),""))</f>
        <v/>
      </c>
      <c r="BD251" s="67" t="str">
        <f>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24.9" x14ac:dyDescent="0.3">
      <c r="A252" s="19" t="s">
        <v>257</v>
      </c>
      <c r="B252" s="4" t="s">
        <v>739</v>
      </c>
      <c r="C252" s="4" t="s">
        <v>197</v>
      </c>
      <c r="D252" s="3" t="str">
        <f t="shared" ca="1" si="19"/>
        <v/>
      </c>
      <c r="F252" s="5" t="s">
        <v>770</v>
      </c>
      <c r="G252" s="5" t="s">
        <v>770</v>
      </c>
      <c r="H252" s="5" t="s">
        <v>770</v>
      </c>
      <c r="I252" s="5" t="s">
        <v>271</v>
      </c>
      <c r="J252" s="5" t="s">
        <v>271</v>
      </c>
      <c r="K252" s="5" t="s">
        <v>271</v>
      </c>
      <c r="L252" s="5" t="s">
        <v>271</v>
      </c>
      <c r="M252" s="5" t="s">
        <v>271</v>
      </c>
      <c r="N252" s="5" t="s">
        <v>271</v>
      </c>
      <c r="O252" s="5" t="s">
        <v>271</v>
      </c>
      <c r="P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 ca="1">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938</v>
      </c>
      <c r="C253" s="4" t="s">
        <v>430</v>
      </c>
      <c r="D253" s="3" t="str">
        <f t="shared" ca="1" si="19"/>
        <v/>
      </c>
      <c r="F253" s="5" t="s">
        <v>768</v>
      </c>
      <c r="G253" s="5" t="s">
        <v>768</v>
      </c>
      <c r="H253" s="5" t="s">
        <v>768</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IF(OR(K253="",VLOOKUP(K$1,Services!$A$1:$B$22,2,0)="Exclude"),"",IF($D253=1,IF(OR(price_limit="",price_limit="No Limit"),IF(K253="Yes",1,2),IF(SUMIFS(WhatIf!$G:$G,WhatIf!$A:$A,K$1,WhatIf!$B:$B,K253)&lt;=price_limit,IF(K253="Yes",1,2),"")),""))</f>
        <v/>
      </c>
      <c r="BA253" s="67" t="str">
        <f>IF(OR(L253="",VLOOKUP(L$1,Services!$A$1:$B$22,2,0)="Exclude"),"",IF($D253=1,IF(OR(price_limit="",price_limit="No Limit"),IF(L253="Yes",1,2),IF(SUMIFS(WhatIf!$G:$G,WhatIf!$A:$A,L$1,WhatIf!$B:$B,L253)&lt;=price_limit,IF(L253="Yes",1,2),"")),""))</f>
        <v/>
      </c>
      <c r="BB253" s="67" t="str">
        <f>IF(OR(M253="",VLOOKUP(M$1,Services!$A$1:$B$22,2,0)="Exclude"),"",IF($D253=1,IF(OR(price_limit="",price_limit="No Limit"),IF(M253="Yes",1,2),IF(SUMIFS(WhatIf!$G:$G,WhatIf!$A:$A,M$1,WhatIf!$B:$B,M253)&lt;=price_limit,IF(M253="Yes",1,2),"")),""))</f>
        <v/>
      </c>
      <c r="BC253" s="67" t="str">
        <f>IF(OR(N253="",VLOOKUP(N$1,Services!$A$1:$B$22,2,0)="Exclude"),"",IF($D253=1,IF(OR(price_limit="",price_limit="No Limit"),IF(N253="Yes",1,2),IF(SUMIFS(WhatIf!$G:$G,WhatIf!$A:$A,N$1,WhatIf!$B:$B,N253)&lt;=price_limit,IF(N253="Yes",1,2),"")),""))</f>
        <v/>
      </c>
      <c r="BD253" s="67" t="str">
        <f>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358</v>
      </c>
      <c r="B254" s="4" t="s">
        <v>219</v>
      </c>
      <c r="C254" s="4" t="s">
        <v>424</v>
      </c>
      <c r="D254" s="3" t="str">
        <f t="shared" ca="1" si="19"/>
        <v/>
      </c>
      <c r="I254" s="5" t="s">
        <v>1</v>
      </c>
      <c r="J254" s="5" t="s">
        <v>1</v>
      </c>
      <c r="Q254" s="6" t="s">
        <v>1</v>
      </c>
      <c r="R254" s="6"/>
      <c r="S254" s="6"/>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627</v>
      </c>
      <c r="B255" s="4" t="s">
        <v>712</v>
      </c>
      <c r="C255" s="4" t="s">
        <v>269</v>
      </c>
      <c r="D255" s="3" t="str">
        <f t="shared" ca="1" si="19"/>
        <v/>
      </c>
      <c r="R255" s="5" t="s">
        <v>1</v>
      </c>
      <c r="T255" s="5" t="s">
        <v>234</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 ca="1">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 ca="1">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258</v>
      </c>
      <c r="B256" s="4" t="s">
        <v>227</v>
      </c>
      <c r="C256" s="4" t="s">
        <v>197</v>
      </c>
      <c r="D256" s="3" t="str">
        <f t="shared" ca="1" si="19"/>
        <v/>
      </c>
      <c r="F256" s="5" t="s">
        <v>761</v>
      </c>
      <c r="G256" s="5" t="s">
        <v>761</v>
      </c>
      <c r="H256" s="5" t="s">
        <v>761</v>
      </c>
      <c r="I256" s="5" t="s">
        <v>271</v>
      </c>
      <c r="J256" s="5" t="s">
        <v>271</v>
      </c>
      <c r="K256" s="5" t="s">
        <v>271</v>
      </c>
      <c r="L256" s="5" t="s">
        <v>271</v>
      </c>
      <c r="M256" s="5" t="s">
        <v>271</v>
      </c>
      <c r="N256" s="5" t="s">
        <v>271</v>
      </c>
      <c r="O256" s="5" t="s">
        <v>271</v>
      </c>
      <c r="P256" s="5" t="s">
        <v>1</v>
      </c>
      <c r="S256" s="5" t="s">
        <v>948</v>
      </c>
      <c r="W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 ca="1">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53</v>
      </c>
      <c r="B257" s="4" t="s">
        <v>373</v>
      </c>
      <c r="C257" s="4" t="s">
        <v>189</v>
      </c>
      <c r="D257" s="3" t="str">
        <f t="shared" ca="1" si="19"/>
        <v/>
      </c>
      <c r="G257" s="5" t="s">
        <v>481</v>
      </c>
      <c r="H257" s="5" t="s">
        <v>919</v>
      </c>
      <c r="I257" s="6" t="s">
        <v>1</v>
      </c>
      <c r="J257" s="6" t="s">
        <v>1</v>
      </c>
      <c r="M257" s="5" t="s">
        <v>1</v>
      </c>
      <c r="N257" s="5" t="s">
        <v>1</v>
      </c>
      <c r="O257" s="5" t="s">
        <v>1</v>
      </c>
      <c r="Q257" s="6" t="s">
        <v>1</v>
      </c>
      <c r="R257" s="6" t="s">
        <v>1</v>
      </c>
      <c r="S257" s="6" t="s">
        <v>772</v>
      </c>
      <c r="V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 ca="1">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49.75" x14ac:dyDescent="0.3">
      <c r="A258" s="19" t="s">
        <v>54</v>
      </c>
      <c r="B258" s="4" t="s">
        <v>522</v>
      </c>
      <c r="C258" s="4" t="s">
        <v>269</v>
      </c>
      <c r="D258" s="3" t="str">
        <f t="shared" ca="1" si="19"/>
        <v/>
      </c>
      <c r="G258" s="5" t="s">
        <v>1</v>
      </c>
      <c r="H258" s="5" t="s">
        <v>1</v>
      </c>
      <c r="I258" s="5" t="s">
        <v>1</v>
      </c>
      <c r="J258" s="5" t="s">
        <v>1</v>
      </c>
      <c r="K258" s="5" t="s">
        <v>1</v>
      </c>
      <c r="L258" s="5" t="s">
        <v>1</v>
      </c>
      <c r="M258" s="5" t="s">
        <v>1</v>
      </c>
      <c r="N258" s="5" t="s">
        <v>1</v>
      </c>
      <c r="O258" s="5" t="s">
        <v>1</v>
      </c>
      <c r="P258" s="5" t="s">
        <v>1</v>
      </c>
      <c r="Q258" s="6" t="s">
        <v>1</v>
      </c>
      <c r="R258" s="6"/>
      <c r="S258" s="6" t="s">
        <v>1</v>
      </c>
      <c r="V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 ca="1">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 ca="1">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 ca="1">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617</v>
      </c>
      <c r="C259" s="4" t="s">
        <v>198</v>
      </c>
      <c r="D259" s="3" t="str">
        <f t="shared" ca="1" si="19"/>
        <v/>
      </c>
      <c r="T259" s="5" t="s">
        <v>234</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 ca="1">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37.299999999999997" x14ac:dyDescent="0.3">
      <c r="A260" s="19" t="s">
        <v>157</v>
      </c>
      <c r="B260" s="4" t="s">
        <v>227</v>
      </c>
      <c r="C260" s="4" t="s">
        <v>198</v>
      </c>
      <c r="D260" s="3" t="str">
        <f t="shared" ca="1" si="19"/>
        <v/>
      </c>
      <c r="I260" s="5" t="s">
        <v>157</v>
      </c>
      <c r="J260" s="5" t="s">
        <v>157</v>
      </c>
      <c r="K260" s="5" t="s">
        <v>157</v>
      </c>
      <c r="L260" s="5" t="s">
        <v>157</v>
      </c>
      <c r="M260" s="5" t="s">
        <v>157</v>
      </c>
      <c r="N260" s="5" t="s">
        <v>157</v>
      </c>
      <c r="O260" s="5" t="s">
        <v>157</v>
      </c>
      <c r="P260" s="5" t="s">
        <v>157</v>
      </c>
      <c r="Q260" s="5" t="s">
        <v>157</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 ca="1">IF(OR(K260="",VLOOKUP(K$1,Services!$A$1:$B$22,2,0)="Exclude"),"",IF($D260=1,IF(OR(price_limit="",price_limit="No Limit"),IF(K260="Yes",1,2),IF(SUMIFS(WhatIf!$G:$G,WhatIf!$A:$A,K$1,WhatIf!$B:$B,K260)&lt;=price_limit,IF(K260="Yes",1,2),"")),""))</f>
        <v/>
      </c>
      <c r="BA260" s="67" t="str">
        <f ca="1">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55</v>
      </c>
      <c r="B261" s="4" t="s">
        <v>227</v>
      </c>
      <c r="C261" s="4" t="s">
        <v>198</v>
      </c>
      <c r="D261" s="3" t="str">
        <f t="shared" ca="1" si="19"/>
        <v/>
      </c>
      <c r="F261" s="5" t="s">
        <v>475</v>
      </c>
      <c r="G261" s="5" t="s">
        <v>475</v>
      </c>
      <c r="H261" s="5" t="s">
        <v>918</v>
      </c>
      <c r="I261" s="6"/>
      <c r="J261" s="6"/>
      <c r="M261" s="5" t="s">
        <v>1</v>
      </c>
      <c r="N261" s="5" t="s">
        <v>1</v>
      </c>
      <c r="O261" s="5" t="s">
        <v>1</v>
      </c>
      <c r="Q261" s="5" t="s">
        <v>1</v>
      </c>
      <c r="R261" s="6"/>
      <c r="S261" s="6" t="s">
        <v>772</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4</v>
      </c>
      <c r="B262" s="4" t="s">
        <v>227</v>
      </c>
      <c r="C262" s="4" t="s">
        <v>424</v>
      </c>
      <c r="D262" s="3">
        <f t="shared" ca="1" si="19"/>
        <v>1</v>
      </c>
      <c r="G262" s="5" t="s">
        <v>1</v>
      </c>
      <c r="H262" s="5" t="s">
        <v>1</v>
      </c>
      <c r="I262" s="5" t="s">
        <v>1</v>
      </c>
      <c r="J262" s="5" t="s">
        <v>1</v>
      </c>
      <c r="K262" s="5" t="s">
        <v>1</v>
      </c>
      <c r="L262" s="5" t="s">
        <v>1</v>
      </c>
      <c r="M262" s="5" t="s">
        <v>1</v>
      </c>
      <c r="N262" s="5" t="s">
        <v>1</v>
      </c>
      <c r="O262" s="5" t="s">
        <v>1</v>
      </c>
      <c r="P262" s="5" t="s">
        <v>1</v>
      </c>
      <c r="Q262" s="6" t="s">
        <v>1</v>
      </c>
      <c r="R262" s="6" t="s">
        <v>1</v>
      </c>
      <c r="S262" s="6"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f ca="1">IF(AND($D262=1,ISNUMBER(MATCH(Q$1&amp;Q262&amp;"x",WhatIf!$H:$H,0))),1,"")</f>
        <v>1</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f t="shared" ca="1" si="20"/>
        <v>1</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f ca="1">IF(OR(G262="",VLOOKUP(G$1,Services!$A$1:$B$22,2,0)="Exclude"),"",IF($D262=1,IF(OR(price_limit="",price_limit="No Limit"),IF(G262="Yes",1,2),IF(SUMIFS(WhatIf!$G:$G,WhatIf!$A:$A,G$1,WhatIf!$B:$B,G262)&lt;=price_limit,IF(G262="Yes",1,2),"")),""))</f>
        <v>1</v>
      </c>
      <c r="AW262" s="67">
        <f ca="1">IF(OR(H262="",VLOOKUP(H$1,Services!$A$1:$B$22,2,0)="Exclude"),"",IF($D262=1,IF(OR(price_limit="",price_limit="No Limit"),IF(H262="Yes",1,2),IF(SUMIFS(WhatIf!$G:$G,WhatIf!$A:$A,H$1,WhatIf!$B:$B,H262)&lt;=price_limit,IF(H262="Yes",1,2),"")),""))</f>
        <v>1</v>
      </c>
      <c r="AX262" s="67">
        <f ca="1">IF(OR(I262="",VLOOKUP(I$1,Services!$A$1:$B$22,2,0)="Exclude"),"",IF($D262=1,IF(OR(price_limit="",price_limit="No Limit"),IF(I262="Yes",1,2),IF(SUMIFS(WhatIf!$G:$G,WhatIf!$A:$A,I$1,WhatIf!$B:$B,I262)&lt;=price_limit,IF(I262="Yes",1,2),"")),""))</f>
        <v>1</v>
      </c>
      <c r="AY262" s="67">
        <f ca="1">IF(OR(J262="",VLOOKUP(J$1,Services!$A$1:$B$22,2,0)="Exclude"),"",IF($D262=1,IF(OR(price_limit="",price_limit="No Limit"),IF(J262="Yes",1,2),IF(SUMIFS(WhatIf!$G:$G,WhatIf!$A:$A,J$1,WhatIf!$B:$B,J262)&lt;=price_limit,IF(J262="Yes",1,2),"")),""))</f>
        <v>1</v>
      </c>
      <c r="AZ262" s="67">
        <f ca="1">IF(OR(K262="",VLOOKUP(K$1,Services!$A$1:$B$22,2,0)="Exclude"),"",IF($D262=1,IF(OR(price_limit="",price_limit="No Limit"),IF(K262="Yes",1,2),IF(SUMIFS(WhatIf!$G:$G,WhatIf!$A:$A,K$1,WhatIf!$B:$B,K262)&lt;=price_limit,IF(K262="Yes",1,2),"")),""))</f>
        <v>1</v>
      </c>
      <c r="BA262" s="67">
        <f ca="1">IF(OR(L262="",VLOOKUP(L$1,Services!$A$1:$B$22,2,0)="Exclude"),"",IF($D262=1,IF(OR(price_limit="",price_limit="No Limit"),IF(L262="Yes",1,2),IF(SUMIFS(WhatIf!$G:$G,WhatIf!$A:$A,L$1,WhatIf!$B:$B,L262)&lt;=price_limit,IF(L262="Yes",1,2),"")),""))</f>
        <v>1</v>
      </c>
      <c r="BB262" s="67">
        <f ca="1">IF(OR(M262="",VLOOKUP(M$1,Services!$A$1:$B$22,2,0)="Exclude"),"",IF($D262=1,IF(OR(price_limit="",price_limit="No Limit"),IF(M262="Yes",1,2),IF(SUMIFS(WhatIf!$G:$G,WhatIf!$A:$A,M$1,WhatIf!$B:$B,M262)&lt;=price_limit,IF(M262="Yes",1,2),"")),""))</f>
        <v>1</v>
      </c>
      <c r="BC262" s="67">
        <f ca="1">IF(OR(N262="",VLOOKUP(N$1,Services!$A$1:$B$22,2,0)="Exclude"),"",IF($D262=1,IF(OR(price_limit="",price_limit="No Limit"),IF(N262="Yes",1,2),IF(SUMIFS(WhatIf!$G:$G,WhatIf!$A:$A,N$1,WhatIf!$B:$B,N262)&lt;=price_limit,IF(N262="Yes",1,2),"")),""))</f>
        <v>1</v>
      </c>
      <c r="BD262" s="67">
        <f ca="1">IF(OR(O262="",VLOOKUP(O$1,Services!$A$1:$B$22,2,0)="Exclude"),"",IF($D262=1,IF(OR(price_limit="",price_limit="No Limit"),IF(O262="Yes",1,2),IF(SUMIFS(WhatIf!$G:$G,WhatIf!$A:$A,O$1,WhatIf!$B:$B,O262)&lt;=price_limit,IF(O262="Yes",1,2),"")),""))</f>
        <v>1</v>
      </c>
      <c r="BE262" s="67">
        <f ca="1">IF(OR(P262="",VLOOKUP(P$1,Services!$A$1:$B$22,2,0)="Exclude"),"",IF($D262=1,IF(OR(price_limit="",price_limit="No Limit"),IF(P262="Yes",1,2),IF(SUMIFS(WhatIf!$G:$G,WhatIf!$A:$A,P$1,WhatIf!$B:$B,P262)&lt;=price_limit,IF(P262="Yes",1,2),"")),""))</f>
        <v>1</v>
      </c>
      <c r="BF262" s="67">
        <f ca="1">IF(OR(Q262="",VLOOKUP(Q$1,Services!$A$1:$B$22,2,0)="Exclude"),"",IF($D262=1,IF(OR(price_limit="",price_limit="No Limit"),IF(Q262="Yes",1,2),IF(SUMIFS(WhatIf!$G:$G,WhatIf!$A:$A,Q$1,WhatIf!$B:$B,Q262)&lt;=price_limit,IF(Q262="Yes",1,2),"")),""))</f>
        <v>1</v>
      </c>
      <c r="BG262" s="67">
        <f ca="1">IF(OR(R262="",VLOOKUP(R$1,Services!$A$1:$B$22,2,0)="Exclude"),"",IF($D262=1,IF(OR(price_limit="",price_limit="No Limit"),IF(R262="Yes",1,2),IF(SUMIFS(WhatIf!$G:$G,WhatIf!$A:$A,R$1,WhatIf!$B:$B,R262)&lt;=price_limit,IF(R262="Yes",1,2),"")),""))</f>
        <v>1</v>
      </c>
      <c r="BH262" s="67">
        <f ca="1">IF(OR(S262="",VLOOKUP(S$1,Services!$A$1:$B$22,2,0)="Exclude"),"",IF($D262=1,IF(OR(price_limit="",price_limit="No Limit"),IF(S262="Yes",1,2),IF(SUMIFS(WhatIf!$G:$G,WhatIf!$A:$A,S$1,WhatIf!$B:$B,S262)&lt;=price_limit,IF(S262="Yes",1,2),"")),""))</f>
        <v>1</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1</v>
      </c>
    </row>
    <row r="263" spans="1:70" x14ac:dyDescent="0.3">
      <c r="A263" s="19" t="s">
        <v>963</v>
      </c>
      <c r="B263" s="4" t="s">
        <v>227</v>
      </c>
      <c r="C263" s="4" t="s">
        <v>205</v>
      </c>
      <c r="D263" s="3" t="str">
        <f t="shared" ca="1" si="19"/>
        <v/>
      </c>
      <c r="Q263" s="6"/>
      <c r="R263" s="6"/>
      <c r="S263" s="6"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173</v>
      </c>
      <c r="B264" s="4" t="s">
        <v>284</v>
      </c>
      <c r="C264" s="4" t="s">
        <v>198</v>
      </c>
      <c r="D264" s="3" t="str">
        <f t="shared" ca="1" si="19"/>
        <v/>
      </c>
      <c r="G264" s="5" t="s">
        <v>1</v>
      </c>
      <c r="H264" s="5" t="s">
        <v>1</v>
      </c>
      <c r="I264" s="5" t="s">
        <v>1</v>
      </c>
      <c r="J264" s="5" t="s">
        <v>1</v>
      </c>
      <c r="K264" s="5" t="s">
        <v>1</v>
      </c>
      <c r="L264" s="5" t="s">
        <v>1</v>
      </c>
      <c r="M264" s="5" t="s">
        <v>1</v>
      </c>
      <c r="N264" s="5" t="s">
        <v>1</v>
      </c>
      <c r="O264" s="5" t="s">
        <v>1</v>
      </c>
      <c r="P264" s="5" t="s">
        <v>1</v>
      </c>
      <c r="Q264" s="6" t="s">
        <v>1</v>
      </c>
      <c r="R264" s="6" t="s">
        <v>1</v>
      </c>
      <c r="S264" s="6"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232</v>
      </c>
      <c r="B265" s="4" t="s">
        <v>186</v>
      </c>
      <c r="C265" s="4" t="s">
        <v>428</v>
      </c>
      <c r="D265" s="3" t="str">
        <f t="shared" ca="1" si="19"/>
        <v/>
      </c>
      <c r="G265" s="5" t="s">
        <v>1</v>
      </c>
      <c r="H265" s="5" t="s">
        <v>1</v>
      </c>
      <c r="I265" s="5" t="s">
        <v>1</v>
      </c>
      <c r="J265" s="5" t="s">
        <v>1</v>
      </c>
      <c r="O265" s="5" t="s">
        <v>1</v>
      </c>
      <c r="Q265" s="6"/>
      <c r="R265" s="6"/>
      <c r="S265" s="6"/>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 ca="1">IF(OR(I265="",VLOOKUP(I$1,Services!$A$1:$B$22,2,0)="Exclude"),"",IF($D265=1,IF(OR(price_limit="",price_limit="No Limit"),IF(I265="Yes",1,2),IF(SUMIFS(WhatIf!$G:$G,WhatIf!$A:$A,I$1,WhatIf!$B:$B,I265)&lt;=price_limit,IF(I265="Yes",1,2),"")),""))</f>
        <v/>
      </c>
      <c r="AY265" s="67" t="str">
        <f ca="1">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941</v>
      </c>
      <c r="B266" s="4" t="s">
        <v>946</v>
      </c>
      <c r="C266" s="4" t="s">
        <v>205</v>
      </c>
      <c r="D266" s="3" t="str">
        <f t="shared" ca="1" si="19"/>
        <v/>
      </c>
      <c r="Q266" s="6" t="s">
        <v>1</v>
      </c>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374</v>
      </c>
      <c r="B267" s="4" t="s">
        <v>227</v>
      </c>
      <c r="C267" s="4" t="s">
        <v>205</v>
      </c>
      <c r="D267" s="3" t="str">
        <f t="shared" ca="1" si="19"/>
        <v/>
      </c>
      <c r="G267" s="5" t="s">
        <v>478</v>
      </c>
      <c r="H267" s="5" t="s">
        <v>921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IF(OR(M267="",VLOOKUP(M$1,Services!$A$1:$B$22,2,0)="Exclude"),"",IF($D267=1,IF(OR(price_limit="",price_limit="No Limit"),IF(M267="Yes",1,2),IF(SUMIFS(WhatIf!$G:$G,WhatIf!$A:$A,M$1,WhatIf!$B:$B,M267)&lt;=price_limit,IF(M267="Yes",1,2),"")),""))</f>
        <v/>
      </c>
      <c r="BC267" s="67" t="str">
        <f>IF(OR(N267="",VLOOKUP(N$1,Services!$A$1:$B$22,2,0)="Exclude"),"",IF($D267=1,IF(OR(price_limit="",price_limit="No Limit"),IF(N267="Yes",1,2),IF(SUMIFS(WhatIf!$G:$G,WhatIf!$A:$A,N$1,WhatIf!$B:$B,N267)&lt;=price_limit,IF(N267="Yes",1,2),"")),""))</f>
        <v/>
      </c>
      <c r="BD267" s="67" t="str">
        <f>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121</v>
      </c>
      <c r="B268" s="4" t="s">
        <v>227</v>
      </c>
      <c r="C268" s="4" t="s">
        <v>205</v>
      </c>
      <c r="D268" s="3" t="str">
        <f t="shared" ca="1" si="19"/>
        <v/>
      </c>
      <c r="Q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122</v>
      </c>
      <c r="B269" s="4" t="s">
        <v>287</v>
      </c>
      <c r="C269" s="4" t="s">
        <v>198</v>
      </c>
      <c r="D269" s="3" t="str">
        <f t="shared" ca="1" si="19"/>
        <v/>
      </c>
      <c r="Q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123</v>
      </c>
      <c r="B270" s="4" t="s">
        <v>220</v>
      </c>
      <c r="C270" s="4" t="s">
        <v>205</v>
      </c>
      <c r="D270" s="3" t="str">
        <f t="shared" ca="1" si="19"/>
        <v/>
      </c>
      <c r="F270" s="5" t="s">
        <v>478</v>
      </c>
      <c r="G270" s="5" t="s">
        <v>478</v>
      </c>
      <c r="H270" s="5" t="s">
        <v>921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124</v>
      </c>
      <c r="B271" s="4" t="s">
        <v>378</v>
      </c>
      <c r="C271" s="4" t="s">
        <v>205</v>
      </c>
      <c r="D271" s="3" t="str">
        <f t="shared" ca="1" si="19"/>
        <v/>
      </c>
      <c r="F271" s="5" t="s">
        <v>478</v>
      </c>
      <c r="G271" s="5" t="s">
        <v>478</v>
      </c>
      <c r="H271" s="5" t="s">
        <v>921</v>
      </c>
      <c r="S271" s="5" t="s">
        <v>1</v>
      </c>
      <c r="T271" s="5" t="s">
        <v>234</v>
      </c>
      <c r="X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 ca="1">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 ca="1">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56</v>
      </c>
      <c r="B272" s="4" t="s">
        <v>227</v>
      </c>
      <c r="C272" s="4" t="s">
        <v>205</v>
      </c>
      <c r="D272" s="3" t="str">
        <f t="shared" ca="1" si="19"/>
        <v/>
      </c>
      <c r="F272" s="5" t="s">
        <v>1</v>
      </c>
      <c r="G272" s="5" t="s">
        <v>1</v>
      </c>
      <c r="H272" s="5" t="s">
        <v>1</v>
      </c>
      <c r="Q272" s="5" t="s">
        <v>1</v>
      </c>
      <c r="R272" s="6"/>
      <c r="S272" s="6" t="s">
        <v>772</v>
      </c>
      <c r="X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 ca="1">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57</v>
      </c>
      <c r="B273" s="4" t="s">
        <v>227</v>
      </c>
      <c r="C273" s="4" t="s">
        <v>198</v>
      </c>
      <c r="D273" s="3" t="str">
        <f t="shared" ca="1" si="19"/>
        <v/>
      </c>
      <c r="Q273" s="6"/>
      <c r="R273" s="6"/>
      <c r="S273" s="6" t="s">
        <v>1</v>
      </c>
      <c r="V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 ca="1">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37.299999999999997" x14ac:dyDescent="0.3">
      <c r="A274" s="19" t="s">
        <v>174</v>
      </c>
      <c r="B274" s="4" t="s">
        <v>125</v>
      </c>
      <c r="C274" s="4" t="s">
        <v>198</v>
      </c>
      <c r="D274" s="3" t="str">
        <f t="shared" ca="1" si="19"/>
        <v/>
      </c>
      <c r="Q274" s="6"/>
      <c r="R274" s="6"/>
      <c r="S274" s="5" t="s">
        <v>880</v>
      </c>
      <c r="V274" s="5" t="s">
        <v>550</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 ca="1">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58</v>
      </c>
      <c r="B275" s="4" t="s">
        <v>227</v>
      </c>
      <c r="C275" s="4" t="s">
        <v>198</v>
      </c>
      <c r="D275" s="3" t="str">
        <f t="shared" ca="1" si="19"/>
        <v/>
      </c>
      <c r="F275" s="5" t="s">
        <v>475</v>
      </c>
      <c r="G275" s="5" t="s">
        <v>475</v>
      </c>
      <c r="H275" s="5" t="s">
        <v>918</v>
      </c>
      <c r="I275" s="6"/>
      <c r="J275" s="6"/>
      <c r="M275" s="5" t="s">
        <v>1</v>
      </c>
      <c r="N275" s="5" t="s">
        <v>1</v>
      </c>
      <c r="O275" s="5" t="s">
        <v>1</v>
      </c>
      <c r="Q275" s="6"/>
      <c r="R275" s="6"/>
      <c r="S275" s="6" t="s">
        <v>772</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 ca="1">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59</v>
      </c>
      <c r="B276" s="4" t="s">
        <v>691</v>
      </c>
      <c r="C276" s="4" t="s">
        <v>423</v>
      </c>
      <c r="D276" s="3" t="str">
        <f t="shared" ca="1" si="19"/>
        <v/>
      </c>
      <c r="E276" s="5" t="s">
        <v>1</v>
      </c>
      <c r="F276" s="5" t="s">
        <v>477</v>
      </c>
      <c r="G276" s="5" t="s">
        <v>1</v>
      </c>
      <c r="H276" s="5" t="s">
        <v>1</v>
      </c>
      <c r="I276" s="5" t="s">
        <v>1</v>
      </c>
      <c r="J276" s="5" t="s">
        <v>1</v>
      </c>
      <c r="L276" s="5" t="s">
        <v>1</v>
      </c>
      <c r="M276" s="5" t="s">
        <v>1</v>
      </c>
      <c r="N276" s="5" t="s">
        <v>1</v>
      </c>
      <c r="O276" s="5" t="s">
        <v>1</v>
      </c>
      <c r="P276" s="5" t="s">
        <v>1</v>
      </c>
      <c r="Q276" s="6"/>
      <c r="R276" s="6"/>
      <c r="S276" s="6" t="s">
        <v>1</v>
      </c>
      <c r="V276" s="5" t="s">
        <v>1</v>
      </c>
      <c r="X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 ca="1">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 ca="1">IF(OR(I276="",VLOOKUP(I$1,Services!$A$1:$B$22,2,0)="Exclude"),"",IF($D276=1,IF(OR(price_limit="",price_limit="No Limit"),IF(I276="Yes",1,2),IF(SUMIFS(WhatIf!$G:$G,WhatIf!$A:$A,I$1,WhatIf!$B:$B,I276)&lt;=price_limit,IF(I276="Yes",1,2),"")),""))</f>
        <v/>
      </c>
      <c r="AY276" s="67" t="str">
        <f ca="1">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 ca="1">IF(OR(O276="",VLOOKUP(O$1,Services!$A$1:$B$22,2,0)="Exclude"),"",IF($D276=1,IF(OR(price_limit="",price_limit="No Limit"),IF(O276="Yes",1,2),IF(SUMIFS(WhatIf!$G:$G,WhatIf!$A:$A,O$1,WhatIf!$B:$B,O276)&lt;=price_limit,IF(O276="Yes",1,2),"")),""))</f>
        <v/>
      </c>
      <c r="BE276" s="67" t="str">
        <f ca="1">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 ca="1">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878</v>
      </c>
      <c r="C277" s="4" t="s">
        <v>427</v>
      </c>
      <c r="D277" s="3" t="str">
        <f t="shared" ref="D277:D308" ca="1" si="22">IF(BR277=0,"",IF(BR277&lt;=VALUE(MID(marker_pick,1,1)),1,""))</f>
        <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60</v>
      </c>
      <c r="B278" s="4" t="s">
        <v>317</v>
      </c>
      <c r="C278" s="4" t="s">
        <v>423</v>
      </c>
      <c r="D278" s="3" t="str">
        <f t="shared" ca="1" si="22"/>
        <v/>
      </c>
      <c r="E278" s="5" t="s">
        <v>1</v>
      </c>
      <c r="I278" s="5" t="s">
        <v>1</v>
      </c>
      <c r="J278" s="5" t="s">
        <v>1</v>
      </c>
      <c r="K278" s="5" t="s">
        <v>1</v>
      </c>
      <c r="L278" s="5" t="s">
        <v>1</v>
      </c>
      <c r="M278" s="5" t="s">
        <v>1</v>
      </c>
      <c r="N278" s="5" t="s">
        <v>1</v>
      </c>
      <c r="O278" s="5" t="s">
        <v>1</v>
      </c>
      <c r="P278" s="5" t="s">
        <v>1</v>
      </c>
      <c r="Q278" s="6" t="s">
        <v>1</v>
      </c>
      <c r="R278" s="6"/>
      <c r="S278" s="6" t="s">
        <v>1</v>
      </c>
      <c r="V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 ca="1">IF(OR(E278="",VLOOKUP(E$1,Services!$A$1:$B$22,2,0)="Exclude"),"",IF($D278=1,IF(OR(price_limit="",price_limit="No Limit"),IF(E278="Yes",1,2),IF(SUMIFS(WhatIf!$G:$G,WhatIf!$A:$A,E$1,WhatIf!$B:$B,E278)&lt;=price_limit,IF(E278="Yes",1,2),"")),""))</f>
        <v/>
      </c>
      <c r="AU278" s="67" t="str">
        <f>IF(OR(F278="",VLOOKUP(F$1,Services!$A$1:$B$22,2,0)="Exclude"),"",IF($D278=1,IF(OR(price_limit="",price_limit="No Limit"),IF(F278="Yes",1,2),IF(SUMIFS(WhatIf!$G:$G,WhatIf!$A:$A,F$1,WhatIf!$B:$B,F278)&lt;=price_limit,IF(F278="Yes",1,2),"")),""))</f>
        <v/>
      </c>
      <c r="AV278" s="67" t="str">
        <f>IF(OR(G278="",VLOOKUP(G$1,Services!$A$1:$B$22,2,0)="Exclude"),"",IF($D278=1,IF(OR(price_limit="",price_limit="No Limit"),IF(G278="Yes",1,2),IF(SUMIFS(WhatIf!$G:$G,WhatIf!$A:$A,G$1,WhatIf!$B:$B,G278)&lt;=price_limit,IF(G278="Yes",1,2),"")),""))</f>
        <v/>
      </c>
      <c r="AW278" s="67" t="str">
        <f>IF(OR(H278="",VLOOKUP(H$1,Services!$A$1:$B$22,2,0)="Exclude"),"",IF($D278=1,IF(OR(price_limit="",price_limit="No Limit"),IF(H278="Yes",1,2),IF(SUMIFS(WhatIf!$G:$G,WhatIf!$A:$A,H$1,WhatIf!$B:$B,H278)&lt;=price_limit,IF(H278="Yes",1,2),"")),""))</f>
        <v/>
      </c>
      <c r="AX278" s="67" t="str">
        <f ca="1">IF(OR(I278="",VLOOKUP(I$1,Services!$A$1:$B$22,2,0)="Exclude"),"",IF($D278=1,IF(OR(price_limit="",price_limit="No Limit"),IF(I278="Yes",1,2),IF(SUMIFS(WhatIf!$G:$G,WhatIf!$A:$A,I$1,WhatIf!$B:$B,I278)&lt;=price_limit,IF(I278="Yes",1,2),"")),""))</f>
        <v/>
      </c>
      <c r="AY278" s="67" t="str">
        <f ca="1">IF(OR(J278="",VLOOKUP(J$1,Services!$A$1:$B$22,2,0)="Exclude"),"",IF($D278=1,IF(OR(price_limit="",price_limit="No Limit"),IF(J278="Yes",1,2),IF(SUMIFS(WhatIf!$G:$G,WhatIf!$A:$A,J$1,WhatIf!$B:$B,J278)&lt;=price_limit,IF(J278="Yes",1,2),"")),""))</f>
        <v/>
      </c>
      <c r="AZ278" s="67" t="str">
        <f ca="1">IF(OR(K278="",VLOOKUP(K$1,Services!$A$1:$B$22,2,0)="Exclude"),"",IF($D278=1,IF(OR(price_limit="",price_limit="No Limit"),IF(K278="Yes",1,2),IF(SUMIFS(WhatIf!$G:$G,WhatIf!$A:$A,K$1,WhatIf!$B:$B,K278)&lt;=price_limit,IF(K278="Yes",1,2),"")),""))</f>
        <v/>
      </c>
      <c r="BA278" s="67" t="str">
        <f ca="1">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 ca="1">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 ca="1">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958</v>
      </c>
      <c r="C279" s="4" t="s">
        <v>423</v>
      </c>
      <c r="D279" s="3" t="str">
        <f t="shared" ca="1" si="22"/>
        <v/>
      </c>
      <c r="O279" s="5" t="s">
        <v>1</v>
      </c>
      <c r="Q279" s="6"/>
      <c r="R279" s="6"/>
      <c r="S279" s="6"/>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IF(OR(G279="",VLOOKUP(G$1,Services!$A$1:$B$22,2,0)="Exclude"),"",IF($D279=1,IF(OR(price_limit="",price_limit="No Limit"),IF(G279="Yes",1,2),IF(SUMIFS(WhatIf!$G:$G,WhatIf!$A:$A,G$1,WhatIf!$B:$B,G279)&lt;=price_limit,IF(G279="Yes",1,2),"")),""))</f>
        <v/>
      </c>
      <c r="AW279" s="67" t="str">
        <f>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61</v>
      </c>
      <c r="B280" s="4" t="s">
        <v>282</v>
      </c>
      <c r="C280" s="4" t="s">
        <v>423</v>
      </c>
      <c r="D280" s="3" t="str">
        <f t="shared" ca="1" si="22"/>
        <v/>
      </c>
      <c r="E280" s="5" t="s">
        <v>1</v>
      </c>
      <c r="F280" s="5" t="s">
        <v>477</v>
      </c>
      <c r="G280" s="5" t="s">
        <v>477</v>
      </c>
      <c r="H280" s="5" t="s">
        <v>920</v>
      </c>
      <c r="L280" s="5" t="s">
        <v>1</v>
      </c>
      <c r="M280" s="5" t="s">
        <v>1</v>
      </c>
      <c r="N280" s="5" t="s">
        <v>1</v>
      </c>
      <c r="O280" s="5" t="s">
        <v>1</v>
      </c>
      <c r="Q280" s="6"/>
      <c r="R280" s="6"/>
      <c r="S280" s="6" t="s">
        <v>772</v>
      </c>
      <c r="V280" s="5" t="s">
        <v>550</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 ca="1">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 ca="1">IF(OR(L280="",VLOOKUP(L$1,Services!$A$1:$B$22,2,0)="Exclude"),"",IF($D280=1,IF(OR(price_limit="",price_limit="No Limit"),IF(L280="Yes",1,2),IF(SUMIFS(WhatIf!$G:$G,WhatIf!$A:$A,L$1,WhatIf!$B:$B,L280)&lt;=price_limit,IF(L280="Yes",1,2),"")),""))</f>
        <v/>
      </c>
      <c r="BB280" s="67" t="str">
        <f ca="1">IF(OR(M280="",VLOOKUP(M$1,Services!$A$1:$B$22,2,0)="Exclude"),"",IF($D280=1,IF(OR(price_limit="",price_limit="No Limit"),IF(M280="Yes",1,2),IF(SUMIFS(WhatIf!$G:$G,WhatIf!$A:$A,M$1,WhatIf!$B:$B,M280)&lt;=price_limit,IF(M280="Yes",1,2),"")),""))</f>
        <v/>
      </c>
      <c r="BC280" s="67" t="str">
        <f ca="1">IF(OR(N280="",VLOOKUP(N$1,Services!$A$1:$B$22,2,0)="Exclude"),"",IF($D280=1,IF(OR(price_limit="",price_limit="No Limit"),IF(N280="Yes",1,2),IF(SUMIFS(WhatIf!$G:$G,WhatIf!$A:$A,N$1,WhatIf!$B:$B,N280)&lt;=price_limit,IF(N280="Yes",1,2),"")),""))</f>
        <v/>
      </c>
      <c r="BD280" s="67" t="str">
        <f ca="1">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195</v>
      </c>
      <c r="B281" s="4" t="s">
        <v>835</v>
      </c>
      <c r="C281" s="4" t="s">
        <v>197</v>
      </c>
      <c r="D281" s="3" t="str">
        <f t="shared" ca="1" si="22"/>
        <v/>
      </c>
      <c r="F281" s="5" t="s">
        <v>761</v>
      </c>
      <c r="G281" s="5" t="s">
        <v>761</v>
      </c>
      <c r="H281" s="5" t="s">
        <v>761</v>
      </c>
      <c r="I281" s="5" t="s">
        <v>271</v>
      </c>
      <c r="J281" s="5" t="s">
        <v>271</v>
      </c>
      <c r="K281" s="5" t="s">
        <v>271</v>
      </c>
      <c r="L281" s="5" t="s">
        <v>271</v>
      </c>
      <c r="M281" s="5" t="s">
        <v>271</v>
      </c>
      <c r="N281" s="5" t="s">
        <v>271</v>
      </c>
      <c r="O281" s="5" t="s">
        <v>271</v>
      </c>
      <c r="P281" s="5" t="s">
        <v>1</v>
      </c>
      <c r="S281" s="5" t="s">
        <v>887</v>
      </c>
      <c r="W281" s="5" t="s">
        <v>841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 ca="1">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259</v>
      </c>
      <c r="B282" s="4" t="s">
        <v>227</v>
      </c>
      <c r="C282" s="4" t="s">
        <v>197</v>
      </c>
      <c r="D282" s="3" t="str">
        <f t="shared" ca="1" si="22"/>
        <v/>
      </c>
      <c r="F282" s="5" t="s">
        <v>854</v>
      </c>
      <c r="G282" s="5" t="s">
        <v>854</v>
      </c>
      <c r="H282" s="5" t="s">
        <v>854</v>
      </c>
      <c r="I282" s="5" t="s">
        <v>271</v>
      </c>
      <c r="J282" s="5" t="s">
        <v>271</v>
      </c>
      <c r="K282" s="5" t="s">
        <v>271</v>
      </c>
      <c r="L282" s="5" t="s">
        <v>271</v>
      </c>
      <c r="M282" s="5" t="s">
        <v>271</v>
      </c>
      <c r="N282" s="5" t="s">
        <v>271</v>
      </c>
      <c r="O282" s="5" t="s">
        <v>271</v>
      </c>
      <c r="P282" s="5" t="s">
        <v>1</v>
      </c>
      <c r="S282" s="5" t="s">
        <v>948</v>
      </c>
      <c r="W282" s="5" t="s">
        <v>841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 ca="1">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 ca="1">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624</v>
      </c>
      <c r="C283" s="4" t="s">
        <v>189</v>
      </c>
      <c r="D283" s="3" t="str">
        <f t="shared" ca="1" si="22"/>
        <v/>
      </c>
      <c r="T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 ca="1">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857</v>
      </c>
      <c r="B284" s="19"/>
      <c r="C284" s="4" t="s">
        <v>205</v>
      </c>
      <c r="D284" s="3" t="str">
        <f t="shared" ca="1" si="22"/>
        <v/>
      </c>
      <c r="T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 ca="1">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24.9" x14ac:dyDescent="0.3">
      <c r="A285" s="19" t="s">
        <v>126</v>
      </c>
      <c r="B285" s="4" t="s">
        <v>752</v>
      </c>
      <c r="C285" s="4" t="s">
        <v>198</v>
      </c>
      <c r="D285" s="3" t="str">
        <f t="shared" ca="1" si="22"/>
        <v/>
      </c>
      <c r="G285" s="5" t="s">
        <v>475</v>
      </c>
      <c r="H285" s="5" t="s">
        <v>918</v>
      </c>
      <c r="I285" s="6"/>
      <c r="J285" s="6" t="s">
        <v>1</v>
      </c>
      <c r="M285" s="5" t="s">
        <v>1</v>
      </c>
      <c r="N285" s="5" t="s">
        <v>1</v>
      </c>
      <c r="O285" s="5" t="s">
        <v>1</v>
      </c>
      <c r="Q285" s="5" t="s">
        <v>1</v>
      </c>
      <c r="R285" s="5" t="s">
        <v>1</v>
      </c>
      <c r="S285" s="5" t="s">
        <v>1</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 ca="1">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558</v>
      </c>
      <c r="B286" s="19" t="s">
        <v>622</v>
      </c>
      <c r="C286" s="4" t="s">
        <v>205</v>
      </c>
      <c r="D286" s="3" t="str">
        <f t="shared" ca="1" si="22"/>
        <v/>
      </c>
      <c r="K286" s="5" t="s">
        <v>1</v>
      </c>
      <c r="L286" s="5" t="s">
        <v>1</v>
      </c>
      <c r="M286" s="5" t="s">
        <v>1</v>
      </c>
      <c r="N286" s="5" t="s">
        <v>1</v>
      </c>
      <c r="O286" s="5" t="s">
        <v>1</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 ca="1">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127</v>
      </c>
      <c r="B287" s="4" t="s">
        <v>520</v>
      </c>
      <c r="C287" s="4" t="s">
        <v>189</v>
      </c>
      <c r="D287" s="3" t="str">
        <f t="shared" ca="1" si="22"/>
        <v/>
      </c>
      <c r="F287" s="5" t="s">
        <v>481</v>
      </c>
      <c r="G287" s="5" t="s">
        <v>481</v>
      </c>
      <c r="H287" s="5" t="s">
        <v>919</v>
      </c>
      <c r="S287" s="5" t="s">
        <v>883</v>
      </c>
      <c r="U287" s="5" t="s">
        <v>1</v>
      </c>
      <c r="X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 ca="1">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 ca="1">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724</v>
      </c>
      <c r="B288" s="4" t="s">
        <v>128</v>
      </c>
      <c r="C288" s="4" t="s">
        <v>198</v>
      </c>
      <c r="D288" s="3" t="str">
        <f t="shared" ca="1" si="22"/>
        <v/>
      </c>
      <c r="F288" s="5" t="s">
        <v>475</v>
      </c>
      <c r="G288" s="5" t="s">
        <v>475</v>
      </c>
      <c r="H288" s="5" t="s">
        <v>918</v>
      </c>
      <c r="S288" s="5" t="s">
        <v>883</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492</v>
      </c>
      <c r="C289" s="4" t="s">
        <v>198</v>
      </c>
      <c r="D289" s="3" t="str">
        <f t="shared" ca="1" si="22"/>
        <v/>
      </c>
      <c r="F289" s="5" t="s">
        <v>492</v>
      </c>
      <c r="G289" s="5" t="s">
        <v>492</v>
      </c>
      <c r="H289" s="5" t="s">
        <v>492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x14ac:dyDescent="0.3">
      <c r="A290" s="19" t="s">
        <v>411</v>
      </c>
      <c r="B290" s="4" t="s">
        <v>227</v>
      </c>
      <c r="C290" s="4" t="s">
        <v>189</v>
      </c>
      <c r="D290" s="3" t="str">
        <f t="shared" ca="1" si="22"/>
        <v/>
      </c>
      <c r="I290" s="5" t="s">
        <v>1</v>
      </c>
      <c r="J290" s="5" t="s">
        <v>1</v>
      </c>
      <c r="K290" s="5" t="s">
        <v>1</v>
      </c>
      <c r="M290" s="5" t="s">
        <v>1</v>
      </c>
      <c r="N290" s="5" t="s">
        <v>1</v>
      </c>
      <c r="O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IF(OR(G290="",VLOOKUP(G$1,Services!$A$1:$B$22,2,0)="Exclude"),"",IF($D290=1,IF(OR(price_limit="",price_limit="No Limit"),IF(G290="Yes",1,2),IF(SUMIFS(WhatIf!$G:$G,WhatIf!$A:$A,G$1,WhatIf!$B:$B,G290)&lt;=price_limit,IF(G290="Yes",1,2),"")),""))</f>
        <v/>
      </c>
      <c r="AW290" s="67" t="str">
        <f>IF(OR(H290="",VLOOKUP(H$1,Services!$A$1:$B$22,2,0)="Exclude"),"",IF($D290=1,IF(OR(price_limit="",price_limit="No Limit"),IF(H290="Yes",1,2),IF(SUMIFS(WhatIf!$G:$G,WhatIf!$A:$A,H$1,WhatIf!$B:$B,H290)&lt;=price_limit,IF(H290="Yes",1,2),"")),""))</f>
        <v/>
      </c>
      <c r="AX290" s="67" t="str">
        <f ca="1">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 ca="1">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318</v>
      </c>
      <c r="B291" s="4" t="s">
        <v>685</v>
      </c>
      <c r="C291" s="4" t="s">
        <v>189</v>
      </c>
      <c r="D291" s="3" t="str">
        <f t="shared" ca="1" si="22"/>
        <v/>
      </c>
      <c r="E291" s="5" t="s">
        <v>1</v>
      </c>
      <c r="L291" s="5" t="s">
        <v>1</v>
      </c>
      <c r="M291" s="5" t="s">
        <v>1</v>
      </c>
      <c r="N291" s="5" t="s">
        <v>1</v>
      </c>
      <c r="O291" s="5" t="s">
        <v>1</v>
      </c>
      <c r="Q291" s="6" t="s">
        <v>1</v>
      </c>
      <c r="R291" s="6"/>
      <c r="S291" s="6" t="s">
        <v>1</v>
      </c>
      <c r="V291" s="5" t="s">
        <v>1</v>
      </c>
      <c r="X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 ca="1">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 ca="1">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 ca="1">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 ca="1">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 ca="1">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175</v>
      </c>
      <c r="B292" s="4" t="s">
        <v>129</v>
      </c>
      <c r="C292" s="4" t="s">
        <v>189</v>
      </c>
      <c r="D292" s="3" t="str">
        <f t="shared" ca="1" si="22"/>
        <v/>
      </c>
      <c r="G292" s="5" t="s">
        <v>479</v>
      </c>
      <c r="H292" s="5" t="s">
        <v>923</v>
      </c>
      <c r="I292" s="6" t="s">
        <v>1</v>
      </c>
      <c r="J292" s="6" t="s">
        <v>1</v>
      </c>
      <c r="M292" s="5" t="s">
        <v>1</v>
      </c>
      <c r="N292" s="5" t="s">
        <v>1</v>
      </c>
      <c r="O292" s="5" t="s">
        <v>1</v>
      </c>
      <c r="Q292" s="6" t="s">
        <v>1</v>
      </c>
      <c r="R292" s="6" t="s">
        <v>1</v>
      </c>
      <c r="S292" s="6"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 ca="1">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37.299999999999997" x14ac:dyDescent="0.3">
      <c r="A293" s="19" t="s">
        <v>319</v>
      </c>
      <c r="B293" s="4" t="s">
        <v>912</v>
      </c>
      <c r="C293" s="4" t="s">
        <v>198</v>
      </c>
      <c r="D293" s="3" t="str">
        <f t="shared" ca="1" si="22"/>
        <v/>
      </c>
      <c r="S293" s="5" t="s">
        <v>880</v>
      </c>
      <c r="V293" s="5" t="s">
        <v>550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320</v>
      </c>
      <c r="B294" s="4" t="s">
        <v>917</v>
      </c>
      <c r="C294" s="4" t="s">
        <v>198</v>
      </c>
      <c r="D294" s="3" t="str">
        <f t="shared" ca="1" si="22"/>
        <v/>
      </c>
      <c r="S294" s="5" t="s">
        <v>880</v>
      </c>
      <c r="V294" s="5" t="s">
        <v>550</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 ca="1">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321</v>
      </c>
      <c r="B295" s="4" t="s">
        <v>916</v>
      </c>
      <c r="C295" s="4" t="s">
        <v>198</v>
      </c>
      <c r="D295" s="3" t="str">
        <f t="shared" ca="1" si="22"/>
        <v/>
      </c>
      <c r="S295" s="5" t="s">
        <v>880</v>
      </c>
      <c r="V295" s="5" t="s">
        <v>550</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322</v>
      </c>
      <c r="B296" s="4" t="s">
        <v>913</v>
      </c>
      <c r="C296" s="4" t="s">
        <v>198</v>
      </c>
      <c r="D296" s="3" t="str">
        <f t="shared" ca="1" si="22"/>
        <v/>
      </c>
      <c r="S296" s="5" t="s">
        <v>880</v>
      </c>
      <c r="V296" s="5" t="s">
        <v>550</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323</v>
      </c>
      <c r="B297" s="4" t="s">
        <v>914</v>
      </c>
      <c r="C297" s="4" t="s">
        <v>198</v>
      </c>
      <c r="D297" s="3" t="str">
        <f t="shared" ca="1" si="22"/>
        <v/>
      </c>
      <c r="S297" s="5" t="s">
        <v>880</v>
      </c>
      <c r="V297" s="5" t="s">
        <v>550</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324</v>
      </c>
      <c r="B298" s="4" t="s">
        <v>915</v>
      </c>
      <c r="C298" s="4" t="s">
        <v>198</v>
      </c>
      <c r="D298" s="3" t="str">
        <f t="shared" ca="1" si="22"/>
        <v/>
      </c>
      <c r="S298" s="5" t="s">
        <v>880</v>
      </c>
      <c r="V298" s="5" t="s">
        <v>550</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221</v>
      </c>
      <c r="B299" s="4" t="s">
        <v>325</v>
      </c>
      <c r="C299" s="4" t="s">
        <v>428</v>
      </c>
      <c r="D299" s="3" t="str">
        <f t="shared" ca="1" si="22"/>
        <v/>
      </c>
      <c r="F299" s="5" t="s">
        <v>475</v>
      </c>
      <c r="G299" s="5" t="s">
        <v>475</v>
      </c>
      <c r="H299" s="5" t="s">
        <v>918</v>
      </c>
      <c r="S299" s="5" t="s">
        <v>772</v>
      </c>
      <c r="V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 ca="1">IF(OR(F299="",VLOOKUP(F$1,Services!$A$1:$B$22,2,0)="Exclude"),"",IF($D299=1,IF(OR(price_limit="",price_limit="No Limit"),IF(F299="Yes",1,2),IF(SUMIFS(WhatIf!$G:$G,WhatIf!$A:$A,F$1,WhatIf!$B:$B,F299)&lt;=price_limit,IF(F299="Yes",1,2),"")),""))</f>
        <v/>
      </c>
      <c r="AV299" s="67" t="str">
        <f ca="1">IF(OR(G299="",VLOOKUP(G$1,Services!$A$1:$B$22,2,0)="Exclude"),"",IF($D299=1,IF(OR(price_limit="",price_limit="No Limit"),IF(G299="Yes",1,2),IF(SUMIFS(WhatIf!$G:$G,WhatIf!$A:$A,G$1,WhatIf!$B:$B,G299)&lt;=price_limit,IF(G299="Yes",1,2),"")),""))</f>
        <v/>
      </c>
      <c r="AW299" s="67" t="str">
        <f ca="1">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493</v>
      </c>
      <c r="C300" s="4" t="s">
        <v>430</v>
      </c>
      <c r="D300" s="3" t="str">
        <f t="shared" ca="1" si="22"/>
        <v/>
      </c>
      <c r="F300" s="5" t="s">
        <v>493</v>
      </c>
      <c r="G300" s="5" t="s">
        <v>493</v>
      </c>
      <c r="H300" s="5" t="s">
        <v>493</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62</v>
      </c>
      <c r="B301" s="4" t="s">
        <v>713</v>
      </c>
      <c r="C301" s="4" t="s">
        <v>269</v>
      </c>
      <c r="D301" s="3" t="str">
        <f t="shared" ca="1" si="22"/>
        <v/>
      </c>
      <c r="E301" s="5" t="s">
        <v>1</v>
      </c>
      <c r="F301" s="5" t="s">
        <v>476</v>
      </c>
      <c r="G301" s="5" t="s">
        <v>1</v>
      </c>
      <c r="H301" s="5" t="s">
        <v>1</v>
      </c>
      <c r="J301" s="5" t="s">
        <v>1</v>
      </c>
      <c r="K301" s="5" t="s">
        <v>1</v>
      </c>
      <c r="L301" s="5" t="s">
        <v>1</v>
      </c>
      <c r="M301" s="5" t="s">
        <v>1</v>
      </c>
      <c r="N301" s="5" t="s">
        <v>1</v>
      </c>
      <c r="O301" s="5" t="s">
        <v>1</v>
      </c>
      <c r="P301" s="5" t="s">
        <v>1</v>
      </c>
      <c r="Q301" s="6" t="s">
        <v>1</v>
      </c>
      <c r="R301" s="6"/>
      <c r="S301" s="6" t="s">
        <v>1</v>
      </c>
      <c r="V301" s="5" t="s">
        <v>1</v>
      </c>
      <c r="X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 ca="1">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 ca="1">IF(OR(J301="",VLOOKUP(J$1,Services!$A$1:$B$22,2,0)="Exclude"),"",IF($D301=1,IF(OR(price_limit="",price_limit="No Limit"),IF(J301="Yes",1,2),IF(SUMIFS(WhatIf!$G:$G,WhatIf!$A:$A,J$1,WhatIf!$B:$B,J301)&lt;=price_limit,IF(J301="Yes",1,2),"")),""))</f>
        <v/>
      </c>
      <c r="AZ301" s="67" t="str">
        <f ca="1">IF(OR(K301="",VLOOKUP(K$1,Services!$A$1:$B$22,2,0)="Exclude"),"",IF($D301=1,IF(OR(price_limit="",price_limit="No Limit"),IF(K301="Yes",1,2),IF(SUMIFS(WhatIf!$G:$G,WhatIf!$A:$A,K$1,WhatIf!$B:$B,K301)&lt;=price_limit,IF(K301="Yes",1,2),"")),""))</f>
        <v/>
      </c>
      <c r="BA301" s="67" t="str">
        <f ca="1">IF(OR(L301="",VLOOKUP(L$1,Services!$A$1:$B$22,2,0)="Exclude"),"",IF($D301=1,IF(OR(price_limit="",price_limit="No Limit"),IF(L301="Yes",1,2),IF(SUMIFS(WhatIf!$G:$G,WhatIf!$A:$A,L$1,WhatIf!$B:$B,L301)&lt;=price_limit,IF(L301="Yes",1,2),"")),""))</f>
        <v/>
      </c>
      <c r="BB301" s="67" t="str">
        <f ca="1">IF(OR(M301="",VLOOKUP(M$1,Services!$A$1:$B$22,2,0)="Exclude"),"",IF($D301=1,IF(OR(price_limit="",price_limit="No Limit"),IF(M301="Yes",1,2),IF(SUMIFS(WhatIf!$G:$G,WhatIf!$A:$A,M$1,WhatIf!$B:$B,M301)&lt;=price_limit,IF(M301="Yes",1,2),"")),""))</f>
        <v/>
      </c>
      <c r="BC301" s="67" t="str">
        <f ca="1">IF(OR(N301="",VLOOKUP(N$1,Services!$A$1:$B$22,2,0)="Exclude"),"",IF($D301=1,IF(OR(price_limit="",price_limit="No Limit"),IF(N301="Yes",1,2),IF(SUMIFS(WhatIf!$G:$G,WhatIf!$A:$A,N$1,WhatIf!$B:$B,N301)&lt;=price_limit,IF(N301="Yes",1,2),"")),""))</f>
        <v/>
      </c>
      <c r="BD301" s="67" t="str">
        <f ca="1">IF(OR(O301="",VLOOKUP(O$1,Services!$A$1:$B$22,2,0)="Exclude"),"",IF($D301=1,IF(OR(price_limit="",price_limit="No Limit"),IF(O301="Yes",1,2),IF(SUMIFS(WhatIf!$G:$G,WhatIf!$A:$A,O$1,WhatIf!$B:$B,O301)&lt;=price_limit,IF(O301="Yes",1,2),"")),""))</f>
        <v/>
      </c>
      <c r="BE301" s="67" t="str">
        <f ca="1">IF(OR(P301="",VLOOKUP(P$1,Services!$A$1:$B$22,2,0)="Exclude"),"",IF($D301=1,IF(OR(price_limit="",price_limit="No Limit"),IF(P301="Yes",1,2),IF(SUMIFS(WhatIf!$G:$G,WhatIf!$A:$A,P$1,WhatIf!$B:$B,P301)&lt;=price_limit,IF(P301="Yes",1,2),"")),""))</f>
        <v/>
      </c>
      <c r="BF301" s="67" t="str">
        <f ca="1">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 ca="1">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24.9" x14ac:dyDescent="0.3">
      <c r="A302" s="19" t="s">
        <v>196</v>
      </c>
      <c r="B302" s="4" t="s">
        <v>227</v>
      </c>
      <c r="C302" s="4" t="s">
        <v>197</v>
      </c>
      <c r="D302" s="3" t="str">
        <f t="shared" ca="1" si="22"/>
        <v/>
      </c>
      <c r="F302" s="5" t="s">
        <v>761</v>
      </c>
      <c r="G302" s="5" t="s">
        <v>761</v>
      </c>
      <c r="H302" s="5" t="s">
        <v>761</v>
      </c>
      <c r="I302" s="5" t="s">
        <v>271</v>
      </c>
      <c r="J302" s="5" t="s">
        <v>271</v>
      </c>
      <c r="K302" s="5" t="s">
        <v>271</v>
      </c>
      <c r="L302" s="5" t="s">
        <v>271</v>
      </c>
      <c r="M302" s="5" t="s">
        <v>271</v>
      </c>
      <c r="N302" s="5" t="s">
        <v>271</v>
      </c>
      <c r="O302" s="5" t="s">
        <v>271</v>
      </c>
      <c r="P302" s="5" t="s">
        <v>1</v>
      </c>
      <c r="W302" s="5" t="s">
        <v>841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 ca="1">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 ca="1">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63</v>
      </c>
      <c r="B303" s="4" t="s">
        <v>227</v>
      </c>
      <c r="C303" s="4" t="s">
        <v>424</v>
      </c>
      <c r="D303" s="3" t="str">
        <f t="shared" ca="1" si="22"/>
        <v/>
      </c>
      <c r="Q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872</v>
      </c>
      <c r="B304" s="4" t="s">
        <v>227</v>
      </c>
      <c r="C304" s="4" t="s">
        <v>423</v>
      </c>
      <c r="D304" s="3" t="str">
        <f t="shared" ca="1" si="22"/>
        <v/>
      </c>
      <c r="Q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 ca="1">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130</v>
      </c>
      <c r="B305" s="4" t="s">
        <v>280</v>
      </c>
      <c r="C305" s="4" t="s">
        <v>189</v>
      </c>
      <c r="D305" s="3" t="str">
        <f t="shared" ca="1" si="22"/>
        <v/>
      </c>
      <c r="E305" s="5" t="s">
        <v>1</v>
      </c>
      <c r="S305" s="6" t="s">
        <v>772</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 ca="1">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 ca="1">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260</v>
      </c>
      <c r="B306" s="4" t="s">
        <v>227</v>
      </c>
      <c r="C306" s="4" t="s">
        <v>197</v>
      </c>
      <c r="D306" s="3" t="str">
        <f t="shared" ca="1" si="22"/>
        <v/>
      </c>
      <c r="I306" s="5" t="s">
        <v>271</v>
      </c>
      <c r="J306" s="5" t="s">
        <v>271</v>
      </c>
      <c r="K306" s="5" t="s">
        <v>271</v>
      </c>
      <c r="L306" s="5" t="s">
        <v>271</v>
      </c>
      <c r="M306" s="5" t="s">
        <v>271</v>
      </c>
      <c r="N306" s="5" t="s">
        <v>271</v>
      </c>
      <c r="O306" s="5" t="s">
        <v>271</v>
      </c>
      <c r="P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 ca="1">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131</v>
      </c>
      <c r="B307" s="4" t="s">
        <v>227</v>
      </c>
      <c r="C307" s="4" t="s">
        <v>189</v>
      </c>
      <c r="D307" s="3" t="str">
        <f t="shared" ca="1" si="22"/>
        <v/>
      </c>
      <c r="F307" s="5" t="s">
        <v>481</v>
      </c>
      <c r="G307" s="5" t="s">
        <v>481</v>
      </c>
      <c r="H307" s="5" t="s">
        <v>919</v>
      </c>
      <c r="U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 ca="1">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132</v>
      </c>
      <c r="B308" s="4" t="s">
        <v>616</v>
      </c>
      <c r="C308" s="4" t="s">
        <v>189</v>
      </c>
      <c r="D308" s="3" t="str">
        <f t="shared" ca="1" si="22"/>
        <v/>
      </c>
      <c r="L308" s="5" t="s">
        <v>1</v>
      </c>
      <c r="M308" s="5" t="s">
        <v>1</v>
      </c>
      <c r="N308" s="5" t="s">
        <v>1</v>
      </c>
      <c r="O308" s="5" t="s">
        <v>1</v>
      </c>
      <c r="Q308" s="5" t="s">
        <v>1</v>
      </c>
      <c r="R308" s="5" t="s">
        <v>1</v>
      </c>
      <c r="S308" s="5" t="s">
        <v>1</v>
      </c>
      <c r="T308" s="5" t="s">
        <v>234</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 ca="1">IF(OR(R308="",VLOOKUP(R$1,Services!$A$1:$B$22,2,0)="Exclude"),"",IF($D308=1,IF(OR(price_limit="",price_limit="No Limit"),IF(R308="Yes",1,2),IF(SUMIFS(WhatIf!$G:$G,WhatIf!$A:$A,R$1,WhatIf!$B:$B,R308)&lt;=price_limit,IF(R308="Yes",1,2),"")),""))</f>
        <v/>
      </c>
      <c r="BH308" s="67" t="str">
        <f ca="1">IF(OR(S308="",VLOOKUP(S$1,Services!$A$1:$B$22,2,0)="Exclude"),"",IF($D308=1,IF(OR(price_limit="",price_limit="No Limit"),IF(S308="Yes",1,2),IF(SUMIFS(WhatIf!$G:$G,WhatIf!$A:$A,S$1,WhatIf!$B:$B,S308)&lt;=price_limit,IF(S308="Yes",1,2),"")),""))</f>
        <v/>
      </c>
      <c r="BI308" s="67" t="str">
        <f ca="1">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625</v>
      </c>
      <c r="B309" s="4" t="s">
        <v>870</v>
      </c>
      <c r="C309" s="4" t="s">
        <v>189</v>
      </c>
      <c r="D309" s="3" t="str">
        <f t="shared" ref="D309:D318" ca="1" si="23">IF(BR309=0,"",IF(BR309&lt;=VALUE(MID(marker_pick,1,1)),1,""))</f>
        <v/>
      </c>
      <c r="F309" s="5" t="s">
        <v>481</v>
      </c>
      <c r="G309" s="5" t="s">
        <v>481</v>
      </c>
      <c r="H309" s="5" t="s">
        <v>919</v>
      </c>
      <c r="T309" s="5" t="s">
        <v>234</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 ca="1">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740</v>
      </c>
      <c r="B310" s="4" t="s">
        <v>227</v>
      </c>
      <c r="C310" s="4" t="s">
        <v>197</v>
      </c>
      <c r="D310" s="3" t="str">
        <f t="shared" ca="1" si="23"/>
        <v/>
      </c>
      <c r="F310" s="5" t="s">
        <v>761</v>
      </c>
      <c r="G310" s="5" t="s">
        <v>761</v>
      </c>
      <c r="H310" s="5" t="s">
        <v>761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IF(OR(E310="",VLOOKUP(E$1,Services!$A$1:$B$22,2,0)="Exclude"),"",IF($D310=1,IF(OR(price_limit="",price_limit="No Limit"),IF(E310="Yes",1,2),IF(SUMIFS(WhatIf!$G:$G,WhatIf!$A:$A,E$1,WhatIf!$B:$B,E310)&lt;=price_limit,IF(E310="Yes",1,2),"")),""))</f>
        <v/>
      </c>
      <c r="AU310" s="67" t="str">
        <f ca="1">IF(OR(F310="",VLOOKUP(F$1,Services!$A$1:$B$22,2,0)="Exclude"),"",IF($D310=1,IF(OR(price_limit="",price_limit="No Limit"),IF(F310="Yes",1,2),IF(SUMIFS(WhatIf!$G:$G,WhatIf!$A:$A,F$1,WhatIf!$B:$B,F310)&lt;=price_limit,IF(F310="Yes",1,2),"")),""))</f>
        <v/>
      </c>
      <c r="AV310" s="67" t="str">
        <f ca="1">IF(OR(G310="",VLOOKUP(G$1,Services!$A$1:$B$22,2,0)="Exclude"),"",IF($D310=1,IF(OR(price_limit="",price_limit="No Limit"),IF(G310="Yes",1,2),IF(SUMIFS(WhatIf!$G:$G,WhatIf!$A:$A,G$1,WhatIf!$B:$B,G310)&lt;=price_limit,IF(G310="Yes",1,2),"")),""))</f>
        <v/>
      </c>
      <c r="AW310" s="67" t="str">
        <f ca="1">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689</v>
      </c>
      <c r="B311" s="4" t="s">
        <v>618</v>
      </c>
      <c r="C311" s="4" t="s">
        <v>189</v>
      </c>
      <c r="D311" s="3" t="str">
        <f t="shared" ca="1" si="23"/>
        <v/>
      </c>
      <c r="I311" s="5" t="s">
        <v>1</v>
      </c>
      <c r="J311" s="5" t="s">
        <v>1</v>
      </c>
      <c r="K311" s="5" t="s">
        <v>1</v>
      </c>
      <c r="L311" s="5" t="s">
        <v>1</v>
      </c>
      <c r="M311" s="5" t="s">
        <v>1</v>
      </c>
      <c r="N311" s="5" t="s">
        <v>1</v>
      </c>
      <c r="O311" s="5" t="s">
        <v>1</v>
      </c>
      <c r="P311" s="5" t="s">
        <v>1</v>
      </c>
      <c r="R311" s="5" t="s">
        <v>1</v>
      </c>
      <c r="T311" s="5" t="s">
        <v>234</v>
      </c>
      <c r="U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 ca="1">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 ca="1">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684</v>
      </c>
      <c r="B312" s="4" t="s">
        <v>688</v>
      </c>
      <c r="C312" s="4" t="s">
        <v>189</v>
      </c>
      <c r="D312" s="3" t="str">
        <f t="shared" ca="1" si="23"/>
        <v/>
      </c>
      <c r="I312" s="5" t="s">
        <v>1</v>
      </c>
      <c r="J312" s="5" t="s">
        <v>1</v>
      </c>
      <c r="K312" s="5" t="s">
        <v>1</v>
      </c>
      <c r="L312" s="5" t="s">
        <v>1</v>
      </c>
      <c r="M312" s="5" t="s">
        <v>1</v>
      </c>
      <c r="N312" s="5" t="s">
        <v>1</v>
      </c>
      <c r="O312" s="5" t="s">
        <v>1</v>
      </c>
      <c r="P312" s="5" t="s">
        <v>1</v>
      </c>
      <c r="T312" s="5" t="s">
        <v>234</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 ca="1">IF(OR(I312="",VLOOKUP(I$1,Services!$A$1:$B$22,2,0)="Exclude"),"",IF($D312=1,IF(OR(price_limit="",price_limit="No Limit"),IF(I312="Yes",1,2),IF(SUMIFS(WhatIf!$G:$G,WhatIf!$A:$A,I$1,WhatIf!$B:$B,I312)&lt;=price_limit,IF(I312="Yes",1,2),"")),""))</f>
        <v/>
      </c>
      <c r="AY312" s="67" t="str">
        <f ca="1">IF(OR(J312="",VLOOKUP(J$1,Services!$A$1:$B$22,2,0)="Exclude"),"",IF($D312=1,IF(OR(price_limit="",price_limit="No Limit"),IF(J312="Yes",1,2),IF(SUMIFS(WhatIf!$G:$G,WhatIf!$A:$A,J$1,WhatIf!$B:$B,J312)&lt;=price_limit,IF(J312="Yes",1,2),"")),""))</f>
        <v/>
      </c>
      <c r="AZ312" s="67" t="str">
        <f ca="1">IF(OR(K312="",VLOOKUP(K$1,Services!$A$1:$B$22,2,0)="Exclude"),"",IF($D312=1,IF(OR(price_limit="",price_limit="No Limit"),IF(K312="Yes",1,2),IF(SUMIFS(WhatIf!$G:$G,WhatIf!$A:$A,K$1,WhatIf!$B:$B,K312)&lt;=price_limit,IF(K312="Yes",1,2),"")),""))</f>
        <v/>
      </c>
      <c r="BA312" s="67" t="str">
        <f ca="1">IF(OR(L312="",VLOOKUP(L$1,Services!$A$1:$B$22,2,0)="Exclude"),"",IF($D312=1,IF(OR(price_limit="",price_limit="No Limit"),IF(L312="Yes",1,2),IF(SUMIFS(WhatIf!$G:$G,WhatIf!$A:$A,L$1,WhatIf!$B:$B,L312)&lt;=price_limit,IF(L312="Yes",1,2),"")),""))</f>
        <v/>
      </c>
      <c r="BB312" s="67" t="str">
        <f ca="1">IF(OR(M312="",VLOOKUP(M$1,Services!$A$1:$B$22,2,0)="Exclude"),"",IF($D312=1,IF(OR(price_limit="",price_limit="No Limit"),IF(M312="Yes",1,2),IF(SUMIFS(WhatIf!$G:$G,WhatIf!$A:$A,M$1,WhatIf!$B:$B,M312)&lt;=price_limit,IF(M312="Yes",1,2),"")),""))</f>
        <v/>
      </c>
      <c r="BC312" s="67" t="str">
        <f ca="1">IF(OR(N312="",VLOOKUP(N$1,Services!$A$1:$B$22,2,0)="Exclude"),"",IF($D312=1,IF(OR(price_limit="",price_limit="No Limit"),IF(N312="Yes",1,2),IF(SUMIFS(WhatIf!$G:$G,WhatIf!$A:$A,N$1,WhatIf!$B:$B,N312)&lt;=price_limit,IF(N312="Yes",1,2),"")),""))</f>
        <v/>
      </c>
      <c r="BD312" s="67" t="str">
        <f ca="1">IF(OR(O312="",VLOOKUP(O$1,Services!$A$1:$B$22,2,0)="Exclude"),"",IF($D312=1,IF(OR(price_limit="",price_limit="No Limit"),IF(O312="Yes",1,2),IF(SUMIFS(WhatIf!$G:$G,WhatIf!$A:$A,O$1,WhatIf!$B:$B,O312)&lt;=price_limit,IF(O312="Yes",1,2),"")),""))</f>
        <v/>
      </c>
      <c r="BE312" s="67" t="str">
        <f ca="1">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885</v>
      </c>
      <c r="C313" s="4" t="s">
        <v>430</v>
      </c>
      <c r="D313" s="3" t="str">
        <f t="shared" ca="1" si="23"/>
        <v/>
      </c>
      <c r="S313" s="5" t="s">
        <v>885</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741</v>
      </c>
      <c r="C314" s="4" t="s">
        <v>197</v>
      </c>
      <c r="D314" s="3" t="str">
        <f t="shared" ca="1" si="23"/>
        <v/>
      </c>
      <c r="F314" s="5" t="s">
        <v>854</v>
      </c>
      <c r="G314" s="5" t="s">
        <v>854</v>
      </c>
      <c r="H314" s="5" t="s">
        <v>854</v>
      </c>
      <c r="W314" s="5" t="s">
        <v>841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 ca="1">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133</v>
      </c>
      <c r="B315" s="4" t="s">
        <v>227</v>
      </c>
      <c r="C315" s="4" t="s">
        <v>269</v>
      </c>
      <c r="D315" s="3" t="str">
        <f t="shared" ca="1" si="23"/>
        <v/>
      </c>
      <c r="F315" s="5" t="s">
        <v>480</v>
      </c>
      <c r="G315" s="5" t="s">
        <v>480</v>
      </c>
      <c r="H315" s="5" t="s">
        <v>480</v>
      </c>
      <c r="K315" s="5" t="s">
        <v>1</v>
      </c>
      <c r="L315" s="5" t="s">
        <v>1</v>
      </c>
      <c r="M315" s="5" t="s">
        <v>1</v>
      </c>
      <c r="N315" s="5" t="s">
        <v>1</v>
      </c>
      <c r="O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 ca="1">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 ca="1">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134</v>
      </c>
      <c r="B316" s="4" t="s">
        <v>227</v>
      </c>
      <c r="C316" s="4" t="s">
        <v>427</v>
      </c>
      <c r="D316" s="3" t="str">
        <f t="shared" ca="1" si="23"/>
        <v/>
      </c>
      <c r="E316" s="5" t="s">
        <v>1</v>
      </c>
      <c r="F316" s="5" t="s">
        <v>476</v>
      </c>
      <c r="G316" s="5" t="s">
        <v>476</v>
      </c>
      <c r="H316" s="5" t="s">
        <v>922</v>
      </c>
      <c r="I316" s="6" t="s">
        <v>1</v>
      </c>
      <c r="J316" s="6" t="s">
        <v>1</v>
      </c>
      <c r="M316" s="5" t="s">
        <v>1</v>
      </c>
      <c r="N316" s="5" t="s">
        <v>1</v>
      </c>
      <c r="O316" s="5" t="s">
        <v>1</v>
      </c>
      <c r="S316" s="6" t="s">
        <v>772</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 ca="1">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 ca="1">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 ca="1">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135</v>
      </c>
      <c r="B317" s="4" t="s">
        <v>222</v>
      </c>
      <c r="C317" s="4" t="s">
        <v>189</v>
      </c>
      <c r="D317" s="3" t="str">
        <f t="shared" ca="1" si="23"/>
        <v/>
      </c>
      <c r="F317" s="5" t="s">
        <v>481</v>
      </c>
      <c r="G317" s="5" t="s">
        <v>481</v>
      </c>
      <c r="H317" s="5" t="s">
        <v>919</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359</v>
      </c>
      <c r="B318" s="4" t="s">
        <v>227</v>
      </c>
      <c r="C318" s="4" t="s">
        <v>189</v>
      </c>
      <c r="D318" s="3" t="str">
        <f t="shared" ca="1" si="23"/>
        <v/>
      </c>
      <c r="F318" s="5" t="s">
        <v>481</v>
      </c>
      <c r="G318" s="5" t="s">
        <v>481</v>
      </c>
      <c r="H318" s="5" t="s">
        <v>919</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842</v>
      </c>
      <c r="C319" s="4" t="s">
        <v>197</v>
      </c>
      <c r="Y319" s="3" t="str">
        <f>IF(AND($D319=1,ISNUMBER(MATCH(E$1&amp;E319&amp;"x",WhatIf!$H:$H,0))),1,"")</f>
        <v/>
      </c>
      <c r="Z319" s="3" t="str">
        <f>IF(AND($D319=1,ISNUMBER(MATCH(F$1&amp;F319&amp;"x",WhatIf!$H:$H,0))),1,"")</f>
        <v/>
      </c>
      <c r="AA319" s="3" t="str">
        <f>IF(AND($D319=1,ISNUMBER(MATCH(G$1&amp;G319&amp;"x",WhatIf!$H:$H,0))),1,"")</f>
        <v/>
      </c>
      <c r="AB319" s="3" t="str">
        <f>IF(AND($D319=1,ISNUMBER(MATCH(H$1&amp;H319&amp;"x",WhatIf!$H:$H,0))),1,"")</f>
        <v/>
      </c>
      <c r="AC319" s="3" t="str">
        <f>IF(AND($D319=1,ISNUMBER(MATCH(I$1&amp;I319&amp;"x",WhatIf!$H:$H,0))),1,"")</f>
        <v/>
      </c>
      <c r="AD319" s="3" t="str">
        <f>IF(AND($D319=1,ISNUMBER(MATCH(J$1&amp;J319&amp;"x",WhatIf!$H:$H,0))),1,"")</f>
        <v/>
      </c>
      <c r="AE319" s="3" t="str">
        <f>IF(AND($D319=1,ISNUMBER(MATCH(K$1&amp;K319&amp;"x",WhatIf!$H:$H,0))),1,"")</f>
        <v/>
      </c>
      <c r="AF319" s="3" t="str">
        <f>IF(AND($D319=1,ISNUMBER(MATCH(L$1&amp;L319&amp;"x",WhatIf!$H:$H,0))),1,"")</f>
        <v/>
      </c>
      <c r="AG319" s="3" t="str">
        <f>IF(AND($D319=1,ISNUMBER(MATCH(M$1&amp;M319&amp;"x",WhatIf!$H:$H,0))),1,"")</f>
        <v/>
      </c>
      <c r="AH319" s="3" t="str">
        <f>IF(AND($D319=1,ISNUMBER(MATCH(N$1&amp;N319&amp;"x",WhatIf!$H:$H,0))),1,"")</f>
        <v/>
      </c>
      <c r="AI319" s="3" t="str">
        <f>IF(AND($D319=1,ISNUMBER(MATCH(O$1&amp;O319&amp;"x",WhatIf!$H:$H,0))),1,"")</f>
        <v/>
      </c>
      <c r="AJ319" s="3" t="str">
        <f>IF(AND($D319=1,ISNUMBER(MATCH(P$1&amp;P319&amp;"x",WhatIf!$H:$H,0))),1,"")</f>
        <v/>
      </c>
      <c r="AK319" s="3" t="str">
        <f>IF(AND($D319=1,ISNUMBER(MATCH(Q$1&amp;Q319&amp;"x",WhatIf!$H:$H,0))),1,"")</f>
        <v/>
      </c>
      <c r="AL319" s="3" t="str">
        <f>IF(AND($D319=1,ISNUMBER(MATCH(R$1&amp;R319&amp;"x",WhatIf!$H:$H,0))),1,"")</f>
        <v/>
      </c>
      <c r="AM319" s="3" t="str">
        <f>IF(AND($D319=1,ISNUMBER(MATCH(S$1&amp;S319&amp;"x",WhatIf!$H:$H,0))),1,"")</f>
        <v/>
      </c>
      <c r="AN319" s="3" t="str">
        <f>IF(AND($D319=1,ISNUMBER(MATCH(T$1&amp;T319&amp;"x",WhatIf!$H:$H,0))),1,"")</f>
        <v/>
      </c>
      <c r="AO319" s="3" t="str">
        <f>IF(AND($D319=1,ISNUMBER(MATCH(U$1&amp;U319&amp;"x",WhatIf!$H:$H,0))),1,"")</f>
        <v/>
      </c>
      <c r="AP319" s="3" t="str">
        <f>IF(AND($D319=1,ISNUMBER(MATCH(V$1&amp;V319&amp;"x",WhatIf!$H:$H,0))),1,"")</f>
        <v/>
      </c>
      <c r="AQ319" s="3" t="str">
        <f>IF(AND($D319=1,ISNUMBER(MATCH(W$1&amp;W319&amp;"x",WhatIf!$H:$H,0))),1,"")</f>
        <v/>
      </c>
      <c r="AR319" s="3" t="str">
        <f>IF(AND($D319=1,ISNUMBER(MATCH(X$1&amp;X319&amp;"x",WhatIf!$H:$H,0))),1,"")</f>
        <v/>
      </c>
      <c r="AS319" s="3" t="str">
        <f t="shared" si="20"/>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508</v>
      </c>
      <c r="C320" s="4" t="s">
        <v>205</v>
      </c>
      <c r="D320" s="3" t="str">
        <f t="shared" ref="D320:D339" ca="1" si="24">IF(BR320=0,"",IF(BR320&lt;=VALUE(MID(marker_pick,1,1)),1,""))</f>
        <v/>
      </c>
      <c r="F320" s="5" t="s">
        <v>478</v>
      </c>
      <c r="G320" s="5" t="s">
        <v>478</v>
      </c>
      <c r="H320" s="5" t="s">
        <v>921</v>
      </c>
      <c r="T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 ca="1">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x14ac:dyDescent="0.3">
      <c r="A321" s="19" t="s">
        <v>612</v>
      </c>
      <c r="C321" s="4" t="s">
        <v>269</v>
      </c>
      <c r="D321" s="3" t="str">
        <f t="shared" ca="1" si="24"/>
        <v/>
      </c>
      <c r="T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611</v>
      </c>
      <c r="C322" s="4" t="s">
        <v>197</v>
      </c>
      <c r="D322" s="3" t="str">
        <f t="shared" ca="1" si="24"/>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5">IF(SUM(Y322:AR322)&gt;0,1,"")</f>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6">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890</v>
      </c>
      <c r="B323" s="4" t="s">
        <v>891</v>
      </c>
      <c r="C323" s="4" t="s">
        <v>430</v>
      </c>
      <c r="D323" s="3" t="str">
        <f t="shared" ca="1" si="24"/>
        <v/>
      </c>
      <c r="S323" s="5" t="s">
        <v>886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5"/>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 ca="1">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6"/>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64</v>
      </c>
      <c r="B324" s="4" t="s">
        <v>204</v>
      </c>
      <c r="C324" s="4" t="s">
        <v>189</v>
      </c>
      <c r="D324" s="3" t="str">
        <f t="shared" ca="1" si="24"/>
        <v/>
      </c>
      <c r="E324" s="5" t="s">
        <v>1</v>
      </c>
      <c r="F324" s="5" t="s">
        <v>478</v>
      </c>
      <c r="G324" s="5" t="s">
        <v>478</v>
      </c>
      <c r="H324" s="5" t="s">
        <v>921</v>
      </c>
      <c r="L324" s="5" t="s">
        <v>1</v>
      </c>
      <c r="M324" s="5" t="s">
        <v>1</v>
      </c>
      <c r="N324" s="5" t="s">
        <v>1</v>
      </c>
      <c r="O324" s="5" t="s">
        <v>1</v>
      </c>
      <c r="Q324" s="6"/>
      <c r="R324" s="6" t="s">
        <v>269</v>
      </c>
      <c r="S324" s="6" t="s">
        <v>772</v>
      </c>
      <c r="V324" s="5" t="s">
        <v>1</v>
      </c>
      <c r="X324" s="5" t="s">
        <v>1</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5"/>
        <v/>
      </c>
      <c r="AT324" s="67" t="str">
        <f ca="1">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 ca="1">IF(OR(L324="",VLOOKUP(L$1,Services!$A$1:$B$22,2,0)="Exclude"),"",IF($D324=1,IF(OR(price_limit="",price_limit="No Limit"),IF(L324="Yes",1,2),IF(SUMIFS(WhatIf!$G:$G,WhatIf!$A:$A,L$1,WhatIf!$B:$B,L324)&lt;=price_limit,IF(L324="Yes",1,2),"")),""))</f>
        <v/>
      </c>
      <c r="BB324" s="67" t="str">
        <f ca="1">IF(OR(M324="",VLOOKUP(M$1,Services!$A$1:$B$22,2,0)="Exclude"),"",IF($D324=1,IF(OR(price_limit="",price_limit="No Limit"),IF(M324="Yes",1,2),IF(SUMIFS(WhatIf!$G:$G,WhatIf!$A:$A,M$1,WhatIf!$B:$B,M324)&lt;=price_limit,IF(M324="Yes",1,2),"")),""))</f>
        <v/>
      </c>
      <c r="BC324" s="67" t="str">
        <f ca="1">IF(OR(N324="",VLOOKUP(N$1,Services!$A$1:$B$22,2,0)="Exclude"),"",IF($D324=1,IF(OR(price_limit="",price_limit="No Limit"),IF(N324="Yes",1,2),IF(SUMIFS(WhatIf!$G:$G,WhatIf!$A:$A,N$1,WhatIf!$B:$B,N324)&lt;=price_limit,IF(N324="Yes",1,2),"")),""))</f>
        <v/>
      </c>
      <c r="BD324" s="67" t="str">
        <f ca="1">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 ca="1">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 ca="1">IF(OR(X324="",VLOOKUP(X$1,Services!$A$1:$B$22,2,0)="Exclude"),"",IF($D324=1,IF(OR(price_limit="",price_limit="No Limit"),IF(X324="Yes",1,2),IF(SUMIFS(WhatIf!$G:$G,WhatIf!$A:$A,X$1,WhatIf!$B:$B,X324)&lt;=price_limit,IF(X324="Yes",1,2),"")),""))</f>
        <v/>
      </c>
      <c r="BN324" s="3">
        <f t="shared" si="26"/>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37.299999999999997" x14ac:dyDescent="0.3">
      <c r="A325" s="19" t="s">
        <v>65</v>
      </c>
      <c r="B325" s="4" t="s">
        <v>947</v>
      </c>
      <c r="C325" s="4" t="s">
        <v>428</v>
      </c>
      <c r="D325" s="3" t="str">
        <f t="shared" ca="1" si="24"/>
        <v/>
      </c>
      <c r="F325" s="5" t="s">
        <v>475</v>
      </c>
      <c r="H325" s="5" t="s">
        <v>918</v>
      </c>
      <c r="J325" s="5" t="s">
        <v>1</v>
      </c>
      <c r="L325" s="5" t="s">
        <v>1</v>
      </c>
      <c r="M325" s="5" t="s">
        <v>1</v>
      </c>
      <c r="N325" s="5" t="s">
        <v>1</v>
      </c>
      <c r="O325" s="5" t="s">
        <v>1</v>
      </c>
      <c r="Q325" s="5" t="s">
        <v>1</v>
      </c>
      <c r="R325" s="5" t="s">
        <v>1</v>
      </c>
      <c r="S325" s="5" t="s">
        <v>772</v>
      </c>
      <c r="V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5"/>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 ca="1">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 ca="1">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6"/>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147</v>
      </c>
      <c r="B326" s="4" t="s">
        <v>227</v>
      </c>
      <c r="C326" s="4" t="s">
        <v>198</v>
      </c>
      <c r="D326" s="3" t="str">
        <f t="shared" ca="1" si="24"/>
        <v/>
      </c>
      <c r="F326" s="5" t="s">
        <v>475</v>
      </c>
      <c r="H326" s="5" t="s">
        <v>918</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5"/>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6"/>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66</v>
      </c>
      <c r="B327" s="4" t="s">
        <v>328</v>
      </c>
      <c r="C327" s="4" t="s">
        <v>426</v>
      </c>
      <c r="D327" s="3" t="str">
        <f t="shared" ca="1" si="24"/>
        <v/>
      </c>
      <c r="F327" s="6" t="s">
        <v>66</v>
      </c>
      <c r="G327" s="6" t="s">
        <v>66</v>
      </c>
      <c r="H327" s="6" t="s">
        <v>66</v>
      </c>
      <c r="I327" s="12" t="s">
        <v>66</v>
      </c>
      <c r="J327" s="12" t="s">
        <v>66</v>
      </c>
      <c r="K327" s="12" t="s">
        <v>66</v>
      </c>
      <c r="L327" s="12" t="s">
        <v>66</v>
      </c>
      <c r="M327" s="12" t="s">
        <v>66</v>
      </c>
      <c r="N327" s="12" t="s">
        <v>66</v>
      </c>
      <c r="O327" s="12" t="s">
        <v>66</v>
      </c>
      <c r="P327" s="12" t="s">
        <v>66</v>
      </c>
      <c r="Q327" s="6" t="s">
        <v>66</v>
      </c>
      <c r="R327" s="6" t="s">
        <v>66</v>
      </c>
      <c r="S327" s="6" t="s">
        <v>726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5"/>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 ca="1">IF(OR(I327="",VLOOKUP(I$1,Services!$A$1:$B$22,2,0)="Exclude"),"",IF($D327=1,IF(OR(price_limit="",price_limit="No Limit"),IF(I327="Yes",1,2),IF(SUMIFS(WhatIf!$G:$G,WhatIf!$A:$A,I$1,WhatIf!$B:$B,I327)&lt;=price_limit,IF(I327="Yes",1,2),"")),""))</f>
        <v/>
      </c>
      <c r="AY327" s="67" t="str">
        <f ca="1">IF(OR(J327="",VLOOKUP(J$1,Services!$A$1:$B$22,2,0)="Exclude"),"",IF($D327=1,IF(OR(price_limit="",price_limit="No Limit"),IF(J327="Yes",1,2),IF(SUMIFS(WhatIf!$G:$G,WhatIf!$A:$A,J$1,WhatIf!$B:$B,J327)&lt;=price_limit,IF(J327="Yes",1,2),"")),""))</f>
        <v/>
      </c>
      <c r="AZ327" s="67" t="str">
        <f ca="1">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 ca="1">IF(OR(P327="",VLOOKUP(P$1,Services!$A$1:$B$22,2,0)="Exclude"),"",IF($D327=1,IF(OR(price_limit="",price_limit="No Limit"),IF(P327="Yes",1,2),IF(SUMIFS(WhatIf!$G:$G,WhatIf!$A:$A,P$1,WhatIf!$B:$B,P327)&lt;=price_limit,IF(P327="Yes",1,2),"")),""))</f>
        <v/>
      </c>
      <c r="BF327" s="67" t="str">
        <f ca="1">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6"/>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326</v>
      </c>
      <c r="B328" s="4" t="s">
        <v>227</v>
      </c>
      <c r="C328" s="4" t="s">
        <v>426</v>
      </c>
      <c r="D328" s="3" t="str">
        <f t="shared" ca="1" si="24"/>
        <v/>
      </c>
      <c r="F328" s="5" t="s">
        <v>66</v>
      </c>
      <c r="G328" s="5" t="s">
        <v>66</v>
      </c>
      <c r="H328" s="5" t="s">
        <v>66</v>
      </c>
      <c r="I328" s="12"/>
      <c r="J328" s="12"/>
      <c r="K328" s="12"/>
      <c r="L328" s="12"/>
      <c r="M328" s="12"/>
      <c r="N328" s="12"/>
      <c r="O328" s="12"/>
      <c r="P328" s="12"/>
      <c r="Q328" s="6"/>
      <c r="S328" s="6" t="s">
        <v>726</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5"/>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6"/>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959</v>
      </c>
      <c r="B329" s="4" t="s">
        <v>227</v>
      </c>
      <c r="C329" s="4" t="s">
        <v>426</v>
      </c>
      <c r="D329" s="3" t="str">
        <f t="shared" ca="1" si="24"/>
        <v/>
      </c>
      <c r="I329" s="12"/>
      <c r="J329" s="12"/>
      <c r="K329" s="12"/>
      <c r="L329" s="12"/>
      <c r="M329" s="12"/>
      <c r="N329" s="12"/>
      <c r="O329" s="12" t="s">
        <v>1</v>
      </c>
      <c r="P329" s="12"/>
      <c r="Q329" s="6"/>
      <c r="S329" s="6"/>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5"/>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6"/>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942</v>
      </c>
      <c r="B330" s="4" t="s">
        <v>943</v>
      </c>
      <c r="C330" s="4" t="s">
        <v>426</v>
      </c>
      <c r="D330" s="3" t="str">
        <f t="shared" ca="1" si="24"/>
        <v/>
      </c>
      <c r="I330" s="12"/>
      <c r="J330" s="12"/>
      <c r="K330" s="12"/>
      <c r="L330" s="12"/>
      <c r="M330" s="12"/>
      <c r="N330" s="12"/>
      <c r="O330" s="12"/>
      <c r="P330" s="12"/>
      <c r="Q330" s="6"/>
      <c r="S330" s="6" t="s">
        <v>726</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5"/>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6"/>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12.45" customHeight="1" x14ac:dyDescent="0.3">
      <c r="A331" s="19" t="s">
        <v>327</v>
      </c>
      <c r="B331" s="4" t="s">
        <v>227</v>
      </c>
      <c r="C331" s="4" t="s">
        <v>426</v>
      </c>
      <c r="D331" s="3" t="str">
        <f t="shared" ca="1" si="24"/>
        <v/>
      </c>
      <c r="F331" s="5" t="s">
        <v>66</v>
      </c>
      <c r="G331" s="5" t="s">
        <v>66</v>
      </c>
      <c r="H331" s="5" t="s">
        <v>66</v>
      </c>
      <c r="I331" s="12"/>
      <c r="J331" s="12"/>
      <c r="K331" s="12"/>
      <c r="L331" s="12"/>
      <c r="M331" s="12"/>
      <c r="N331" s="12"/>
      <c r="O331" s="12"/>
      <c r="P331" s="12"/>
      <c r="Q331" s="6"/>
      <c r="S331" s="6"/>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5"/>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6"/>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x14ac:dyDescent="0.3">
      <c r="A332" s="19" t="s">
        <v>957</v>
      </c>
      <c r="B332" s="4" t="s">
        <v>227</v>
      </c>
      <c r="C332" s="4" t="s">
        <v>426</v>
      </c>
      <c r="D332" s="3" t="str">
        <f t="shared" ca="1" si="24"/>
        <v/>
      </c>
      <c r="I332" s="12"/>
      <c r="J332" s="12"/>
      <c r="K332" s="12"/>
      <c r="L332" s="12"/>
      <c r="M332" s="12"/>
      <c r="N332" s="12"/>
      <c r="O332" s="12" t="s">
        <v>1</v>
      </c>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5"/>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 ca="1">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6"/>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329</v>
      </c>
      <c r="B333" s="4" t="s">
        <v>502</v>
      </c>
      <c r="C333" s="4" t="s">
        <v>426</v>
      </c>
      <c r="D333" s="3" t="str">
        <f t="shared" ca="1" si="24"/>
        <v/>
      </c>
      <c r="F333" s="5" t="s">
        <v>66</v>
      </c>
      <c r="G333" s="5" t="s">
        <v>66</v>
      </c>
      <c r="H333" s="5" t="s">
        <v>66</v>
      </c>
      <c r="I333" s="12"/>
      <c r="J333" s="12"/>
      <c r="K333" s="12"/>
      <c r="L333" s="12"/>
      <c r="M333" s="12"/>
      <c r="N333" s="12"/>
      <c r="O333" s="12" t="s">
        <v>1</v>
      </c>
      <c r="P333" s="12"/>
      <c r="Q333" s="6"/>
      <c r="S333" s="6" t="s">
        <v>726</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5"/>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 ca="1">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6"/>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330</v>
      </c>
      <c r="B334" s="4" t="s">
        <v>227</v>
      </c>
      <c r="C334" s="4" t="s">
        <v>426</v>
      </c>
      <c r="D334" s="3" t="str">
        <f t="shared" ca="1" si="24"/>
        <v/>
      </c>
      <c r="F334" s="5" t="s">
        <v>66</v>
      </c>
      <c r="G334" s="5" t="s">
        <v>66</v>
      </c>
      <c r="H334" s="5" t="s">
        <v>66</v>
      </c>
      <c r="I334" s="12"/>
      <c r="J334" s="12"/>
      <c r="K334" s="12"/>
      <c r="L334" s="12"/>
      <c r="M334" s="12"/>
      <c r="N334" s="12"/>
      <c r="O334" s="12"/>
      <c r="P334" s="12"/>
      <c r="Q334" s="6"/>
      <c r="S334" s="6" t="s">
        <v>726</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5"/>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6"/>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331</v>
      </c>
      <c r="B335" s="4" t="s">
        <v>227</v>
      </c>
      <c r="C335" s="4" t="s">
        <v>426</v>
      </c>
      <c r="D335" s="3" t="str">
        <f t="shared" ca="1" si="24"/>
        <v/>
      </c>
      <c r="F335" s="5" t="s">
        <v>66</v>
      </c>
      <c r="G335" s="5" t="s">
        <v>66</v>
      </c>
      <c r="H335" s="5" t="s">
        <v>66</v>
      </c>
      <c r="I335" s="12"/>
      <c r="J335" s="12"/>
      <c r="K335" s="12"/>
      <c r="L335" s="12"/>
      <c r="M335" s="12"/>
      <c r="N335" s="12"/>
      <c r="O335" s="12"/>
      <c r="P335" s="12"/>
      <c r="Q335" s="6"/>
      <c r="S335" s="6" t="s">
        <v>726</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5"/>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6"/>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332</v>
      </c>
      <c r="B336" s="4" t="s">
        <v>227</v>
      </c>
      <c r="C336" s="4" t="s">
        <v>426</v>
      </c>
      <c r="D336" s="3" t="str">
        <f t="shared" ca="1" si="24"/>
        <v/>
      </c>
      <c r="F336" s="5" t="s">
        <v>66</v>
      </c>
      <c r="G336" s="5" t="s">
        <v>66</v>
      </c>
      <c r="H336" s="5" t="s">
        <v>66</v>
      </c>
      <c r="I336" s="12"/>
      <c r="J336" s="12"/>
      <c r="K336" s="12"/>
      <c r="L336" s="12"/>
      <c r="M336" s="12"/>
      <c r="N336" s="12"/>
      <c r="O336" s="12"/>
      <c r="P336" s="12"/>
      <c r="Q336" s="6"/>
      <c r="S336" s="6" t="s">
        <v>726</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5"/>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6"/>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333</v>
      </c>
      <c r="B337" s="4" t="s">
        <v>227</v>
      </c>
      <c r="C337" s="4" t="s">
        <v>426</v>
      </c>
      <c r="D337" s="3" t="str">
        <f t="shared" ca="1" si="24"/>
        <v/>
      </c>
      <c r="F337" s="5" t="s">
        <v>66</v>
      </c>
      <c r="G337" s="5" t="s">
        <v>66</v>
      </c>
      <c r="H337" s="5" t="s">
        <v>66</v>
      </c>
      <c r="I337" s="12"/>
      <c r="J337" s="12"/>
      <c r="K337" s="12"/>
      <c r="L337" s="12"/>
      <c r="M337" s="12"/>
      <c r="N337" s="12"/>
      <c r="O337" s="12"/>
      <c r="P337" s="12"/>
      <c r="Q337" s="6"/>
      <c r="S337" s="6" t="s">
        <v>726</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5"/>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6"/>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334</v>
      </c>
      <c r="B338" s="4" t="s">
        <v>227</v>
      </c>
      <c r="C338" s="4" t="s">
        <v>426</v>
      </c>
      <c r="D338" s="3" t="str">
        <f t="shared" ca="1" si="24"/>
        <v/>
      </c>
      <c r="F338" s="5" t="s">
        <v>66</v>
      </c>
      <c r="G338" s="5" t="s">
        <v>66</v>
      </c>
      <c r="H338" s="5" t="s">
        <v>66</v>
      </c>
      <c r="I338" s="12"/>
      <c r="J338" s="12"/>
      <c r="K338" s="12"/>
      <c r="L338" s="12"/>
      <c r="M338" s="12"/>
      <c r="N338" s="12"/>
      <c r="O338" s="12"/>
      <c r="P338" s="12"/>
      <c r="Q338" s="6"/>
      <c r="S338" s="6" t="s">
        <v>726</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5"/>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6"/>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158</v>
      </c>
      <c r="B339" s="4" t="s">
        <v>227</v>
      </c>
      <c r="C339" s="4" t="s">
        <v>425</v>
      </c>
      <c r="D339" s="3" t="str">
        <f t="shared" ca="1" si="24"/>
        <v/>
      </c>
      <c r="Q339" s="5" t="s">
        <v>158</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5"/>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 ca="1">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6"/>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823</v>
      </c>
      <c r="C340" s="4" t="s">
        <v>808</v>
      </c>
      <c r="F340" s="5" t="s">
        <v>701</v>
      </c>
      <c r="G340" s="5" t="s">
        <v>701</v>
      </c>
      <c r="H340" s="5" t="s">
        <v>701</v>
      </c>
      <c r="Y340" s="3" t="str">
        <f>IF(AND($D340=1,ISNUMBER(MATCH(E$1&amp;E340&amp;"x",WhatIf!$H:$H,0))),1,"")</f>
        <v/>
      </c>
      <c r="Z340" s="3" t="str">
        <f>IF(AND($D340=1,ISNUMBER(MATCH(F$1&amp;F340&amp;"x",WhatIf!$H:$H,0))),1,"")</f>
        <v/>
      </c>
      <c r="AA340" s="3" t="str">
        <f>IF(AND($D340=1,ISNUMBER(MATCH(G$1&amp;G340&amp;"x",WhatIf!$H:$H,0))),1,"")</f>
        <v/>
      </c>
      <c r="AB340" s="3" t="str">
        <f>IF(AND($D340=1,ISNUMBER(MATCH(H$1&amp;H340&amp;"x",WhatIf!$H:$H,0))),1,"")</f>
        <v/>
      </c>
      <c r="AC340" s="3" t="str">
        <f>IF(AND($D340=1,ISNUMBER(MATCH(I$1&amp;I340&amp;"x",WhatIf!$H:$H,0))),1,"")</f>
        <v/>
      </c>
      <c r="AD340" s="3" t="str">
        <f>IF(AND($D340=1,ISNUMBER(MATCH(J$1&amp;J340&amp;"x",WhatIf!$H:$H,0))),1,"")</f>
        <v/>
      </c>
      <c r="AE340" s="3" t="str">
        <f>IF(AND($D340=1,ISNUMBER(MATCH(K$1&amp;K340&amp;"x",WhatIf!$H:$H,0))),1,"")</f>
        <v/>
      </c>
      <c r="AF340" s="3" t="str">
        <f>IF(AND($D340=1,ISNUMBER(MATCH(L$1&amp;L340&amp;"x",WhatIf!$H:$H,0))),1,"")</f>
        <v/>
      </c>
      <c r="AG340" s="3" t="str">
        <f>IF(AND($D340=1,ISNUMBER(MATCH(M$1&amp;M340&amp;"x",WhatIf!$H:$H,0))),1,"")</f>
        <v/>
      </c>
      <c r="AH340" s="3" t="str">
        <f>IF(AND($D340=1,ISNUMBER(MATCH(N$1&amp;N340&amp;"x",WhatIf!$H:$H,0))),1,"")</f>
        <v/>
      </c>
      <c r="AI340" s="3" t="str">
        <f>IF(AND($D340=1,ISNUMBER(MATCH(O$1&amp;O340&amp;"x",WhatIf!$H:$H,0))),1,"")</f>
        <v/>
      </c>
      <c r="AJ340" s="3" t="str">
        <f>IF(AND($D340=1,ISNUMBER(MATCH(P$1&amp;P340&amp;"x",WhatIf!$H:$H,0))),1,"")</f>
        <v/>
      </c>
      <c r="AK340" s="3" t="str">
        <f>IF(AND($D340=1,ISNUMBER(MATCH(Q$1&amp;Q340&amp;"x",WhatIf!$H:$H,0))),1,"")</f>
        <v/>
      </c>
      <c r="AL340" s="3" t="str">
        <f>IF(AND($D340=1,ISNUMBER(MATCH(R$1&amp;R340&amp;"x",WhatIf!$H:$H,0))),1,"")</f>
        <v/>
      </c>
      <c r="AM340" s="3" t="str">
        <f>IF(AND($D340=1,ISNUMBER(MATCH(S$1&amp;S340&amp;"x",WhatIf!$H:$H,0))),1,"")</f>
        <v/>
      </c>
      <c r="AN340" s="3" t="str">
        <f>IF(AND($D340=1,ISNUMBER(MATCH(T$1&amp;T340&amp;"x",WhatIf!$H:$H,0))),1,"")</f>
        <v/>
      </c>
      <c r="AO340" s="3" t="str">
        <f>IF(AND($D340=1,ISNUMBER(MATCH(U$1&amp;U340&amp;"x",WhatIf!$H:$H,0))),1,"")</f>
        <v/>
      </c>
      <c r="AP340" s="3" t="str">
        <f>IF(AND($D340=1,ISNUMBER(MATCH(V$1&amp;V340&amp;"x",WhatIf!$H:$H,0))),1,"")</f>
        <v/>
      </c>
      <c r="AQ340" s="3" t="str">
        <f>IF(AND($D340=1,ISNUMBER(MATCH(W$1&amp;W340&amp;"x",WhatIf!$H:$H,0))),1,"")</f>
        <v/>
      </c>
      <c r="AR340" s="3" t="str">
        <f>IF(AND($D340=1,ISNUMBER(MATCH(X$1&amp;X340&amp;"x",WhatIf!$H:$H,0))),1,"")</f>
        <v/>
      </c>
      <c r="AS340" s="3" t="str">
        <f t="shared" si="25"/>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6"/>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875</v>
      </c>
      <c r="C341" s="4" t="s">
        <v>808</v>
      </c>
      <c r="F341" s="5" t="s">
        <v>814</v>
      </c>
      <c r="G341" s="5" t="s">
        <v>814</v>
      </c>
      <c r="H341" s="5" t="s">
        <v>814</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25"/>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6"/>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824</v>
      </c>
      <c r="C342" s="4" t="s">
        <v>808</v>
      </c>
      <c r="F342" s="5" t="s">
        <v>700</v>
      </c>
      <c r="G342" s="5" t="s">
        <v>700</v>
      </c>
      <c r="H342" s="5" t="s">
        <v>700</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25"/>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6"/>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176</v>
      </c>
      <c r="B343" s="4" t="s">
        <v>277</v>
      </c>
      <c r="C343" s="4" t="s">
        <v>189</v>
      </c>
      <c r="D343" s="3" t="str">
        <f t="shared" ref="D343:D382" ca="1" si="27">IF(BR343=0,"",IF(BR343&lt;=VALUE(MID(marker_pick,1,1)),1,""))</f>
        <v/>
      </c>
      <c r="M343" s="5" t="s">
        <v>1</v>
      </c>
      <c r="N343" s="5" t="s">
        <v>1</v>
      </c>
      <c r="O343" s="5" t="s">
        <v>1</v>
      </c>
      <c r="Q343" s="5" t="s">
        <v>1</v>
      </c>
      <c r="R343" s="5" t="s">
        <v>1</v>
      </c>
      <c r="S343" s="6" t="s">
        <v>1</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5"/>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 ca="1">IF(OR(M343="",VLOOKUP(M$1,Services!$A$1:$B$22,2,0)="Exclude"),"",IF($D343=1,IF(OR(price_limit="",price_limit="No Limit"),IF(M343="Yes",1,2),IF(SUMIFS(WhatIf!$G:$G,WhatIf!$A:$A,M$1,WhatIf!$B:$B,M343)&lt;=price_limit,IF(M343="Yes",1,2),"")),""))</f>
        <v/>
      </c>
      <c r="BC343" s="67" t="str">
        <f ca="1">IF(OR(N343="",VLOOKUP(N$1,Services!$A$1:$B$22,2,0)="Exclude"),"",IF($D343=1,IF(OR(price_limit="",price_limit="No Limit"),IF(N343="Yes",1,2),IF(SUMIFS(WhatIf!$G:$G,WhatIf!$A:$A,N$1,WhatIf!$B:$B,N343)&lt;=price_limit,IF(N343="Yes",1,2),"")),""))</f>
        <v/>
      </c>
      <c r="BD343" s="67" t="str">
        <f ca="1">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 ca="1">IF(OR(Q343="",VLOOKUP(Q$1,Services!$A$1:$B$22,2,0)="Exclude"),"",IF($D343=1,IF(OR(price_limit="",price_limit="No Limit"),IF(Q343="Yes",1,2),IF(SUMIFS(WhatIf!$G:$G,WhatIf!$A:$A,Q$1,WhatIf!$B:$B,Q343)&lt;=price_limit,IF(Q343="Yes",1,2),"")),""))</f>
        <v/>
      </c>
      <c r="BG343" s="67" t="str">
        <f ca="1">IF(OR(R343="",VLOOKUP(R$1,Services!$A$1:$B$22,2,0)="Exclude"),"",IF($D343=1,IF(OR(price_limit="",price_limit="No Limit"),IF(R343="Yes",1,2),IF(SUMIFS(WhatIf!$G:$G,WhatIf!$A:$A,R$1,WhatIf!$B:$B,R343)&lt;=price_limit,IF(R343="Yes",1,2),"")),""))</f>
        <v/>
      </c>
      <c r="BH343" s="67" t="str">
        <f ca="1">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6"/>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288</v>
      </c>
      <c r="B344" s="4" t="s">
        <v>429</v>
      </c>
      <c r="C344" s="4" t="s">
        <v>428</v>
      </c>
      <c r="D344" s="3" t="str">
        <f t="shared" ca="1" si="27"/>
        <v/>
      </c>
      <c r="L344" s="5" t="s">
        <v>1</v>
      </c>
      <c r="M344" s="5" t="s">
        <v>1</v>
      </c>
      <c r="N344" s="5" t="s">
        <v>1</v>
      </c>
      <c r="O344" s="5" t="s">
        <v>1</v>
      </c>
      <c r="Q344" s="5"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5"/>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 ca="1">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6"/>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136</v>
      </c>
      <c r="B345" s="4" t="s">
        <v>227</v>
      </c>
      <c r="C345" s="4" t="s">
        <v>425</v>
      </c>
      <c r="D345" s="3" t="str">
        <f t="shared" ca="1" si="27"/>
        <v/>
      </c>
      <c r="S345" s="6" t="s">
        <v>772</v>
      </c>
      <c r="T345" s="5" t="s">
        <v>234</v>
      </c>
      <c r="V345" s="5" t="s">
        <v>550</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5"/>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 ca="1">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 ca="1">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6"/>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customHeight="1" x14ac:dyDescent="0.3">
      <c r="A346" s="19" t="s">
        <v>928</v>
      </c>
      <c r="B346" s="4" t="s">
        <v>227</v>
      </c>
      <c r="C346" s="4" t="s">
        <v>198</v>
      </c>
      <c r="D346" s="3" t="str">
        <f t="shared" ca="1" si="27"/>
        <v/>
      </c>
      <c r="J346" s="5" t="s">
        <v>1</v>
      </c>
      <c r="L346" s="5" t="s">
        <v>1</v>
      </c>
      <c r="M346" s="5" t="s">
        <v>1</v>
      </c>
      <c r="N346" s="5" t="s">
        <v>1</v>
      </c>
      <c r="O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5"/>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 ca="1">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 ca="1">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6"/>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929</v>
      </c>
      <c r="B347" s="4" t="s">
        <v>227</v>
      </c>
      <c r="C347" s="4" t="s">
        <v>198</v>
      </c>
      <c r="D347" s="3" t="str">
        <f t="shared" ca="1" si="27"/>
        <v/>
      </c>
      <c r="J347" s="5" t="s">
        <v>1</v>
      </c>
      <c r="L347" s="5" t="s">
        <v>1</v>
      </c>
      <c r="M347" s="5" t="s">
        <v>1</v>
      </c>
      <c r="N347" s="5" t="s">
        <v>1</v>
      </c>
      <c r="O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5"/>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6"/>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ht="24.9" x14ac:dyDescent="0.3">
      <c r="A348" s="19" t="s">
        <v>137</v>
      </c>
      <c r="B348" s="4" t="s">
        <v>227</v>
      </c>
      <c r="C348" s="4" t="s">
        <v>198</v>
      </c>
      <c r="D348" s="3" t="str">
        <f t="shared" ca="1" si="27"/>
        <v/>
      </c>
      <c r="F348" s="5" t="s">
        <v>481</v>
      </c>
      <c r="G348" s="5" t="s">
        <v>481</v>
      </c>
      <c r="H348" s="5" t="s">
        <v>919</v>
      </c>
      <c r="M348" s="5" t="s">
        <v>1</v>
      </c>
      <c r="N348" s="5" t="s">
        <v>1</v>
      </c>
      <c r="O348" s="5" t="s">
        <v>1</v>
      </c>
      <c r="S348" s="5" t="s">
        <v>883</v>
      </c>
      <c r="U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5"/>
        <v/>
      </c>
      <c r="AT348" s="67" t="str">
        <f>IF(OR(E348="",VLOOKUP(E$1,Services!$A$1:$B$22,2,0)="Exclude"),"",IF($D348=1,IF(OR(price_limit="",price_limit="No Limit"),IF(E348="Yes",1,2),IF(SUMIFS(WhatIf!$G:$G,WhatIf!$A:$A,E$1,WhatIf!$B:$B,E348)&lt;=price_limit,IF(E348="Yes",1,2),"")),""))</f>
        <v/>
      </c>
      <c r="AU348" s="67" t="str">
        <f ca="1">IF(OR(F348="",VLOOKUP(F$1,Services!$A$1:$B$22,2,0)="Exclude"),"",IF($D348=1,IF(OR(price_limit="",price_limit="No Limit"),IF(F348="Yes",1,2),IF(SUMIFS(WhatIf!$G:$G,WhatIf!$A:$A,F$1,WhatIf!$B:$B,F348)&lt;=price_limit,IF(F348="Yes",1,2),"")),""))</f>
        <v/>
      </c>
      <c r="AV348" s="67" t="str">
        <f ca="1">IF(OR(G348="",VLOOKUP(G$1,Services!$A$1:$B$22,2,0)="Exclude"),"",IF($D348=1,IF(OR(price_limit="",price_limit="No Limit"),IF(G348="Yes",1,2),IF(SUMIFS(WhatIf!$G:$G,WhatIf!$A:$A,G$1,WhatIf!$B:$B,G348)&lt;=price_limit,IF(G348="Yes",1,2),"")),""))</f>
        <v/>
      </c>
      <c r="AW348" s="67" t="str">
        <f ca="1">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 ca="1">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6"/>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138</v>
      </c>
      <c r="B349" s="4" t="s">
        <v>227</v>
      </c>
      <c r="C349" s="4" t="s">
        <v>198</v>
      </c>
      <c r="D349" s="3" t="str">
        <f t="shared" ca="1" si="27"/>
        <v/>
      </c>
      <c r="F349" s="5" t="s">
        <v>1</v>
      </c>
      <c r="G349" s="5" t="s">
        <v>1</v>
      </c>
      <c r="H349" s="5" t="s">
        <v>1</v>
      </c>
      <c r="S349" s="6" t="s">
        <v>772</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5"/>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6"/>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335</v>
      </c>
      <c r="B350" s="4" t="s">
        <v>227</v>
      </c>
      <c r="C350" s="4" t="s">
        <v>198</v>
      </c>
      <c r="D350" s="3" t="str">
        <f t="shared" ca="1" si="27"/>
        <v/>
      </c>
      <c r="S350" s="6" t="s">
        <v>772</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5"/>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6"/>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336</v>
      </c>
      <c r="B351" s="4" t="s">
        <v>227</v>
      </c>
      <c r="C351" s="4" t="s">
        <v>198</v>
      </c>
      <c r="D351" s="3" t="str">
        <f t="shared" ca="1" si="27"/>
        <v/>
      </c>
      <c r="S351" s="6" t="s">
        <v>772</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5"/>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6"/>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337</v>
      </c>
      <c r="B352" s="4" t="s">
        <v>227</v>
      </c>
      <c r="C352" s="4" t="s">
        <v>198</v>
      </c>
      <c r="D352" s="3" t="str">
        <f t="shared" ca="1" si="27"/>
        <v/>
      </c>
      <c r="S352" s="6" t="s">
        <v>772</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5"/>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6"/>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152</v>
      </c>
      <c r="B353" s="4" t="s">
        <v>754</v>
      </c>
      <c r="C353" s="4" t="s">
        <v>269</v>
      </c>
      <c r="D353" s="3" t="str">
        <f t="shared" ca="1" si="27"/>
        <v/>
      </c>
      <c r="Q353" s="6" t="s">
        <v>1</v>
      </c>
      <c r="R353" s="6"/>
      <c r="S353" s="6"/>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5"/>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 ca="1">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6"/>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67</v>
      </c>
      <c r="B354" s="4" t="s">
        <v>227</v>
      </c>
      <c r="C354" s="4" t="s">
        <v>426</v>
      </c>
      <c r="D354" s="3" t="str">
        <f t="shared" ca="1" si="27"/>
        <v/>
      </c>
      <c r="E354" s="5" t="s">
        <v>67</v>
      </c>
      <c r="F354" s="5" t="s">
        <v>67</v>
      </c>
      <c r="G354" s="5" t="s">
        <v>67</v>
      </c>
      <c r="H354" s="5" t="s">
        <v>67</v>
      </c>
      <c r="I354" s="12" t="s">
        <v>67</v>
      </c>
      <c r="J354" s="12" t="s">
        <v>67</v>
      </c>
      <c r="K354" s="12" t="s">
        <v>67</v>
      </c>
      <c r="L354" s="12" t="s">
        <v>67</v>
      </c>
      <c r="M354" s="12" t="s">
        <v>67</v>
      </c>
      <c r="N354" s="12" t="s">
        <v>67</v>
      </c>
      <c r="O354" s="12" t="s">
        <v>67</v>
      </c>
      <c r="P354" s="12" t="s">
        <v>67</v>
      </c>
      <c r="Q354" s="6" t="s">
        <v>67</v>
      </c>
      <c r="R354" s="6" t="s">
        <v>67</v>
      </c>
      <c r="S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5"/>
        <v/>
      </c>
      <c r="AT354" s="67" t="str">
        <f ca="1">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 ca="1">IF(OR(I354="",VLOOKUP(I$1,Services!$A$1:$B$22,2,0)="Exclude"),"",IF($D354=1,IF(OR(price_limit="",price_limit="No Limit"),IF(I354="Yes",1,2),IF(SUMIFS(WhatIf!$G:$G,WhatIf!$A:$A,I$1,WhatIf!$B:$B,I354)&lt;=price_limit,IF(I354="Yes",1,2),"")),""))</f>
        <v/>
      </c>
      <c r="AY354" s="67" t="str">
        <f ca="1">IF(OR(J354="",VLOOKUP(J$1,Services!$A$1:$B$22,2,0)="Exclude"),"",IF($D354=1,IF(OR(price_limit="",price_limit="No Limit"),IF(J354="Yes",1,2),IF(SUMIFS(WhatIf!$G:$G,WhatIf!$A:$A,J$1,WhatIf!$B:$B,J354)&lt;=price_limit,IF(J354="Yes",1,2),"")),""))</f>
        <v/>
      </c>
      <c r="AZ354" s="67" t="str">
        <f ca="1">IF(OR(K354="",VLOOKUP(K$1,Services!$A$1:$B$22,2,0)="Exclude"),"",IF($D354=1,IF(OR(price_limit="",price_limit="No Limit"),IF(K354="Yes",1,2),IF(SUMIFS(WhatIf!$G:$G,WhatIf!$A:$A,K$1,WhatIf!$B:$B,K354)&lt;=price_limit,IF(K354="Yes",1,2),"")),""))</f>
        <v/>
      </c>
      <c r="BA354" s="67" t="str">
        <f ca="1">IF(OR(L354="",VLOOKUP(L$1,Services!$A$1:$B$22,2,0)="Exclude"),"",IF($D354=1,IF(OR(price_limit="",price_limit="No Limit"),IF(L354="Yes",1,2),IF(SUMIFS(WhatIf!$G:$G,WhatIf!$A:$A,L$1,WhatIf!$B:$B,L354)&lt;=price_limit,IF(L354="Yes",1,2),"")),""))</f>
        <v/>
      </c>
      <c r="BB354" s="67" t="str">
        <f ca="1">IF(OR(M354="",VLOOKUP(M$1,Services!$A$1:$B$22,2,0)="Exclude"),"",IF($D354=1,IF(OR(price_limit="",price_limit="No Limit"),IF(M354="Yes",1,2),IF(SUMIFS(WhatIf!$G:$G,WhatIf!$A:$A,M$1,WhatIf!$B:$B,M354)&lt;=price_limit,IF(M354="Yes",1,2),"")),""))</f>
        <v/>
      </c>
      <c r="BC354" s="67" t="str">
        <f ca="1">IF(OR(N354="",VLOOKUP(N$1,Services!$A$1:$B$22,2,0)="Exclude"),"",IF($D354=1,IF(OR(price_limit="",price_limit="No Limit"),IF(N354="Yes",1,2),IF(SUMIFS(WhatIf!$G:$G,WhatIf!$A:$A,N$1,WhatIf!$B:$B,N354)&lt;=price_limit,IF(N354="Yes",1,2),"")),""))</f>
        <v/>
      </c>
      <c r="BD354" s="67" t="str">
        <f ca="1">IF(OR(O354="",VLOOKUP(O$1,Services!$A$1:$B$22,2,0)="Exclude"),"",IF($D354=1,IF(OR(price_limit="",price_limit="No Limit"),IF(O354="Yes",1,2),IF(SUMIFS(WhatIf!$G:$G,WhatIf!$A:$A,O$1,WhatIf!$B:$B,O354)&lt;=price_limit,IF(O354="Yes",1,2),"")),""))</f>
        <v/>
      </c>
      <c r="BE354" s="67" t="str">
        <f ca="1">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 ca="1">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6"/>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199</v>
      </c>
      <c r="B355" s="4" t="s">
        <v>227</v>
      </c>
      <c r="C355" s="4" t="s">
        <v>426</v>
      </c>
      <c r="D355" s="3" t="str">
        <f t="shared" ca="1" si="27"/>
        <v/>
      </c>
      <c r="F355" s="5" t="s">
        <v>67</v>
      </c>
      <c r="G355" s="5" t="s">
        <v>67</v>
      </c>
      <c r="H355" s="5" t="s">
        <v>67</v>
      </c>
      <c r="I355" s="12"/>
      <c r="J355" s="12"/>
      <c r="K355" s="12"/>
      <c r="L355" s="12"/>
      <c r="M355" s="12"/>
      <c r="N355" s="12"/>
      <c r="O355" s="12"/>
      <c r="P355" s="12"/>
      <c r="Q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5"/>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6"/>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200</v>
      </c>
      <c r="B356" s="4" t="s">
        <v>227</v>
      </c>
      <c r="C356" s="4" t="s">
        <v>426</v>
      </c>
      <c r="D356" s="3" t="str">
        <f t="shared" ca="1" si="27"/>
        <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5"/>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6"/>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201</v>
      </c>
      <c r="B357" s="4" t="s">
        <v>227</v>
      </c>
      <c r="C357" s="4" t="s">
        <v>426</v>
      </c>
      <c r="D357" s="3" t="str">
        <f t="shared" ca="1" si="27"/>
        <v/>
      </c>
      <c r="E357" s="5" t="s">
        <v>67</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5"/>
        <v/>
      </c>
      <c r="AT357" s="67" t="str">
        <f ca="1">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6"/>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customHeight="1" x14ac:dyDescent="0.3">
      <c r="A358" s="19" t="s">
        <v>559</v>
      </c>
      <c r="C358" s="4" t="s">
        <v>426</v>
      </c>
      <c r="D358" s="3" t="str">
        <f t="shared" ca="1" si="27"/>
        <v/>
      </c>
      <c r="I358" s="12"/>
      <c r="J358" s="12"/>
      <c r="K358" s="12"/>
      <c r="L358" s="12"/>
      <c r="M358" s="12"/>
      <c r="N358" s="5" t="s">
        <v>1</v>
      </c>
      <c r="O358" s="5" t="s">
        <v>1</v>
      </c>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5"/>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 ca="1">IF(OR(N358="",VLOOKUP(N$1,Services!$A$1:$B$22,2,0)="Exclude"),"",IF($D358=1,IF(OR(price_limit="",price_limit="No Limit"),IF(N358="Yes",1,2),IF(SUMIFS(WhatIf!$G:$G,WhatIf!$A:$A,N$1,WhatIf!$B:$B,N358)&lt;=price_limit,IF(N358="Yes",1,2),"")),""))</f>
        <v/>
      </c>
      <c r="BD358" s="67" t="str">
        <f ca="1">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6"/>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560</v>
      </c>
      <c r="C359" s="4" t="s">
        <v>426</v>
      </c>
      <c r="D359" s="3" t="str">
        <f t="shared" ca="1" si="27"/>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5"/>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6"/>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561</v>
      </c>
      <c r="C360" s="4" t="s">
        <v>426</v>
      </c>
      <c r="D360" s="3" t="str">
        <f t="shared" ca="1" si="27"/>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5"/>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6"/>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562</v>
      </c>
      <c r="C361" s="4" t="s">
        <v>426</v>
      </c>
      <c r="D361" s="3" t="str">
        <f t="shared" ca="1" si="27"/>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5"/>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6"/>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563</v>
      </c>
      <c r="C362" s="4" t="s">
        <v>426</v>
      </c>
      <c r="D362" s="3" t="str">
        <f t="shared" ca="1" si="27"/>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5"/>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6"/>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24.9" customHeight="1" x14ac:dyDescent="0.3">
      <c r="A363" s="19" t="s">
        <v>564</v>
      </c>
      <c r="C363" s="4" t="s">
        <v>426</v>
      </c>
      <c r="D363" s="3" t="str">
        <f t="shared" ca="1" si="27"/>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5"/>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6"/>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565</v>
      </c>
      <c r="C364" s="4" t="s">
        <v>426</v>
      </c>
      <c r="D364" s="3" t="str">
        <f t="shared" ca="1" si="27"/>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5"/>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6"/>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566</v>
      </c>
      <c r="C365" s="4" t="s">
        <v>426</v>
      </c>
      <c r="D365" s="3" t="str">
        <f t="shared" ca="1" si="27"/>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5"/>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6"/>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202</v>
      </c>
      <c r="B366" s="4" t="s">
        <v>227</v>
      </c>
      <c r="C366" s="4" t="s">
        <v>426</v>
      </c>
      <c r="D366" s="3" t="str">
        <f t="shared" ca="1" si="27"/>
        <v/>
      </c>
      <c r="E366" s="5" t="s">
        <v>67</v>
      </c>
      <c r="F366" s="5" t="s">
        <v>67</v>
      </c>
      <c r="G366" s="5" t="s">
        <v>67</v>
      </c>
      <c r="H366" s="5" t="s">
        <v>67</v>
      </c>
      <c r="I366" s="12"/>
      <c r="J366" s="12"/>
      <c r="K366" s="12"/>
      <c r="L366" s="12"/>
      <c r="M366" s="12"/>
      <c r="N366" s="12"/>
      <c r="O366" s="12"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5"/>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6"/>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customHeight="1" x14ac:dyDescent="0.3">
      <c r="A367" s="19" t="s">
        <v>203</v>
      </c>
      <c r="B367" s="4" t="s">
        <v>227</v>
      </c>
      <c r="C367" s="4" t="s">
        <v>426</v>
      </c>
      <c r="D367" s="3" t="str">
        <f t="shared" ca="1" si="27"/>
        <v/>
      </c>
      <c r="F367" s="5" t="s">
        <v>67</v>
      </c>
      <c r="G367" s="5" t="s">
        <v>67</v>
      </c>
      <c r="H367" s="5" t="s">
        <v>67</v>
      </c>
      <c r="I367" s="12"/>
      <c r="J367" s="12"/>
      <c r="K367" s="12"/>
      <c r="L367" s="12"/>
      <c r="M367" s="12"/>
      <c r="N367" s="12"/>
      <c r="O367" s="12"/>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5"/>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6"/>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x14ac:dyDescent="0.3">
      <c r="A368" s="19" t="s">
        <v>494</v>
      </c>
      <c r="C368" s="4" t="s">
        <v>427</v>
      </c>
      <c r="D368" s="3" t="str">
        <f t="shared" ca="1" si="27"/>
        <v/>
      </c>
      <c r="F368" s="5" t="s">
        <v>494</v>
      </c>
      <c r="G368" s="5" t="s">
        <v>494</v>
      </c>
      <c r="H368" s="5" t="s">
        <v>494</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5"/>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6"/>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620</v>
      </c>
      <c r="C369" s="4" t="s">
        <v>427</v>
      </c>
      <c r="D369" s="3" t="str">
        <f t="shared" ca="1" si="27"/>
        <v/>
      </c>
      <c r="T369" s="5" t="s">
        <v>234</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5"/>
        <v/>
      </c>
      <c r="AT369" s="67" t="str">
        <f>IF(OR(E369="",VLOOKUP(E$1,Services!$A$1:$B$22,2,0)="Exclude"),"",IF($D369=1,IF(OR(price_limit="",price_limit="No Limit"),IF(E369="Yes",1,2),IF(SUMIFS(WhatIf!$G:$G,WhatIf!$A:$A,E$1,WhatIf!$B:$B,E369)&lt;=price_limit,IF(E369="Yes",1,2),"")),""))</f>
        <v/>
      </c>
      <c r="AU369" s="67" t="str">
        <f>IF(OR(F369="",VLOOKUP(F$1,Services!$A$1:$B$22,2,0)="Exclude"),"",IF($D369=1,IF(OR(price_limit="",price_limit="No Limit"),IF(F369="Yes",1,2),IF(SUMIFS(WhatIf!$G:$G,WhatIf!$A:$A,F$1,WhatIf!$B:$B,F369)&lt;=price_limit,IF(F369="Yes",1,2),"")),""))</f>
        <v/>
      </c>
      <c r="AV369" s="67" t="str">
        <f>IF(OR(G369="",VLOOKUP(G$1,Services!$A$1:$B$22,2,0)="Exclude"),"",IF($D369=1,IF(OR(price_limit="",price_limit="No Limit"),IF(G369="Yes",1,2),IF(SUMIFS(WhatIf!$G:$G,WhatIf!$A:$A,G$1,WhatIf!$B:$B,G369)&lt;=price_limit,IF(G369="Yes",1,2),"")),""))</f>
        <v/>
      </c>
      <c r="AW369" s="67" t="str">
        <f>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 ca="1">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6"/>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customHeight="1" x14ac:dyDescent="0.3">
      <c r="A370" s="19" t="s">
        <v>709</v>
      </c>
      <c r="C370" s="4" t="s">
        <v>427</v>
      </c>
      <c r="D370" s="3" t="str">
        <f t="shared" ca="1" si="27"/>
        <v/>
      </c>
      <c r="F370" s="5" t="s">
        <v>709</v>
      </c>
      <c r="G370" s="5" t="s">
        <v>709</v>
      </c>
      <c r="H370" s="5" t="s">
        <v>709</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5"/>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6"/>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159</v>
      </c>
      <c r="B371" s="4" t="s">
        <v>227</v>
      </c>
      <c r="C371" s="4" t="s">
        <v>425</v>
      </c>
      <c r="D371" s="3" t="str">
        <f t="shared" ca="1" si="27"/>
        <v/>
      </c>
      <c r="Q371" s="6" t="s">
        <v>159</v>
      </c>
      <c r="R371" s="6"/>
      <c r="S371" s="6"/>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5"/>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 ca="1">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6"/>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37.299999999999997" customHeight="1" x14ac:dyDescent="0.3">
      <c r="A372" s="19" t="s">
        <v>68</v>
      </c>
      <c r="B372" s="4" t="s">
        <v>231</v>
      </c>
      <c r="C372" s="4" t="s">
        <v>269</v>
      </c>
      <c r="D372" s="3" t="str">
        <f t="shared" ca="1" si="27"/>
        <v/>
      </c>
      <c r="E372" s="5" t="s">
        <v>1</v>
      </c>
      <c r="F372" s="5" t="s">
        <v>480</v>
      </c>
      <c r="G372" s="5" t="s">
        <v>480</v>
      </c>
      <c r="H372" s="5" t="s">
        <v>480</v>
      </c>
      <c r="L372" s="5" t="s">
        <v>1</v>
      </c>
      <c r="M372" s="5" t="s">
        <v>1</v>
      </c>
      <c r="N372" s="5" t="s">
        <v>1</v>
      </c>
      <c r="O372" s="5" t="s">
        <v>1</v>
      </c>
      <c r="Q372" s="6" t="s">
        <v>1</v>
      </c>
      <c r="R372" s="6"/>
      <c r="S372" s="6" t="s">
        <v>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5"/>
        <v/>
      </c>
      <c r="AT372" s="67" t="str">
        <f ca="1">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 ca="1">IF(OR(L372="",VLOOKUP(L$1,Services!$A$1:$B$22,2,0)="Exclude"),"",IF($D372=1,IF(OR(price_limit="",price_limit="No Limit"),IF(L372="Yes",1,2),IF(SUMIFS(WhatIf!$G:$G,WhatIf!$A:$A,L$1,WhatIf!$B:$B,L372)&lt;=price_limit,IF(L372="Yes",1,2),"")),""))</f>
        <v/>
      </c>
      <c r="BB372" s="67" t="str">
        <f ca="1">IF(OR(M372="",VLOOKUP(M$1,Services!$A$1:$B$22,2,0)="Exclude"),"",IF($D372=1,IF(OR(price_limit="",price_limit="No Limit"),IF(M372="Yes",1,2),IF(SUMIFS(WhatIf!$G:$G,WhatIf!$A:$A,M$1,WhatIf!$B:$B,M372)&lt;=price_limit,IF(M372="Yes",1,2),"")),""))</f>
        <v/>
      </c>
      <c r="BC372" s="67" t="str">
        <f ca="1">IF(OR(N372="",VLOOKUP(N$1,Services!$A$1:$B$22,2,0)="Exclude"),"",IF($D372=1,IF(OR(price_limit="",price_limit="No Limit"),IF(N372="Yes",1,2),IF(SUMIFS(WhatIf!$G:$G,WhatIf!$A:$A,N$1,WhatIf!$B:$B,N372)&lt;=price_limit,IF(N372="Yes",1,2),"")),""))</f>
        <v/>
      </c>
      <c r="BD372" s="67" t="str">
        <f ca="1">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 ca="1">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6"/>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742</v>
      </c>
      <c r="C373" s="4" t="s">
        <v>430</v>
      </c>
      <c r="D373" s="3" t="str">
        <f t="shared" ca="1" si="27"/>
        <v/>
      </c>
      <c r="F373" s="5" t="s">
        <v>767</v>
      </c>
      <c r="G373" s="5" t="s">
        <v>767</v>
      </c>
      <c r="H373" s="5" t="s">
        <v>767</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5"/>
        <v/>
      </c>
      <c r="AT373" s="67" t="str">
        <f>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6"/>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x14ac:dyDescent="0.3">
      <c r="A374" s="19" t="s">
        <v>338</v>
      </c>
      <c r="B374" s="4" t="s">
        <v>227</v>
      </c>
      <c r="C374" s="4" t="s">
        <v>197</v>
      </c>
      <c r="D374" s="3" t="str">
        <f t="shared" ca="1" si="27"/>
        <v/>
      </c>
      <c r="I374" s="5" t="s">
        <v>271</v>
      </c>
      <c r="J374" s="5" t="s">
        <v>271</v>
      </c>
      <c r="K374" s="5" t="s">
        <v>271</v>
      </c>
      <c r="L374" s="5" t="s">
        <v>271</v>
      </c>
      <c r="M374" s="5" t="s">
        <v>271</v>
      </c>
      <c r="N374" s="5" t="s">
        <v>271</v>
      </c>
      <c r="O374" s="5" t="s">
        <v>271</v>
      </c>
      <c r="P374" s="5"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5"/>
        <v/>
      </c>
      <c r="AT374" s="67" t="str">
        <f>IF(OR(E374="",VLOOKUP(E$1,Services!$A$1:$B$22,2,0)="Exclude"),"",IF($D374=1,IF(OR(price_limit="",price_limit="No Limit"),IF(E374="Yes",1,2),IF(SUMIFS(WhatIf!$G:$G,WhatIf!$A:$A,E$1,WhatIf!$B:$B,E374)&lt;=price_limit,IF(E374="Yes",1,2),"")),""))</f>
        <v/>
      </c>
      <c r="AU374" s="67" t="str">
        <f>IF(OR(F374="",VLOOKUP(F$1,Services!$A$1:$B$22,2,0)="Exclude"),"",IF($D374=1,IF(OR(price_limit="",price_limit="No Limit"),IF(F374="Yes",1,2),IF(SUMIFS(WhatIf!$G:$G,WhatIf!$A:$A,F$1,WhatIf!$B:$B,F374)&lt;=price_limit,IF(F374="Yes",1,2),"")),""))</f>
        <v/>
      </c>
      <c r="AV374" s="67" t="str">
        <f>IF(OR(G374="",VLOOKUP(G$1,Services!$A$1:$B$22,2,0)="Exclude"),"",IF($D374=1,IF(OR(price_limit="",price_limit="No Limit"),IF(G374="Yes",1,2),IF(SUMIFS(WhatIf!$G:$G,WhatIf!$A:$A,G$1,WhatIf!$B:$B,G374)&lt;=price_limit,IF(G374="Yes",1,2),"")),""))</f>
        <v/>
      </c>
      <c r="AW374" s="67" t="str">
        <f>IF(OR(H374="",VLOOKUP(H$1,Services!$A$1:$B$22,2,0)="Exclude"),"",IF($D374=1,IF(OR(price_limit="",price_limit="No Limit"),IF(H374="Yes",1,2),IF(SUMIFS(WhatIf!$G:$G,WhatIf!$A:$A,H$1,WhatIf!$B:$B,H374)&lt;=price_limit,IF(H374="Yes",1,2),"")),""))</f>
        <v/>
      </c>
      <c r="AX374" s="67" t="str">
        <f ca="1">IF(OR(I374="",VLOOKUP(I$1,Services!$A$1:$B$22,2,0)="Exclude"),"",IF($D374=1,IF(OR(price_limit="",price_limit="No Limit"),IF(I374="Yes",1,2),IF(SUMIFS(WhatIf!$G:$G,WhatIf!$A:$A,I$1,WhatIf!$B:$B,I374)&lt;=price_limit,IF(I374="Yes",1,2),"")),""))</f>
        <v/>
      </c>
      <c r="AY374" s="67" t="str">
        <f ca="1">IF(OR(J374="",VLOOKUP(J$1,Services!$A$1:$B$22,2,0)="Exclude"),"",IF($D374=1,IF(OR(price_limit="",price_limit="No Limit"),IF(J374="Yes",1,2),IF(SUMIFS(WhatIf!$G:$G,WhatIf!$A:$A,J$1,WhatIf!$B:$B,J374)&lt;=price_limit,IF(J374="Yes",1,2),"")),""))</f>
        <v/>
      </c>
      <c r="AZ374" s="67" t="str">
        <f ca="1">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 ca="1">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6"/>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69</v>
      </c>
      <c r="B375" s="4" t="s">
        <v>227</v>
      </c>
      <c r="C375" s="4" t="s">
        <v>269</v>
      </c>
      <c r="D375" s="3" t="str">
        <f t="shared" ca="1" si="27"/>
        <v/>
      </c>
      <c r="G375" s="5" t="s">
        <v>1</v>
      </c>
      <c r="H375" s="5" t="s">
        <v>1</v>
      </c>
      <c r="I375" s="5" t="s">
        <v>1</v>
      </c>
      <c r="J375" s="5" t="s">
        <v>1</v>
      </c>
      <c r="K375" s="5" t="s">
        <v>1</v>
      </c>
      <c r="L375" s="5" t="s">
        <v>1</v>
      </c>
      <c r="M375" s="5" t="s">
        <v>1</v>
      </c>
      <c r="N375" s="5" t="s">
        <v>1</v>
      </c>
      <c r="O375" s="5" t="s">
        <v>1</v>
      </c>
      <c r="Q375" s="6" t="s">
        <v>1</v>
      </c>
      <c r="R375" s="6" t="s">
        <v>1</v>
      </c>
      <c r="S375" s="6"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5"/>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 ca="1">IF(OR(Q375="",VLOOKUP(Q$1,Services!$A$1:$B$22,2,0)="Exclude"),"",IF($D375=1,IF(OR(price_limit="",price_limit="No Limit"),IF(Q375="Yes",1,2),IF(SUMIFS(WhatIf!$G:$G,WhatIf!$A:$A,Q$1,WhatIf!$B:$B,Q375)&lt;=price_limit,IF(Q375="Yes",1,2),"")),""))</f>
        <v/>
      </c>
      <c r="BG375" s="67" t="str">
        <f ca="1">IF(OR(R375="",VLOOKUP(R$1,Services!$A$1:$B$22,2,0)="Exclude"),"",IF($D375=1,IF(OR(price_limit="",price_limit="No Limit"),IF(R375="Yes",1,2),IF(SUMIFS(WhatIf!$G:$G,WhatIf!$A:$A,R$1,WhatIf!$B:$B,R375)&lt;=price_limit,IF(R375="Yes",1,2),"")),""))</f>
        <v/>
      </c>
      <c r="BH375" s="67" t="str">
        <f ca="1">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6"/>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149</v>
      </c>
      <c r="B376" s="4" t="s">
        <v>227</v>
      </c>
      <c r="C376" s="4" t="s">
        <v>189</v>
      </c>
      <c r="D376" s="3" t="str">
        <f t="shared" ca="1" si="27"/>
        <v/>
      </c>
      <c r="E376" s="5" t="s">
        <v>1</v>
      </c>
      <c r="L376" s="5" t="s">
        <v>1</v>
      </c>
      <c r="M376" s="5" t="s">
        <v>1</v>
      </c>
      <c r="N376" s="5" t="s">
        <v>1</v>
      </c>
      <c r="O376" s="5" t="s">
        <v>1</v>
      </c>
      <c r="Q376" s="6" t="s">
        <v>1</v>
      </c>
      <c r="R376" s="6"/>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5"/>
        <v/>
      </c>
      <c r="AT376" s="67" t="str">
        <f ca="1">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6"/>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70</v>
      </c>
      <c r="B377" s="4" t="s">
        <v>227</v>
      </c>
      <c r="C377" s="4" t="s">
        <v>269</v>
      </c>
      <c r="D377" s="3" t="str">
        <f t="shared" ca="1" si="27"/>
        <v/>
      </c>
      <c r="F377" s="5" t="s">
        <v>1</v>
      </c>
      <c r="G377" s="5" t="s">
        <v>1</v>
      </c>
      <c r="H377" s="5" t="s">
        <v>1</v>
      </c>
      <c r="I377" s="5" t="s">
        <v>1</v>
      </c>
      <c r="J377" s="5" t="s">
        <v>1</v>
      </c>
      <c r="K377" s="5" t="s">
        <v>1</v>
      </c>
      <c r="L377" s="5" t="s">
        <v>1</v>
      </c>
      <c r="M377" s="5" t="s">
        <v>1</v>
      </c>
      <c r="N377" s="5" t="s">
        <v>1</v>
      </c>
      <c r="O377" s="5" t="s">
        <v>1</v>
      </c>
      <c r="P377" s="5" t="s">
        <v>1</v>
      </c>
      <c r="Q377" s="6" t="s">
        <v>1</v>
      </c>
      <c r="R377" s="6" t="s">
        <v>1</v>
      </c>
      <c r="S377" s="6"/>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5"/>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 ca="1">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6"/>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12.45" customHeight="1" x14ac:dyDescent="0.3">
      <c r="A378" s="19" t="s">
        <v>692</v>
      </c>
      <c r="C378" s="4" t="s">
        <v>423</v>
      </c>
      <c r="D378" s="3" t="str">
        <f t="shared" ca="1" si="27"/>
        <v/>
      </c>
      <c r="S378" s="6" t="s">
        <v>772</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5"/>
        <v/>
      </c>
      <c r="AT378" s="67" t="str">
        <f>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IF(OR(L378="",VLOOKUP(L$1,Services!$A$1:$B$22,2,0)="Exclude"),"",IF($D378=1,IF(OR(price_limit="",price_limit="No Limit"),IF(L378="Yes",1,2),IF(SUMIFS(WhatIf!$G:$G,WhatIf!$A:$A,L$1,WhatIf!$B:$B,L378)&lt;=price_limit,IF(L378="Yes",1,2),"")),""))</f>
        <v/>
      </c>
      <c r="BB378" s="67" t="str">
        <f>IF(OR(M378="",VLOOKUP(M$1,Services!$A$1:$B$22,2,0)="Exclude"),"",IF($D378=1,IF(OR(price_limit="",price_limit="No Limit"),IF(M378="Yes",1,2),IF(SUMIFS(WhatIf!$G:$G,WhatIf!$A:$A,M$1,WhatIf!$B:$B,M378)&lt;=price_limit,IF(M378="Yes",1,2),"")),""))</f>
        <v/>
      </c>
      <c r="BC378" s="67" t="str">
        <f>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6"/>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139</v>
      </c>
      <c r="B379" s="4" t="s">
        <v>339</v>
      </c>
      <c r="C379" s="4" t="s">
        <v>423</v>
      </c>
      <c r="D379" s="3" t="str">
        <f t="shared" ca="1" si="27"/>
        <v/>
      </c>
      <c r="E379" s="5" t="s">
        <v>1</v>
      </c>
      <c r="F379" s="5" t="s">
        <v>477</v>
      </c>
      <c r="G379" s="5" t="s">
        <v>477</v>
      </c>
      <c r="H379" s="5" t="s">
        <v>920</v>
      </c>
      <c r="K379" s="5" t="s">
        <v>1</v>
      </c>
      <c r="L379" s="5" t="s">
        <v>1</v>
      </c>
      <c r="M379" s="5" t="s">
        <v>1</v>
      </c>
      <c r="N379" s="5" t="s">
        <v>1</v>
      </c>
      <c r="O379" s="5" t="s">
        <v>1</v>
      </c>
      <c r="S379" s="6" t="s">
        <v>772</v>
      </c>
      <c r="V379" s="5" t="s">
        <v>1</v>
      </c>
      <c r="X379" s="5" t="s">
        <v>1</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5"/>
        <v/>
      </c>
      <c r="AT379" s="67" t="str">
        <f ca="1">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 ca="1">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 ca="1">IF(OR(X379="",VLOOKUP(X$1,Services!$A$1:$B$22,2,0)="Exclude"),"",IF($D379=1,IF(OR(price_limit="",price_limit="No Limit"),IF(X379="Yes",1,2),IF(SUMIFS(WhatIf!$G:$G,WhatIf!$A:$A,X$1,WhatIf!$B:$B,X379)&lt;=price_limit,IF(X379="Yes",1,2),"")),""))</f>
        <v/>
      </c>
      <c r="BN379" s="3">
        <f t="shared" si="26"/>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37.299999999999997" x14ac:dyDescent="0.3">
      <c r="A380" s="19" t="s">
        <v>506</v>
      </c>
      <c r="C380" s="4" t="s">
        <v>430</v>
      </c>
      <c r="D380" s="3" t="str">
        <f t="shared" ca="1" si="27"/>
        <v/>
      </c>
      <c r="F380" s="5" t="s">
        <v>768</v>
      </c>
      <c r="G380" s="5" t="s">
        <v>768</v>
      </c>
      <c r="H380" s="5" t="s">
        <v>768</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5"/>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6"/>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x14ac:dyDescent="0.3">
      <c r="A381" s="19" t="s">
        <v>340</v>
      </c>
      <c r="B381" s="4" t="s">
        <v>227</v>
      </c>
      <c r="C381" s="4" t="s">
        <v>197</v>
      </c>
      <c r="D381" s="3" t="str">
        <f t="shared" ca="1" si="27"/>
        <v/>
      </c>
      <c r="I381" s="5" t="s">
        <v>271</v>
      </c>
      <c r="J381" s="5" t="s">
        <v>271</v>
      </c>
      <c r="K381" s="5" t="s">
        <v>271</v>
      </c>
      <c r="L381" s="5" t="s">
        <v>271</v>
      </c>
      <c r="M381" s="5" t="s">
        <v>271</v>
      </c>
      <c r="N381" s="5" t="s">
        <v>271</v>
      </c>
      <c r="O381" s="5" t="s">
        <v>271</v>
      </c>
      <c r="P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5"/>
        <v/>
      </c>
      <c r="AT381" s="67" t="str">
        <f>IF(OR(E381="",VLOOKUP(E$1,Services!$A$1:$B$22,2,0)="Exclude"),"",IF($D381=1,IF(OR(price_limit="",price_limit="No Limit"),IF(E381="Yes",1,2),IF(SUMIFS(WhatIf!$G:$G,WhatIf!$A:$A,E$1,WhatIf!$B:$B,E381)&lt;=price_limit,IF(E381="Yes",1,2),"")),""))</f>
        <v/>
      </c>
      <c r="AU381" s="67" t="str">
        <f>IF(OR(F381="",VLOOKUP(F$1,Services!$A$1:$B$22,2,0)="Exclude"),"",IF($D381=1,IF(OR(price_limit="",price_limit="No Limit"),IF(F381="Yes",1,2),IF(SUMIFS(WhatIf!$G:$G,WhatIf!$A:$A,F$1,WhatIf!$B:$B,F381)&lt;=price_limit,IF(F381="Yes",1,2),"")),""))</f>
        <v/>
      </c>
      <c r="AV381" s="67" t="str">
        <f>IF(OR(G381="",VLOOKUP(G$1,Services!$A$1:$B$22,2,0)="Exclude"),"",IF($D381=1,IF(OR(price_limit="",price_limit="No Limit"),IF(G381="Yes",1,2),IF(SUMIFS(WhatIf!$G:$G,WhatIf!$A:$A,G$1,WhatIf!$B:$B,G381)&lt;=price_limit,IF(G381="Yes",1,2),"")),""))</f>
        <v/>
      </c>
      <c r="AW381" s="67" t="str">
        <f>IF(OR(H381="",VLOOKUP(H$1,Services!$A$1:$B$22,2,0)="Exclude"),"",IF($D381=1,IF(OR(price_limit="",price_limit="No Limit"),IF(H381="Yes",1,2),IF(SUMIFS(WhatIf!$G:$G,WhatIf!$A:$A,H$1,WhatIf!$B:$B,H381)&lt;=price_limit,IF(H381="Yes",1,2),"")),""))</f>
        <v/>
      </c>
      <c r="AX381" s="67" t="str">
        <f ca="1">IF(OR(I381="",VLOOKUP(I$1,Services!$A$1:$B$22,2,0)="Exclude"),"",IF($D381=1,IF(OR(price_limit="",price_limit="No Limit"),IF(I381="Yes",1,2),IF(SUMIFS(WhatIf!$G:$G,WhatIf!$A:$A,I$1,WhatIf!$B:$B,I381)&lt;=price_limit,IF(I381="Yes",1,2),"")),""))</f>
        <v/>
      </c>
      <c r="AY381" s="67" t="str">
        <f ca="1">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 ca="1">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26"/>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261</v>
      </c>
      <c r="B382" s="4" t="s">
        <v>765</v>
      </c>
      <c r="C382" s="4" t="s">
        <v>197</v>
      </c>
      <c r="D382" s="3" t="str">
        <f t="shared" ca="1" si="27"/>
        <v/>
      </c>
      <c r="F382" s="5" t="s">
        <v>854</v>
      </c>
      <c r="G382" s="5" t="s">
        <v>854</v>
      </c>
      <c r="H382" s="5" t="s">
        <v>854</v>
      </c>
      <c r="I382" s="5" t="s">
        <v>271</v>
      </c>
      <c r="J382" s="5" t="s">
        <v>271</v>
      </c>
      <c r="K382" s="5" t="s">
        <v>271</v>
      </c>
      <c r="L382" s="5" t="s">
        <v>271</v>
      </c>
      <c r="M382" s="5" t="s">
        <v>271</v>
      </c>
      <c r="N382" s="5" t="s">
        <v>271</v>
      </c>
      <c r="O382" s="5" t="s">
        <v>271</v>
      </c>
      <c r="P382" s="5" t="s">
        <v>1</v>
      </c>
      <c r="S382" s="5" t="s">
        <v>948</v>
      </c>
      <c r="W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5"/>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 ca="1">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 ca="1">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6"/>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837</v>
      </c>
      <c r="C383" s="4" t="s">
        <v>197</v>
      </c>
      <c r="Y383" s="3" t="str">
        <f>IF(AND($D383=1,ISNUMBER(MATCH(E$1&amp;E383&amp;"x",WhatIf!$H:$H,0))),1,"")</f>
        <v/>
      </c>
      <c r="Z383" s="3" t="str">
        <f>IF(AND($D383=1,ISNUMBER(MATCH(F$1&amp;F383&amp;"x",WhatIf!$H:$H,0))),1,"")</f>
        <v/>
      </c>
      <c r="AA383" s="3" t="str">
        <f>IF(AND($D383=1,ISNUMBER(MATCH(G$1&amp;G383&amp;"x",WhatIf!$H:$H,0))),1,"")</f>
        <v/>
      </c>
      <c r="AB383" s="3" t="str">
        <f>IF(AND($D383=1,ISNUMBER(MATCH(H$1&amp;H383&amp;"x",WhatIf!$H:$H,0))),1,"")</f>
        <v/>
      </c>
      <c r="AC383" s="3" t="str">
        <f>IF(AND($D383=1,ISNUMBER(MATCH(I$1&amp;I383&amp;"x",WhatIf!$H:$H,0))),1,"")</f>
        <v/>
      </c>
      <c r="AD383" s="3" t="str">
        <f>IF(AND($D383=1,ISNUMBER(MATCH(J$1&amp;J383&amp;"x",WhatIf!$H:$H,0))),1,"")</f>
        <v/>
      </c>
      <c r="AE383" s="3" t="str">
        <f>IF(AND($D383=1,ISNUMBER(MATCH(K$1&amp;K383&amp;"x",WhatIf!$H:$H,0))),1,"")</f>
        <v/>
      </c>
      <c r="AF383" s="3" t="str">
        <f>IF(AND($D383=1,ISNUMBER(MATCH(L$1&amp;L383&amp;"x",WhatIf!$H:$H,0))),1,"")</f>
        <v/>
      </c>
      <c r="AG383" s="3" t="str">
        <f>IF(AND($D383=1,ISNUMBER(MATCH(M$1&amp;M383&amp;"x",WhatIf!$H:$H,0))),1,"")</f>
        <v/>
      </c>
      <c r="AH383" s="3" t="str">
        <f>IF(AND($D383=1,ISNUMBER(MATCH(N$1&amp;N383&amp;"x",WhatIf!$H:$H,0))),1,"")</f>
        <v/>
      </c>
      <c r="AI383" s="3" t="str">
        <f>IF(AND($D383=1,ISNUMBER(MATCH(O$1&amp;O383&amp;"x",WhatIf!$H:$H,0))),1,"")</f>
        <v/>
      </c>
      <c r="AJ383" s="3" t="str">
        <f>IF(AND($D383=1,ISNUMBER(MATCH(P$1&amp;P383&amp;"x",WhatIf!$H:$H,0))),1,"")</f>
        <v/>
      </c>
      <c r="AK383" s="3" t="str">
        <f>IF(AND($D383=1,ISNUMBER(MATCH(Q$1&amp;Q383&amp;"x",WhatIf!$H:$H,0))),1,"")</f>
        <v/>
      </c>
      <c r="AL383" s="3" t="str">
        <f>IF(AND($D383=1,ISNUMBER(MATCH(R$1&amp;R383&amp;"x",WhatIf!$H:$H,0))),1,"")</f>
        <v/>
      </c>
      <c r="AM383" s="3" t="str">
        <f>IF(AND($D383=1,ISNUMBER(MATCH(S$1&amp;S383&amp;"x",WhatIf!$H:$H,0))),1,"")</f>
        <v/>
      </c>
      <c r="AN383" s="3" t="str">
        <f>IF(AND($D383=1,ISNUMBER(MATCH(T$1&amp;T383&amp;"x",WhatIf!$H:$H,0))),1,"")</f>
        <v/>
      </c>
      <c r="AO383" s="3" t="str">
        <f>IF(AND($D383=1,ISNUMBER(MATCH(U$1&amp;U383&amp;"x",WhatIf!$H:$H,0))),1,"")</f>
        <v/>
      </c>
      <c r="AP383" s="3" t="str">
        <f>IF(AND($D383=1,ISNUMBER(MATCH(V$1&amp;V383&amp;"x",WhatIf!$H:$H,0))),1,"")</f>
        <v/>
      </c>
      <c r="AQ383" s="3" t="str">
        <f>IF(AND($D383=1,ISNUMBER(MATCH(W$1&amp;W383&amp;"x",WhatIf!$H:$H,0))),1,"")</f>
        <v/>
      </c>
      <c r="AR383" s="3" t="str">
        <f>IF(AND($D383=1,ISNUMBER(MATCH(X$1&amp;X383&amp;"x",WhatIf!$H:$H,0))),1,"")</f>
        <v/>
      </c>
      <c r="AS383" s="3" t="str">
        <f t="shared" si="25"/>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IF(OR(K383="",VLOOKUP(K$1,Services!$A$1:$B$22,2,0)="Exclude"),"",IF($D383=1,IF(OR(price_limit="",price_limit="No Limit"),IF(K383="Yes",1,2),IF(SUMIFS(WhatIf!$G:$G,WhatIf!$A:$A,K$1,WhatIf!$B:$B,K383)&lt;=price_limit,IF(K383="Yes",1,2),"")),""))</f>
        <v/>
      </c>
      <c r="BA383" s="67" t="str">
        <f>IF(OR(L383="",VLOOKUP(L$1,Services!$A$1:$B$22,2,0)="Exclude"),"",IF($D383=1,IF(OR(price_limit="",price_limit="No Limit"),IF(L383="Yes",1,2),IF(SUMIFS(WhatIf!$G:$G,WhatIf!$A:$A,L$1,WhatIf!$B:$B,L383)&lt;=price_limit,IF(L383="Yes",1,2),"")),""))</f>
        <v/>
      </c>
      <c r="BB383" s="67" t="str">
        <f>IF(OR(M383="",VLOOKUP(M$1,Services!$A$1:$B$22,2,0)="Exclude"),"",IF($D383=1,IF(OR(price_limit="",price_limit="No Limit"),IF(M383="Yes",1,2),IF(SUMIFS(WhatIf!$G:$G,WhatIf!$A:$A,M$1,WhatIf!$B:$B,M383)&lt;=price_limit,IF(M383="Yes",1,2),"")),""))</f>
        <v/>
      </c>
      <c r="BC383" s="67" t="str">
        <f>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6"/>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743</v>
      </c>
      <c r="C384" s="4" t="s">
        <v>197</v>
      </c>
      <c r="D384" s="3" t="str">
        <f t="shared" ref="D384:D417" ca="1" si="28">IF(BR384=0,"",IF(BR384&lt;=VALUE(MID(marker_pick,1,1)),1,""))</f>
        <v/>
      </c>
      <c r="F384" s="5" t="s">
        <v>770</v>
      </c>
      <c r="G384" s="5" t="s">
        <v>770</v>
      </c>
      <c r="H384" s="5" t="s">
        <v>770</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5"/>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6"/>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895</v>
      </c>
      <c r="C385" s="4" t="s">
        <v>197</v>
      </c>
      <c r="D385" s="3" t="str">
        <f t="shared" ca="1" si="28"/>
        <v/>
      </c>
      <c r="S385" s="5" t="s">
        <v>887</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5"/>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6"/>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893</v>
      </c>
      <c r="B386" s="4" t="s">
        <v>892</v>
      </c>
      <c r="C386" s="4" t="s">
        <v>197</v>
      </c>
      <c r="D386" s="3" t="str">
        <f t="shared" ca="1" si="28"/>
        <v/>
      </c>
      <c r="S386" s="5" t="s">
        <v>887</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9">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0">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766</v>
      </c>
      <c r="C387" s="4" t="s">
        <v>430</v>
      </c>
      <c r="D387" s="3" t="str">
        <f t="shared" ca="1" si="28"/>
        <v/>
      </c>
      <c r="F387" s="5" t="s">
        <v>767</v>
      </c>
      <c r="G387" s="5" t="s">
        <v>767</v>
      </c>
      <c r="H387" s="5" t="s">
        <v>767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9"/>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0"/>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71</v>
      </c>
      <c r="B388" s="4" t="s">
        <v>227</v>
      </c>
      <c r="C388" s="4" t="s">
        <v>197</v>
      </c>
      <c r="D388" s="3" t="str">
        <f t="shared" ca="1" si="28"/>
        <v/>
      </c>
      <c r="I388" s="5" t="s">
        <v>1</v>
      </c>
      <c r="J388" s="5" t="s">
        <v>1</v>
      </c>
      <c r="K388" s="5" t="s">
        <v>1</v>
      </c>
      <c r="L388" s="5" t="s">
        <v>1</v>
      </c>
      <c r="M388" s="5" t="s">
        <v>1</v>
      </c>
      <c r="N388" s="5" t="s">
        <v>1</v>
      </c>
      <c r="O388" s="5" t="s">
        <v>271</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9"/>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0"/>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744</v>
      </c>
      <c r="B389" s="4" t="s">
        <v>227</v>
      </c>
      <c r="C389" s="4" t="s">
        <v>197</v>
      </c>
      <c r="D389" s="3" t="str">
        <f t="shared" ca="1" si="28"/>
        <v/>
      </c>
      <c r="F389" s="5" t="s">
        <v>770</v>
      </c>
      <c r="G389" s="5" t="s">
        <v>770</v>
      </c>
      <c r="H389" s="5" t="s">
        <v>770</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9"/>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0"/>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505</v>
      </c>
      <c r="C390" s="4" t="s">
        <v>430</v>
      </c>
      <c r="D390" s="3" t="str">
        <f t="shared" ca="1" si="28"/>
        <v/>
      </c>
      <c r="F390" s="5" t="s">
        <v>767</v>
      </c>
      <c r="G390" s="5" t="s">
        <v>767</v>
      </c>
      <c r="H390" s="5" t="s">
        <v>767</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9"/>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0"/>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523</v>
      </c>
      <c r="C391" s="4" t="s">
        <v>198</v>
      </c>
      <c r="D391" s="3" t="str">
        <f t="shared" ca="1" si="28"/>
        <v/>
      </c>
      <c r="F391" s="5" t="s">
        <v>475</v>
      </c>
      <c r="G391" s="5" t="s">
        <v>475</v>
      </c>
      <c r="H391" s="5" t="s">
        <v>918</v>
      </c>
      <c r="J391" s="5" t="s">
        <v>1</v>
      </c>
      <c r="L391" s="5" t="s">
        <v>1</v>
      </c>
      <c r="M391" s="5" t="s">
        <v>1</v>
      </c>
      <c r="N391" s="5" t="s">
        <v>1</v>
      </c>
      <c r="O391" s="5" t="s">
        <v>1</v>
      </c>
      <c r="Q391" s="6" t="s">
        <v>1</v>
      </c>
      <c r="R391" s="6"/>
      <c r="S391" s="6" t="s">
        <v>772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9"/>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0"/>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140</v>
      </c>
      <c r="B392" s="4" t="s">
        <v>781</v>
      </c>
      <c r="C392" s="4" t="s">
        <v>205</v>
      </c>
      <c r="D392" s="3" t="str">
        <f t="shared" ca="1" si="28"/>
        <v/>
      </c>
      <c r="T392" s="5" t="s">
        <v>234</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9"/>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 ca="1">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0"/>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496</v>
      </c>
      <c r="B393" s="4" t="s">
        <v>722</v>
      </c>
      <c r="C393" s="4" t="s">
        <v>427</v>
      </c>
      <c r="D393" s="3" t="str">
        <f t="shared" ca="1" si="28"/>
        <v/>
      </c>
      <c r="F393" s="5" t="s">
        <v>496</v>
      </c>
      <c r="G393" s="5" t="s">
        <v>496</v>
      </c>
      <c r="H393" s="5" t="s">
        <v>496</v>
      </c>
      <c r="T393" s="5" t="s">
        <v>234</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9"/>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0"/>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206</v>
      </c>
      <c r="B394" s="4" t="s">
        <v>227</v>
      </c>
      <c r="C394" s="4" t="s">
        <v>198</v>
      </c>
      <c r="D394" s="3" t="str">
        <f t="shared" ca="1" si="28"/>
        <v/>
      </c>
      <c r="F394" s="5" t="s">
        <v>481</v>
      </c>
      <c r="G394" s="5" t="s">
        <v>481</v>
      </c>
      <c r="H394" s="5" t="s">
        <v>919</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9"/>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0"/>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289</v>
      </c>
      <c r="B395" s="4" t="s">
        <v>759</v>
      </c>
      <c r="C395" s="4" t="s">
        <v>205</v>
      </c>
      <c r="D395" s="3" t="str">
        <f t="shared" ca="1" si="28"/>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9"/>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0"/>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278</v>
      </c>
      <c r="C396" s="4" t="s">
        <v>189</v>
      </c>
      <c r="D396" s="3" t="str">
        <f t="shared" ca="1" si="28"/>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9"/>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0"/>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896</v>
      </c>
      <c r="C397" s="4" t="s">
        <v>197</v>
      </c>
      <c r="D397" s="3" t="str">
        <f t="shared" ca="1" si="28"/>
        <v/>
      </c>
      <c r="S397" s="5" t="s">
        <v>887</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9"/>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0"/>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74</v>
      </c>
      <c r="B398" s="4" t="s">
        <v>227</v>
      </c>
      <c r="C398" s="4" t="s">
        <v>269</v>
      </c>
      <c r="D398" s="3" t="str">
        <f t="shared" ca="1" si="28"/>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9"/>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0"/>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24.9" x14ac:dyDescent="0.3">
      <c r="A399" s="19" t="s">
        <v>778</v>
      </c>
      <c r="C399" s="4" t="s">
        <v>197</v>
      </c>
      <c r="D399" s="3" t="str">
        <f t="shared" ca="1" si="28"/>
        <v/>
      </c>
      <c r="F399" s="5" t="s">
        <v>854</v>
      </c>
      <c r="G399" s="5" t="s">
        <v>854</v>
      </c>
      <c r="H399" s="5" t="s">
        <v>854</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9"/>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0"/>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341</v>
      </c>
      <c r="B400" s="4" t="s">
        <v>227</v>
      </c>
      <c r="C400" s="4" t="s">
        <v>197</v>
      </c>
      <c r="D400" s="3" t="str">
        <f t="shared" ca="1" si="28"/>
        <v/>
      </c>
      <c r="I400" s="5" t="s">
        <v>271</v>
      </c>
      <c r="J400" s="5" t="s">
        <v>271</v>
      </c>
      <c r="K400" s="5" t="s">
        <v>271</v>
      </c>
      <c r="L400" s="5" t="s">
        <v>271</v>
      </c>
      <c r="M400" s="5" t="s">
        <v>271</v>
      </c>
      <c r="N400" s="5" t="s">
        <v>271</v>
      </c>
      <c r="O400" s="5" t="s">
        <v>271</v>
      </c>
      <c r="P400" s="5" t="s">
        <v>1</v>
      </c>
      <c r="S400" s="5" t="s">
        <v>948</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9"/>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0"/>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279</v>
      </c>
      <c r="C401" s="4" t="s">
        <v>189</v>
      </c>
      <c r="D401" s="3" t="str">
        <f t="shared" ca="1" si="28"/>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9"/>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30"/>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907</v>
      </c>
      <c r="C402" s="4" t="s">
        <v>269</v>
      </c>
      <c r="D402" s="3" t="str">
        <f t="shared" ca="1" si="28"/>
        <v/>
      </c>
      <c r="F402" s="5" t="s">
        <v>907</v>
      </c>
      <c r="G402" s="5" t="s">
        <v>907</v>
      </c>
      <c r="H402" s="5" t="s">
        <v>907</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9"/>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0"/>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76</v>
      </c>
      <c r="B403" s="4" t="s">
        <v>368</v>
      </c>
      <c r="C403" s="4" t="s">
        <v>269</v>
      </c>
      <c r="D403" s="3" t="str">
        <f t="shared" ca="1" si="28"/>
        <v/>
      </c>
      <c r="F403" s="5" t="s">
        <v>476</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9"/>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0"/>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784</v>
      </c>
      <c r="B404" s="19" t="s">
        <v>785</v>
      </c>
      <c r="C404" s="4" t="s">
        <v>197</v>
      </c>
      <c r="D404" s="3" t="str">
        <f t="shared" ca="1" si="28"/>
        <v/>
      </c>
      <c r="I404" s="5" t="s">
        <v>467</v>
      </c>
      <c r="J404" s="5" t="s">
        <v>467</v>
      </c>
      <c r="K404" s="5" t="s">
        <v>467</v>
      </c>
      <c r="L404" s="5" t="s">
        <v>467</v>
      </c>
      <c r="M404" s="5" t="s">
        <v>467</v>
      </c>
      <c r="N404" s="5" t="s">
        <v>467</v>
      </c>
      <c r="O404" s="5" t="s">
        <v>1</v>
      </c>
      <c r="P404" s="5" t="s">
        <v>467</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9"/>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0"/>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786</v>
      </c>
      <c r="B405" s="19" t="s">
        <v>787</v>
      </c>
      <c r="C405" s="4" t="s">
        <v>197</v>
      </c>
      <c r="D405" s="3" t="str">
        <f t="shared" ca="1" si="28"/>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9"/>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0"/>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788</v>
      </c>
      <c r="B406" s="19" t="s">
        <v>789</v>
      </c>
      <c r="C406" s="4" t="s">
        <v>197</v>
      </c>
      <c r="D406" s="3" t="str">
        <f t="shared" ca="1" si="28"/>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9"/>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0"/>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790</v>
      </c>
      <c r="B407" s="19" t="s">
        <v>791</v>
      </c>
      <c r="C407" s="4" t="s">
        <v>197</v>
      </c>
      <c r="D407" s="3" t="str">
        <f t="shared" ca="1" si="28"/>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9"/>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0"/>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792</v>
      </c>
      <c r="B408" s="19" t="s">
        <v>793</v>
      </c>
      <c r="C408" s="4" t="s">
        <v>197</v>
      </c>
      <c r="D408" s="3" t="str">
        <f t="shared" ca="1" si="28"/>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9"/>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0"/>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794</v>
      </c>
      <c r="B409" s="19" t="s">
        <v>795</v>
      </c>
      <c r="C409" s="4" t="s">
        <v>197</v>
      </c>
      <c r="D409" s="3" t="str">
        <f t="shared" ca="1" si="28"/>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9"/>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0"/>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796</v>
      </c>
      <c r="B410" s="19" t="s">
        <v>797</v>
      </c>
      <c r="C410" s="4" t="s">
        <v>197</v>
      </c>
      <c r="D410" s="3" t="str">
        <f t="shared" ca="1" si="28"/>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9"/>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0"/>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798</v>
      </c>
      <c r="B411" s="19" t="s">
        <v>799</v>
      </c>
      <c r="C411" s="4" t="s">
        <v>197</v>
      </c>
      <c r="D411" s="3" t="str">
        <f t="shared" ca="1" si="28"/>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9"/>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0"/>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800</v>
      </c>
      <c r="B412" s="19" t="s">
        <v>801</v>
      </c>
      <c r="C412" s="4" t="s">
        <v>197</v>
      </c>
      <c r="D412" s="3" t="str">
        <f t="shared" ca="1" si="28"/>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9"/>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0"/>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802</v>
      </c>
      <c r="B413" s="19" t="s">
        <v>803</v>
      </c>
      <c r="C413" s="4" t="s">
        <v>197</v>
      </c>
      <c r="D413" s="3" t="str">
        <f t="shared" ca="1" si="28"/>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9"/>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0"/>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804</v>
      </c>
      <c r="B414" s="19" t="s">
        <v>805</v>
      </c>
      <c r="C414" s="4" t="s">
        <v>197</v>
      </c>
      <c r="D414" s="3" t="str">
        <f t="shared" ca="1" si="28"/>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9"/>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0"/>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806</v>
      </c>
      <c r="B415" s="19" t="s">
        <v>807</v>
      </c>
      <c r="C415" s="4" t="s">
        <v>197</v>
      </c>
      <c r="D415" s="3" t="str">
        <f t="shared" ca="1" si="28"/>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9"/>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0"/>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226</v>
      </c>
      <c r="C416" s="4" t="s">
        <v>425</v>
      </c>
      <c r="D416" s="3" t="str">
        <f t="shared" ca="1" si="28"/>
        <v/>
      </c>
      <c r="F416" s="5" t="s">
        <v>480</v>
      </c>
      <c r="G416" s="5" t="s">
        <v>480</v>
      </c>
      <c r="H416" s="5" t="s">
        <v>480</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9"/>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0"/>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customHeight="1" x14ac:dyDescent="0.3">
      <c r="A417" s="19" t="s">
        <v>262</v>
      </c>
      <c r="B417" s="4" t="s">
        <v>227</v>
      </c>
      <c r="C417" s="4" t="s">
        <v>197</v>
      </c>
      <c r="D417" s="3" t="str">
        <f t="shared" ca="1" si="28"/>
        <v/>
      </c>
      <c r="I417" s="5" t="s">
        <v>271</v>
      </c>
      <c r="J417" s="5" t="s">
        <v>271</v>
      </c>
      <c r="K417" s="5" t="s">
        <v>271</v>
      </c>
      <c r="L417" s="5" t="s">
        <v>271</v>
      </c>
      <c r="M417" s="5" t="s">
        <v>271</v>
      </c>
      <c r="N417" s="5" t="s">
        <v>271</v>
      </c>
      <c r="O417" s="5" t="s">
        <v>271</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9"/>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0"/>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844</v>
      </c>
      <c r="C418" s="4" t="s">
        <v>197</v>
      </c>
      <c r="W418" s="5" t="s">
        <v>841</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29"/>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0"/>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745</v>
      </c>
      <c r="C419" s="4" t="s">
        <v>197</v>
      </c>
      <c r="D419" s="3" t="str">
        <f t="shared" ref="D419:D463" ca="1" si="31">IF(BR419=0,"",IF(BR419&lt;=VALUE(MID(marker_pick,1,1)),1,""))</f>
        <v/>
      </c>
      <c r="F419" s="5" t="s">
        <v>769</v>
      </c>
      <c r="G419" s="5" t="s">
        <v>769</v>
      </c>
      <c r="H419" s="5" t="s">
        <v>769</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29"/>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0"/>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12.45" customHeight="1" x14ac:dyDescent="0.3">
      <c r="A420" s="19" t="s">
        <v>78</v>
      </c>
      <c r="B420" s="4" t="s">
        <v>227</v>
      </c>
      <c r="C420" s="4" t="s">
        <v>423</v>
      </c>
      <c r="D420" s="3" t="str">
        <f t="shared" ca="1" si="31"/>
        <v/>
      </c>
      <c r="E420" s="5" t="s">
        <v>1</v>
      </c>
      <c r="F420" s="5" t="s">
        <v>476</v>
      </c>
      <c r="G420" s="5" t="s">
        <v>476</v>
      </c>
      <c r="H420" s="5" t="s">
        <v>922</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9"/>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30"/>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567</v>
      </c>
      <c r="C421" s="4" t="s">
        <v>189</v>
      </c>
      <c r="D421" s="3" t="str">
        <f t="shared" ca="1" si="31"/>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9"/>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0"/>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504</v>
      </c>
      <c r="C422" s="4" t="s">
        <v>430</v>
      </c>
      <c r="D422" s="3" t="str">
        <f t="shared" ca="1" si="31"/>
        <v/>
      </c>
      <c r="F422" s="5" t="s">
        <v>767</v>
      </c>
      <c r="G422" s="5" t="s">
        <v>767</v>
      </c>
      <c r="H422" s="5" t="s">
        <v>767</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9"/>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0"/>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746</v>
      </c>
      <c r="C423" s="4" t="s">
        <v>197</v>
      </c>
      <c r="D423" s="3" t="str">
        <f t="shared" ca="1" si="31"/>
        <v/>
      </c>
      <c r="F423" s="5" t="s">
        <v>854</v>
      </c>
      <c r="G423" s="5" t="s">
        <v>854</v>
      </c>
      <c r="H423" s="5" t="s">
        <v>854</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9"/>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0"/>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937</v>
      </c>
      <c r="B424" s="4" t="s">
        <v>227</v>
      </c>
      <c r="C424" s="4" t="s">
        <v>430</v>
      </c>
      <c r="D424" s="3" t="str">
        <f t="shared" ca="1" si="31"/>
        <v/>
      </c>
      <c r="S424" s="5" t="s">
        <v>939</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9"/>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0"/>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360</v>
      </c>
      <c r="B425" s="4" t="s">
        <v>227</v>
      </c>
      <c r="C425" s="4" t="s">
        <v>197</v>
      </c>
      <c r="D425" s="3" t="str">
        <f t="shared" ca="1" si="31"/>
        <v/>
      </c>
      <c r="I425" s="5" t="s">
        <v>271</v>
      </c>
      <c r="J425" s="5" t="s">
        <v>271</v>
      </c>
      <c r="K425" s="5" t="s">
        <v>271</v>
      </c>
      <c r="L425" s="5" t="s">
        <v>271</v>
      </c>
      <c r="M425" s="5" t="s">
        <v>271</v>
      </c>
      <c r="N425" s="5" t="s">
        <v>271</v>
      </c>
      <c r="O425" s="5" t="s">
        <v>271</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9"/>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0"/>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568</v>
      </c>
      <c r="C426" s="4" t="s">
        <v>198</v>
      </c>
      <c r="D426" s="3" t="str">
        <f t="shared" ca="1" si="31"/>
        <v/>
      </c>
      <c r="M426" s="5" t="s">
        <v>1</v>
      </c>
      <c r="N426" s="5" t="s">
        <v>1</v>
      </c>
      <c r="O426" s="5" t="s">
        <v>1</v>
      </c>
      <c r="S426" s="5" t="s">
        <v>1</v>
      </c>
      <c r="T426" s="5" t="s">
        <v>234</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9"/>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0"/>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customHeight="1" x14ac:dyDescent="0.3">
      <c r="A427" s="19" t="s">
        <v>626</v>
      </c>
      <c r="C427" s="4" t="s">
        <v>198</v>
      </c>
      <c r="D427" s="3" t="str">
        <f t="shared" ca="1" si="31"/>
        <v/>
      </c>
      <c r="S427" s="5" t="s">
        <v>880</v>
      </c>
      <c r="T427" s="5" t="s">
        <v>234</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9"/>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0"/>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909</v>
      </c>
      <c r="C428" s="4" t="s">
        <v>269</v>
      </c>
      <c r="D428" s="3" t="str">
        <f t="shared" ca="1" si="31"/>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9"/>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0"/>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141</v>
      </c>
      <c r="B429" s="4" t="s">
        <v>342</v>
      </c>
      <c r="C429" s="4" t="s">
        <v>198</v>
      </c>
      <c r="D429" s="3" t="str">
        <f t="shared" ca="1" si="31"/>
        <v/>
      </c>
      <c r="F429" s="5" t="s">
        <v>854</v>
      </c>
      <c r="G429" s="5" t="s">
        <v>854</v>
      </c>
      <c r="H429" s="5" t="s">
        <v>854</v>
      </c>
      <c r="I429" s="5" t="s">
        <v>467</v>
      </c>
      <c r="J429" s="5" t="s">
        <v>467</v>
      </c>
      <c r="K429" s="5" t="s">
        <v>467</v>
      </c>
      <c r="L429" s="5" t="s">
        <v>467</v>
      </c>
      <c r="M429" s="5" t="s">
        <v>467</v>
      </c>
      <c r="N429" s="5" t="s">
        <v>467</v>
      </c>
      <c r="O429" s="5" t="s">
        <v>467</v>
      </c>
      <c r="P429" s="5" t="s">
        <v>1</v>
      </c>
      <c r="S429" s="5" t="s">
        <v>880</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9"/>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0"/>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142</v>
      </c>
      <c r="B430" s="4" t="s">
        <v>343</v>
      </c>
      <c r="C430" s="4" t="s">
        <v>197</v>
      </c>
      <c r="D430" s="3" t="str">
        <f t="shared" ca="1" si="31"/>
        <v/>
      </c>
      <c r="I430" s="5" t="s">
        <v>271</v>
      </c>
      <c r="J430" s="5" t="s">
        <v>271</v>
      </c>
      <c r="K430" s="5" t="s">
        <v>271</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9"/>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0"/>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143</v>
      </c>
      <c r="B431" s="4" t="s">
        <v>227</v>
      </c>
      <c r="C431" s="4" t="s">
        <v>423</v>
      </c>
      <c r="D431" s="3" t="str">
        <f t="shared" ca="1" si="31"/>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9"/>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0"/>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153</v>
      </c>
      <c r="B432" s="4" t="s">
        <v>629</v>
      </c>
      <c r="C432" s="4" t="s">
        <v>197</v>
      </c>
      <c r="D432" s="3" t="str">
        <f t="shared" ca="1" si="31"/>
        <v/>
      </c>
      <c r="F432" s="5" t="s">
        <v>761</v>
      </c>
      <c r="G432" s="5" t="s">
        <v>761</v>
      </c>
      <c r="H432" s="5" t="s">
        <v>761</v>
      </c>
      <c r="I432" s="5" t="s">
        <v>271</v>
      </c>
      <c r="J432" s="5" t="s">
        <v>271</v>
      </c>
      <c r="K432" s="5" t="s">
        <v>271</v>
      </c>
      <c r="L432" s="5" t="s">
        <v>271</v>
      </c>
      <c r="M432" s="5" t="s">
        <v>1</v>
      </c>
      <c r="N432" s="5" t="s">
        <v>1</v>
      </c>
      <c r="O432" s="5" t="s">
        <v>1</v>
      </c>
      <c r="P432" s="5" t="s">
        <v>1</v>
      </c>
      <c r="Q432" s="6" t="s">
        <v>1</v>
      </c>
      <c r="R432" s="9" t="s">
        <v>271</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9"/>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0"/>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227</v>
      </c>
      <c r="C433" s="4" t="s">
        <v>197</v>
      </c>
      <c r="D433" s="3" t="str">
        <f t="shared" ca="1" si="31"/>
        <v/>
      </c>
      <c r="I433" s="5" t="s">
        <v>271</v>
      </c>
      <c r="J433" s="5" t="s">
        <v>271</v>
      </c>
      <c r="K433" s="5" t="s">
        <v>1</v>
      </c>
      <c r="L433" s="5" t="s">
        <v>1</v>
      </c>
      <c r="M433" s="5" t="s">
        <v>1</v>
      </c>
      <c r="N433" s="5" t="s">
        <v>1</v>
      </c>
      <c r="O433" s="5" t="s">
        <v>271</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9"/>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0"/>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956</v>
      </c>
      <c r="B434" s="4" t="s">
        <v>227</v>
      </c>
      <c r="C434" s="4" t="s">
        <v>197</v>
      </c>
      <c r="D434" s="3" t="str">
        <f t="shared" ca="1" si="31"/>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9"/>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0"/>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344</v>
      </c>
      <c r="B435" s="4" t="s">
        <v>227</v>
      </c>
      <c r="C435" s="4" t="s">
        <v>197</v>
      </c>
      <c r="D435" s="3" t="str">
        <f t="shared" ca="1" si="31"/>
        <v/>
      </c>
      <c r="I435" s="5" t="s">
        <v>271</v>
      </c>
      <c r="J435" s="5" t="s">
        <v>271</v>
      </c>
      <c r="K435" s="5" t="s">
        <v>271</v>
      </c>
      <c r="L435" s="5" t="s">
        <v>271</v>
      </c>
      <c r="M435" s="5" t="s">
        <v>271</v>
      </c>
      <c r="N435" s="5" t="s">
        <v>271</v>
      </c>
      <c r="O435" s="5" t="s">
        <v>271</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9"/>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0"/>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144</v>
      </c>
      <c r="B436" s="4" t="s">
        <v>771</v>
      </c>
      <c r="C436" s="4" t="s">
        <v>423</v>
      </c>
      <c r="D436" s="3" t="str">
        <f t="shared" ca="1" si="31"/>
        <v/>
      </c>
      <c r="E436" s="5" t="s">
        <v>1</v>
      </c>
      <c r="F436" s="5" t="s">
        <v>495</v>
      </c>
      <c r="G436" s="5" t="s">
        <v>495</v>
      </c>
      <c r="H436" s="5" t="s">
        <v>495</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9"/>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0"/>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755</v>
      </c>
      <c r="B437" s="4" t="s">
        <v>756</v>
      </c>
      <c r="C437" s="4" t="s">
        <v>425</v>
      </c>
      <c r="D437" s="3" t="str">
        <f t="shared" ca="1" si="31"/>
        <v/>
      </c>
      <c r="Q437" s="5" t="s">
        <v>755</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9"/>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0"/>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187</v>
      </c>
      <c r="C438" s="4" t="s">
        <v>269</v>
      </c>
      <c r="D438" s="3" t="str">
        <f t="shared" ca="1" si="31"/>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9"/>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0"/>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697</v>
      </c>
      <c r="B439" s="19" t="s">
        <v>698</v>
      </c>
      <c r="C439" s="4" t="s">
        <v>197</v>
      </c>
      <c r="D439" s="3" t="str">
        <f t="shared" ca="1" si="31"/>
        <v/>
      </c>
      <c r="I439" s="5" t="s">
        <v>271</v>
      </c>
      <c r="J439" s="5" t="s">
        <v>271</v>
      </c>
      <c r="K439" s="5" t="s">
        <v>271</v>
      </c>
      <c r="L439" s="5" t="s">
        <v>271</v>
      </c>
      <c r="M439" s="5" t="s">
        <v>271</v>
      </c>
      <c r="N439" s="5" t="s">
        <v>271</v>
      </c>
      <c r="O439" s="5" t="s">
        <v>271</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9"/>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0"/>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223</v>
      </c>
      <c r="C440" s="4" t="s">
        <v>269</v>
      </c>
      <c r="D440" s="3" t="str">
        <f t="shared" ca="1" si="31"/>
        <v/>
      </c>
      <c r="E440" s="5" t="s">
        <v>1</v>
      </c>
      <c r="F440" s="5" t="s">
        <v>479</v>
      </c>
      <c r="G440" s="5" t="s">
        <v>479</v>
      </c>
      <c r="H440" s="5" t="s">
        <v>923</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9"/>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0"/>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864</v>
      </c>
      <c r="C441" s="4" t="s">
        <v>189</v>
      </c>
      <c r="D441" s="3" t="str">
        <f t="shared" ca="1" si="31"/>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9"/>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0"/>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345</v>
      </c>
      <c r="B442" s="4" t="s">
        <v>773</v>
      </c>
      <c r="C442" s="4" t="s">
        <v>197</v>
      </c>
      <c r="D442" s="3" t="str">
        <f t="shared" ca="1" si="31"/>
        <v/>
      </c>
      <c r="F442" s="5" t="s">
        <v>770</v>
      </c>
      <c r="G442" s="5" t="s">
        <v>770</v>
      </c>
      <c r="H442" s="5" t="s">
        <v>770</v>
      </c>
      <c r="I442" s="5" t="s">
        <v>271</v>
      </c>
      <c r="J442" s="5" t="s">
        <v>271</v>
      </c>
      <c r="K442" s="5" t="s">
        <v>271</v>
      </c>
      <c r="L442" s="5" t="s">
        <v>271</v>
      </c>
      <c r="M442" s="5" t="s">
        <v>271</v>
      </c>
      <c r="N442" s="5" t="s">
        <v>271</v>
      </c>
      <c r="O442" s="5" t="s">
        <v>271</v>
      </c>
      <c r="P442" s="5" t="s">
        <v>1</v>
      </c>
      <c r="W442" s="5" t="s">
        <v>841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9"/>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0"/>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346</v>
      </c>
      <c r="B443" s="4" t="s">
        <v>227</v>
      </c>
      <c r="C443" s="4" t="s">
        <v>197</v>
      </c>
      <c r="D443" s="3" t="str">
        <f t="shared" ca="1" si="31"/>
        <v/>
      </c>
      <c r="I443" s="5" t="s">
        <v>271</v>
      </c>
      <c r="J443" s="5" t="s">
        <v>271</v>
      </c>
      <c r="K443" s="5" t="s">
        <v>271</v>
      </c>
      <c r="L443" s="5" t="s">
        <v>271</v>
      </c>
      <c r="M443" s="5" t="s">
        <v>271</v>
      </c>
      <c r="N443" s="5" t="s">
        <v>271</v>
      </c>
      <c r="O443" s="5" t="s">
        <v>271</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9"/>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0"/>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519</v>
      </c>
      <c r="B444" s="4" t="s">
        <v>227</v>
      </c>
      <c r="C444" s="4" t="s">
        <v>197</v>
      </c>
      <c r="D444" s="3" t="str">
        <f t="shared" ca="1" si="31"/>
        <v/>
      </c>
      <c r="I444" s="5" t="s">
        <v>271</v>
      </c>
      <c r="J444" s="5" t="s">
        <v>271</v>
      </c>
      <c r="K444" s="5" t="s">
        <v>271</v>
      </c>
      <c r="L444" s="5" t="s">
        <v>271</v>
      </c>
      <c r="M444" s="5" t="s">
        <v>271</v>
      </c>
      <c r="N444" s="5" t="s">
        <v>271</v>
      </c>
      <c r="O444" s="5" t="s">
        <v>271</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9"/>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0"/>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747</v>
      </c>
      <c r="C445" s="4" t="s">
        <v>197</v>
      </c>
      <c r="D445" s="3" t="str">
        <f t="shared" ca="1" si="31"/>
        <v/>
      </c>
      <c r="F445" s="5" t="s">
        <v>761</v>
      </c>
      <c r="G445" s="5" t="s">
        <v>761</v>
      </c>
      <c r="H445" s="5" t="s">
        <v>761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9"/>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0"/>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297</v>
      </c>
      <c r="B446" s="4" t="s">
        <v>227</v>
      </c>
      <c r="C446" s="4" t="s">
        <v>198</v>
      </c>
      <c r="D446" s="3" t="str">
        <f t="shared" ca="1" si="31"/>
        <v/>
      </c>
      <c r="F446" s="5" t="s">
        <v>297</v>
      </c>
      <c r="G446" s="5" t="s">
        <v>297</v>
      </c>
      <c r="H446" s="5" t="s">
        <v>297</v>
      </c>
      <c r="S446" s="5" t="s">
        <v>880</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9"/>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0"/>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503</v>
      </c>
      <c r="B447" s="19" t="s">
        <v>347</v>
      </c>
      <c r="C447" s="4" t="s">
        <v>430</v>
      </c>
      <c r="D447" s="3" t="str">
        <f t="shared" ca="1" si="31"/>
        <v/>
      </c>
      <c r="F447" s="5" t="s">
        <v>767</v>
      </c>
      <c r="G447" s="5" t="s">
        <v>767</v>
      </c>
      <c r="H447" s="5" t="s">
        <v>767</v>
      </c>
      <c r="I447" s="5" t="s">
        <v>271</v>
      </c>
      <c r="J447" s="5" t="s">
        <v>271</v>
      </c>
      <c r="K447" s="5" t="s">
        <v>271</v>
      </c>
      <c r="L447" s="5" t="s">
        <v>271</v>
      </c>
      <c r="M447" s="5" t="s">
        <v>271</v>
      </c>
      <c r="N447" s="5" t="s">
        <v>271</v>
      </c>
      <c r="O447" s="5" t="s">
        <v>271</v>
      </c>
      <c r="P447" s="5" t="s">
        <v>1</v>
      </c>
      <c r="W447" s="5" t="s">
        <v>841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9"/>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0"/>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707</v>
      </c>
      <c r="C448" s="4" t="s">
        <v>269</v>
      </c>
      <c r="D448" s="3" t="str">
        <f t="shared" ca="1" si="31"/>
        <v/>
      </c>
      <c r="F448" s="5" t="s">
        <v>707</v>
      </c>
      <c r="G448" s="5" t="s">
        <v>707</v>
      </c>
      <c r="H448" s="5" t="s">
        <v>707</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9"/>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0"/>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908</v>
      </c>
      <c r="C449" s="4" t="s">
        <v>269</v>
      </c>
      <c r="D449" s="3" t="str">
        <f t="shared" ca="1" si="31"/>
        <v/>
      </c>
      <c r="F449" s="5" t="s">
        <v>908</v>
      </c>
      <c r="G449" s="5" t="s">
        <v>908</v>
      </c>
      <c r="H449" s="5" t="s">
        <v>908</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9"/>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0"/>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711</v>
      </c>
      <c r="B450" s="19"/>
      <c r="C450" s="4" t="s">
        <v>198</v>
      </c>
      <c r="D450" s="3" t="str">
        <f t="shared" ca="1" si="31"/>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361</v>
      </c>
      <c r="B451" s="4" t="s">
        <v>369</v>
      </c>
      <c r="C451" s="4" t="s">
        <v>189</v>
      </c>
      <c r="D451" s="3" t="str">
        <f t="shared" ca="1" si="31"/>
        <v/>
      </c>
      <c r="E451" s="5" t="s">
        <v>1</v>
      </c>
      <c r="F451" s="5" t="s">
        <v>479</v>
      </c>
      <c r="G451" s="5" t="s">
        <v>479</v>
      </c>
      <c r="H451" s="5" t="s">
        <v>923</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83</v>
      </c>
      <c r="B452" s="4" t="s">
        <v>263</v>
      </c>
      <c r="C452" s="4" t="s">
        <v>205</v>
      </c>
      <c r="D452" s="3" t="str">
        <f t="shared" ca="1" si="31"/>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727</v>
      </c>
      <c r="C453" s="4" t="s">
        <v>205</v>
      </c>
      <c r="D453" s="3" t="str">
        <f t="shared" ca="1" si="31"/>
        <v/>
      </c>
      <c r="F453" s="5" t="s">
        <v>478</v>
      </c>
      <c r="G453" s="5" t="s">
        <v>478</v>
      </c>
      <c r="H453" s="5" t="s">
        <v>921</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954</v>
      </c>
      <c r="C454" s="4" t="s">
        <v>269</v>
      </c>
      <c r="D454" s="3" t="str">
        <f t="shared" ca="1" si="31"/>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501</v>
      </c>
      <c r="C455" s="4" t="s">
        <v>198</v>
      </c>
      <c r="D455" s="3" t="str">
        <f t="shared" ca="1" si="31"/>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145</v>
      </c>
      <c r="B456" s="4" t="s">
        <v>298</v>
      </c>
      <c r="C456" s="4" t="s">
        <v>198</v>
      </c>
      <c r="D456" s="3" t="str">
        <f t="shared" ca="1" si="31"/>
        <v/>
      </c>
      <c r="F456" s="5" t="s">
        <v>481</v>
      </c>
      <c r="G456" s="5" t="s">
        <v>481</v>
      </c>
      <c r="H456" s="5" t="s">
        <v>919</v>
      </c>
      <c r="S456" s="5" t="s">
        <v>883</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12.45" customHeight="1" x14ac:dyDescent="0.3">
      <c r="A457" s="19" t="s">
        <v>348</v>
      </c>
      <c r="B457" s="4" t="s">
        <v>1</v>
      </c>
      <c r="C457" s="4" t="s">
        <v>428</v>
      </c>
      <c r="D457" s="3" t="str">
        <f t="shared" ca="1" si="31"/>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154</v>
      </c>
      <c r="B458" s="4" t="s">
        <v>227</v>
      </c>
      <c r="C458" s="4" t="s">
        <v>269</v>
      </c>
      <c r="D458" s="3" t="str">
        <f t="shared" ca="1" si="31"/>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ht="24.9" x14ac:dyDescent="0.3">
      <c r="A459" s="19" t="s">
        <v>349</v>
      </c>
      <c r="B459" s="4" t="s">
        <v>227</v>
      </c>
      <c r="C459" s="4" t="s">
        <v>189</v>
      </c>
      <c r="D459" s="3" t="str">
        <f t="shared" ca="1" si="31"/>
        <v/>
      </c>
      <c r="F459" s="5" t="s">
        <v>479</v>
      </c>
      <c r="G459" s="5" t="s">
        <v>479</v>
      </c>
      <c r="H459" s="5" t="s">
        <v>923</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 ca="1">IF(OR(F459="",VLOOKUP(F$1,Services!$A$1:$B$22,2,0)="Exclude"),"",IF($D459=1,IF(OR(price_limit="",price_limit="No Limit"),IF(F459="Yes",1,2),IF(SUMIFS(WhatIf!$G:$G,WhatIf!$A:$A,F$1,WhatIf!$B:$B,F459)&lt;=price_limit,IF(F459="Yes",1,2),"")),""))</f>
        <v/>
      </c>
      <c r="AV459" s="67" t="str">
        <f ca="1">IF(OR(G459="",VLOOKUP(G$1,Services!$A$1:$B$22,2,0)="Exclude"),"",IF($D459=1,IF(OR(price_limit="",price_limit="No Limit"),IF(G459="Yes",1,2),IF(SUMIFS(WhatIf!$G:$G,WhatIf!$A:$A,G$1,WhatIf!$B:$B,G459)&lt;=price_limit,IF(G459="Yes",1,2),"")),""))</f>
        <v/>
      </c>
      <c r="AW459" s="67" t="str">
        <f ca="1">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710</v>
      </c>
      <c r="C460" s="4" t="s">
        <v>197</v>
      </c>
      <c r="D460" s="3" t="str">
        <f t="shared" ca="1" si="31"/>
        <v/>
      </c>
      <c r="F460" s="5" t="s">
        <v>761</v>
      </c>
      <c r="G460" s="5" t="s">
        <v>761</v>
      </c>
      <c r="H460" s="5" t="s">
        <v>761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24.9" x14ac:dyDescent="0.3">
      <c r="A461" s="19" t="s">
        <v>748</v>
      </c>
      <c r="C461" s="4" t="s">
        <v>197</v>
      </c>
      <c r="D461" s="3" t="str">
        <f t="shared" ca="1" si="31"/>
        <v/>
      </c>
      <c r="F461" s="5" t="s">
        <v>761</v>
      </c>
      <c r="G461" s="5" t="s">
        <v>761</v>
      </c>
      <c r="H461" s="5" t="s">
        <v>761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x14ac:dyDescent="0.3">
      <c r="A462" s="19" t="s">
        <v>780</v>
      </c>
      <c r="C462" s="4" t="s">
        <v>198</v>
      </c>
      <c r="D462" s="3" t="str">
        <f t="shared" ca="1" si="31"/>
        <v/>
      </c>
      <c r="S462" s="6" t="s">
        <v>772</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IF(OR(F462="",VLOOKUP(F$1,Services!$A$1:$B$22,2,0)="Exclude"),"",IF($D462=1,IF(OR(price_limit="",price_limit="No Limit"),IF(F462="Yes",1,2),IF(SUMIFS(WhatIf!$G:$G,WhatIf!$A:$A,F$1,WhatIf!$B:$B,F462)&lt;=price_limit,IF(F462="Yes",1,2),"")),""))</f>
        <v/>
      </c>
      <c r="AV462" s="67" t="str">
        <f>IF(OR(G462="",VLOOKUP(G$1,Services!$A$1:$B$22,2,0)="Exclude"),"",IF($D462=1,IF(OR(price_limit="",price_limit="No Limit"),IF(G462="Yes",1,2),IF(SUMIFS(WhatIf!$G:$G,WhatIf!$A:$A,G$1,WhatIf!$B:$B,G462)&lt;=price_limit,IF(G462="Yes",1,2),"")),""))</f>
        <v/>
      </c>
      <c r="AW462" s="67" t="str">
        <f>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 ca="1">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350</v>
      </c>
      <c r="B463" s="4" t="s">
        <v>227</v>
      </c>
      <c r="C463" s="4" t="s">
        <v>197</v>
      </c>
      <c r="D463" s="3" t="str">
        <f t="shared" ca="1" si="31"/>
        <v/>
      </c>
      <c r="I463" s="5" t="s">
        <v>271</v>
      </c>
      <c r="J463" s="5" t="s">
        <v>271</v>
      </c>
      <c r="K463" s="5" t="s">
        <v>271</v>
      </c>
      <c r="L463" s="5" t="s">
        <v>271</v>
      </c>
      <c r="M463" s="5" t="s">
        <v>271</v>
      </c>
      <c r="N463" s="5" t="s">
        <v>271</v>
      </c>
      <c r="O463" s="5" t="s">
        <v>271</v>
      </c>
      <c r="P463" s="5" t="s">
        <v>1</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 ca="1">IF(OR(I463="",VLOOKUP(I$1,Services!$A$1:$B$22,2,0)="Exclude"),"",IF($D463=1,IF(OR(price_limit="",price_limit="No Limit"),IF(I463="Yes",1,2),IF(SUMIFS(WhatIf!$G:$G,WhatIf!$A:$A,I$1,WhatIf!$B:$B,I463)&lt;=price_limit,IF(I463="Yes",1,2),"")),""))</f>
        <v/>
      </c>
      <c r="AY463" s="67" t="str">
        <f ca="1">IF(OR(J463="",VLOOKUP(J$1,Services!$A$1:$B$22,2,0)="Exclude"),"",IF($D463=1,IF(OR(price_limit="",price_limit="No Limit"),IF(J463="Yes",1,2),IF(SUMIFS(WhatIf!$G:$G,WhatIf!$A:$A,J$1,WhatIf!$B:$B,J463)&lt;=price_limit,IF(J463="Yes",1,2),"")),""))</f>
        <v/>
      </c>
      <c r="AZ463" s="67" t="str">
        <f ca="1">IF(OR(K463="",VLOOKUP(K$1,Services!$A$1:$B$22,2,0)="Exclude"),"",IF($D463=1,IF(OR(price_limit="",price_limit="No Limit"),IF(K463="Yes",1,2),IF(SUMIFS(WhatIf!$G:$G,WhatIf!$A:$A,K$1,WhatIf!$B:$B,K463)&lt;=price_limit,IF(K463="Yes",1,2),"")),""))</f>
        <v/>
      </c>
      <c r="BA463" s="67" t="str">
        <f ca="1">IF(OR(L463="",VLOOKUP(L$1,Services!$A$1:$B$22,2,0)="Exclude"),"",IF($D463=1,IF(OR(price_limit="",price_limit="No Limit"),IF(L463="Yes",1,2),IF(SUMIFS(WhatIf!$G:$G,WhatIf!$A:$A,L$1,WhatIf!$B:$B,L463)&lt;=price_limit,IF(L463="Yes",1,2),"")),""))</f>
        <v/>
      </c>
      <c r="BB463" s="67" t="str">
        <f ca="1">IF(OR(M463="",VLOOKUP(M$1,Services!$A$1:$B$22,2,0)="Exclude"),"",IF($D463=1,IF(OR(price_limit="",price_limit="No Limit"),IF(M463="Yes",1,2),IF(SUMIFS(WhatIf!$G:$G,WhatIf!$A:$A,M$1,WhatIf!$B:$B,M463)&lt;=price_limit,IF(M463="Yes",1,2),"")),""))</f>
        <v/>
      </c>
      <c r="BC463" s="67" t="str">
        <f ca="1">IF(OR(N463="",VLOOKUP(N$1,Services!$A$1:$B$22,2,0)="Exclude"),"",IF($D463=1,IF(OR(price_limit="",price_limit="No Limit"),IF(N463="Yes",1,2),IF(SUMIFS(WhatIf!$G:$G,WhatIf!$A:$A,N$1,WhatIf!$B:$B,N463)&lt;=price_limit,IF(N463="Yes",1,2),"")),""))</f>
        <v/>
      </c>
      <c r="BD463" s="67" t="str">
        <f ca="1">IF(OR(O463="",VLOOKUP(O$1,Services!$A$1:$B$22,2,0)="Exclude"),"",IF($D463=1,IF(OR(price_limit="",price_limit="No Limit"),IF(O463="Yes",1,2),IF(SUMIFS(WhatIf!$G:$G,WhatIf!$A:$A,O$1,WhatIf!$B:$B,O463)&lt;=price_limit,IF(O463="Yes",1,2),"")),""))</f>
        <v/>
      </c>
      <c r="BE463" s="67" t="str">
        <f ca="1">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sheetData>
  <autoFilter ref="A1:BR463" xr:uid="{0BC9F0AD-D9FA-4CAB-B635-D0E6375C96A7}">
    <sortState xmlns:xlrd2="http://schemas.microsoft.com/office/spreadsheetml/2017/richdata2" ref="A2:BR463">
      <sortCondition ref="A2:A463"/>
    </sortState>
  </autoFilter>
  <sortState xmlns:xlrd2="http://schemas.microsoft.com/office/spreadsheetml/2017/richdata2" ref="A2:BR463">
    <sortCondition ref="A2:A463"/>
  </sortState>
  <conditionalFormatting sqref="I82:I84 X79 E15:F16 E103:F103 I104:I105 I97 I22 E126:F128 I126 E75:F76 E166:F167 E145:F145 I45 I116 I186:J187 E3:F6 I4:I6 I34:I37 E83:F83 I87:I91 I66:I68 I51 E36:F36 E183 E199:F199 E122:F123 E42 E73 E92 E98 E141:E143 E150:E151 E182:F182 F25:G25 E134 E197:E198 E84:E85 E99:F101 E168 F32:G32 E147 E87:F91 I99:I101 I47:I49 E195:F195 F194 E148:F149 I147:J151 E118:F119 X141:X145 E17 E51:F51 F44:G44 E110 F88:G88 E105:F105 E104 F3:G3 E33:E35 E37:E38 E64:E67 E180:F180 E179 E188:F188 E187 E184:F186 X177:X180 E177:F178 E156 X156 E107:F108 X107:X108 E94:F95 X81:X85 I61:I63 I58 E58:F63 E53:F54 I53:I56 F53:G53 E49 E50:G50 E39:F41 I25:I29 E22:F23 E9:F9 X3:X6 E153:F154 X153:X154 E111:F116 X110:X116 I110:I114 I39:I40 X11:X13 E11:F13 E120:E121 E124 E43:F48 X159:X163 E159:E163 X118:X129 X75:X76 E165 I165:J167 X165:X168 E18:F20 I16:I20 X15:X20 X31:X51 E31:F32 X190:X195 E190:F193 X87:X95 E132:F132 X132 X97:X105 X22:X23 Q3:S6 I107:I108 Q9:S9 I9 Q75:S76 I75:I76 Q94:S95 I94:I95 Q156:S156 I156:J156 Q141:S143 I141:I143 Q110:S116 Q11:S13 I11:I13 Q190:S192 Q159:S163 I159:J163 Q82:S85 Q103:S105 Q118:S124 I118:I124 Q153:S154 I153:J154 Q177:S180 I177:J180 Q165:S168 Q22:S23 Q97:S101 Q145:S145 Q15:S20 Q31:S51 Q193:R195 S193:S194 R132:S132 E172:F173 X172:X173 F173:G173 Q172:S173 I172:J173 I190:J195 X8:X9 Q25:S29 X25:X29 E25:F29 E55:E57 R134:S134 I182:J184 X182:X188 Q182:S188 I197:J203 Q197:R199 X197:X199 Q87:S92 I70:I72 E68:F72 X53:X73 Q53:S73 I192:I196 E135:F139 I135:I139 X134:X139 Q107:S108 Q126:S128 Q135:S139 Q147:S151 X147:X151 I175:J175 Q175:S175 E175:F175 X175">
    <cfRule type="expression" dxfId="1280" priority="3491" stopIfTrue="1">
      <formula>AND(E3="$",OR(#REF!="Yes",#REF!="No"))</formula>
    </cfRule>
    <cfRule type="expression" priority="3492" stopIfTrue="1">
      <formula>E3="$"</formula>
    </cfRule>
    <cfRule type="expression" dxfId="1279" priority="3493" stopIfTrue="1">
      <formula>E3&lt;&gt;#REF!</formula>
    </cfRule>
  </conditionalFormatting>
  <conditionalFormatting sqref="E79:F79 E129 E144:F144 E8:F8 E102:F102 F81 I81 J82:J84 G15:G16 G103 J104:J105 J141:J143 G126:G128 J126 G75:G76 J75:J76 G166:G167 G145 J45 J116 G4:G5 J4:J5 J34:J37 G83 J87:J91 J66:J68 J51 G36 G143 F13:G13 F62:G62 G122:G123 F11:G11 G198:G199 G87:G91 G99:G101 F33:G34 J99:J101 J47:J49 K17:N17 K47:N47 K88:N90 K173:N173 K246:N247 K338:N340 K349:N349 K345:N345 L344:N344 L346:N346 K120:N122 N347 X102 X79 X129 X144 X8 X125 X93 X81 K267:N267 G148:G149 J9 G118:G119 T141:T145 G51 G105 E125:F125 G180 G188 K198:N205 S200:S203 G182:G186 K182:N188 K177:N180 G177:G178 T177:T180 K156:N156 T156 K115:N118 J107:J108 G107:G108 K105:N107 T107:T108 G94:G95 J94:J95 T81:T85 J61:J63 J58 K57:N62 G58:G64 G53:G54 J53:N56 K49:N51 G22:G23 G9 T6 K4:N6 K333:N334 K269:N274 G153:G154 T153:T154 G111:G116 J110:J114 T110:T116 J39:J40 G39:G40 T159:T163 K11:N15 T11:T13 G11:G13 J11:J12 K128:N129 G43:G48 J25:N29 I42:J43 K291:N296 K276:N276 K159:N163 K307:N312 K283:N289 J118:J124 K124:N126 T118:T129 K207:N207 K249:N253 K232:N242 K165:N169 K255:N258 K19:N21 G18:G20 J16:J20 T18:T20 T31:T51 K31:N44 G31:G32 T190:T195 G190:G195 K190:N191 K78:N84 T87:T95 K209:N211 G132 T132 K213:N217 K93:N102 T97:T105 T22:T23 Q93:S93 I93 Q125:S125 I125 Q8:S8 I8 Q144:S144 I144 Q102:S102 Q129:S129 I129 Q152:R152 I152:J152 Q117:R117 P208:R208 Q14:S14 Q140:R140 Q78:S80 Q21:S21 Q74:R74 Q169:R169 F3:G3 K298:N303 G172:G173 T172:T173 K8:N9 T8:T9 K314:N322 K279:N281 T25:T29 G25:G29 N353 T182:T188 T197:T199 R81:S81 K65:N76 J70:J72 G68:G72 T53:T73 K260:N262 K220:N229 K135:N145 G135:G139 J135:J139 T134:T139 K147:N154 T147:T151 K110:N113 P147:P154 P135:P145 P260:P262 P65:P76 P279:P281 P8:P9 P298:P303 P213:P217 P209:P211 P78:P85 P190:P191 P255:P258 P165:P169 P207 P283:P289 P307:P322 P159:P163 P276 P291:P296 P25:P29 P128:P129 P269:P274 P4:P6 P53:P63 P156 P177:P180 P182:P188 P197:P205 P267 P110:P126 P343:P349 P333:P334 P220:P253 P172:P173 P87:P108 P31:P51 P11:P22 K243:K244 P336:P340 K336:N336 P264:P265 K264:N265 P175 T175 G175 K175:N175">
    <cfRule type="expression" dxfId="1278" priority="3483" stopIfTrue="1">
      <formula>AND(E3="$",OR(#REF!="Yes",#REF!="No"))</formula>
    </cfRule>
    <cfRule type="expression" priority="3484" stopIfTrue="1">
      <formula>E3="$"</formula>
    </cfRule>
    <cfRule type="expression" dxfId="1277" priority="3485" stopIfTrue="1">
      <formula>E3&lt;&gt;#REF!</formula>
    </cfRule>
  </conditionalFormatting>
  <conditionalFormatting sqref="I102">
    <cfRule type="expression" dxfId="1276" priority="3405" stopIfTrue="1">
      <formula>AND(I102="$",OR(#REF!="Yes",#REF!="No"))</formula>
    </cfRule>
    <cfRule type="expression" priority="3406" stopIfTrue="1">
      <formula>I102="$"</formula>
    </cfRule>
    <cfRule type="expression" dxfId="1275" priority="3407" stopIfTrue="1">
      <formula>I102&lt;&gt;#REF!</formula>
    </cfRule>
  </conditionalFormatting>
  <conditionalFormatting sqref="E81">
    <cfRule type="expression" dxfId="1274" priority="3402" stopIfTrue="1">
      <formula>AND(E81="$",OR(#REF!="Yes",#REF!="No"))</formula>
    </cfRule>
    <cfRule type="expression" priority="3403" stopIfTrue="1">
      <formula>E81="$"</formula>
    </cfRule>
    <cfRule type="expression" dxfId="1273" priority="3404" stopIfTrue="1">
      <formula>E81&lt;&gt;#REF!</formula>
    </cfRule>
  </conditionalFormatting>
  <conditionalFormatting sqref="F93">
    <cfRule type="expression" dxfId="1272" priority="3399" stopIfTrue="1">
      <formula>AND(F93="$",OR(#REF!="Yes",#REF!="No"))</formula>
    </cfRule>
    <cfRule type="expression" priority="3400" stopIfTrue="1">
      <formula>F93="$"</formula>
    </cfRule>
    <cfRule type="expression" dxfId="1271" priority="3401" stopIfTrue="1">
      <formula>F93&lt;&gt;#REF!</formula>
    </cfRule>
  </conditionalFormatting>
  <conditionalFormatting sqref="E117 I117 X117">
    <cfRule type="expression" dxfId="1270" priority="3393" stopIfTrue="1">
      <formula>AND(E117="$",OR(#REF!="Yes",#REF!="No"))</formula>
    </cfRule>
    <cfRule type="expression" priority="3394" stopIfTrue="1">
      <formula>E117="$"</formula>
    </cfRule>
    <cfRule type="expression" dxfId="1269" priority="3395" stopIfTrue="1">
      <formula>E117&lt;&gt;#REF!</formula>
    </cfRule>
  </conditionalFormatting>
  <conditionalFormatting sqref="G6">
    <cfRule type="expression" dxfId="1268" priority="3390" stopIfTrue="1">
      <formula>AND(G6="$",OR(#REF!="Yes",#REF!="No"))</formula>
    </cfRule>
    <cfRule type="expression" priority="3391" stopIfTrue="1">
      <formula>G6="$"</formula>
    </cfRule>
    <cfRule type="expression" dxfId="1267" priority="3392" stopIfTrue="1">
      <formula>G6&lt;&gt;#REF!</formula>
    </cfRule>
  </conditionalFormatting>
  <conditionalFormatting sqref="G144 G8 G102 G125 G79 G81">
    <cfRule type="expression" dxfId="1266" priority="3387" stopIfTrue="1">
      <formula>AND(G8="$",OR(#REF!="Yes",#REF!="No"))</formula>
    </cfRule>
    <cfRule type="expression" priority="3388" stopIfTrue="1">
      <formula>G8="$"</formula>
    </cfRule>
    <cfRule type="expression" dxfId="1265" priority="3389" stopIfTrue="1">
      <formula>G8&lt;&gt;#REF!</formula>
    </cfRule>
  </conditionalFormatting>
  <conditionalFormatting sqref="G93">
    <cfRule type="expression" dxfId="1264" priority="3384" stopIfTrue="1">
      <formula>AND(G93="$",OR(#REF!="Yes",#REF!="No"))</formula>
    </cfRule>
    <cfRule type="expression" priority="3385" stopIfTrue="1">
      <formula>G93="$"</formula>
    </cfRule>
    <cfRule type="expression" dxfId="1263" priority="3386" stopIfTrue="1">
      <formula>G93&lt;&gt;#REF!</formula>
    </cfRule>
  </conditionalFormatting>
  <conditionalFormatting sqref="I79">
    <cfRule type="expression" dxfId="1262" priority="3375" stopIfTrue="1">
      <formula>AND(I79="$",OR(#REF!="Yes",#REF!="No"))</formula>
    </cfRule>
    <cfRule type="expression" priority="3376" stopIfTrue="1">
      <formula>I79="$"</formula>
    </cfRule>
    <cfRule type="expression" dxfId="1261" priority="3377" stopIfTrue="1">
      <formula>I79&lt;&gt;#REF!</formula>
    </cfRule>
  </conditionalFormatting>
  <conditionalFormatting sqref="J6 J97 J22">
    <cfRule type="expression" dxfId="1260" priority="3369" stopIfTrue="1">
      <formula>AND(J6="$",OR(#REF!="Yes",#REF!="No"))</formula>
    </cfRule>
    <cfRule type="expression" priority="3370" stopIfTrue="1">
      <formula>J6="$"</formula>
    </cfRule>
    <cfRule type="expression" dxfId="1259" priority="3371" stopIfTrue="1">
      <formula>J6&lt;&gt;#REF!</formula>
    </cfRule>
  </conditionalFormatting>
  <conditionalFormatting sqref="J125 J8 J144 J129">
    <cfRule type="expression" dxfId="1258" priority="3366" stopIfTrue="1">
      <formula>AND(J8="$",OR(#REF!="Yes",#REF!="No"))</formula>
    </cfRule>
    <cfRule type="expression" priority="3367" stopIfTrue="1">
      <formula>J8="$"</formula>
    </cfRule>
    <cfRule type="expression" dxfId="1257" priority="3368" stopIfTrue="1">
      <formula>J8&lt;&gt;#REF!</formula>
    </cfRule>
  </conditionalFormatting>
  <conditionalFormatting sqref="J102">
    <cfRule type="expression" dxfId="1256" priority="3360" stopIfTrue="1">
      <formula>AND(J102="$",OR(#REF!="Yes",#REF!="No"))</formula>
    </cfRule>
    <cfRule type="expression" priority="3361" stopIfTrue="1">
      <formula>J102="$"</formula>
    </cfRule>
    <cfRule type="expression" dxfId="1255" priority="3362" stopIfTrue="1">
      <formula>J102&lt;&gt;#REF!</formula>
    </cfRule>
  </conditionalFormatting>
  <conditionalFormatting sqref="J117">
    <cfRule type="expression" dxfId="1254" priority="3357" stopIfTrue="1">
      <formula>AND(J117="$",OR(#REF!="Yes",#REF!="No"))</formula>
    </cfRule>
    <cfRule type="expression" priority="3358" stopIfTrue="1">
      <formula>J117="$"</formula>
    </cfRule>
    <cfRule type="expression" dxfId="1253" priority="3359" stopIfTrue="1">
      <formula>J117&lt;&gt;#REF!</formula>
    </cfRule>
  </conditionalFormatting>
  <conditionalFormatting sqref="J79">
    <cfRule type="expression" dxfId="1252" priority="3351" stopIfTrue="1">
      <formula>AND(J79="$",OR(#REF!="Yes",#REF!="No"))</formula>
    </cfRule>
    <cfRule type="expression" priority="3352" stopIfTrue="1">
      <formula>J79="$"</formula>
    </cfRule>
    <cfRule type="expression" dxfId="1251" priority="3353" stopIfTrue="1">
      <formula>J79&lt;&gt;#REF!</formula>
    </cfRule>
  </conditionalFormatting>
  <conditionalFormatting sqref="J93">
    <cfRule type="expression" dxfId="1250" priority="3297" stopIfTrue="1">
      <formula>AND(J93="$",OR(#REF!="Yes",#REF!="No"))</formula>
    </cfRule>
    <cfRule type="expression" priority="3298" stopIfTrue="1">
      <formula>J93="$"</formula>
    </cfRule>
    <cfRule type="expression" dxfId="1249" priority="3299" stopIfTrue="1">
      <formula>J93&lt;&gt;#REF!</formula>
    </cfRule>
  </conditionalFormatting>
  <conditionalFormatting sqref="F159:F161 F163 F165">
    <cfRule type="expression" dxfId="1248" priority="3261" stopIfTrue="1">
      <formula>AND(F159="$",OR(#REF!="Yes",#REF!="No"))</formula>
    </cfRule>
    <cfRule type="expression" priority="3262" stopIfTrue="1">
      <formula>F159="$"</formula>
    </cfRule>
    <cfRule type="expression" dxfId="1247" priority="3263" stopIfTrue="1">
      <formula>F159&lt;&gt;#REF!</formula>
    </cfRule>
  </conditionalFormatting>
  <conditionalFormatting sqref="G159:G161 G163 G165">
    <cfRule type="expression" dxfId="1246" priority="3258" stopIfTrue="1">
      <formula>AND(G159="$",OR(#REF!="Yes",#REF!="No"))</formula>
    </cfRule>
    <cfRule type="expression" priority="3259" stopIfTrue="1">
      <formula>G159="$"</formula>
    </cfRule>
    <cfRule type="expression" dxfId="1245" priority="3260" stopIfTrue="1">
      <formula>G159&lt;&gt;#REF!</formula>
    </cfRule>
  </conditionalFormatting>
  <conditionalFormatting sqref="E208 I208">
    <cfRule type="expression" dxfId="1244" priority="3187" stopIfTrue="1">
      <formula>AND(E208="$",OR(#REF!="Yes",#REF!="No"))</formula>
    </cfRule>
    <cfRule type="expression" priority="3188" stopIfTrue="1">
      <formula>E208="$"</formula>
    </cfRule>
    <cfRule type="expression" dxfId="1243" priority="3189" stopIfTrue="1">
      <formula>E208&lt;&gt;#REF!</formula>
    </cfRule>
  </conditionalFormatting>
  <conditionalFormatting sqref="J208">
    <cfRule type="expression" dxfId="1242" priority="3181" stopIfTrue="1">
      <formula>AND(J208="$",OR(#REF!="Yes",#REF!="No"))</formula>
    </cfRule>
    <cfRule type="expression" priority="3182" stopIfTrue="1">
      <formula>J208="$"</formula>
    </cfRule>
    <cfRule type="expression" dxfId="1241" priority="3183" stopIfTrue="1">
      <formula>J208&lt;&gt;#REF!</formula>
    </cfRule>
  </conditionalFormatting>
  <conditionalFormatting sqref="I14 E14:F14 X14">
    <cfRule type="expression" dxfId="1240" priority="3168" stopIfTrue="1">
      <formula>AND(E14="$",OR(#REF!="Yes",#REF!="No"))</formula>
    </cfRule>
    <cfRule type="expression" priority="3169" stopIfTrue="1">
      <formula>E14="$"</formula>
    </cfRule>
    <cfRule type="expression" dxfId="1239" priority="3170" stopIfTrue="1">
      <formula>E14&lt;&gt;#REF!</formula>
    </cfRule>
  </conditionalFormatting>
  <conditionalFormatting sqref="G14 J14">
    <cfRule type="expression" dxfId="1238" priority="3165" stopIfTrue="1">
      <formula>AND(G14="$",OR(#REF!="Yes",#REF!="No"))</formula>
    </cfRule>
    <cfRule type="expression" priority="3166" stopIfTrue="1">
      <formula>G14="$"</formula>
    </cfRule>
    <cfRule type="expression" dxfId="1237" priority="3167" stopIfTrue="1">
      <formula>G14&lt;&gt;#REF!</formula>
    </cfRule>
  </conditionalFormatting>
  <conditionalFormatting sqref="E152 X152">
    <cfRule type="expression" dxfId="1236" priority="3132" stopIfTrue="1">
      <formula>AND(E152="$",OR(#REF!="Yes",#REF!="No"))</formula>
    </cfRule>
    <cfRule type="expression" priority="3133" stopIfTrue="1">
      <formula>E152="$"</formula>
    </cfRule>
    <cfRule type="expression" dxfId="1235" priority="3134" stopIfTrue="1">
      <formula>E152&lt;&gt;#REF!</formula>
    </cfRule>
  </conditionalFormatting>
  <conditionalFormatting sqref="E80:F80">
    <cfRule type="expression" dxfId="1234" priority="3107" stopIfTrue="1">
      <formula>AND(E80="$",OR(#REF!="Yes",#REF!="No"))</formula>
    </cfRule>
    <cfRule type="expression" priority="3108" stopIfTrue="1">
      <formula>E80="$"</formula>
    </cfRule>
    <cfRule type="expression" dxfId="1233" priority="3109" stopIfTrue="1">
      <formula>E80&lt;&gt;#REF!</formula>
    </cfRule>
  </conditionalFormatting>
  <conditionalFormatting sqref="G80">
    <cfRule type="expression" dxfId="1232" priority="3104" stopIfTrue="1">
      <formula>AND(G80="$",OR(#REF!="Yes",#REF!="No"))</formula>
    </cfRule>
    <cfRule type="expression" priority="3105" stopIfTrue="1">
      <formula>G80="$"</formula>
    </cfRule>
    <cfRule type="expression" dxfId="1231" priority="3106" stopIfTrue="1">
      <formula>G80&lt;&gt;#REF!</formula>
    </cfRule>
  </conditionalFormatting>
  <conditionalFormatting sqref="I80">
    <cfRule type="expression" dxfId="1230" priority="3101" stopIfTrue="1">
      <formula>AND(I80="$",OR(#REF!="Yes",#REF!="No"))</formula>
    </cfRule>
    <cfRule type="expression" priority="3102" stopIfTrue="1">
      <formula>I80="$"</formula>
    </cfRule>
    <cfRule type="expression" dxfId="1229" priority="3103" stopIfTrue="1">
      <formula>I80&lt;&gt;#REF!</formula>
    </cfRule>
  </conditionalFormatting>
  <conditionalFormatting sqref="J80">
    <cfRule type="expression" dxfId="1228" priority="3098" stopIfTrue="1">
      <formula>AND(J80="$",OR(#REF!="Yes",#REF!="No"))</formula>
    </cfRule>
    <cfRule type="expression" priority="3099" stopIfTrue="1">
      <formula>J80="$"</formula>
    </cfRule>
    <cfRule type="expression" dxfId="1227" priority="3100" stopIfTrue="1">
      <formula>J80&lt;&gt;#REF!</formula>
    </cfRule>
  </conditionalFormatting>
  <conditionalFormatting sqref="E140 I140 X140">
    <cfRule type="expression" dxfId="1226" priority="3066" stopIfTrue="1">
      <formula>AND(E140="$",OR(#REF!="Yes",#REF!="No"))</formula>
    </cfRule>
    <cfRule type="expression" priority="3067" stopIfTrue="1">
      <formula>E140="$"</formula>
    </cfRule>
    <cfRule type="expression" dxfId="1225" priority="3068" stopIfTrue="1">
      <formula>E140&lt;&gt;#REF!</formula>
    </cfRule>
  </conditionalFormatting>
  <conditionalFormatting sqref="J140">
    <cfRule type="expression" dxfId="1224" priority="3063" stopIfTrue="1">
      <formula>AND(J140="$",OR(#REF!="Yes",#REF!="No"))</formula>
    </cfRule>
    <cfRule type="expression" priority="3064" stopIfTrue="1">
      <formula>J140="$"</formula>
    </cfRule>
    <cfRule type="expression" dxfId="1223" priority="3065" stopIfTrue="1">
      <formula>J140&lt;&gt;#REF!</formula>
    </cfRule>
  </conditionalFormatting>
  <conditionalFormatting sqref="X78">
    <cfRule type="expression" dxfId="1222" priority="3056" stopIfTrue="1">
      <formula>AND(X78="$",OR(#REF!="Yes",#REF!="No"))</formula>
    </cfRule>
    <cfRule type="expression" priority="3057" stopIfTrue="1">
      <formula>X78="$"</formula>
    </cfRule>
    <cfRule type="expression" dxfId="1221" priority="3058" stopIfTrue="1">
      <formula>X78&lt;&gt;#REF!</formula>
    </cfRule>
  </conditionalFormatting>
  <conditionalFormatting sqref="E78:F78 X78">
    <cfRule type="expression" dxfId="1220" priority="3053" stopIfTrue="1">
      <formula>AND(E78="$",OR(#REF!="Yes",#REF!="No"))</formula>
    </cfRule>
    <cfRule type="expression" priority="3054" stopIfTrue="1">
      <formula>E78="$"</formula>
    </cfRule>
    <cfRule type="expression" dxfId="1219" priority="3055" stopIfTrue="1">
      <formula>E78&lt;&gt;#REF!</formula>
    </cfRule>
  </conditionalFormatting>
  <conditionalFormatting sqref="G78">
    <cfRule type="expression" dxfId="1218" priority="3050" stopIfTrue="1">
      <formula>AND(G78="$",OR(#REF!="Yes",#REF!="No"))</formula>
    </cfRule>
    <cfRule type="expression" priority="3051" stopIfTrue="1">
      <formula>G78="$"</formula>
    </cfRule>
    <cfRule type="expression" dxfId="1217" priority="3052" stopIfTrue="1">
      <formula>G78&lt;&gt;#REF!</formula>
    </cfRule>
  </conditionalFormatting>
  <conditionalFormatting sqref="I78">
    <cfRule type="expression" dxfId="1216" priority="3047" stopIfTrue="1">
      <formula>AND(I78="$",OR(#REF!="Yes",#REF!="No"))</formula>
    </cfRule>
    <cfRule type="expression" priority="3048" stopIfTrue="1">
      <formula>I78="$"</formula>
    </cfRule>
    <cfRule type="expression" dxfId="1215" priority="3049" stopIfTrue="1">
      <formula>I78&lt;&gt;#REF!</formula>
    </cfRule>
  </conditionalFormatting>
  <conditionalFormatting sqref="J78">
    <cfRule type="expression" dxfId="1214" priority="3044" stopIfTrue="1">
      <formula>AND(J78="$",OR(#REF!="Yes",#REF!="No"))</formula>
    </cfRule>
    <cfRule type="expression" priority="3045" stopIfTrue="1">
      <formula>J78="$"</formula>
    </cfRule>
    <cfRule type="expression" dxfId="1213" priority="3046" stopIfTrue="1">
      <formula>J78&lt;&gt;#REF!</formula>
    </cfRule>
  </conditionalFormatting>
  <conditionalFormatting sqref="J96">
    <cfRule type="expression" dxfId="1212" priority="3000" stopIfTrue="1">
      <formula>AND(J96="$",OR(#REF!="Yes",#REF!="No"))</formula>
    </cfRule>
    <cfRule type="expression" priority="3001" stopIfTrue="1">
      <formula>J96="$"</formula>
    </cfRule>
    <cfRule type="expression" dxfId="1211" priority="3002" stopIfTrue="1">
      <formula>J96&lt;&gt;#REF!</formula>
    </cfRule>
  </conditionalFormatting>
  <conditionalFormatting sqref="I96 S96:S98 X96 Q96:S96">
    <cfRule type="expression" dxfId="1210" priority="3006" stopIfTrue="1">
      <formula>AND(I96="$",OR(#REF!="Yes",#REF!="No"))</formula>
    </cfRule>
    <cfRule type="expression" priority="3007" stopIfTrue="1">
      <formula>I96="$"</formula>
    </cfRule>
    <cfRule type="expression" dxfId="1209" priority="3008" stopIfTrue="1">
      <formula>I96&lt;&gt;#REF!</formula>
    </cfRule>
  </conditionalFormatting>
  <conditionalFormatting sqref="G106 J106">
    <cfRule type="expression" dxfId="1208" priority="2984" stopIfTrue="1">
      <formula>AND(G106="$",OR(#REF!="Yes",#REF!="No"))</formula>
    </cfRule>
    <cfRule type="expression" priority="2985" stopIfTrue="1">
      <formula>G106="$"</formula>
    </cfRule>
    <cfRule type="expression" dxfId="1207" priority="2986" stopIfTrue="1">
      <formula>G106&lt;&gt;#REF!</formula>
    </cfRule>
  </conditionalFormatting>
  <conditionalFormatting sqref="E106:F106 I106 Q106:S106">
    <cfRule type="expression" dxfId="1206" priority="2987" stopIfTrue="1">
      <formula>AND(E106="$",OR(#REF!="Yes",#REF!="No"))</formula>
    </cfRule>
    <cfRule type="expression" priority="2988" stopIfTrue="1">
      <formula>E106="$"</formula>
    </cfRule>
    <cfRule type="expression" dxfId="1205" priority="2989" stopIfTrue="1">
      <formula>E106&lt;&gt;#REF!</formula>
    </cfRule>
  </conditionalFormatting>
  <conditionalFormatting sqref="I21 E21 X21">
    <cfRule type="expression" dxfId="1204" priority="2964" stopIfTrue="1">
      <formula>AND(E21="$",OR(#REF!="Yes",#REF!="No"))</formula>
    </cfRule>
    <cfRule type="expression" priority="2965" stopIfTrue="1">
      <formula>E21="$"</formula>
    </cfRule>
    <cfRule type="expression" dxfId="1203" priority="2966" stopIfTrue="1">
      <formula>E21&lt;&gt;#REF!</formula>
    </cfRule>
  </conditionalFormatting>
  <conditionalFormatting sqref="J21">
    <cfRule type="expression" dxfId="1202" priority="2958" stopIfTrue="1">
      <formula>AND(J21="$",OR(#REF!="Yes",#REF!="No"))</formula>
    </cfRule>
    <cfRule type="expression" priority="2959" stopIfTrue="1">
      <formula>J21="$"</formula>
    </cfRule>
    <cfRule type="expression" dxfId="1201" priority="2960" stopIfTrue="1">
      <formula>J21&lt;&gt;#REF!</formula>
    </cfRule>
  </conditionalFormatting>
  <conditionalFormatting sqref="S232">
    <cfRule type="expression" dxfId="1200" priority="2933" stopIfTrue="1">
      <formula>AND(S232="$",OR(#REF!="Yes",#REF!="No"))</formula>
    </cfRule>
    <cfRule type="expression" priority="2934" stopIfTrue="1">
      <formula>S232="$"</formula>
    </cfRule>
    <cfRule type="expression" dxfId="1199" priority="2935" stopIfTrue="1">
      <formula>S232&lt;&gt;#REF!</formula>
    </cfRule>
  </conditionalFormatting>
  <conditionalFormatting sqref="S117">
    <cfRule type="expression" dxfId="1198" priority="2939" stopIfTrue="1">
      <formula>AND(S117="$",OR(#REF!="Yes",#REF!="No"))</formula>
    </cfRule>
    <cfRule type="expression" priority="2940" stopIfTrue="1">
      <formula>S117="$"</formula>
    </cfRule>
    <cfRule type="expression" dxfId="1197" priority="2941" stopIfTrue="1">
      <formula>S117&lt;&gt;#REF!</formula>
    </cfRule>
  </conditionalFormatting>
  <conditionalFormatting sqref="S253">
    <cfRule type="expression" dxfId="1196" priority="2927" stopIfTrue="1">
      <formula>AND(S253="$",OR(#REF!="Yes",#REF!="No"))</formula>
    </cfRule>
    <cfRule type="expression" priority="2928" stopIfTrue="1">
      <formula>S253="$"</formula>
    </cfRule>
    <cfRule type="expression" dxfId="1195" priority="2929" stopIfTrue="1">
      <formula>S253&lt;&gt;#REF!</formula>
    </cfRule>
  </conditionalFormatting>
  <conditionalFormatting sqref="S195 S197">
    <cfRule type="expression" dxfId="1194" priority="2924" stopIfTrue="1">
      <formula>AND(S195="$",OR(#REF!="Yes",#REF!="No"))</formula>
    </cfRule>
    <cfRule type="expression" priority="2925" stopIfTrue="1">
      <formula>S195="$"</formula>
    </cfRule>
    <cfRule type="expression" dxfId="1193" priority="2926" stopIfTrue="1">
      <formula>S195&lt;&gt;#REF!</formula>
    </cfRule>
  </conditionalFormatting>
  <conditionalFormatting sqref="E74:F74 I74 X74">
    <cfRule type="expression" dxfId="1192" priority="2849" stopIfTrue="1">
      <formula>AND(E74="$",OR(#REF!="Yes",#REF!="No"))</formula>
    </cfRule>
    <cfRule type="expression" priority="2850" stopIfTrue="1">
      <formula>E74="$"</formula>
    </cfRule>
    <cfRule type="expression" dxfId="1191" priority="2851" stopIfTrue="1">
      <formula>E74&lt;&gt;#REF!</formula>
    </cfRule>
  </conditionalFormatting>
  <conditionalFormatting sqref="G74 J74">
    <cfRule type="expression" dxfId="1190" priority="2846" stopIfTrue="1">
      <formula>AND(G74="$",OR(#REF!="Yes",#REF!="No"))</formula>
    </cfRule>
    <cfRule type="expression" priority="2847" stopIfTrue="1">
      <formula>G74="$"</formula>
    </cfRule>
    <cfRule type="expression" dxfId="1189" priority="2848" stopIfTrue="1">
      <formula>G74&lt;&gt;#REF!</formula>
    </cfRule>
  </conditionalFormatting>
  <conditionalFormatting sqref="E169:F169 X169">
    <cfRule type="expression" dxfId="1188" priority="2836" stopIfTrue="1">
      <formula>AND(E169="$",OR(#REF!="Yes",#REF!="No"))</formula>
    </cfRule>
    <cfRule type="expression" priority="2837" stopIfTrue="1">
      <formula>E169="$"</formula>
    </cfRule>
    <cfRule type="expression" dxfId="1187" priority="2838" stopIfTrue="1">
      <formula>E169&lt;&gt;#REF!</formula>
    </cfRule>
  </conditionalFormatting>
  <conditionalFormatting sqref="G169">
    <cfRule type="expression" dxfId="1186" priority="2833" stopIfTrue="1">
      <formula>AND(G169="$",OR(#REF!="Yes",#REF!="No"))</formula>
    </cfRule>
    <cfRule type="expression" priority="2834" stopIfTrue="1">
      <formula>G169="$"</formula>
    </cfRule>
    <cfRule type="expression" dxfId="1185" priority="2835" stopIfTrue="1">
      <formula>G169&lt;&gt;#REF!</formula>
    </cfRule>
  </conditionalFormatting>
  <conditionalFormatting sqref="S169">
    <cfRule type="expression" dxfId="1184" priority="2810" stopIfTrue="1">
      <formula>AND(S169="$",OR(#REF!="Yes",#REF!="No"))</formula>
    </cfRule>
    <cfRule type="expression" priority="2811" stopIfTrue="1">
      <formula>S169="$"</formula>
    </cfRule>
    <cfRule type="expression" dxfId="1183" priority="2812" stopIfTrue="1">
      <formula>S169&lt;&gt;#REF!</formula>
    </cfRule>
  </conditionalFormatting>
  <conditionalFormatting sqref="J81">
    <cfRule type="expression" dxfId="1182" priority="2798" stopIfTrue="1">
      <formula>AND(J81="$",OR(#REF!="Yes",#REF!="No"))</formula>
    </cfRule>
    <cfRule type="expression" priority="2799" stopIfTrue="1">
      <formula>J81="$"</formula>
    </cfRule>
    <cfRule type="expression" dxfId="1181" priority="2800" stopIfTrue="1">
      <formula>J81&lt;&gt;#REF!</formula>
    </cfRule>
  </conditionalFormatting>
  <conditionalFormatting sqref="I98">
    <cfRule type="expression" dxfId="1180" priority="2795" stopIfTrue="1">
      <formula>AND(I98="$",OR(#REF!="Yes",#REF!="No"))</formula>
    </cfRule>
    <cfRule type="expression" priority="2796" stopIfTrue="1">
      <formula>I98="$"</formula>
    </cfRule>
    <cfRule type="expression" dxfId="1179" priority="2797" stopIfTrue="1">
      <formula>I98&lt;&gt;#REF!</formula>
    </cfRule>
  </conditionalFormatting>
  <conditionalFormatting sqref="J98">
    <cfRule type="expression" dxfId="1178" priority="2792" stopIfTrue="1">
      <formula>AND(J98="$",OR(#REF!="Yes",#REF!="No"))</formula>
    </cfRule>
    <cfRule type="expression" priority="2793" stopIfTrue="1">
      <formula>J98="$"</formula>
    </cfRule>
    <cfRule type="expression" dxfId="1177" priority="2794" stopIfTrue="1">
      <formula>J98&lt;&gt;#REF!</formula>
    </cfRule>
  </conditionalFormatting>
  <conditionalFormatting sqref="I247">
    <cfRule type="expression" dxfId="1176" priority="2777" stopIfTrue="1">
      <formula>AND(I247="$",OR(#REF!="Yes",#REF!="No"))</formula>
    </cfRule>
    <cfRule type="expression" priority="2778" stopIfTrue="1">
      <formula>I247="$"</formula>
    </cfRule>
    <cfRule type="expression" dxfId="1175" priority="2779" stopIfTrue="1">
      <formula>I247&lt;&gt;#REF!</formula>
    </cfRule>
  </conditionalFormatting>
  <conditionalFormatting sqref="J247">
    <cfRule type="expression" dxfId="1174" priority="2774" stopIfTrue="1">
      <formula>AND(J247="$",OR(#REF!="Yes",#REF!="No"))</formula>
    </cfRule>
    <cfRule type="expression" priority="2775" stopIfTrue="1">
      <formula>J247="$"</formula>
    </cfRule>
    <cfRule type="expression" dxfId="1173" priority="2776" stopIfTrue="1">
      <formula>J247&lt;&gt;#REF!</formula>
    </cfRule>
  </conditionalFormatting>
  <conditionalFormatting sqref="J13">
    <cfRule type="expression" dxfId="1172" priority="2771" stopIfTrue="1">
      <formula>AND(J13="$",OR(#REF!="Yes",#REF!="No"))</formula>
    </cfRule>
    <cfRule type="expression" priority="2772" stopIfTrue="1">
      <formula>J13="$"</formula>
    </cfRule>
    <cfRule type="expression" dxfId="1171" priority="2773" stopIfTrue="1">
      <formula>J13&lt;&gt;#REF!</formula>
    </cfRule>
  </conditionalFormatting>
  <conditionalFormatting sqref="I15">
    <cfRule type="expression" dxfId="1170" priority="2768" stopIfTrue="1">
      <formula>AND(I15="$",OR(#REF!="Yes",#REF!="No"))</formula>
    </cfRule>
    <cfRule type="expression" priority="2769" stopIfTrue="1">
      <formula>I15="$"</formula>
    </cfRule>
    <cfRule type="expression" dxfId="1169" priority="2770" stopIfTrue="1">
      <formula>I15&lt;&gt;#REF!</formula>
    </cfRule>
  </conditionalFormatting>
  <conditionalFormatting sqref="J15">
    <cfRule type="expression" dxfId="1168" priority="2765" stopIfTrue="1">
      <formula>AND(J15="$",OR(#REF!="Yes",#REF!="No"))</formula>
    </cfRule>
    <cfRule type="expression" priority="2766" stopIfTrue="1">
      <formula>J15="$"</formula>
    </cfRule>
    <cfRule type="expression" dxfId="1167" priority="2767" stopIfTrue="1">
      <formula>J15&lt;&gt;#REF!</formula>
    </cfRule>
  </conditionalFormatting>
  <conditionalFormatting sqref="I32">
    <cfRule type="expression" dxfId="1166" priority="2750" stopIfTrue="1">
      <formula>AND(I32="$",OR(#REF!="Yes",#REF!="No"))</formula>
    </cfRule>
    <cfRule type="expression" priority="2751" stopIfTrue="1">
      <formula>I32="$"</formula>
    </cfRule>
    <cfRule type="expression" dxfId="1165" priority="2752" stopIfTrue="1">
      <formula>I32&lt;&gt;#REF!</formula>
    </cfRule>
  </conditionalFormatting>
  <conditionalFormatting sqref="J32">
    <cfRule type="expression" dxfId="1164" priority="2747" stopIfTrue="1">
      <formula>AND(J32="$",OR(#REF!="Yes",#REF!="No"))</formula>
    </cfRule>
    <cfRule type="expression" priority="2748" stopIfTrue="1">
      <formula>J32="$"</formula>
    </cfRule>
    <cfRule type="expression" dxfId="1163" priority="2749" stopIfTrue="1">
      <formula>J32&lt;&gt;#REF!</formula>
    </cfRule>
  </conditionalFormatting>
  <conditionalFormatting sqref="I31">
    <cfRule type="expression" dxfId="1162" priority="2744" stopIfTrue="1">
      <formula>AND(I31="$",OR(#REF!="Yes",#REF!="No"))</formula>
    </cfRule>
    <cfRule type="expression" priority="2745" stopIfTrue="1">
      <formula>I31="$"</formula>
    </cfRule>
    <cfRule type="expression" dxfId="1161" priority="2746" stopIfTrue="1">
      <formula>I31&lt;&gt;#REF!</formula>
    </cfRule>
  </conditionalFormatting>
  <conditionalFormatting sqref="J31">
    <cfRule type="expression" dxfId="1160" priority="2741" stopIfTrue="1">
      <formula>AND(J31="$",OR(#REF!="Yes",#REF!="No"))</formula>
    </cfRule>
    <cfRule type="expression" priority="2742" stopIfTrue="1">
      <formula>J31="$"</formula>
    </cfRule>
    <cfRule type="expression" dxfId="1159" priority="2743" stopIfTrue="1">
      <formula>J31&lt;&gt;#REF!</formula>
    </cfRule>
  </conditionalFormatting>
  <conditionalFormatting sqref="I38">
    <cfRule type="expression" dxfId="1158" priority="2738" stopIfTrue="1">
      <formula>AND(I38="$",OR(#REF!="Yes",#REF!="No"))</formula>
    </cfRule>
    <cfRule type="expression" priority="2739" stopIfTrue="1">
      <formula>I38="$"</formula>
    </cfRule>
    <cfRule type="expression" dxfId="1157" priority="2740" stopIfTrue="1">
      <formula>I38&lt;&gt;#REF!</formula>
    </cfRule>
  </conditionalFormatting>
  <conditionalFormatting sqref="J38">
    <cfRule type="expression" dxfId="1156" priority="2735" stopIfTrue="1">
      <formula>AND(J38="$",OR(#REF!="Yes",#REF!="No"))</formula>
    </cfRule>
    <cfRule type="expression" priority="2736" stopIfTrue="1">
      <formula>J38="$"</formula>
    </cfRule>
    <cfRule type="expression" dxfId="1155" priority="2737" stopIfTrue="1">
      <formula>J38&lt;&gt;#REF!</formula>
    </cfRule>
  </conditionalFormatting>
  <conditionalFormatting sqref="I41">
    <cfRule type="expression" dxfId="1154" priority="2732" stopIfTrue="1">
      <formula>AND(I41="$",OR(#REF!="Yes",#REF!="No"))</formula>
    </cfRule>
    <cfRule type="expression" priority="2733" stopIfTrue="1">
      <formula>I41="$"</formula>
    </cfRule>
    <cfRule type="expression" dxfId="1153" priority="2734" stopIfTrue="1">
      <formula>I41&lt;&gt;#REF!</formula>
    </cfRule>
  </conditionalFormatting>
  <conditionalFormatting sqref="J41">
    <cfRule type="expression" dxfId="1152" priority="2729" stopIfTrue="1">
      <formula>AND(J41="$",OR(#REF!="Yes",#REF!="No"))</formula>
    </cfRule>
    <cfRule type="expression" priority="2730" stopIfTrue="1">
      <formula>J41="$"</formula>
    </cfRule>
    <cfRule type="expression" dxfId="1151" priority="2731" stopIfTrue="1">
      <formula>J41&lt;&gt;#REF!</formula>
    </cfRule>
  </conditionalFormatting>
  <conditionalFormatting sqref="I50 I44">
    <cfRule type="expression" dxfId="1150" priority="2720" stopIfTrue="1">
      <formula>AND(I44="$",OR(#REF!="Yes",#REF!="No"))</formula>
    </cfRule>
    <cfRule type="expression" priority="2721" stopIfTrue="1">
      <formula>I44="$"</formula>
    </cfRule>
    <cfRule type="expression" dxfId="1149" priority="2722" stopIfTrue="1">
      <formula>I44&lt;&gt;#REF!</formula>
    </cfRule>
  </conditionalFormatting>
  <conditionalFormatting sqref="J50 J44">
    <cfRule type="expression" dxfId="1148" priority="2717" stopIfTrue="1">
      <formula>AND(J44="$",OR(#REF!="Yes",#REF!="No"))</formula>
    </cfRule>
    <cfRule type="expression" priority="2718" stopIfTrue="1">
      <formula>J44="$"</formula>
    </cfRule>
    <cfRule type="expression" dxfId="1147" priority="2719" stopIfTrue="1">
      <formula>J44&lt;&gt;#REF!</formula>
    </cfRule>
  </conditionalFormatting>
  <conditionalFormatting sqref="I60 I57">
    <cfRule type="expression" dxfId="1146" priority="2714" stopIfTrue="1">
      <formula>AND(I57="$",OR(#REF!="Yes",#REF!="No"))</formula>
    </cfRule>
    <cfRule type="expression" priority="2715" stopIfTrue="1">
      <formula>I57="$"</formula>
    </cfRule>
    <cfRule type="expression" dxfId="1145" priority="2716" stopIfTrue="1">
      <formula>I57&lt;&gt;#REF!</formula>
    </cfRule>
  </conditionalFormatting>
  <conditionalFormatting sqref="J60 J57">
    <cfRule type="expression" dxfId="1144" priority="2711" stopIfTrue="1">
      <formula>AND(J57="$",OR(#REF!="Yes",#REF!="No"))</formula>
    </cfRule>
    <cfRule type="expression" priority="2712" stopIfTrue="1">
      <formula>J57="$"</formula>
    </cfRule>
    <cfRule type="expression" dxfId="1143" priority="2713" stopIfTrue="1">
      <formula>J57&lt;&gt;#REF!</formula>
    </cfRule>
  </conditionalFormatting>
  <conditionalFormatting sqref="I64:I65">
    <cfRule type="expression" dxfId="1142" priority="2708" stopIfTrue="1">
      <formula>AND(I64="$",OR(#REF!="Yes",#REF!="No"))</formula>
    </cfRule>
    <cfRule type="expression" priority="2709" stopIfTrue="1">
      <formula>I64="$"</formula>
    </cfRule>
    <cfRule type="expression" dxfId="1141" priority="2710" stopIfTrue="1">
      <formula>I64&lt;&gt;#REF!</formula>
    </cfRule>
  </conditionalFormatting>
  <conditionalFormatting sqref="J64:J65">
    <cfRule type="expression" dxfId="1140" priority="2705" stopIfTrue="1">
      <formula>AND(J64="$",OR(#REF!="Yes",#REF!="No"))</formula>
    </cfRule>
    <cfRule type="expression" priority="2706" stopIfTrue="1">
      <formula>J64="$"</formula>
    </cfRule>
    <cfRule type="expression" dxfId="1139" priority="2707" stopIfTrue="1">
      <formula>J64&lt;&gt;#REF!</formula>
    </cfRule>
  </conditionalFormatting>
  <conditionalFormatting sqref="I69">
    <cfRule type="expression" dxfId="1138" priority="2702" stopIfTrue="1">
      <formula>AND(I69="$",OR(#REF!="Yes",#REF!="No"))</formula>
    </cfRule>
    <cfRule type="expression" priority="2703" stopIfTrue="1">
      <formula>I69="$"</formula>
    </cfRule>
    <cfRule type="expression" dxfId="1137" priority="2704" stopIfTrue="1">
      <formula>I69&lt;&gt;#REF!</formula>
    </cfRule>
  </conditionalFormatting>
  <conditionalFormatting sqref="J69">
    <cfRule type="expression" dxfId="1136" priority="2699" stopIfTrue="1">
      <formula>AND(J69="$",OR(#REF!="Yes",#REF!="No"))</formula>
    </cfRule>
    <cfRule type="expression" priority="2700" stopIfTrue="1">
      <formula>J69="$"</formula>
    </cfRule>
    <cfRule type="expression" dxfId="1135" priority="2701" stopIfTrue="1">
      <formula>J69&lt;&gt;#REF!</formula>
    </cfRule>
  </conditionalFormatting>
  <conditionalFormatting sqref="I73">
    <cfRule type="expression" dxfId="1134" priority="2696" stopIfTrue="1">
      <formula>AND(I73="$",OR(#REF!="Yes",#REF!="No"))</formula>
    </cfRule>
    <cfRule type="expression" priority="2697" stopIfTrue="1">
      <formula>I73="$"</formula>
    </cfRule>
    <cfRule type="expression" dxfId="1133" priority="2698" stopIfTrue="1">
      <formula>I73&lt;&gt;#REF!</formula>
    </cfRule>
  </conditionalFormatting>
  <conditionalFormatting sqref="J73">
    <cfRule type="expression" dxfId="1132" priority="2693" stopIfTrue="1">
      <formula>AND(J73="$",OR(#REF!="Yes",#REF!="No"))</formula>
    </cfRule>
    <cfRule type="expression" priority="2694" stopIfTrue="1">
      <formula>J73="$"</formula>
    </cfRule>
    <cfRule type="expression" dxfId="1131" priority="2695" stopIfTrue="1">
      <formula>J73&lt;&gt;#REF!</formula>
    </cfRule>
  </conditionalFormatting>
  <conditionalFormatting sqref="I92">
    <cfRule type="expression" dxfId="1130" priority="2690" stopIfTrue="1">
      <formula>AND(I92="$",OR(#REF!="Yes",#REF!="No"))</formula>
    </cfRule>
    <cfRule type="expression" priority="2691" stopIfTrue="1">
      <formula>I92="$"</formula>
    </cfRule>
    <cfRule type="expression" dxfId="1129" priority="2692" stopIfTrue="1">
      <formula>I92&lt;&gt;#REF!</formula>
    </cfRule>
  </conditionalFormatting>
  <conditionalFormatting sqref="J92">
    <cfRule type="expression" dxfId="1128" priority="2687" stopIfTrue="1">
      <formula>AND(J92="$",OR(#REF!="Yes",#REF!="No"))</formula>
    </cfRule>
    <cfRule type="expression" priority="2688" stopIfTrue="1">
      <formula>J92="$"</formula>
    </cfRule>
    <cfRule type="expression" dxfId="1127" priority="2689" stopIfTrue="1">
      <formula>J92&lt;&gt;#REF!</formula>
    </cfRule>
  </conditionalFormatting>
  <conditionalFormatting sqref="I103">
    <cfRule type="expression" dxfId="1126" priority="2684" stopIfTrue="1">
      <formula>AND(I103="$",OR(#REF!="Yes",#REF!="No"))</formula>
    </cfRule>
    <cfRule type="expression" priority="2685" stopIfTrue="1">
      <formula>I103="$"</formula>
    </cfRule>
    <cfRule type="expression" dxfId="1125" priority="2686" stopIfTrue="1">
      <formula>I103&lt;&gt;#REF!</formula>
    </cfRule>
  </conditionalFormatting>
  <conditionalFormatting sqref="J103">
    <cfRule type="expression" dxfId="1124" priority="2681" stopIfTrue="1">
      <formula>AND(J103="$",OR(#REF!="Yes",#REF!="No"))</formula>
    </cfRule>
    <cfRule type="expression" priority="2682" stopIfTrue="1">
      <formula>J103="$"</formula>
    </cfRule>
    <cfRule type="expression" dxfId="1123" priority="2683" stopIfTrue="1">
      <formula>J103&lt;&gt;#REF!</formula>
    </cfRule>
  </conditionalFormatting>
  <conditionalFormatting sqref="I115">
    <cfRule type="expression" dxfId="1122" priority="2678" stopIfTrue="1">
      <formula>AND(I115="$",OR(#REF!="Yes",#REF!="No"))</formula>
    </cfRule>
    <cfRule type="expression" priority="2679" stopIfTrue="1">
      <formula>I115="$"</formula>
    </cfRule>
    <cfRule type="expression" dxfId="1121" priority="2680" stopIfTrue="1">
      <formula>I115&lt;&gt;#REF!</formula>
    </cfRule>
  </conditionalFormatting>
  <conditionalFormatting sqref="J115">
    <cfRule type="expression" dxfId="1120" priority="2675" stopIfTrue="1">
      <formula>AND(J115="$",OR(#REF!="Yes",#REF!="No"))</formula>
    </cfRule>
    <cfRule type="expression" priority="2676" stopIfTrue="1">
      <formula>J115="$"</formula>
    </cfRule>
    <cfRule type="expression" dxfId="1119" priority="2677" stopIfTrue="1">
      <formula>J115&lt;&gt;#REF!</formula>
    </cfRule>
  </conditionalFormatting>
  <conditionalFormatting sqref="I128">
    <cfRule type="expression" dxfId="1118" priority="2666" stopIfTrue="1">
      <formula>AND(I128="$",OR(#REF!="Yes",#REF!="No"))</formula>
    </cfRule>
    <cfRule type="expression" priority="2667" stopIfTrue="1">
      <formula>I128="$"</formula>
    </cfRule>
    <cfRule type="expression" dxfId="1117" priority="2668" stopIfTrue="1">
      <formula>I128&lt;&gt;#REF!</formula>
    </cfRule>
  </conditionalFormatting>
  <conditionalFormatting sqref="J128">
    <cfRule type="expression" dxfId="1116" priority="2663" stopIfTrue="1">
      <formula>AND(J128="$",OR(#REF!="Yes",#REF!="No"))</formula>
    </cfRule>
    <cfRule type="expression" priority="2664" stopIfTrue="1">
      <formula>J128="$"</formula>
    </cfRule>
    <cfRule type="expression" dxfId="1115" priority="2665" stopIfTrue="1">
      <formula>J128&lt;&gt;#REF!</formula>
    </cfRule>
  </conditionalFormatting>
  <conditionalFormatting sqref="I230">
    <cfRule type="expression" dxfId="1114" priority="2624" stopIfTrue="1">
      <formula>AND(I230="$",OR(#REF!="Yes",#REF!="No"))</formula>
    </cfRule>
    <cfRule type="expression" priority="2625" stopIfTrue="1">
      <formula>I230="$"</formula>
    </cfRule>
    <cfRule type="expression" dxfId="1113" priority="2626" stopIfTrue="1">
      <formula>I230&lt;&gt;#REF!</formula>
    </cfRule>
  </conditionalFormatting>
  <conditionalFormatting sqref="J230">
    <cfRule type="expression" dxfId="1112" priority="2621" stopIfTrue="1">
      <formula>AND(J230="$",OR(#REF!="Yes",#REF!="No"))</formula>
    </cfRule>
    <cfRule type="expression" priority="2622" stopIfTrue="1">
      <formula>J230="$"</formula>
    </cfRule>
    <cfRule type="expression" dxfId="1111" priority="2623" stopIfTrue="1">
      <formula>J230&lt;&gt;#REF!</formula>
    </cfRule>
  </conditionalFormatting>
  <conditionalFormatting sqref="I3">
    <cfRule type="expression" dxfId="1110" priority="2654" stopIfTrue="1">
      <formula>AND(I3="$",OR(#REF!="Yes",#REF!="No"))</formula>
    </cfRule>
    <cfRule type="expression" priority="2655" stopIfTrue="1">
      <formula>I3="$"</formula>
    </cfRule>
    <cfRule type="expression" dxfId="1109" priority="2656" stopIfTrue="1">
      <formula>I3&lt;&gt;#REF!</formula>
    </cfRule>
  </conditionalFormatting>
  <conditionalFormatting sqref="J3">
    <cfRule type="expression" dxfId="1108" priority="2651" stopIfTrue="1">
      <formula>AND(J3="$",OR(#REF!="Yes",#REF!="No"))</formula>
    </cfRule>
    <cfRule type="expression" priority="2652" stopIfTrue="1">
      <formula>J3="$"</formula>
    </cfRule>
    <cfRule type="expression" dxfId="1107" priority="2653" stopIfTrue="1">
      <formula>J3&lt;&gt;#REF!</formula>
    </cfRule>
  </conditionalFormatting>
  <conditionalFormatting sqref="I145">
    <cfRule type="expression" dxfId="1106" priority="2648" stopIfTrue="1">
      <formula>AND(I145="$",OR(#REF!="Yes",#REF!="No"))</formula>
    </cfRule>
    <cfRule type="expression" priority="2649" stopIfTrue="1">
      <formula>I145="$"</formula>
    </cfRule>
    <cfRule type="expression" dxfId="1105" priority="2650" stopIfTrue="1">
      <formula>I145&lt;&gt;#REF!</formula>
    </cfRule>
  </conditionalFormatting>
  <conditionalFormatting sqref="J145">
    <cfRule type="expression" dxfId="1104" priority="2645" stopIfTrue="1">
      <formula>AND(J145="$",OR(#REF!="Yes",#REF!="No"))</formula>
    </cfRule>
    <cfRule type="expression" priority="2646" stopIfTrue="1">
      <formula>J145="$"</formula>
    </cfRule>
    <cfRule type="expression" dxfId="1103" priority="2647" stopIfTrue="1">
      <formula>J145&lt;&gt;#REF!</formula>
    </cfRule>
  </conditionalFormatting>
  <conditionalFormatting sqref="I185 I168:I169">
    <cfRule type="expression" dxfId="1102" priority="2642" stopIfTrue="1">
      <formula>AND(I168="$",OR(#REF!="Yes",#REF!="No"))</formula>
    </cfRule>
    <cfRule type="expression" priority="2643" stopIfTrue="1">
      <formula>I168="$"</formula>
    </cfRule>
    <cfRule type="expression" dxfId="1101" priority="2644" stopIfTrue="1">
      <formula>I168&lt;&gt;#REF!</formula>
    </cfRule>
  </conditionalFormatting>
  <conditionalFormatting sqref="J185 J168:J169">
    <cfRule type="expression" dxfId="1100" priority="2639" stopIfTrue="1">
      <formula>AND(J168="$",OR(#REF!="Yes",#REF!="No"))</formula>
    </cfRule>
    <cfRule type="expression" priority="2640" stopIfTrue="1">
      <formula>J168="$"</formula>
    </cfRule>
    <cfRule type="expression" dxfId="1099" priority="2641" stopIfTrue="1">
      <formula>J168&lt;&gt;#REF!</formula>
    </cfRule>
  </conditionalFormatting>
  <conditionalFormatting sqref="I188">
    <cfRule type="expression" dxfId="1098" priority="2636" stopIfTrue="1">
      <formula>AND(I188="$",OR(#REF!="Yes",#REF!="No"))</formula>
    </cfRule>
    <cfRule type="expression" priority="2637" stopIfTrue="1">
      <formula>I188="$"</formula>
    </cfRule>
    <cfRule type="expression" dxfId="1097" priority="2638" stopIfTrue="1">
      <formula>I188&lt;&gt;#REF!</formula>
    </cfRule>
  </conditionalFormatting>
  <conditionalFormatting sqref="J188">
    <cfRule type="expression" dxfId="1096" priority="2633" stopIfTrue="1">
      <formula>AND(J188="$",OR(#REF!="Yes",#REF!="No"))</formula>
    </cfRule>
    <cfRule type="expression" priority="2634" stopIfTrue="1">
      <formula>J188="$"</formula>
    </cfRule>
    <cfRule type="expression" dxfId="1095" priority="2635" stopIfTrue="1">
      <formula>J188&lt;&gt;#REF!</formula>
    </cfRule>
  </conditionalFormatting>
  <conditionalFormatting sqref="I231">
    <cfRule type="expression" dxfId="1094" priority="2618" stopIfTrue="1">
      <formula>AND(I231="$",OR(#REF!="Yes",#REF!="No"))</formula>
    </cfRule>
    <cfRule type="expression" priority="2619" stopIfTrue="1">
      <formula>I231="$"</formula>
    </cfRule>
    <cfRule type="expression" dxfId="1093" priority="2620" stopIfTrue="1">
      <formula>I231&lt;&gt;#REF!</formula>
    </cfRule>
  </conditionalFormatting>
  <conditionalFormatting sqref="J231">
    <cfRule type="expression" dxfId="1092" priority="2615" stopIfTrue="1">
      <formula>AND(J231="$",OR(#REF!="Yes",#REF!="No"))</formula>
    </cfRule>
    <cfRule type="expression" priority="2616" stopIfTrue="1">
      <formula>J231="$"</formula>
    </cfRule>
    <cfRule type="expression" dxfId="1091" priority="2617" stopIfTrue="1">
      <formula>J231&lt;&gt;#REF!</formula>
    </cfRule>
  </conditionalFormatting>
  <conditionalFormatting sqref="I238">
    <cfRule type="expression" dxfId="1090" priority="2612" stopIfTrue="1">
      <formula>AND(I238="$",OR(#REF!="Yes",#REF!="No"))</formula>
    </cfRule>
    <cfRule type="expression" priority="2613" stopIfTrue="1">
      <formula>I238="$"</formula>
    </cfRule>
    <cfRule type="expression" dxfId="1089" priority="2614" stopIfTrue="1">
      <formula>I238&lt;&gt;#REF!</formula>
    </cfRule>
  </conditionalFormatting>
  <conditionalFormatting sqref="J238">
    <cfRule type="expression" dxfId="1088" priority="2609" stopIfTrue="1">
      <formula>AND(J238="$",OR(#REF!="Yes",#REF!="No"))</formula>
    </cfRule>
    <cfRule type="expression" priority="2610" stopIfTrue="1">
      <formula>J238="$"</formula>
    </cfRule>
    <cfRule type="expression" dxfId="1087" priority="2611" stopIfTrue="1">
      <formula>J238&lt;&gt;#REF!</formula>
    </cfRule>
  </conditionalFormatting>
  <conditionalFormatting sqref="I241">
    <cfRule type="expression" dxfId="1086" priority="2606" stopIfTrue="1">
      <formula>AND(I241="$",OR(#REF!="Yes",#REF!="No"))</formula>
    </cfRule>
    <cfRule type="expression" priority="2607" stopIfTrue="1">
      <formula>I241="$"</formula>
    </cfRule>
    <cfRule type="expression" dxfId="1085" priority="2608" stopIfTrue="1">
      <formula>I241&lt;&gt;#REF!</formula>
    </cfRule>
  </conditionalFormatting>
  <conditionalFormatting sqref="J241">
    <cfRule type="expression" dxfId="1084" priority="2603" stopIfTrue="1">
      <formula>AND(J241="$",OR(#REF!="Yes",#REF!="No"))</formula>
    </cfRule>
    <cfRule type="expression" priority="2604" stopIfTrue="1">
      <formula>J241="$"</formula>
    </cfRule>
    <cfRule type="expression" dxfId="1083" priority="2605" stopIfTrue="1">
      <formula>J241&lt;&gt;#REF!</formula>
    </cfRule>
  </conditionalFormatting>
  <conditionalFormatting sqref="I243">
    <cfRule type="expression" dxfId="1082" priority="2600" stopIfTrue="1">
      <formula>AND(I243="$",OR(#REF!="Yes",#REF!="No"))</formula>
    </cfRule>
    <cfRule type="expression" priority="2601" stopIfTrue="1">
      <formula>I243="$"</formula>
    </cfRule>
    <cfRule type="expression" dxfId="1081" priority="2602" stopIfTrue="1">
      <formula>I243&lt;&gt;#REF!</formula>
    </cfRule>
  </conditionalFormatting>
  <conditionalFormatting sqref="J243">
    <cfRule type="expression" dxfId="1080" priority="2597" stopIfTrue="1">
      <formula>AND(J243="$",OR(#REF!="Yes",#REF!="No"))</formula>
    </cfRule>
    <cfRule type="expression" priority="2598" stopIfTrue="1">
      <formula>J243="$"</formula>
    </cfRule>
    <cfRule type="expression" dxfId="1079" priority="2599" stopIfTrue="1">
      <formula>J243&lt;&gt;#REF!</formula>
    </cfRule>
  </conditionalFormatting>
  <conditionalFormatting sqref="I245">
    <cfRule type="expression" dxfId="1078" priority="2594" stopIfTrue="1">
      <formula>AND(I245="$",OR(#REF!="Yes",#REF!="No"))</formula>
    </cfRule>
    <cfRule type="expression" priority="2595" stopIfTrue="1">
      <formula>I245="$"</formula>
    </cfRule>
    <cfRule type="expression" dxfId="1077" priority="2596" stopIfTrue="1">
      <formula>I245&lt;&gt;#REF!</formula>
    </cfRule>
  </conditionalFormatting>
  <conditionalFormatting sqref="J245">
    <cfRule type="expression" dxfId="1076" priority="2591" stopIfTrue="1">
      <formula>AND(J245="$",OR(#REF!="Yes",#REF!="No"))</formula>
    </cfRule>
    <cfRule type="expression" priority="2592" stopIfTrue="1">
      <formula>J245="$"</formula>
    </cfRule>
    <cfRule type="expression" dxfId="1075" priority="2593" stopIfTrue="1">
      <formula>J245&lt;&gt;#REF!</formula>
    </cfRule>
  </conditionalFormatting>
  <conditionalFormatting sqref="I251 I248">
    <cfRule type="expression" dxfId="1074" priority="2588" stopIfTrue="1">
      <formula>AND(I248="$",OR(#REF!="Yes",#REF!="No"))</formula>
    </cfRule>
    <cfRule type="expression" priority="2589" stopIfTrue="1">
      <formula>I248="$"</formula>
    </cfRule>
    <cfRule type="expression" dxfId="1073" priority="2590" stopIfTrue="1">
      <formula>I248&lt;&gt;#REF!</formula>
    </cfRule>
  </conditionalFormatting>
  <conditionalFormatting sqref="J251 J248">
    <cfRule type="expression" dxfId="1072" priority="2585" stopIfTrue="1">
      <formula>AND(J248="$",OR(#REF!="Yes",#REF!="No"))</formula>
    </cfRule>
    <cfRule type="expression" priority="2586" stopIfTrue="1">
      <formula>J248="$"</formula>
    </cfRule>
    <cfRule type="expression" dxfId="1071" priority="2587" stopIfTrue="1">
      <formula>J248&lt;&gt;#REF!</formula>
    </cfRule>
  </conditionalFormatting>
  <conditionalFormatting sqref="I255">
    <cfRule type="expression" dxfId="1070" priority="2576" stopIfTrue="1">
      <formula>AND(I255="$",OR(#REF!="Yes",#REF!="No"))</formula>
    </cfRule>
    <cfRule type="expression" priority="2577" stopIfTrue="1">
      <formula>I255="$"</formula>
    </cfRule>
    <cfRule type="expression" dxfId="1069" priority="2578" stopIfTrue="1">
      <formula>I255&lt;&gt;#REF!</formula>
    </cfRule>
  </conditionalFormatting>
  <conditionalFormatting sqref="J255">
    <cfRule type="expression" dxfId="1068" priority="2573" stopIfTrue="1">
      <formula>AND(J255="$",OR(#REF!="Yes",#REF!="No"))</formula>
    </cfRule>
    <cfRule type="expression" priority="2574" stopIfTrue="1">
      <formula>J255="$"</formula>
    </cfRule>
    <cfRule type="expression" dxfId="1067" priority="2575" stopIfTrue="1">
      <formula>J255&lt;&gt;#REF!</formula>
    </cfRule>
  </conditionalFormatting>
  <conditionalFormatting sqref="I256">
    <cfRule type="expression" dxfId="1066" priority="2570" stopIfTrue="1">
      <formula>AND(I256="$",OR(#REF!="Yes",#REF!="No"))</formula>
    </cfRule>
    <cfRule type="expression" priority="2571" stopIfTrue="1">
      <formula>I256="$"</formula>
    </cfRule>
    <cfRule type="expression" dxfId="1065" priority="2572" stopIfTrue="1">
      <formula>I256&lt;&gt;#REF!</formula>
    </cfRule>
  </conditionalFormatting>
  <conditionalFormatting sqref="J256">
    <cfRule type="expression" dxfId="1064" priority="2567" stopIfTrue="1">
      <formula>AND(J256="$",OR(#REF!="Yes",#REF!="No"))</formula>
    </cfRule>
    <cfRule type="expression" priority="2568" stopIfTrue="1">
      <formula>J256="$"</formula>
    </cfRule>
    <cfRule type="expression" dxfId="1063" priority="2569" stopIfTrue="1">
      <formula>J256&lt;&gt;#REF!</formula>
    </cfRule>
  </conditionalFormatting>
  <conditionalFormatting sqref="I258">
    <cfRule type="expression" dxfId="1062" priority="2564" stopIfTrue="1">
      <formula>AND(I258="$",OR(#REF!="Yes",#REF!="No"))</formula>
    </cfRule>
    <cfRule type="expression" priority="2565" stopIfTrue="1">
      <formula>I258="$"</formula>
    </cfRule>
    <cfRule type="expression" dxfId="1061" priority="2566" stopIfTrue="1">
      <formula>I258&lt;&gt;#REF!</formula>
    </cfRule>
  </conditionalFormatting>
  <conditionalFormatting sqref="J258">
    <cfRule type="expression" dxfId="1060" priority="2561" stopIfTrue="1">
      <formula>AND(J258="$",OR(#REF!="Yes",#REF!="No"))</formula>
    </cfRule>
    <cfRule type="expression" priority="2562" stopIfTrue="1">
      <formula>J258="$"</formula>
    </cfRule>
    <cfRule type="expression" dxfId="1059" priority="2563" stopIfTrue="1">
      <formula>J258&lt;&gt;#REF!</formula>
    </cfRule>
  </conditionalFormatting>
  <conditionalFormatting sqref="I272">
    <cfRule type="expression" dxfId="1058" priority="2558" stopIfTrue="1">
      <formula>AND(I272="$",OR(#REF!="Yes",#REF!="No"))</formula>
    </cfRule>
    <cfRule type="expression" priority="2559" stopIfTrue="1">
      <formula>I272="$"</formula>
    </cfRule>
    <cfRule type="expression" dxfId="1057" priority="2560" stopIfTrue="1">
      <formula>I272&lt;&gt;#REF!</formula>
    </cfRule>
  </conditionalFormatting>
  <conditionalFormatting sqref="J272">
    <cfRule type="expression" dxfId="1056" priority="2555" stopIfTrue="1">
      <formula>AND(J272="$",OR(#REF!="Yes",#REF!="No"))</formula>
    </cfRule>
    <cfRule type="expression" priority="2556" stopIfTrue="1">
      <formula>J272="$"</formula>
    </cfRule>
    <cfRule type="expression" dxfId="1055" priority="2557" stopIfTrue="1">
      <formula>J272&lt;&gt;#REF!</formula>
    </cfRule>
  </conditionalFormatting>
  <conditionalFormatting sqref="I33">
    <cfRule type="expression" dxfId="1054" priority="2552" stopIfTrue="1">
      <formula>AND(I33="$",OR(#REF!="Yes",#REF!="No"))</formula>
    </cfRule>
    <cfRule type="expression" priority="2553" stopIfTrue="1">
      <formula>I33="$"</formula>
    </cfRule>
    <cfRule type="expression" dxfId="1053" priority="2554" stopIfTrue="1">
      <formula>I33&lt;&gt;#REF!</formula>
    </cfRule>
  </conditionalFormatting>
  <conditionalFormatting sqref="J33">
    <cfRule type="expression" dxfId="1052" priority="2549" stopIfTrue="1">
      <formula>AND(J33="$",OR(#REF!="Yes",#REF!="No"))</formula>
    </cfRule>
    <cfRule type="expression" priority="2550" stopIfTrue="1">
      <formula>J33="$"</formula>
    </cfRule>
    <cfRule type="expression" dxfId="1051" priority="2551" stopIfTrue="1">
      <formula>J33&lt;&gt;#REF!</formula>
    </cfRule>
  </conditionalFormatting>
  <conditionalFormatting sqref="I59">
    <cfRule type="expression" dxfId="1050" priority="2546" stopIfTrue="1">
      <formula>AND(I59="$",OR(#REF!="Yes",#REF!="No"))</formula>
    </cfRule>
    <cfRule type="expression" priority="2547" stopIfTrue="1">
      <formula>I59="$"</formula>
    </cfRule>
    <cfRule type="expression" dxfId="1049" priority="2548" stopIfTrue="1">
      <formula>I59&lt;&gt;#REF!</formula>
    </cfRule>
  </conditionalFormatting>
  <conditionalFormatting sqref="J59">
    <cfRule type="expression" dxfId="1048" priority="2543" stopIfTrue="1">
      <formula>AND(J59="$",OR(#REF!="Yes",#REF!="No"))</formula>
    </cfRule>
    <cfRule type="expression" priority="2544" stopIfTrue="1">
      <formula>J59="$"</formula>
    </cfRule>
    <cfRule type="expression" dxfId="1047" priority="2545" stopIfTrue="1">
      <formula>J59&lt;&gt;#REF!</formula>
    </cfRule>
  </conditionalFormatting>
  <conditionalFormatting sqref="I85">
    <cfRule type="expression" dxfId="1046" priority="2540" stopIfTrue="1">
      <formula>AND(I85="$",OR(#REF!="Yes",#REF!="No"))</formula>
    </cfRule>
    <cfRule type="expression" priority="2541" stopIfTrue="1">
      <formula>I85="$"</formula>
    </cfRule>
    <cfRule type="expression" dxfId="1045" priority="2542" stopIfTrue="1">
      <formula>I85&lt;&gt;#REF!</formula>
    </cfRule>
  </conditionalFormatting>
  <conditionalFormatting sqref="J85">
    <cfRule type="expression" dxfId="1044" priority="2537" stopIfTrue="1">
      <formula>AND(J85="$",OR(#REF!="Yes",#REF!="No"))</formula>
    </cfRule>
    <cfRule type="expression" priority="2538" stopIfTrue="1">
      <formula>J85="$"</formula>
    </cfRule>
    <cfRule type="expression" dxfId="1043" priority="2539" stopIfTrue="1">
      <formula>J85&lt;&gt;#REF!</formula>
    </cfRule>
  </conditionalFormatting>
  <conditionalFormatting sqref="I246">
    <cfRule type="expression" dxfId="1042" priority="2528" stopIfTrue="1">
      <formula>AND(I246="$",OR(#REF!="Yes",#REF!="No"))</formula>
    </cfRule>
    <cfRule type="expression" priority="2529" stopIfTrue="1">
      <formula>I246="$"</formula>
    </cfRule>
    <cfRule type="expression" dxfId="1041" priority="2530" stopIfTrue="1">
      <formula>I246&lt;&gt;#REF!</formula>
    </cfRule>
  </conditionalFormatting>
  <conditionalFormatting sqref="J246">
    <cfRule type="expression" dxfId="1040" priority="2525" stopIfTrue="1">
      <formula>AND(J246="$",OR(#REF!="Yes",#REF!="No"))</formula>
    </cfRule>
    <cfRule type="expression" priority="2526" stopIfTrue="1">
      <formula>J246="$"</formula>
    </cfRule>
    <cfRule type="expression" dxfId="1039" priority="2527" stopIfTrue="1">
      <formula>J246&lt;&gt;#REF!</formula>
    </cfRule>
  </conditionalFormatting>
  <conditionalFormatting sqref="F320 F247 F237 F198 F183 F143 F64">
    <cfRule type="expression" dxfId="1038" priority="2510" stopIfTrue="1">
      <formula>AND(F64="$",OR(#REF!="Yes",#REF!="No"))</formula>
    </cfRule>
    <cfRule type="expression" priority="2511" stopIfTrue="1">
      <formula>F64="$"</formula>
    </cfRule>
    <cfRule type="expression" dxfId="1037" priority="2512" stopIfTrue="1">
      <formula>F64&lt;&gt;#REF!</formula>
    </cfRule>
  </conditionalFormatting>
  <conditionalFormatting sqref="G320 G247 G237">
    <cfRule type="expression" dxfId="1036" priority="2507" stopIfTrue="1">
      <formula>AND(G237="$",OR(#REF!="Yes",#REF!="No"))</formula>
    </cfRule>
    <cfRule type="expression" priority="2508" stopIfTrue="1">
      <formula>G237="$"</formula>
    </cfRule>
    <cfRule type="expression" dxfId="1035" priority="2509" stopIfTrue="1">
      <formula>G237&lt;&gt;#REF!</formula>
    </cfRule>
  </conditionalFormatting>
  <conditionalFormatting sqref="F348:G348 F281:G281 F248:G249 F240:G240 F226:G226 F82:G82">
    <cfRule type="expression" dxfId="1034" priority="2504" stopIfTrue="1">
      <formula>AND(F82="$",OR(#REF!="Yes",#REF!="No"))</formula>
    </cfRule>
    <cfRule type="expression" priority="2505" stopIfTrue="1">
      <formula>F82="$"</formula>
    </cfRule>
    <cfRule type="expression" dxfId="1033" priority="2506" stopIfTrue="1">
      <formula>F82&lt;&gt;#REF!</formula>
    </cfRule>
  </conditionalFormatting>
  <conditionalFormatting sqref="F317:G317 F305:G305 F294:G294 F156:G156 F120:G120">
    <cfRule type="expression" dxfId="1032" priority="2501" stopIfTrue="1">
      <formula>AND(F120="$",OR(#REF!="Yes",#REF!="No"))</formula>
    </cfRule>
    <cfRule type="expression" priority="2502" stopIfTrue="1">
      <formula>F120="$"</formula>
    </cfRule>
    <cfRule type="expression" dxfId="1031" priority="2503" stopIfTrue="1">
      <formula>F120&lt;&gt;#REF!</formula>
    </cfRule>
  </conditionalFormatting>
  <conditionalFormatting sqref="F222:G222 F97:G97 F42:G42">
    <cfRule type="expression" dxfId="1030" priority="2498" stopIfTrue="1">
      <formula>AND(F42="$",OR(#REF!="Yes",#REF!="No"))</formula>
    </cfRule>
    <cfRule type="expression" priority="2499" stopIfTrue="1">
      <formula>F42="$"</formula>
    </cfRule>
    <cfRule type="expression" dxfId="1029" priority="2500" stopIfTrue="1">
      <formula>F42&lt;&gt;#REF!</formula>
    </cfRule>
  </conditionalFormatting>
  <conditionalFormatting sqref="F230:G230 F141:G141 F92:G92 F73:G73 F150:G152">
    <cfRule type="expression" dxfId="1028" priority="2495" stopIfTrue="1">
      <formula>AND(F73="$",OR(#REF!="Yes",#REF!="No"))</formula>
    </cfRule>
    <cfRule type="expression" priority="2496" stopIfTrue="1">
      <formula>F73="$"</formula>
    </cfRule>
    <cfRule type="expression" dxfId="1027" priority="2497" stopIfTrue="1">
      <formula>F73&lt;&gt;#REF!</formula>
    </cfRule>
  </conditionalFormatting>
  <conditionalFormatting sqref="F345:G345 F253:G253 F211:G211 F208:G208 F197:G197 F134:G134 F66:G66 F55:G55">
    <cfRule type="expression" dxfId="1026" priority="2492" stopIfTrue="1">
      <formula>AND(F55="$",OR(#REF!="Yes",#REF!="No"))</formula>
    </cfRule>
    <cfRule type="expression" priority="2493" stopIfTrue="1">
      <formula>F55="$"</formula>
    </cfRule>
    <cfRule type="expression" dxfId="1025" priority="2494" stopIfTrue="1">
      <formula>F55&lt;&gt;#REF!</formula>
    </cfRule>
  </conditionalFormatting>
  <conditionalFormatting sqref="F331:G331 F238:G238 F224:G224 F168:G168 F162:G162 F117:G117 F84:G85 F21:G22">
    <cfRule type="expression" dxfId="1024" priority="2489" stopIfTrue="1">
      <formula>AND(F21="$",OR(#REF!="Yes",#REF!="No"))</formula>
    </cfRule>
    <cfRule type="expression" priority="2490" stopIfTrue="1">
      <formula>F21="$"</formula>
    </cfRule>
    <cfRule type="expression" dxfId="1023" priority="2491" stopIfTrue="1">
      <formula>F21&lt;&gt;#REF!</formula>
    </cfRule>
  </conditionalFormatting>
  <conditionalFormatting sqref="F236:G236 F225:G225 F214:G215 F147:G147">
    <cfRule type="expression" dxfId="1022" priority="2486" stopIfTrue="1">
      <formula>AND(F147="$",OR(#REF!="Yes",#REF!="No"))</formula>
    </cfRule>
    <cfRule type="expression" priority="2487" stopIfTrue="1">
      <formula>F147="$"</formula>
    </cfRule>
    <cfRule type="expression" dxfId="1021" priority="2488" stopIfTrue="1">
      <formula>F147&lt;&gt;#REF!</formula>
    </cfRule>
  </conditionalFormatting>
  <conditionalFormatting sqref="A227">
    <cfRule type="expression" dxfId="1020" priority="2477">
      <formula>BN227=1</formula>
    </cfRule>
  </conditionalFormatting>
  <conditionalFormatting sqref="F227:G227">
    <cfRule type="expression" dxfId="1019" priority="2474" stopIfTrue="1">
      <formula>AND(F227="$",OR(#REF!="Yes",#REF!="No"))</formula>
    </cfRule>
    <cfRule type="expression" priority="2475" stopIfTrue="1">
      <formula>F227="$"</formula>
    </cfRule>
    <cfRule type="expression" dxfId="1018" priority="2476" stopIfTrue="1">
      <formula>F227&lt;&gt;#REF!</formula>
    </cfRule>
  </conditionalFormatting>
  <conditionalFormatting sqref="F255:F256">
    <cfRule type="expression" dxfId="1017" priority="2468" stopIfTrue="1">
      <formula>AND(F255="$",OR(#REF!="Yes",#REF!="No"))</formula>
    </cfRule>
    <cfRule type="expression" priority="2469" stopIfTrue="1">
      <formula>F255="$"</formula>
    </cfRule>
    <cfRule type="expression" dxfId="1016" priority="2470" stopIfTrue="1">
      <formula>F255&lt;&gt;#REF!</formula>
    </cfRule>
  </conditionalFormatting>
  <conditionalFormatting sqref="I46">
    <cfRule type="expression" dxfId="1015" priority="2465" stopIfTrue="1">
      <formula>AND(I46="$",OR(#REF!="Yes",#REF!="No"))</formula>
    </cfRule>
    <cfRule type="expression" priority="2466" stopIfTrue="1">
      <formula>I46="$"</formula>
    </cfRule>
    <cfRule type="expression" dxfId="1014" priority="2467" stopIfTrue="1">
      <formula>I46&lt;&gt;#REF!</formula>
    </cfRule>
  </conditionalFormatting>
  <conditionalFormatting sqref="J46">
    <cfRule type="expression" dxfId="1013" priority="2462" stopIfTrue="1">
      <formula>AND(J46="$",OR(#REF!="Yes",#REF!="No"))</formula>
    </cfRule>
    <cfRule type="expression" priority="2463" stopIfTrue="1">
      <formula>J46="$"</formula>
    </cfRule>
    <cfRule type="expression" dxfId="1012" priority="2464" stopIfTrue="1">
      <formula>J46&lt;&gt;#REF!</formula>
    </cfRule>
  </conditionalFormatting>
  <conditionalFormatting sqref="A216">
    <cfRule type="expression" dxfId="1011" priority="2453">
      <formula>BN216=1</formula>
    </cfRule>
  </conditionalFormatting>
  <conditionalFormatting sqref="F216">
    <cfRule type="expression" dxfId="1010" priority="2450" stopIfTrue="1">
      <formula>AND(F216="$",OR(#REF!="Yes",#REF!="No"))</formula>
    </cfRule>
    <cfRule type="expression" priority="2451" stopIfTrue="1">
      <formula>F216="$"</formula>
    </cfRule>
    <cfRule type="expression" dxfId="1009" priority="2452" stopIfTrue="1">
      <formula>F216&lt;&gt;#REF!</formula>
    </cfRule>
  </conditionalFormatting>
  <conditionalFormatting sqref="P3">
    <cfRule type="expression" dxfId="1008" priority="2309" stopIfTrue="1">
      <formula>AND(P3="$",OR(#REF!="Yes",#REF!="No"))</formula>
    </cfRule>
    <cfRule type="expression" priority="2310" stopIfTrue="1">
      <formula>P3="$"</formula>
    </cfRule>
    <cfRule type="expression" dxfId="1007" priority="2311" stopIfTrue="1">
      <formula>P3&lt;&gt;#REF!</formula>
    </cfRule>
  </conditionalFormatting>
  <conditionalFormatting sqref="K3:N3">
    <cfRule type="expression" dxfId="1006" priority="2231" stopIfTrue="1">
      <formula>AND(K3="$",OR(#REF!="Yes",#REF!="No"))</formula>
    </cfRule>
    <cfRule type="expression" priority="2232" stopIfTrue="1">
      <formula>K3="$"</formula>
    </cfRule>
    <cfRule type="expression" dxfId="1005" priority="2233" stopIfTrue="1">
      <formula>K3&lt;&gt;#REF!</formula>
    </cfRule>
  </conditionalFormatting>
  <conditionalFormatting sqref="K123:N123 K114:N114 K108:N108 K103:N104 K91:N92 K85:N85 K63:N63 K48:N48 K45:N46 K22:N22 K18:N18 K16:N16 K87:N87">
    <cfRule type="expression" dxfId="1004" priority="2228" stopIfTrue="1">
      <formula>AND(K16="$",OR(#REF!="Yes",#REF!="No"))</formula>
    </cfRule>
    <cfRule type="expression" priority="2229" stopIfTrue="1">
      <formula>K16="$"</formula>
    </cfRule>
    <cfRule type="expression" dxfId="1003" priority="2230" stopIfTrue="1">
      <formula>K16&lt;&gt;#REF!</formula>
    </cfRule>
  </conditionalFormatting>
  <conditionalFormatting sqref="K313:N313 K248:N248 K245:N245 K230:N231 K208:N208 K197:N197 K172:N172">
    <cfRule type="expression" dxfId="1002" priority="2225" stopIfTrue="1">
      <formula>AND(K172="$",OR(#REF!="Yes",#REF!="No"))</formula>
    </cfRule>
    <cfRule type="expression" priority="2226" stopIfTrue="1">
      <formula>K172="$"</formula>
    </cfRule>
    <cfRule type="expression" dxfId="1001" priority="2227" stopIfTrue="1">
      <formula>K172&lt;&gt;#REF!</formula>
    </cfRule>
  </conditionalFormatting>
  <conditionalFormatting sqref="K337:N337">
    <cfRule type="expression" dxfId="1000" priority="2222" stopIfTrue="1">
      <formula>AND(K337="$",OR(#REF!="Yes",#REF!="No"))</formula>
    </cfRule>
    <cfRule type="expression" priority="2223" stopIfTrue="1">
      <formula>K337="$"</formula>
    </cfRule>
    <cfRule type="expression" dxfId="999" priority="2224" stopIfTrue="1">
      <formula>K337&lt;&gt;#REF!</formula>
    </cfRule>
  </conditionalFormatting>
  <conditionalFormatting sqref="K368:N368 K348:N348">
    <cfRule type="expression" dxfId="998" priority="2219" stopIfTrue="1">
      <formula>AND(K348="$",OR(#REF!="Yes",#REF!="No"))</formula>
    </cfRule>
    <cfRule type="expression" priority="2220" stopIfTrue="1">
      <formula>K348="$"</formula>
    </cfRule>
    <cfRule type="expression" dxfId="997" priority="2221" stopIfTrue="1">
      <formula>K348&lt;&gt;#REF!</formula>
    </cfRule>
  </conditionalFormatting>
  <conditionalFormatting sqref="K346 K344">
    <cfRule type="expression" dxfId="996" priority="2216" stopIfTrue="1">
      <formula>AND(K344="$",OR(#REF!="Yes",#REF!="No"))</formula>
    </cfRule>
    <cfRule type="expression" priority="2217" stopIfTrue="1">
      <formula>K344="$"</formula>
    </cfRule>
    <cfRule type="expression" dxfId="995" priority="2218" stopIfTrue="1">
      <formula>K344&lt;&gt;#REF!</formula>
    </cfRule>
  </conditionalFormatting>
  <conditionalFormatting sqref="K64:N64 P64">
    <cfRule type="expression" dxfId="994" priority="2204" stopIfTrue="1">
      <formula>AND(K64="$",OR(#REF!="Yes",#REF!="No"))</formula>
    </cfRule>
    <cfRule type="expression" priority="2205" stopIfTrue="1">
      <formula>K64="$"</formula>
    </cfRule>
    <cfRule type="expression" dxfId="993" priority="2206" stopIfTrue="1">
      <formula>K64&lt;&gt;#REF!</formula>
    </cfRule>
  </conditionalFormatting>
  <conditionalFormatting sqref="K343 K119:N119">
    <cfRule type="expression" dxfId="992" priority="2210" stopIfTrue="1">
      <formula>AND(K119="$",OR(#REF!="Yes",#REF!="No"))</formula>
    </cfRule>
    <cfRule type="expression" priority="2211" stopIfTrue="1">
      <formula>K119="$"</formula>
    </cfRule>
    <cfRule type="expression" dxfId="991" priority="2212" stopIfTrue="1">
      <formula>K119&lt;&gt;#REF!</formula>
    </cfRule>
  </conditionalFormatting>
  <conditionalFormatting sqref="K347:M347">
    <cfRule type="expression" dxfId="990" priority="2207" stopIfTrue="1">
      <formula>AND(K347="$",OR(#REF!="Yes",#REF!="No"))</formula>
    </cfRule>
    <cfRule type="expression" priority="2208" stopIfTrue="1">
      <formula>K347="$"</formula>
    </cfRule>
    <cfRule type="expression" dxfId="989" priority="2209" stopIfTrue="1">
      <formula>K347&lt;&gt;#REF!</formula>
    </cfRule>
  </conditionalFormatting>
  <conditionalFormatting sqref="K290:N290 P290">
    <cfRule type="expression" dxfId="988" priority="2173" stopIfTrue="1">
      <formula>AND(K290="$",OR(#REF!="Yes",#REF!="No"))</formula>
    </cfRule>
    <cfRule type="expression" priority="2174" stopIfTrue="1">
      <formula>K290="$"</formula>
    </cfRule>
    <cfRule type="expression" dxfId="987" priority="2175" stopIfTrue="1">
      <formula>K290&lt;&gt;#REF!</formula>
    </cfRule>
  </conditionalFormatting>
  <conditionalFormatting sqref="T79 T3:T5 T75:T76 T15:T17 T165:T168">
    <cfRule type="expression" dxfId="986" priority="2170" stopIfTrue="1">
      <formula>AND(T3="$",OR(#REF!="Yes",#REF!="No"))</formula>
    </cfRule>
    <cfRule type="expression" priority="2171" stopIfTrue="1">
      <formula>T3="$"</formula>
    </cfRule>
    <cfRule type="expression" dxfId="985" priority="2172" stopIfTrue="1">
      <formula>T3&lt;&gt;#REF!</formula>
    </cfRule>
  </conditionalFormatting>
  <conditionalFormatting sqref="T102 T79 T129 T144 T8 T125 T93 T81">
    <cfRule type="expression" dxfId="984" priority="2167" stopIfTrue="1">
      <formula>AND(T8="$",OR(#REF!="Yes",#REF!="No"))</formula>
    </cfRule>
    <cfRule type="expression" priority="2168" stopIfTrue="1">
      <formula>T8="$"</formula>
    </cfRule>
    <cfRule type="expression" dxfId="983" priority="2169" stopIfTrue="1">
      <formula>T8&lt;&gt;#REF!</formula>
    </cfRule>
  </conditionalFormatting>
  <conditionalFormatting sqref="T117">
    <cfRule type="expression" dxfId="982" priority="2164" stopIfTrue="1">
      <formula>AND(T117="$",OR(#REF!="Yes",#REF!="No"))</formula>
    </cfRule>
    <cfRule type="expression" priority="2165" stopIfTrue="1">
      <formula>T117="$"</formula>
    </cfRule>
    <cfRule type="expression" dxfId="981" priority="2166" stopIfTrue="1">
      <formula>T117&lt;&gt;#REF!</formula>
    </cfRule>
  </conditionalFormatting>
  <conditionalFormatting sqref="T208">
    <cfRule type="expression" dxfId="980" priority="2152" stopIfTrue="1">
      <formula>AND(T208="$",OR(#REF!="Yes",#REF!="No"))</formula>
    </cfRule>
    <cfRule type="expression" priority="2153" stopIfTrue="1">
      <formula>T208="$"</formula>
    </cfRule>
    <cfRule type="expression" dxfId="979" priority="2154" stopIfTrue="1">
      <formula>T208&lt;&gt;#REF!</formula>
    </cfRule>
  </conditionalFormatting>
  <conditionalFormatting sqref="T14">
    <cfRule type="expression" dxfId="978" priority="2149" stopIfTrue="1">
      <formula>AND(T14="$",OR(#REF!="Yes",#REF!="No"))</formula>
    </cfRule>
    <cfRule type="expression" priority="2150" stopIfTrue="1">
      <formula>T14="$"</formula>
    </cfRule>
    <cfRule type="expression" dxfId="977" priority="2151" stopIfTrue="1">
      <formula>T14&lt;&gt;#REF!</formula>
    </cfRule>
  </conditionalFormatting>
  <conditionalFormatting sqref="T152">
    <cfRule type="expression" dxfId="976" priority="2146" stopIfTrue="1">
      <formula>AND(T152="$",OR(#REF!="Yes",#REF!="No"))</formula>
    </cfRule>
    <cfRule type="expression" priority="2147" stopIfTrue="1">
      <formula>T152="$"</formula>
    </cfRule>
    <cfRule type="expression" dxfId="975" priority="2148" stopIfTrue="1">
      <formula>T152&lt;&gt;#REF!</formula>
    </cfRule>
  </conditionalFormatting>
  <conditionalFormatting sqref="T80">
    <cfRule type="expression" dxfId="974" priority="2143" stopIfTrue="1">
      <formula>AND(T80="$",OR(#REF!="Yes",#REF!="No"))</formula>
    </cfRule>
    <cfRule type="expression" priority="2144" stopIfTrue="1">
      <formula>T80="$"</formula>
    </cfRule>
    <cfRule type="expression" dxfId="973" priority="2145" stopIfTrue="1">
      <formula>T80&lt;&gt;#REF!</formula>
    </cfRule>
  </conditionalFormatting>
  <conditionalFormatting sqref="T80">
    <cfRule type="expression" dxfId="972" priority="2140" stopIfTrue="1">
      <formula>AND(T80="$",OR(#REF!="Yes",#REF!="No"))</formula>
    </cfRule>
    <cfRule type="expression" priority="2141" stopIfTrue="1">
      <formula>T80="$"</formula>
    </cfRule>
    <cfRule type="expression" dxfId="971" priority="2142" stopIfTrue="1">
      <formula>T80&lt;&gt;#REF!</formula>
    </cfRule>
  </conditionalFormatting>
  <conditionalFormatting sqref="T140">
    <cfRule type="expression" dxfId="970" priority="2137" stopIfTrue="1">
      <formula>AND(T140="$",OR(#REF!="Yes",#REF!="No"))</formula>
    </cfRule>
    <cfRule type="expression" priority="2138" stopIfTrue="1">
      <formula>T140="$"</formula>
    </cfRule>
    <cfRule type="expression" dxfId="969" priority="2139" stopIfTrue="1">
      <formula>T140&lt;&gt;#REF!</formula>
    </cfRule>
  </conditionalFormatting>
  <conditionalFormatting sqref="T78">
    <cfRule type="expression" dxfId="968" priority="2134" stopIfTrue="1">
      <formula>AND(T78="$",OR(#REF!="Yes",#REF!="No"))</formula>
    </cfRule>
    <cfRule type="expression" priority="2135" stopIfTrue="1">
      <formula>T78="$"</formula>
    </cfRule>
    <cfRule type="expression" dxfId="967" priority="2136" stopIfTrue="1">
      <formula>T78&lt;&gt;#REF!</formula>
    </cfRule>
  </conditionalFormatting>
  <conditionalFormatting sqref="T78">
    <cfRule type="expression" dxfId="966" priority="2131" stopIfTrue="1">
      <formula>AND(T78="$",OR(#REF!="Yes",#REF!="No"))</formula>
    </cfRule>
    <cfRule type="expression" priority="2132" stopIfTrue="1">
      <formula>T78="$"</formula>
    </cfRule>
    <cfRule type="expression" dxfId="965" priority="2133" stopIfTrue="1">
      <formula>T78&lt;&gt;#REF!</formula>
    </cfRule>
  </conditionalFormatting>
  <conditionalFormatting sqref="T96">
    <cfRule type="expression" dxfId="964" priority="2128" stopIfTrue="1">
      <formula>AND(T96="$",OR(#REF!="Yes",#REF!="No"))</formula>
    </cfRule>
    <cfRule type="expression" priority="2129" stopIfTrue="1">
      <formula>T96="$"</formula>
    </cfRule>
    <cfRule type="expression" dxfId="963" priority="2130" stopIfTrue="1">
      <formula>T96&lt;&gt;#REF!</formula>
    </cfRule>
  </conditionalFormatting>
  <conditionalFormatting sqref="T106">
    <cfRule type="expression" dxfId="962" priority="2125" stopIfTrue="1">
      <formula>AND(T106="$",OR(#REF!="Yes",#REF!="No"))</formula>
    </cfRule>
    <cfRule type="expression" priority="2126" stopIfTrue="1">
      <formula>T106="$"</formula>
    </cfRule>
    <cfRule type="expression" dxfId="961" priority="2127" stopIfTrue="1">
      <formula>T106&lt;&gt;#REF!</formula>
    </cfRule>
  </conditionalFormatting>
  <conditionalFormatting sqref="T21">
    <cfRule type="expression" dxfId="960" priority="2119" stopIfTrue="1">
      <formula>AND(T21="$",OR(#REF!="Yes",#REF!="No"))</formula>
    </cfRule>
    <cfRule type="expression" priority="2120" stopIfTrue="1">
      <formula>T21="$"</formula>
    </cfRule>
    <cfRule type="expression" dxfId="959" priority="2121" stopIfTrue="1">
      <formula>T21&lt;&gt;#REF!</formula>
    </cfRule>
  </conditionalFormatting>
  <conditionalFormatting sqref="T74">
    <cfRule type="expression" dxfId="958" priority="2116" stopIfTrue="1">
      <formula>AND(T74="$",OR(#REF!="Yes",#REF!="No"))</formula>
    </cfRule>
    <cfRule type="expression" priority="2117" stopIfTrue="1">
      <formula>T74="$"</formula>
    </cfRule>
    <cfRule type="expression" dxfId="957" priority="2118" stopIfTrue="1">
      <formula>T74&lt;&gt;#REF!</formula>
    </cfRule>
  </conditionalFormatting>
  <conditionalFormatting sqref="T169">
    <cfRule type="expression" dxfId="956" priority="2113" stopIfTrue="1">
      <formula>AND(T169="$",OR(#REF!="Yes",#REF!="No"))</formula>
    </cfRule>
    <cfRule type="expression" priority="2114" stopIfTrue="1">
      <formula>T169="$"</formula>
    </cfRule>
    <cfRule type="expression" dxfId="955" priority="2115" stopIfTrue="1">
      <formula>T169&lt;&gt;#REF!</formula>
    </cfRule>
  </conditionalFormatting>
  <conditionalFormatting sqref="T354 T337 T317 T298 T264:T265 T229 T220 T269 T267">
    <cfRule type="expression" dxfId="954" priority="2096" stopIfTrue="1">
      <formula>AND(T220="$",OR(#REF!="Yes",#REF!="No"))</formula>
    </cfRule>
    <cfRule type="expression" priority="2097" stopIfTrue="1">
      <formula>T220="$"</formula>
    </cfRule>
    <cfRule type="expression" dxfId="953" priority="2098" stopIfTrue="1">
      <formula>T220&lt;&gt;#REF!</formula>
    </cfRule>
  </conditionalFormatting>
  <conditionalFormatting sqref="T279:T281">
    <cfRule type="expression" dxfId="952" priority="2093" stopIfTrue="1">
      <formula>AND(T279="$",OR(#REF!="Yes",#REF!="No"))</formula>
    </cfRule>
    <cfRule type="expression" priority="2094" stopIfTrue="1">
      <formula>T279="$"</formula>
    </cfRule>
    <cfRule type="expression" dxfId="951" priority="2095" stopIfTrue="1">
      <formula>T279&lt;&gt;#REF!</formula>
    </cfRule>
  </conditionalFormatting>
  <conditionalFormatting sqref="B240 A423:B423 B363 A418:B421 A440:A441 A2:A6 A343:A389 A8:A23 A279:A324 A25:A30 A197:A217 A32:A132 A260:A262 A326:A327 A220:A258 A134:A145 A147:A169 A336:A340 A329:A334 A171:A173 A264:A276 A175:A195">
    <cfRule type="expression" dxfId="950" priority="3956">
      <formula>COUNTA(E2:X2)=0</formula>
    </cfRule>
  </conditionalFormatting>
  <conditionalFormatting sqref="Q155:R155 Q181:S181 Q2:S2">
    <cfRule type="expression" dxfId="949" priority="2085" stopIfTrue="1">
      <formula>AND(Q2="$",OR(#REF!="Yes",#REF!="No"))</formula>
    </cfRule>
    <cfRule type="expression" priority="2086" stopIfTrue="1">
      <formula>Q2="$"</formula>
    </cfRule>
    <cfRule type="expression" dxfId="948" priority="2087" stopIfTrue="1">
      <formula>Q2&lt;&gt;#REF!</formula>
    </cfRule>
  </conditionalFormatting>
  <conditionalFormatting sqref="U97:W101 U159:W160 U48:W51 U47 W47 U162:W163 U161 W161 U103:W105 U102 W102 U118:W129 S256:S258 U165:W168 U15:W20 U31:W46 U132:W132 U22:W23 Q176:S176 Q52:S52 Q109:S109 Q189:S189 Q157:R158 S157 Q440:S441 Q10:S10 Q164:S164 Q171:R171 Q30:S30 Q77:S77 Q86:S86 Q130:S131 U172:W173 H172:H173 U25:W29 I132:N134 U182:W188 U53:W73 H68:H72 U225:X225 H135:H139 U134:W139 K7:N7 P7:T7 P132:Q134 H175 W175">
    <cfRule type="expression" dxfId="947" priority="2082" stopIfTrue="1">
      <formula>AND(H7="$",OR(#REF!="Yes",#REF!="No"))</formula>
    </cfRule>
    <cfRule type="expression" priority="2083" stopIfTrue="1">
      <formula>H7="$"</formula>
    </cfRule>
    <cfRule type="expression" dxfId="946" priority="2084" stopIfTrue="1">
      <formula>H7&lt;&gt;#REF!</formula>
    </cfRule>
  </conditionalFormatting>
  <conditionalFormatting sqref="T268">
    <cfRule type="expression" dxfId="945" priority="2042" stopIfTrue="1">
      <formula>AND(T268="$",OR(#REF!="Yes",#REF!="No"))</formula>
    </cfRule>
    <cfRule type="expression" priority="2043" stopIfTrue="1">
      <formula>T268="$"</formula>
    </cfRule>
    <cfRule type="expression" dxfId="944" priority="2044" stopIfTrue="1">
      <formula>T268&lt;&gt;#REF!</formula>
    </cfRule>
  </conditionalFormatting>
  <conditionalFormatting sqref="E361 E273 E236 E210 E194 E96:E97 E93 E82">
    <cfRule type="expression" dxfId="943" priority="2035" stopIfTrue="1">
      <formula>AND(E82="$",OR(#REF!="Yes",#REF!="No"))</formula>
    </cfRule>
    <cfRule type="expression" priority="2036" stopIfTrue="1">
      <formula>E82="$"</formula>
    </cfRule>
    <cfRule type="expression" dxfId="942" priority="2037" stopIfTrue="1">
      <formula>E82&lt;&gt;#REF!</formula>
    </cfRule>
  </conditionalFormatting>
  <conditionalFormatting sqref="S248:S251">
    <cfRule type="expression" dxfId="941" priority="2023" stopIfTrue="1">
      <formula>AND(S248="$",OR(#REF!="Yes",#REF!="No"))</formula>
    </cfRule>
    <cfRule type="expression" priority="2024" stopIfTrue="1">
      <formula>S248="$"</formula>
    </cfRule>
    <cfRule type="expression" dxfId="940" priority="2025" stopIfTrue="1">
      <formula>S248&lt;&gt;#REF!</formula>
    </cfRule>
  </conditionalFormatting>
  <conditionalFormatting sqref="S214 S199 S140 S74">
    <cfRule type="expression" dxfId="939" priority="2020" stopIfTrue="1">
      <formula>AND(S74="$",OR(#REF!="Yes",#REF!="No"))</formula>
    </cfRule>
    <cfRule type="expression" priority="2021" stopIfTrue="1">
      <formula>S74="$"</formula>
    </cfRule>
    <cfRule type="expression" dxfId="938" priority="2022" stopIfTrue="1">
      <formula>S74&lt;&gt;#REF!</formula>
    </cfRule>
  </conditionalFormatting>
  <conditionalFormatting sqref="S379 S242:S243">
    <cfRule type="expression" dxfId="937" priority="2017" stopIfTrue="1">
      <formula>AND(S242="$",OR(#REF!="Yes",#REF!="No"))</formula>
    </cfRule>
    <cfRule type="expression" priority="2018" stopIfTrue="1">
      <formula>S242="$"</formula>
    </cfRule>
    <cfRule type="expression" dxfId="936" priority="2019" stopIfTrue="1">
      <formula>S242&lt;&gt;#REF!</formula>
    </cfRule>
  </conditionalFormatting>
  <conditionalFormatting sqref="K266:N266 P266">
    <cfRule type="expression" dxfId="935" priority="2013" stopIfTrue="1">
      <formula>AND(K266="$",OR(#REF!="Yes",#REF!="No"))</formula>
    </cfRule>
    <cfRule type="expression" priority="2014" stopIfTrue="1">
      <formula>K266="$"</formula>
    </cfRule>
    <cfRule type="expression" dxfId="934" priority="2015" stopIfTrue="1">
      <formula>K266&lt;&gt;#REF!</formula>
    </cfRule>
  </conditionalFormatting>
  <conditionalFormatting sqref="T266">
    <cfRule type="expression" dxfId="933" priority="2010" stopIfTrue="1">
      <formula>AND(T266="$",OR(#REF!="Yes",#REF!="No"))</formula>
    </cfRule>
    <cfRule type="expression" priority="2011" stopIfTrue="1">
      <formula>T266="$"</formula>
    </cfRule>
    <cfRule type="expression" dxfId="932" priority="2012" stopIfTrue="1">
      <formula>T266&lt;&gt;#REF!</formula>
    </cfRule>
  </conditionalFormatting>
  <conditionalFormatting sqref="E155 X155 I155:J155">
    <cfRule type="expression" dxfId="931" priority="2002" stopIfTrue="1">
      <formula>AND(E155="$",OR(#REF!="Yes",#REF!="No"))</formula>
    </cfRule>
    <cfRule type="expression" priority="2003" stopIfTrue="1">
      <formula>E155="$"</formula>
    </cfRule>
    <cfRule type="expression" dxfId="930" priority="2004" stopIfTrue="1">
      <formula>E155&lt;&gt;#REF!</formula>
    </cfRule>
  </conditionalFormatting>
  <conditionalFormatting sqref="K155:N155 P155">
    <cfRule type="expression" dxfId="929" priority="1999" stopIfTrue="1">
      <formula>AND(K155="$",OR(#REF!="Yes",#REF!="No"))</formula>
    </cfRule>
    <cfRule type="expression" priority="2000" stopIfTrue="1">
      <formula>K155="$"</formula>
    </cfRule>
    <cfRule type="expression" dxfId="928" priority="2001" stopIfTrue="1">
      <formula>K155&lt;&gt;#REF!</formula>
    </cfRule>
  </conditionalFormatting>
  <conditionalFormatting sqref="F155">
    <cfRule type="expression" dxfId="927" priority="1996" stopIfTrue="1">
      <formula>AND(F155="$",OR(#REF!="Yes",#REF!="No"))</formula>
    </cfRule>
    <cfRule type="expression" priority="1997" stopIfTrue="1">
      <formula>F155="$"</formula>
    </cfRule>
    <cfRule type="expression" dxfId="926" priority="1998" stopIfTrue="1">
      <formula>F155&lt;&gt;#REF!</formula>
    </cfRule>
  </conditionalFormatting>
  <conditionalFormatting sqref="T155">
    <cfRule type="expression" dxfId="925" priority="1990" stopIfTrue="1">
      <formula>AND(T155="$",OR(#REF!="Yes",#REF!="No"))</formula>
    </cfRule>
    <cfRule type="expression" priority="1991" stopIfTrue="1">
      <formula>T155="$"</formula>
    </cfRule>
    <cfRule type="expression" dxfId="924" priority="1992" stopIfTrue="1">
      <formula>T155&lt;&gt;#REF!</formula>
    </cfRule>
  </conditionalFormatting>
  <conditionalFormatting sqref="G155">
    <cfRule type="expression" dxfId="923" priority="1983" stopIfTrue="1">
      <formula>AND(G155="$",OR(#REF!="Yes",#REF!="No"))</formula>
    </cfRule>
    <cfRule type="expression" priority="1984" stopIfTrue="1">
      <formula>G155="$"</formula>
    </cfRule>
    <cfRule type="expression" dxfId="922" priority="1985" stopIfTrue="1">
      <formula>G155&lt;&gt;#REF!</formula>
    </cfRule>
  </conditionalFormatting>
  <conditionalFormatting sqref="E130:F130 I130 X130">
    <cfRule type="expression" dxfId="921" priority="1979" stopIfTrue="1">
      <formula>AND(E130="$",OR(#REF!="Yes",#REF!="No"))</formula>
    </cfRule>
    <cfRule type="expression" priority="1980" stopIfTrue="1">
      <formula>E130="$"</formula>
    </cfRule>
    <cfRule type="expression" dxfId="920" priority="1981" stopIfTrue="1">
      <formula>E130&lt;&gt;#REF!</formula>
    </cfRule>
  </conditionalFormatting>
  <conditionalFormatting sqref="K130:N130 P130">
    <cfRule type="expression" dxfId="919" priority="1976" stopIfTrue="1">
      <formula>AND(K130="$",OR(#REF!="Yes",#REF!="No"))</formula>
    </cfRule>
    <cfRule type="expression" priority="1977" stopIfTrue="1">
      <formula>K130="$"</formula>
    </cfRule>
    <cfRule type="expression" dxfId="918" priority="1978" stopIfTrue="1">
      <formula>K130&lt;&gt;#REF!</formula>
    </cfRule>
  </conditionalFormatting>
  <conditionalFormatting sqref="G130">
    <cfRule type="expression" dxfId="917" priority="1973" stopIfTrue="1">
      <formula>AND(G130="$",OR(#REF!="Yes",#REF!="No"))</formula>
    </cfRule>
    <cfRule type="expression" priority="1974" stopIfTrue="1">
      <formula>G130="$"</formula>
    </cfRule>
    <cfRule type="expression" dxfId="916" priority="1975" stopIfTrue="1">
      <formula>G130&lt;&gt;#REF!</formula>
    </cfRule>
  </conditionalFormatting>
  <conditionalFormatting sqref="J130">
    <cfRule type="expression" dxfId="915" priority="1970" stopIfTrue="1">
      <formula>AND(J130="$",OR(#REF!="Yes",#REF!="No"))</formula>
    </cfRule>
    <cfRule type="expression" priority="1971" stopIfTrue="1">
      <formula>J130="$"</formula>
    </cfRule>
    <cfRule type="expression" dxfId="914" priority="1972" stopIfTrue="1">
      <formula>J130&lt;&gt;#REF!</formula>
    </cfRule>
  </conditionalFormatting>
  <conditionalFormatting sqref="T130">
    <cfRule type="expression" dxfId="913" priority="1967" stopIfTrue="1">
      <formula>AND(T130="$",OR(#REF!="Yes",#REF!="No"))</formula>
    </cfRule>
    <cfRule type="expression" priority="1968" stopIfTrue="1">
      <formula>T130="$"</formula>
    </cfRule>
    <cfRule type="expression" dxfId="912" priority="1969" stopIfTrue="1">
      <formula>T130&lt;&gt;#REF!</formula>
    </cfRule>
  </conditionalFormatting>
  <conditionalFormatting sqref="I23">
    <cfRule type="expression" dxfId="911" priority="1959" stopIfTrue="1">
      <formula>AND(I23="$",OR(#REF!="Yes",#REF!="No"))</formula>
    </cfRule>
    <cfRule type="expression" priority="1960" stopIfTrue="1">
      <formula>I23="$"</formula>
    </cfRule>
    <cfRule type="expression" dxfId="910" priority="1961" stopIfTrue="1">
      <formula>I23&lt;&gt;#REF!</formula>
    </cfRule>
  </conditionalFormatting>
  <conditionalFormatting sqref="P23 J23">
    <cfRule type="expression" dxfId="909" priority="1956" stopIfTrue="1">
      <formula>AND(J23="$",OR(#REF!="Yes",#REF!="No"))</formula>
    </cfRule>
    <cfRule type="expression" priority="1957" stopIfTrue="1">
      <formula>J23="$"</formula>
    </cfRule>
    <cfRule type="expression" dxfId="908" priority="1958" stopIfTrue="1">
      <formula>J23&lt;&gt;#REF!</formula>
    </cfRule>
  </conditionalFormatting>
  <conditionalFormatting sqref="K23:N23">
    <cfRule type="expression" dxfId="907" priority="1953" stopIfTrue="1">
      <formula>AND(K23="$",OR(#REF!="Yes",#REF!="No"))</formula>
    </cfRule>
    <cfRule type="expression" priority="1954" stopIfTrue="1">
      <formula>K23="$"</formula>
    </cfRule>
    <cfRule type="expression" dxfId="906" priority="1955" stopIfTrue="1">
      <formula>K23&lt;&gt;#REF!</formula>
    </cfRule>
  </conditionalFormatting>
  <conditionalFormatting sqref="E181:F181 I181:J181 X181">
    <cfRule type="expression" dxfId="905" priority="1944" stopIfTrue="1">
      <formula>AND(E181="$",OR(#REF!="Yes",#REF!="No"))</formula>
    </cfRule>
    <cfRule type="expression" priority="1945" stopIfTrue="1">
      <formula>E181="$"</formula>
    </cfRule>
    <cfRule type="expression" dxfId="904" priority="1946" stopIfTrue="1">
      <formula>E181&lt;&gt;#REF!</formula>
    </cfRule>
  </conditionalFormatting>
  <conditionalFormatting sqref="G181 K181:N181 P181">
    <cfRule type="expression" dxfId="903" priority="1941" stopIfTrue="1">
      <formula>AND(G181="$",OR(#REF!="Yes",#REF!="No"))</formula>
    </cfRule>
    <cfRule type="expression" priority="1942" stopIfTrue="1">
      <formula>G181="$"</formula>
    </cfRule>
    <cfRule type="expression" dxfId="902" priority="1943" stopIfTrue="1">
      <formula>G181&lt;&gt;#REF!</formula>
    </cfRule>
  </conditionalFormatting>
  <conditionalFormatting sqref="T181">
    <cfRule type="expression" dxfId="901" priority="1938" stopIfTrue="1">
      <formula>AND(T181="$",OR(#REF!="Yes",#REF!="No"))</formula>
    </cfRule>
    <cfRule type="expression" priority="1939" stopIfTrue="1">
      <formula>T181="$"</formula>
    </cfRule>
    <cfRule type="expression" dxfId="900" priority="1940" stopIfTrue="1">
      <formula>T181&lt;&gt;#REF!</formula>
    </cfRule>
  </conditionalFormatting>
  <conditionalFormatting sqref="X382 X362:X366 X353 X349 X333 X330 X309 X298 X288 X267 X256 X249 X233:X234 X223 X220 X208 X106">
    <cfRule type="expression" dxfId="899" priority="1914" stopIfTrue="1">
      <formula>AND(X106="$",OR(#REF!="Yes",#REF!="No"))</formula>
    </cfRule>
    <cfRule type="expression" priority="1915" stopIfTrue="1">
      <formula>X106="$"</formula>
    </cfRule>
    <cfRule type="expression" dxfId="898" priority="1916" stopIfTrue="1">
      <formula>X106&lt;&gt;#REF!</formula>
    </cfRule>
  </conditionalFormatting>
  <conditionalFormatting sqref="X176 I176:J176 E176:F176">
    <cfRule type="expression" dxfId="897" priority="1868" stopIfTrue="1">
      <formula>AND(E176="$",OR(#REF!="Yes",#REF!="No"))</formula>
    </cfRule>
    <cfRule type="expression" priority="1869" stopIfTrue="1">
      <formula>E176="$"</formula>
    </cfRule>
    <cfRule type="expression" dxfId="896" priority="1870" stopIfTrue="1">
      <formula>E176&lt;&gt;#REF!</formula>
    </cfRule>
  </conditionalFormatting>
  <conditionalFormatting sqref="K176:N176 G176 P176">
    <cfRule type="expression" dxfId="895" priority="1865" stopIfTrue="1">
      <formula>AND(G176="$",OR(#REF!="Yes",#REF!="No"))</formula>
    </cfRule>
    <cfRule type="expression" priority="1866" stopIfTrue="1">
      <formula>G176="$"</formula>
    </cfRule>
    <cfRule type="expression" dxfId="894" priority="1867" stopIfTrue="1">
      <formula>G176&lt;&gt;#REF!</formula>
    </cfRule>
  </conditionalFormatting>
  <conditionalFormatting sqref="T176">
    <cfRule type="expression" dxfId="893" priority="1862" stopIfTrue="1">
      <formula>AND(T176="$",OR(#REF!="Yes",#REF!="No"))</formula>
    </cfRule>
    <cfRule type="expression" priority="1863" stopIfTrue="1">
      <formula>T176="$"</formula>
    </cfRule>
    <cfRule type="expression" dxfId="892" priority="1864" stopIfTrue="1">
      <formula>T176&lt;&gt;#REF!</formula>
    </cfRule>
  </conditionalFormatting>
  <conditionalFormatting sqref="X52 E52:F52 I52">
    <cfRule type="expression" dxfId="891" priority="1829" stopIfTrue="1">
      <formula>AND(E52="$",OR(#REF!="Yes",#REF!="No"))</formula>
    </cfRule>
    <cfRule type="expression" priority="1830" stopIfTrue="1">
      <formula>E52="$"</formula>
    </cfRule>
    <cfRule type="expression" dxfId="890" priority="1831" stopIfTrue="1">
      <formula>E52&lt;&gt;#REF!</formula>
    </cfRule>
  </conditionalFormatting>
  <conditionalFormatting sqref="T52 G52 J52:N52 P52">
    <cfRule type="expression" dxfId="889" priority="1826" stopIfTrue="1">
      <formula>AND(G52="$",OR(#REF!="Yes",#REF!="No"))</formula>
    </cfRule>
    <cfRule type="expression" priority="1827" stopIfTrue="1">
      <formula>G52="$"</formula>
    </cfRule>
    <cfRule type="expression" dxfId="888" priority="1828" stopIfTrue="1">
      <formula>G52&lt;&gt;#REF!</formula>
    </cfRule>
  </conditionalFormatting>
  <conditionalFormatting sqref="X109 E109:F109 I109">
    <cfRule type="expression" dxfId="887" priority="1818" stopIfTrue="1">
      <formula>AND(E109="$",OR(#REF!="Yes",#REF!="No"))</formula>
    </cfRule>
    <cfRule type="expression" priority="1819" stopIfTrue="1">
      <formula>E109="$"</formula>
    </cfRule>
    <cfRule type="expression" dxfId="886" priority="1820" stopIfTrue="1">
      <formula>E109&lt;&gt;#REF!</formula>
    </cfRule>
  </conditionalFormatting>
  <conditionalFormatting sqref="G109 J109:N109 P109">
    <cfRule type="expression" dxfId="885" priority="1815" stopIfTrue="1">
      <formula>AND(G109="$",OR(#REF!="Yes",#REF!="No"))</formula>
    </cfRule>
    <cfRule type="expression" priority="1816" stopIfTrue="1">
      <formula>G109="$"</formula>
    </cfRule>
    <cfRule type="expression" dxfId="884" priority="1817" stopIfTrue="1">
      <formula>G109&lt;&gt;#REF!</formula>
    </cfRule>
  </conditionalFormatting>
  <conditionalFormatting sqref="T109">
    <cfRule type="expression" dxfId="883" priority="1812" stopIfTrue="1">
      <formula>AND(T109="$",OR(#REF!="Yes",#REF!="No"))</formula>
    </cfRule>
    <cfRule type="expression" priority="1813" stopIfTrue="1">
      <formula>T109="$"</formula>
    </cfRule>
    <cfRule type="expression" dxfId="882" priority="1814" stopIfTrue="1">
      <formula>T109&lt;&gt;#REF!</formula>
    </cfRule>
  </conditionalFormatting>
  <conditionalFormatting sqref="F217:G217">
    <cfRule type="expression" dxfId="881" priority="1790" stopIfTrue="1">
      <formula>AND(F217="$",OR(#REF!="Yes",#REF!="No"))</formula>
    </cfRule>
    <cfRule type="expression" priority="1791" stopIfTrue="1">
      <formula>F217="$"</formula>
    </cfRule>
    <cfRule type="expression" dxfId="880" priority="1792" stopIfTrue="1">
      <formula>F217&lt;&gt;#REF!</formula>
    </cfRule>
  </conditionalFormatting>
  <conditionalFormatting sqref="I189:J189 E189 X189">
    <cfRule type="expression" dxfId="879" priority="1786" stopIfTrue="1">
      <formula>AND(E189="$",OR(#REF!="Yes",#REF!="No"))</formula>
    </cfRule>
    <cfRule type="expression" priority="1787" stopIfTrue="1">
      <formula>E189="$"</formula>
    </cfRule>
    <cfRule type="expression" dxfId="878" priority="1788" stopIfTrue="1">
      <formula>E189&lt;&gt;#REF!</formula>
    </cfRule>
  </conditionalFormatting>
  <conditionalFormatting sqref="K189:N189 P189">
    <cfRule type="expression" dxfId="877" priority="1783" stopIfTrue="1">
      <formula>AND(K189="$",OR(#REF!="Yes",#REF!="No"))</formula>
    </cfRule>
    <cfRule type="expression" priority="1784" stopIfTrue="1">
      <formula>K189="$"</formula>
    </cfRule>
    <cfRule type="expression" dxfId="876" priority="1785" stopIfTrue="1">
      <formula>K189&lt;&gt;#REF!</formula>
    </cfRule>
  </conditionalFormatting>
  <conditionalFormatting sqref="T189">
    <cfRule type="expression" dxfId="875" priority="1780" stopIfTrue="1">
      <formula>AND(T189="$",OR(#REF!="Yes",#REF!="No"))</formula>
    </cfRule>
    <cfRule type="expression" priority="1781" stopIfTrue="1">
      <formula>T189="$"</formula>
    </cfRule>
    <cfRule type="expression" dxfId="874" priority="1782" stopIfTrue="1">
      <formula>T189&lt;&gt;#REF!</formula>
    </cfRule>
  </conditionalFormatting>
  <conditionalFormatting sqref="F366:G366 F17:G17">
    <cfRule type="expression" dxfId="873" priority="1765" stopIfTrue="1">
      <formula>AND(F17="$",OR(#REF!="Yes",#REF!="No"))</formula>
    </cfRule>
    <cfRule type="expression" priority="1766" stopIfTrue="1">
      <formula>F17="$"</formula>
    </cfRule>
    <cfRule type="expression" dxfId="872" priority="1767" stopIfTrue="1">
      <formula>F17&lt;&gt;#REF!</formula>
    </cfRule>
  </conditionalFormatting>
  <conditionalFormatting sqref="F343:G343 F221:G221 F205:G205 F57:G57 F49:G49 F207:G207">
    <cfRule type="expression" dxfId="871" priority="1762" stopIfTrue="1">
      <formula>AND(F49="$",OR(#REF!="Yes",#REF!="No"))</formula>
    </cfRule>
    <cfRule type="expression" priority="1763" stopIfTrue="1">
      <formula>F49="$"</formula>
    </cfRule>
    <cfRule type="expression" dxfId="870" priority="1764" stopIfTrue="1">
      <formula>F49&lt;&gt;#REF!</formula>
    </cfRule>
  </conditionalFormatting>
  <conditionalFormatting sqref="F369:G369 F365:G365 F340:G340 F283:G283 F245:G246 F110:G110">
    <cfRule type="expression" dxfId="869" priority="1759" stopIfTrue="1">
      <formula>AND(F110="$",OR(#REF!="Yes",#REF!="No"))</formula>
    </cfRule>
    <cfRule type="expression" priority="1760" stopIfTrue="1">
      <formula>F110="$"</formula>
    </cfRule>
    <cfRule type="expression" dxfId="868" priority="1761" stopIfTrue="1">
      <formula>F110&lt;&gt;#REF!</formula>
    </cfRule>
  </conditionalFormatting>
  <conditionalFormatting sqref="F338:G338">
    <cfRule type="expression" dxfId="867" priority="1756" stopIfTrue="1">
      <formula>AND(F338="$",OR(#REF!="Yes",#REF!="No"))</formula>
    </cfRule>
    <cfRule type="expression" priority="1757" stopIfTrue="1">
      <formula>F338="$"</formula>
    </cfRule>
    <cfRule type="expression" dxfId="866" priority="1758" stopIfTrue="1">
      <formula>F338&lt;&gt;#REF!</formula>
    </cfRule>
  </conditionalFormatting>
  <conditionalFormatting sqref="F386:G386 F364:G364 F347:G347 F344:G344 F266:G266 F104:G104">
    <cfRule type="expression" dxfId="865" priority="1753" stopIfTrue="1">
      <formula>AND(F104="$",OR(#REF!="Yes",#REF!="No"))</formula>
    </cfRule>
    <cfRule type="expression" priority="1754" stopIfTrue="1">
      <formula>F104="$"</formula>
    </cfRule>
    <cfRule type="expression" dxfId="864" priority="1755" stopIfTrue="1">
      <formula>F104&lt;&gt;#REF!</formula>
    </cfRule>
  </conditionalFormatting>
  <conditionalFormatting sqref="F98:G98 F96:G96 F67:G67 F65:G65 F37:G38 F35:G35">
    <cfRule type="expression" dxfId="863" priority="1750" stopIfTrue="1">
      <formula>AND(F35="$",OR(#REF!="Yes",#REF!="No"))</formula>
    </cfRule>
    <cfRule type="expression" priority="1751" stopIfTrue="1">
      <formula>F35="$"</formula>
    </cfRule>
    <cfRule type="expression" dxfId="862" priority="1752" stopIfTrue="1">
      <formula>F35&lt;&gt;#REF!</formula>
    </cfRule>
  </conditionalFormatting>
  <conditionalFormatting sqref="F98:G98 F96:G96 F67:G67 F65:G65 F37:G38 F35:G35">
    <cfRule type="expression" dxfId="861" priority="1747" stopIfTrue="1">
      <formula>AND(F35="$",OR(#REF!="Yes",#REF!="No"))</formula>
    </cfRule>
    <cfRule type="expression" priority="1748" stopIfTrue="1">
      <formula>F35="$"</formula>
    </cfRule>
    <cfRule type="expression" dxfId="860" priority="1749" stopIfTrue="1">
      <formula>F35&lt;&gt;#REF!</formula>
    </cfRule>
  </conditionalFormatting>
  <conditionalFormatting sqref="F125">
    <cfRule type="expression" dxfId="859" priority="1744" stopIfTrue="1">
      <formula>AND(F125="$",OR(#REF!="Yes",#REF!="No"))</formula>
    </cfRule>
    <cfRule type="expression" priority="1745" stopIfTrue="1">
      <formula>F125="$"</formula>
    </cfRule>
    <cfRule type="expression" dxfId="858" priority="1746" stopIfTrue="1">
      <formula>F125&lt;&gt;#REF!</formula>
    </cfRule>
  </conditionalFormatting>
  <conditionalFormatting sqref="F403:G404 F384:G384 F361:G361 F346:G346 F279:G279 F189:G189 F187:G187 F179:G179 F129:G129">
    <cfRule type="expression" dxfId="857" priority="1741" stopIfTrue="1">
      <formula>AND(F129="$",OR(#REF!="Yes",#REF!="No"))</formula>
    </cfRule>
    <cfRule type="expression" priority="1742" stopIfTrue="1">
      <formula>F129="$"</formula>
    </cfRule>
    <cfRule type="expression" dxfId="856" priority="1743" stopIfTrue="1">
      <formula>F129&lt;&gt;#REF!</formula>
    </cfRule>
  </conditionalFormatting>
  <conditionalFormatting sqref="F403:G404 F384:G384 F361:G361 F346:G346 F279:G279 F189:G189 F187:G187 F179:G179 F129:G129">
    <cfRule type="expression" dxfId="855" priority="1738" stopIfTrue="1">
      <formula>AND(F129="$",OR(#REF!="Yes",#REF!="No"))</formula>
    </cfRule>
    <cfRule type="expression" priority="1739" stopIfTrue="1">
      <formula>F129="$"</formula>
    </cfRule>
    <cfRule type="expression" dxfId="854" priority="1740" stopIfTrue="1">
      <formula>F129&lt;&gt;#REF!</formula>
    </cfRule>
  </conditionalFormatting>
  <conditionalFormatting sqref="S385 S368 S310 S240">
    <cfRule type="expression" dxfId="853" priority="1735" stopIfTrue="1">
      <formula>AND(S240="$",OR(#REF!="Yes",#REF!="No"))</formula>
    </cfRule>
    <cfRule type="expression" priority="1736" stopIfTrue="1">
      <formula>S240="$"</formula>
    </cfRule>
    <cfRule type="expression" dxfId="852" priority="1737" stopIfTrue="1">
      <formula>S240&lt;&gt;#REF!</formula>
    </cfRule>
  </conditionalFormatting>
  <conditionalFormatting sqref="S348 S312:S313 S244 S215:S217 S198 S220">
    <cfRule type="expression" dxfId="851" priority="1726" stopIfTrue="1">
      <formula>AND(S198="$",OR(#REF!="Yes",#REF!="No"))</formula>
    </cfRule>
    <cfRule type="expression" priority="1727" stopIfTrue="1">
      <formula>S198="$"</formula>
    </cfRule>
    <cfRule type="expression" dxfId="850" priority="1728" stopIfTrue="1">
      <formula>S198&lt;&gt;#REF!</formula>
    </cfRule>
  </conditionalFormatting>
  <conditionalFormatting sqref="S369">
    <cfRule type="expression" dxfId="849" priority="1723" stopIfTrue="1">
      <formula>AND(S369="$",OR(#REF!="Yes",#REF!="No"))</formula>
    </cfRule>
    <cfRule type="expression" priority="1724" stopIfTrue="1">
      <formula>S369="$"</formula>
    </cfRule>
    <cfRule type="expression" dxfId="848" priority="1725" stopIfTrue="1">
      <formula>S369&lt;&gt;#REF!</formula>
    </cfRule>
  </conditionalFormatting>
  <conditionalFormatting sqref="S391 S314 S261:S262 S245 S266 S264">
    <cfRule type="expression" dxfId="847" priority="1714" stopIfTrue="1">
      <formula>AND(S245="$",OR(#REF!="Yes",#REF!="No"))</formula>
    </cfRule>
    <cfRule type="expression" priority="1715" stopIfTrue="1">
      <formula>S245="$"</formula>
    </cfRule>
    <cfRule type="expression" dxfId="846" priority="1716" stopIfTrue="1">
      <formula>S245&lt;&gt;#REF!</formula>
    </cfRule>
  </conditionalFormatting>
  <conditionalFormatting sqref="E2:F2 I2 X2">
    <cfRule type="expression" dxfId="845" priority="1680" stopIfTrue="1">
      <formula>AND(E2="$",OR(#REF!="Yes",#REF!="No"))</formula>
    </cfRule>
    <cfRule type="expression" priority="1681" stopIfTrue="1">
      <formula>E2="$"</formula>
    </cfRule>
    <cfRule type="expression" dxfId="844" priority="1682" stopIfTrue="1">
      <formula>E2&lt;&gt;#REF!</formula>
    </cfRule>
  </conditionalFormatting>
  <conditionalFormatting sqref="F2:G2 T2">
    <cfRule type="expression" dxfId="843" priority="1677" stopIfTrue="1">
      <formula>AND(F2="$",OR(#REF!="Yes",#REF!="No"))</formula>
    </cfRule>
    <cfRule type="expression" priority="1678" stopIfTrue="1">
      <formula>F2="$"</formula>
    </cfRule>
    <cfRule type="expression" dxfId="842" priority="1679" stopIfTrue="1">
      <formula>F2&lt;&gt;#REF!</formula>
    </cfRule>
  </conditionalFormatting>
  <conditionalFormatting sqref="J2:N2 P2">
    <cfRule type="expression" dxfId="841" priority="1667" stopIfTrue="1">
      <formula>AND(J2="$",OR(#REF!="Yes",#REF!="No"))</formula>
    </cfRule>
    <cfRule type="expression" priority="1668" stopIfTrue="1">
      <formula>J2="$"</formula>
    </cfRule>
    <cfRule type="expression" dxfId="840" priority="1669" stopIfTrue="1">
      <formula>J2&lt;&gt;#REF!</formula>
    </cfRule>
  </conditionalFormatting>
  <conditionalFormatting sqref="E158 I158:J158 X158">
    <cfRule type="expression" dxfId="839" priority="1663" stopIfTrue="1">
      <formula>AND(E158="$",OR(#REF!="Yes",#REF!="No"))</formula>
    </cfRule>
    <cfRule type="expression" priority="1664" stopIfTrue="1">
      <formula>E158="$"</formula>
    </cfRule>
    <cfRule type="expression" dxfId="838" priority="1665" stopIfTrue="1">
      <formula>E158&lt;&gt;#REF!</formula>
    </cfRule>
  </conditionalFormatting>
  <conditionalFormatting sqref="K158:N158 T158 P158">
    <cfRule type="expression" dxfId="837" priority="1660" stopIfTrue="1">
      <formula>AND(K158="$",OR(#REF!="Yes",#REF!="No"))</formula>
    </cfRule>
    <cfRule type="expression" priority="1661" stopIfTrue="1">
      <formula>K158="$"</formula>
    </cfRule>
    <cfRule type="expression" dxfId="836" priority="1662" stopIfTrue="1">
      <formula>K158&lt;&gt;#REF!</formula>
    </cfRule>
  </conditionalFormatting>
  <conditionalFormatting sqref="F158:G158">
    <cfRule type="expression" dxfId="835" priority="1657" stopIfTrue="1">
      <formula>AND(F158="$",OR(#REF!="Yes",#REF!="No"))</formula>
    </cfRule>
    <cfRule type="expression" priority="1658" stopIfTrue="1">
      <formula>F158="$"</formula>
    </cfRule>
    <cfRule type="expression" dxfId="834" priority="1659" stopIfTrue="1">
      <formula>F158&lt;&gt;#REF!</formula>
    </cfRule>
  </conditionalFormatting>
  <conditionalFormatting sqref="E157 X157 I157:J157">
    <cfRule type="expression" dxfId="833" priority="1649" stopIfTrue="1">
      <formula>AND(E157="$",OR(#REF!="Yes",#REF!="No"))</formula>
    </cfRule>
    <cfRule type="expression" priority="1650" stopIfTrue="1">
      <formula>E157="$"</formula>
    </cfRule>
    <cfRule type="expression" dxfId="832" priority="1651" stopIfTrue="1">
      <formula>E157&lt;&gt;#REF!</formula>
    </cfRule>
  </conditionalFormatting>
  <conditionalFormatting sqref="K157:N157 P157">
    <cfRule type="expression" dxfId="831" priority="1646" stopIfTrue="1">
      <formula>AND(K157="$",OR(#REF!="Yes",#REF!="No"))</formula>
    </cfRule>
    <cfRule type="expression" priority="1647" stopIfTrue="1">
      <formula>K157="$"</formula>
    </cfRule>
    <cfRule type="expression" dxfId="830" priority="1648" stopIfTrue="1">
      <formula>K157&lt;&gt;#REF!</formula>
    </cfRule>
  </conditionalFormatting>
  <conditionalFormatting sqref="F157">
    <cfRule type="expression" dxfId="829" priority="1643" stopIfTrue="1">
      <formula>AND(F157="$",OR(#REF!="Yes",#REF!="No"))</formula>
    </cfRule>
    <cfRule type="expression" priority="1644" stopIfTrue="1">
      <formula>F157="$"</formula>
    </cfRule>
    <cfRule type="expression" dxfId="828" priority="1645" stopIfTrue="1">
      <formula>F157&lt;&gt;#REF!</formula>
    </cfRule>
  </conditionalFormatting>
  <conditionalFormatting sqref="T157">
    <cfRule type="expression" dxfId="827" priority="1640" stopIfTrue="1">
      <formula>AND(T157="$",OR(#REF!="Yes",#REF!="No"))</formula>
    </cfRule>
    <cfRule type="expression" priority="1641" stopIfTrue="1">
      <formula>T157="$"</formula>
    </cfRule>
    <cfRule type="expression" dxfId="826" priority="1642" stopIfTrue="1">
      <formula>T157&lt;&gt;#REF!</formula>
    </cfRule>
  </conditionalFormatting>
  <conditionalFormatting sqref="G157">
    <cfRule type="expression" dxfId="825" priority="1637" stopIfTrue="1">
      <formula>AND(G157="$",OR(#REF!="Yes",#REF!="No"))</formula>
    </cfRule>
    <cfRule type="expression" priority="1638" stopIfTrue="1">
      <formula>G157="$"</formula>
    </cfRule>
    <cfRule type="expression" dxfId="824" priority="1639" stopIfTrue="1">
      <formula>G157&lt;&gt;#REF!</formula>
    </cfRule>
  </conditionalFormatting>
  <conditionalFormatting sqref="V79 V75:V76 V177:V180 V111:V116 V81:V85 V11:V13 V3:V6 V141:V145 V153:V154 V93:V95 V190:V195 V87:V91 V8:V9 V197:V199 V147:V151">
    <cfRule type="expression" dxfId="823" priority="1577" stopIfTrue="1">
      <formula>AND(V3="$",OR(#REF!="Yes",#REF!="No"))</formula>
    </cfRule>
    <cfRule type="expression" priority="1578" stopIfTrue="1">
      <formula>V3="$"</formula>
    </cfRule>
    <cfRule type="expression" dxfId="822" priority="1579" stopIfTrue="1">
      <formula>V3&lt;&gt;#REF!</formula>
    </cfRule>
  </conditionalFormatting>
  <conditionalFormatting sqref="V79 V129 V144 V8 V125 V93 V81">
    <cfRule type="expression" dxfId="821" priority="1574" stopIfTrue="1">
      <formula>AND(V8="$",OR(#REF!="Yes",#REF!="No"))</formula>
    </cfRule>
    <cfRule type="expression" priority="1575" stopIfTrue="1">
      <formula>V8="$"</formula>
    </cfRule>
    <cfRule type="expression" dxfId="820" priority="1576" stopIfTrue="1">
      <formula>V8&lt;&gt;#REF!</formula>
    </cfRule>
  </conditionalFormatting>
  <conditionalFormatting sqref="V117">
    <cfRule type="expression" dxfId="819" priority="1571" stopIfTrue="1">
      <formula>AND(V117="$",OR(#REF!="Yes",#REF!="No"))</formula>
    </cfRule>
    <cfRule type="expression" priority="1572" stopIfTrue="1">
      <formula>V117="$"</formula>
    </cfRule>
    <cfRule type="expression" dxfId="818" priority="1573" stopIfTrue="1">
      <formula>V117&lt;&gt;#REF!</formula>
    </cfRule>
  </conditionalFormatting>
  <conditionalFormatting sqref="V14">
    <cfRule type="expression" dxfId="817" priority="1568" stopIfTrue="1">
      <formula>AND(V14="$",OR(#REF!="Yes",#REF!="No"))</formula>
    </cfRule>
    <cfRule type="expression" priority="1569" stopIfTrue="1">
      <formula>V14="$"</formula>
    </cfRule>
    <cfRule type="expression" dxfId="816" priority="1570" stopIfTrue="1">
      <formula>V14&lt;&gt;#REF!</formula>
    </cfRule>
  </conditionalFormatting>
  <conditionalFormatting sqref="V152">
    <cfRule type="expression" dxfId="815" priority="1565" stopIfTrue="1">
      <formula>AND(V152="$",OR(#REF!="Yes",#REF!="No"))</formula>
    </cfRule>
    <cfRule type="expression" priority="1566" stopIfTrue="1">
      <formula>V152="$"</formula>
    </cfRule>
    <cfRule type="expression" dxfId="814" priority="1567" stopIfTrue="1">
      <formula>V152&lt;&gt;#REF!</formula>
    </cfRule>
  </conditionalFormatting>
  <conditionalFormatting sqref="V80">
    <cfRule type="expression" dxfId="813" priority="1562" stopIfTrue="1">
      <formula>AND(V80="$",OR(#REF!="Yes",#REF!="No"))</formula>
    </cfRule>
    <cfRule type="expression" priority="1563" stopIfTrue="1">
      <formula>V80="$"</formula>
    </cfRule>
    <cfRule type="expression" dxfId="812" priority="1564" stopIfTrue="1">
      <formula>V80&lt;&gt;#REF!</formula>
    </cfRule>
  </conditionalFormatting>
  <conditionalFormatting sqref="V80">
    <cfRule type="expression" dxfId="811" priority="1559" stopIfTrue="1">
      <formula>AND(V80="$",OR(#REF!="Yes",#REF!="No"))</formula>
    </cfRule>
    <cfRule type="expression" priority="1560" stopIfTrue="1">
      <formula>V80="$"</formula>
    </cfRule>
    <cfRule type="expression" dxfId="810" priority="1561" stopIfTrue="1">
      <formula>V80&lt;&gt;#REF!</formula>
    </cfRule>
  </conditionalFormatting>
  <conditionalFormatting sqref="V140">
    <cfRule type="expression" dxfId="809" priority="1556" stopIfTrue="1">
      <formula>AND(V140="$",OR(#REF!="Yes",#REF!="No"))</formula>
    </cfRule>
    <cfRule type="expression" priority="1557" stopIfTrue="1">
      <formula>V140="$"</formula>
    </cfRule>
    <cfRule type="expression" dxfId="808" priority="1558" stopIfTrue="1">
      <formula>V140&lt;&gt;#REF!</formula>
    </cfRule>
  </conditionalFormatting>
  <conditionalFormatting sqref="V78">
    <cfRule type="expression" dxfId="807" priority="1553" stopIfTrue="1">
      <formula>AND(V78="$",OR(#REF!="Yes",#REF!="No"))</formula>
    </cfRule>
    <cfRule type="expression" priority="1554" stopIfTrue="1">
      <formula>V78="$"</formula>
    </cfRule>
    <cfRule type="expression" dxfId="806" priority="1555" stopIfTrue="1">
      <formula>V78&lt;&gt;#REF!</formula>
    </cfRule>
  </conditionalFormatting>
  <conditionalFormatting sqref="V78">
    <cfRule type="expression" dxfId="805" priority="1550" stopIfTrue="1">
      <formula>AND(V78="$",OR(#REF!="Yes",#REF!="No"))</formula>
    </cfRule>
    <cfRule type="expression" priority="1551" stopIfTrue="1">
      <formula>V78="$"</formula>
    </cfRule>
    <cfRule type="expression" dxfId="804" priority="1552" stopIfTrue="1">
      <formula>V78&lt;&gt;#REF!</formula>
    </cfRule>
  </conditionalFormatting>
  <conditionalFormatting sqref="V96">
    <cfRule type="expression" dxfId="803" priority="1547" stopIfTrue="1">
      <formula>AND(V96="$",OR(#REF!="Yes",#REF!="No"))</formula>
    </cfRule>
    <cfRule type="expression" priority="1548" stopIfTrue="1">
      <formula>V96="$"</formula>
    </cfRule>
    <cfRule type="expression" dxfId="802" priority="1549" stopIfTrue="1">
      <formula>V96&lt;&gt;#REF!</formula>
    </cfRule>
  </conditionalFormatting>
  <conditionalFormatting sqref="V21">
    <cfRule type="expression" dxfId="801" priority="1544" stopIfTrue="1">
      <formula>AND(V21="$",OR(#REF!="Yes",#REF!="No"))</formula>
    </cfRule>
    <cfRule type="expression" priority="1545" stopIfTrue="1">
      <formula>V21="$"</formula>
    </cfRule>
    <cfRule type="expression" dxfId="800" priority="1546" stopIfTrue="1">
      <formula>V21&lt;&gt;#REF!</formula>
    </cfRule>
  </conditionalFormatting>
  <conditionalFormatting sqref="V169">
    <cfRule type="expression" dxfId="799" priority="1538" stopIfTrue="1">
      <formula>AND(V169="$",OR(#REF!="Yes",#REF!="No"))</formula>
    </cfRule>
    <cfRule type="expression" priority="1539" stopIfTrue="1">
      <formula>V169="$"</formula>
    </cfRule>
    <cfRule type="expression" dxfId="798" priority="1540" stopIfTrue="1">
      <formula>V169&lt;&gt;#REF!</formula>
    </cfRule>
  </conditionalFormatting>
  <conditionalFormatting sqref="V130">
    <cfRule type="expression" dxfId="797" priority="1522" stopIfTrue="1">
      <formula>AND(V130="$",OR(#REF!="Yes",#REF!="No"))</formula>
    </cfRule>
    <cfRule type="expression" priority="1523" stopIfTrue="1">
      <formula>V130="$"</formula>
    </cfRule>
    <cfRule type="expression" dxfId="796" priority="1524" stopIfTrue="1">
      <formula>V130&lt;&gt;#REF!</formula>
    </cfRule>
  </conditionalFormatting>
  <conditionalFormatting sqref="V181">
    <cfRule type="expression" dxfId="795" priority="1519" stopIfTrue="1">
      <formula>AND(V181="$",OR(#REF!="Yes",#REF!="No"))</formula>
    </cfRule>
    <cfRule type="expression" priority="1520" stopIfTrue="1">
      <formula>V181="$"</formula>
    </cfRule>
    <cfRule type="expression" dxfId="794" priority="1521" stopIfTrue="1">
      <formula>V181&lt;&gt;#REF!</formula>
    </cfRule>
  </conditionalFormatting>
  <conditionalFormatting sqref="V382 V362:V366 V353 V349 V333 V330 V309 V298 V256 V249 V233:V234 V220 V208">
    <cfRule type="expression" dxfId="793" priority="1516" stopIfTrue="1">
      <formula>AND(V208="$",OR(#REF!="Yes",#REF!="No"))</formula>
    </cfRule>
    <cfRule type="expression" priority="1517" stopIfTrue="1">
      <formula>V208="$"</formula>
    </cfRule>
    <cfRule type="expression" dxfId="792" priority="1518" stopIfTrue="1">
      <formula>V208&lt;&gt;#REF!</formula>
    </cfRule>
  </conditionalFormatting>
  <conditionalFormatting sqref="V52">
    <cfRule type="expression" dxfId="791" priority="1507" stopIfTrue="1">
      <formula>AND(V52="$",OR(#REF!="Yes",#REF!="No"))</formula>
    </cfRule>
    <cfRule type="expression" priority="1508" stopIfTrue="1">
      <formula>V52="$"</formula>
    </cfRule>
    <cfRule type="expression" dxfId="790" priority="1509" stopIfTrue="1">
      <formula>V52&lt;&gt;#REF!</formula>
    </cfRule>
  </conditionalFormatting>
  <conditionalFormatting sqref="V189">
    <cfRule type="expression" dxfId="789" priority="1501" stopIfTrue="1">
      <formula>AND(V189="$",OR(#REF!="Yes",#REF!="No"))</formula>
    </cfRule>
    <cfRule type="expression" priority="1502" stopIfTrue="1">
      <formula>V189="$"</formula>
    </cfRule>
    <cfRule type="expression" dxfId="788" priority="1503" stopIfTrue="1">
      <formula>V189&lt;&gt;#REF!</formula>
    </cfRule>
  </conditionalFormatting>
  <conditionalFormatting sqref="V2">
    <cfRule type="expression" dxfId="787" priority="1498" stopIfTrue="1">
      <formula>AND(V2="$",OR(#REF!="Yes",#REF!="No"))</formula>
    </cfRule>
    <cfRule type="expression" priority="1499" stopIfTrue="1">
      <formula>V2="$"</formula>
    </cfRule>
    <cfRule type="expression" dxfId="786" priority="1500" stopIfTrue="1">
      <formula>V2&lt;&gt;#REF!</formula>
    </cfRule>
  </conditionalFormatting>
  <conditionalFormatting sqref="V158">
    <cfRule type="expression" dxfId="785" priority="1495" stopIfTrue="1">
      <formula>AND(V158="$",OR(#REF!="Yes",#REF!="No"))</formula>
    </cfRule>
    <cfRule type="expression" priority="1496" stopIfTrue="1">
      <formula>V158="$"</formula>
    </cfRule>
    <cfRule type="expression" dxfId="784" priority="1497" stopIfTrue="1">
      <formula>V158&lt;&gt;#REF!</formula>
    </cfRule>
  </conditionalFormatting>
  <conditionalFormatting sqref="V157">
    <cfRule type="expression" dxfId="783" priority="1492" stopIfTrue="1">
      <formula>AND(V157="$",OR(#REF!="Yes",#REF!="No"))</formula>
    </cfRule>
    <cfRule type="expression" priority="1493" stopIfTrue="1">
      <formula>V157="$"</formula>
    </cfRule>
    <cfRule type="expression" dxfId="782" priority="1494" stopIfTrue="1">
      <formula>V157&lt;&gt;#REF!</formula>
    </cfRule>
  </conditionalFormatting>
  <conditionalFormatting sqref="U79 U75:U76 U141:U145 U178:U180 U156 U107:U108 U81:U85 U3:U6 U153:U154 U110:U116 U11:U13 U190:U195 U87:U95 U8:U9 U197:U199 U147:U151">
    <cfRule type="expression" dxfId="781" priority="1489" stopIfTrue="1">
      <formula>AND(U3="$",OR(#REF!="Yes",#REF!="No"))</formula>
    </cfRule>
    <cfRule type="expression" priority="1490" stopIfTrue="1">
      <formula>U3="$"</formula>
    </cfRule>
    <cfRule type="expression" dxfId="780" priority="1491" stopIfTrue="1">
      <formula>U3&lt;&gt;#REF!</formula>
    </cfRule>
  </conditionalFormatting>
  <conditionalFormatting sqref="U102 U79 U129 U144 U8 U125 U93 U81">
    <cfRule type="expression" dxfId="779" priority="1486" stopIfTrue="1">
      <formula>AND(U8="$",OR(#REF!="Yes",#REF!="No"))</formula>
    </cfRule>
    <cfRule type="expression" priority="1487" stopIfTrue="1">
      <formula>U8="$"</formula>
    </cfRule>
    <cfRule type="expression" dxfId="778" priority="1488" stopIfTrue="1">
      <formula>U8&lt;&gt;#REF!</formula>
    </cfRule>
  </conditionalFormatting>
  <conditionalFormatting sqref="U117">
    <cfRule type="expression" dxfId="777" priority="1483" stopIfTrue="1">
      <formula>AND(U117="$",OR(#REF!="Yes",#REF!="No"))</formula>
    </cfRule>
    <cfRule type="expression" priority="1484" stopIfTrue="1">
      <formula>U117="$"</formula>
    </cfRule>
    <cfRule type="expression" dxfId="776" priority="1485" stopIfTrue="1">
      <formula>U117&lt;&gt;#REF!</formula>
    </cfRule>
  </conditionalFormatting>
  <conditionalFormatting sqref="U14">
    <cfRule type="expression" dxfId="775" priority="1480" stopIfTrue="1">
      <formula>AND(U14="$",OR(#REF!="Yes",#REF!="No"))</formula>
    </cfRule>
    <cfRule type="expression" priority="1481" stopIfTrue="1">
      <formula>U14="$"</formula>
    </cfRule>
    <cfRule type="expression" dxfId="774" priority="1482" stopIfTrue="1">
      <formula>U14&lt;&gt;#REF!</formula>
    </cfRule>
  </conditionalFormatting>
  <conditionalFormatting sqref="U152">
    <cfRule type="expression" dxfId="773" priority="1477" stopIfTrue="1">
      <formula>AND(U152="$",OR(#REF!="Yes",#REF!="No"))</formula>
    </cfRule>
    <cfRule type="expression" priority="1478" stopIfTrue="1">
      <formula>U152="$"</formula>
    </cfRule>
    <cfRule type="expression" dxfId="772" priority="1479" stopIfTrue="1">
      <formula>U152&lt;&gt;#REF!</formula>
    </cfRule>
  </conditionalFormatting>
  <conditionalFormatting sqref="U80">
    <cfRule type="expression" dxfId="771" priority="1474" stopIfTrue="1">
      <formula>AND(U80="$",OR(#REF!="Yes",#REF!="No"))</formula>
    </cfRule>
    <cfRule type="expression" priority="1475" stopIfTrue="1">
      <formula>U80="$"</formula>
    </cfRule>
    <cfRule type="expression" dxfId="770" priority="1476" stopIfTrue="1">
      <formula>U80&lt;&gt;#REF!</formula>
    </cfRule>
  </conditionalFormatting>
  <conditionalFormatting sqref="U80">
    <cfRule type="expression" dxfId="769" priority="1471" stopIfTrue="1">
      <formula>AND(U80="$",OR(#REF!="Yes",#REF!="No"))</formula>
    </cfRule>
    <cfRule type="expression" priority="1472" stopIfTrue="1">
      <formula>U80="$"</formula>
    </cfRule>
    <cfRule type="expression" dxfId="768" priority="1473" stopIfTrue="1">
      <formula>U80&lt;&gt;#REF!</formula>
    </cfRule>
  </conditionalFormatting>
  <conditionalFormatting sqref="U140">
    <cfRule type="expression" dxfId="767" priority="1468" stopIfTrue="1">
      <formula>AND(U140="$",OR(#REF!="Yes",#REF!="No"))</formula>
    </cfRule>
    <cfRule type="expression" priority="1469" stopIfTrue="1">
      <formula>U140="$"</formula>
    </cfRule>
    <cfRule type="expression" dxfId="766" priority="1470" stopIfTrue="1">
      <formula>U140&lt;&gt;#REF!</formula>
    </cfRule>
  </conditionalFormatting>
  <conditionalFormatting sqref="U78">
    <cfRule type="expression" dxfId="765" priority="1465" stopIfTrue="1">
      <formula>AND(U78="$",OR(#REF!="Yes",#REF!="No"))</formula>
    </cfRule>
    <cfRule type="expression" priority="1466" stopIfTrue="1">
      <formula>U78="$"</formula>
    </cfRule>
    <cfRule type="expression" dxfId="764" priority="1467" stopIfTrue="1">
      <formula>U78&lt;&gt;#REF!</formula>
    </cfRule>
  </conditionalFormatting>
  <conditionalFormatting sqref="U78">
    <cfRule type="expression" dxfId="763" priority="1462" stopIfTrue="1">
      <formula>AND(U78="$",OR(#REF!="Yes",#REF!="No"))</formula>
    </cfRule>
    <cfRule type="expression" priority="1463" stopIfTrue="1">
      <formula>U78="$"</formula>
    </cfRule>
    <cfRule type="expression" dxfId="762" priority="1464" stopIfTrue="1">
      <formula>U78&lt;&gt;#REF!</formula>
    </cfRule>
  </conditionalFormatting>
  <conditionalFormatting sqref="U96">
    <cfRule type="expression" dxfId="761" priority="1459" stopIfTrue="1">
      <formula>AND(U96="$",OR(#REF!="Yes",#REF!="No"))</formula>
    </cfRule>
    <cfRule type="expression" priority="1460" stopIfTrue="1">
      <formula>U96="$"</formula>
    </cfRule>
    <cfRule type="expression" dxfId="760" priority="1461" stopIfTrue="1">
      <formula>U96&lt;&gt;#REF!</formula>
    </cfRule>
  </conditionalFormatting>
  <conditionalFormatting sqref="U21">
    <cfRule type="expression" dxfId="759" priority="1456" stopIfTrue="1">
      <formula>AND(U21="$",OR(#REF!="Yes",#REF!="No"))</formula>
    </cfRule>
    <cfRule type="expression" priority="1457" stopIfTrue="1">
      <formula>U21="$"</formula>
    </cfRule>
    <cfRule type="expression" dxfId="758" priority="1458" stopIfTrue="1">
      <formula>U21&lt;&gt;#REF!</formula>
    </cfRule>
  </conditionalFormatting>
  <conditionalFormatting sqref="U74">
    <cfRule type="expression" dxfId="757" priority="1453" stopIfTrue="1">
      <formula>AND(U74="$",OR(#REF!="Yes",#REF!="No"))</formula>
    </cfRule>
    <cfRule type="expression" priority="1454" stopIfTrue="1">
      <formula>U74="$"</formula>
    </cfRule>
    <cfRule type="expression" dxfId="756" priority="1455" stopIfTrue="1">
      <formula>U74&lt;&gt;#REF!</formula>
    </cfRule>
  </conditionalFormatting>
  <conditionalFormatting sqref="U169">
    <cfRule type="expression" dxfId="755" priority="1450" stopIfTrue="1">
      <formula>AND(U169="$",OR(#REF!="Yes",#REF!="No"))</formula>
    </cfRule>
    <cfRule type="expression" priority="1451" stopIfTrue="1">
      <formula>U169="$"</formula>
    </cfRule>
    <cfRule type="expression" dxfId="754" priority="1452" stopIfTrue="1">
      <formula>U169&lt;&gt;#REF!</formula>
    </cfRule>
  </conditionalFormatting>
  <conditionalFormatting sqref="U155">
    <cfRule type="expression" dxfId="753" priority="1437" stopIfTrue="1">
      <formula>AND(U155="$",OR(#REF!="Yes",#REF!="No"))</formula>
    </cfRule>
    <cfRule type="expression" priority="1438" stopIfTrue="1">
      <formula>U155="$"</formula>
    </cfRule>
    <cfRule type="expression" dxfId="752" priority="1439" stopIfTrue="1">
      <formula>U155&lt;&gt;#REF!</formula>
    </cfRule>
  </conditionalFormatting>
  <conditionalFormatting sqref="U130">
    <cfRule type="expression" dxfId="751" priority="1434" stopIfTrue="1">
      <formula>AND(U130="$",OR(#REF!="Yes",#REF!="No"))</formula>
    </cfRule>
    <cfRule type="expression" priority="1435" stopIfTrue="1">
      <formula>U130="$"</formula>
    </cfRule>
    <cfRule type="expression" dxfId="750" priority="1436" stopIfTrue="1">
      <formula>U130&lt;&gt;#REF!</formula>
    </cfRule>
  </conditionalFormatting>
  <conditionalFormatting sqref="U181">
    <cfRule type="expression" dxfId="749" priority="1431" stopIfTrue="1">
      <formula>AND(U181="$",OR(#REF!="Yes",#REF!="No"))</formula>
    </cfRule>
    <cfRule type="expression" priority="1432" stopIfTrue="1">
      <formula>U181="$"</formula>
    </cfRule>
    <cfRule type="expression" dxfId="748" priority="1433" stopIfTrue="1">
      <formula>U181&lt;&gt;#REF!</formula>
    </cfRule>
  </conditionalFormatting>
  <conditionalFormatting sqref="U382 U362:U366 U353 U349 U333 U330 U309 U298 U288 U267 U256 U249 U233:U234 U223 U220 U208 U106">
    <cfRule type="expression" dxfId="747" priority="1428" stopIfTrue="1">
      <formula>AND(U106="$",OR(#REF!="Yes",#REF!="No"))</formula>
    </cfRule>
    <cfRule type="expression" priority="1429" stopIfTrue="1">
      <formula>U106="$"</formula>
    </cfRule>
    <cfRule type="expression" dxfId="746" priority="1430" stopIfTrue="1">
      <formula>U106&lt;&gt;#REF!</formula>
    </cfRule>
  </conditionalFormatting>
  <conditionalFormatting sqref="U189">
    <cfRule type="expression" dxfId="745" priority="1413" stopIfTrue="1">
      <formula>AND(U189="$",OR(#REF!="Yes",#REF!="No"))</formula>
    </cfRule>
    <cfRule type="expression" priority="1414" stopIfTrue="1">
      <formula>U189="$"</formula>
    </cfRule>
    <cfRule type="expression" dxfId="744" priority="1415" stopIfTrue="1">
      <formula>U189&lt;&gt;#REF!</formula>
    </cfRule>
  </conditionalFormatting>
  <conditionalFormatting sqref="U52">
    <cfRule type="expression" dxfId="743" priority="1419" stopIfTrue="1">
      <formula>AND(U52="$",OR(#REF!="Yes",#REF!="No"))</formula>
    </cfRule>
    <cfRule type="expression" priority="1420" stopIfTrue="1">
      <formula>U52="$"</formula>
    </cfRule>
    <cfRule type="expression" dxfId="742" priority="1421" stopIfTrue="1">
      <formula>U52&lt;&gt;#REF!</formula>
    </cfRule>
  </conditionalFormatting>
  <conditionalFormatting sqref="U109">
    <cfRule type="expression" dxfId="741" priority="1416" stopIfTrue="1">
      <formula>AND(U109="$",OR(#REF!="Yes",#REF!="No"))</formula>
    </cfRule>
    <cfRule type="expression" priority="1417" stopIfTrue="1">
      <formula>U109="$"</formula>
    </cfRule>
    <cfRule type="expression" dxfId="740" priority="1418" stopIfTrue="1">
      <formula>U109&lt;&gt;#REF!</formula>
    </cfRule>
  </conditionalFormatting>
  <conditionalFormatting sqref="U2">
    <cfRule type="expression" dxfId="739" priority="1410" stopIfTrue="1">
      <formula>AND(U2="$",OR(#REF!="Yes",#REF!="No"))</formula>
    </cfRule>
    <cfRule type="expression" priority="1411" stopIfTrue="1">
      <formula>U2="$"</formula>
    </cfRule>
    <cfRule type="expression" dxfId="738" priority="1412" stopIfTrue="1">
      <formula>U2&lt;&gt;#REF!</formula>
    </cfRule>
  </conditionalFormatting>
  <conditionalFormatting sqref="U158">
    <cfRule type="expression" dxfId="737" priority="1407" stopIfTrue="1">
      <formula>AND(U158="$",OR(#REF!="Yes",#REF!="No"))</formula>
    </cfRule>
    <cfRule type="expression" priority="1408" stopIfTrue="1">
      <formula>U158="$"</formula>
    </cfRule>
    <cfRule type="expression" dxfId="736" priority="1409" stopIfTrue="1">
      <formula>U158&lt;&gt;#REF!</formula>
    </cfRule>
  </conditionalFormatting>
  <conditionalFormatting sqref="U157">
    <cfRule type="expression" dxfId="735" priority="1404" stopIfTrue="1">
      <formula>AND(U157="$",OR(#REF!="Yes",#REF!="No"))</formula>
    </cfRule>
    <cfRule type="expression" priority="1405" stopIfTrue="1">
      <formula>U157="$"</formula>
    </cfRule>
    <cfRule type="expression" dxfId="734" priority="1406" stopIfTrue="1">
      <formula>U157&lt;&gt;#REF!</formula>
    </cfRule>
  </conditionalFormatting>
  <conditionalFormatting sqref="W79 W75 W141:W145 W177:W180 W156 W107:W108 W81:W85 W3:W6 W153:W154 W110:W116 W11:W12 W190:W195 W87:W95 W8:W9 W197:W199 W147:W151">
    <cfRule type="expression" dxfId="733" priority="1400" stopIfTrue="1">
      <formula>AND(W3="$",OR(#REF!="Yes",#REF!="No"))</formula>
    </cfRule>
    <cfRule type="expression" priority="1401" stopIfTrue="1">
      <formula>W3="$"</formula>
    </cfRule>
    <cfRule type="expression" dxfId="732" priority="1402" stopIfTrue="1">
      <formula>W3&lt;&gt;#REF!</formula>
    </cfRule>
  </conditionalFormatting>
  <conditionalFormatting sqref="W102 W79 W129 W144 W8 W125 W93 W81">
    <cfRule type="expression" dxfId="731" priority="1397" stopIfTrue="1">
      <formula>AND(W8="$",OR(#REF!="Yes",#REF!="No"))</formula>
    </cfRule>
    <cfRule type="expression" priority="1398" stopIfTrue="1">
      <formula>W8="$"</formula>
    </cfRule>
    <cfRule type="expression" dxfId="730" priority="1399" stopIfTrue="1">
      <formula>W8&lt;&gt;#REF!</formula>
    </cfRule>
  </conditionalFormatting>
  <conditionalFormatting sqref="W117">
    <cfRule type="expression" dxfId="729" priority="1394" stopIfTrue="1">
      <formula>AND(W117="$",OR(#REF!="Yes",#REF!="No"))</formula>
    </cfRule>
    <cfRule type="expression" priority="1395" stopIfTrue="1">
      <formula>W117="$"</formula>
    </cfRule>
    <cfRule type="expression" dxfId="728" priority="1396" stopIfTrue="1">
      <formula>W117&lt;&gt;#REF!</formula>
    </cfRule>
  </conditionalFormatting>
  <conditionalFormatting sqref="W14">
    <cfRule type="expression" dxfId="727" priority="1391" stopIfTrue="1">
      <formula>AND(W14="$",OR(#REF!="Yes",#REF!="No"))</formula>
    </cfRule>
    <cfRule type="expression" priority="1392" stopIfTrue="1">
      <formula>W14="$"</formula>
    </cfRule>
    <cfRule type="expression" dxfId="726" priority="1393" stopIfTrue="1">
      <formula>W14&lt;&gt;#REF!</formula>
    </cfRule>
  </conditionalFormatting>
  <conditionalFormatting sqref="W152">
    <cfRule type="expression" dxfId="725" priority="1388" stopIfTrue="1">
      <formula>AND(W152="$",OR(#REF!="Yes",#REF!="No"))</formula>
    </cfRule>
    <cfRule type="expression" priority="1389" stopIfTrue="1">
      <formula>W152="$"</formula>
    </cfRule>
    <cfRule type="expression" dxfId="724" priority="1390" stopIfTrue="1">
      <formula>W152&lt;&gt;#REF!</formula>
    </cfRule>
  </conditionalFormatting>
  <conditionalFormatting sqref="W80">
    <cfRule type="expression" dxfId="723" priority="1385" stopIfTrue="1">
      <formula>AND(W80="$",OR(#REF!="Yes",#REF!="No"))</formula>
    </cfRule>
    <cfRule type="expression" priority="1386" stopIfTrue="1">
      <formula>W80="$"</formula>
    </cfRule>
    <cfRule type="expression" dxfId="722" priority="1387" stopIfTrue="1">
      <formula>W80&lt;&gt;#REF!</formula>
    </cfRule>
  </conditionalFormatting>
  <conditionalFormatting sqref="W80">
    <cfRule type="expression" dxfId="721" priority="1382" stopIfTrue="1">
      <formula>AND(W80="$",OR(#REF!="Yes",#REF!="No"))</formula>
    </cfRule>
    <cfRule type="expression" priority="1383" stopIfTrue="1">
      <formula>W80="$"</formula>
    </cfRule>
    <cfRule type="expression" dxfId="720" priority="1384" stopIfTrue="1">
      <formula>W80&lt;&gt;#REF!</formula>
    </cfRule>
  </conditionalFormatting>
  <conditionalFormatting sqref="W140">
    <cfRule type="expression" dxfId="719" priority="1379" stopIfTrue="1">
      <formula>AND(W140="$",OR(#REF!="Yes",#REF!="No"))</formula>
    </cfRule>
    <cfRule type="expression" priority="1380" stopIfTrue="1">
      <formula>W140="$"</formula>
    </cfRule>
    <cfRule type="expression" dxfId="718" priority="1381" stopIfTrue="1">
      <formula>W140&lt;&gt;#REF!</formula>
    </cfRule>
  </conditionalFormatting>
  <conditionalFormatting sqref="W78">
    <cfRule type="expression" dxfId="717" priority="1376" stopIfTrue="1">
      <formula>AND(W78="$",OR(#REF!="Yes",#REF!="No"))</formula>
    </cfRule>
    <cfRule type="expression" priority="1377" stopIfTrue="1">
      <formula>W78="$"</formula>
    </cfRule>
    <cfRule type="expression" dxfId="716" priority="1378" stopIfTrue="1">
      <formula>W78&lt;&gt;#REF!</formula>
    </cfRule>
  </conditionalFormatting>
  <conditionalFormatting sqref="W78">
    <cfRule type="expression" dxfId="715" priority="1373" stopIfTrue="1">
      <formula>AND(W78="$",OR(#REF!="Yes",#REF!="No"))</formula>
    </cfRule>
    <cfRule type="expression" priority="1374" stopIfTrue="1">
      <formula>W78="$"</formula>
    </cfRule>
    <cfRule type="expression" dxfId="714" priority="1375" stopIfTrue="1">
      <formula>W78&lt;&gt;#REF!</formula>
    </cfRule>
  </conditionalFormatting>
  <conditionalFormatting sqref="W96">
    <cfRule type="expression" dxfId="713" priority="1370" stopIfTrue="1">
      <formula>AND(W96="$",OR(#REF!="Yes",#REF!="No"))</formula>
    </cfRule>
    <cfRule type="expression" priority="1371" stopIfTrue="1">
      <formula>W96="$"</formula>
    </cfRule>
    <cfRule type="expression" dxfId="712" priority="1372" stopIfTrue="1">
      <formula>W96&lt;&gt;#REF!</formula>
    </cfRule>
  </conditionalFormatting>
  <conditionalFormatting sqref="W21">
    <cfRule type="expression" dxfId="711" priority="1367" stopIfTrue="1">
      <formula>AND(W21="$",OR(#REF!="Yes",#REF!="No"))</formula>
    </cfRule>
    <cfRule type="expression" priority="1368" stopIfTrue="1">
      <formula>W21="$"</formula>
    </cfRule>
    <cfRule type="expression" dxfId="710" priority="1369" stopIfTrue="1">
      <formula>W21&lt;&gt;#REF!</formula>
    </cfRule>
  </conditionalFormatting>
  <conditionalFormatting sqref="W74">
    <cfRule type="expression" dxfId="709" priority="1364" stopIfTrue="1">
      <formula>AND(W74="$",OR(#REF!="Yes",#REF!="No"))</formula>
    </cfRule>
    <cfRule type="expression" priority="1365" stopIfTrue="1">
      <formula>W74="$"</formula>
    </cfRule>
    <cfRule type="expression" dxfId="708" priority="1366" stopIfTrue="1">
      <formula>W74&lt;&gt;#REF!</formula>
    </cfRule>
  </conditionalFormatting>
  <conditionalFormatting sqref="W169">
    <cfRule type="expression" dxfId="707" priority="1361" stopIfTrue="1">
      <formula>AND(W169="$",OR(#REF!="Yes",#REF!="No"))</formula>
    </cfRule>
    <cfRule type="expression" priority="1362" stopIfTrue="1">
      <formula>W169="$"</formula>
    </cfRule>
    <cfRule type="expression" dxfId="706" priority="1363" stopIfTrue="1">
      <formula>W169&lt;&gt;#REF!</formula>
    </cfRule>
  </conditionalFormatting>
  <conditionalFormatting sqref="W155">
    <cfRule type="expression" dxfId="705" priority="1348" stopIfTrue="1">
      <formula>AND(W155="$",OR(#REF!="Yes",#REF!="No"))</formula>
    </cfRule>
    <cfRule type="expression" priority="1349" stopIfTrue="1">
      <formula>W155="$"</formula>
    </cfRule>
    <cfRule type="expression" dxfId="704" priority="1350" stopIfTrue="1">
      <formula>W155&lt;&gt;#REF!</formula>
    </cfRule>
  </conditionalFormatting>
  <conditionalFormatting sqref="W130">
    <cfRule type="expression" dxfId="703" priority="1345" stopIfTrue="1">
      <formula>AND(W130="$",OR(#REF!="Yes",#REF!="No"))</formula>
    </cfRule>
    <cfRule type="expression" priority="1346" stopIfTrue="1">
      <formula>W130="$"</formula>
    </cfRule>
    <cfRule type="expression" dxfId="702" priority="1347" stopIfTrue="1">
      <formula>W130&lt;&gt;#REF!</formula>
    </cfRule>
  </conditionalFormatting>
  <conditionalFormatting sqref="W181">
    <cfRule type="expression" dxfId="701" priority="1342" stopIfTrue="1">
      <formula>AND(W181="$",OR(#REF!="Yes",#REF!="No"))</formula>
    </cfRule>
    <cfRule type="expression" priority="1343" stopIfTrue="1">
      <formula>W181="$"</formula>
    </cfRule>
    <cfRule type="expression" dxfId="700" priority="1344" stopIfTrue="1">
      <formula>W181&lt;&gt;#REF!</formula>
    </cfRule>
  </conditionalFormatting>
  <conditionalFormatting sqref="W382 W362:W366 W353 W349 W333 W330 W309 W298 W288 W267 W256 W249 W233:W234 W223 W220 W208 W106">
    <cfRule type="expression" dxfId="699" priority="1339" stopIfTrue="1">
      <formula>AND(W106="$",OR(#REF!="Yes",#REF!="No"))</formula>
    </cfRule>
    <cfRule type="expression" priority="1340" stopIfTrue="1">
      <formula>W106="$"</formula>
    </cfRule>
    <cfRule type="expression" dxfId="698" priority="1341" stopIfTrue="1">
      <formula>W106&lt;&gt;#REF!</formula>
    </cfRule>
  </conditionalFormatting>
  <conditionalFormatting sqref="W176">
    <cfRule type="expression" dxfId="697" priority="1333" stopIfTrue="1">
      <formula>AND(W176="$",OR(#REF!="Yes",#REF!="No"))</formula>
    </cfRule>
    <cfRule type="expression" priority="1334" stopIfTrue="1">
      <formula>W176="$"</formula>
    </cfRule>
    <cfRule type="expression" dxfId="696" priority="1335" stopIfTrue="1">
      <formula>W176&lt;&gt;#REF!</formula>
    </cfRule>
  </conditionalFormatting>
  <conditionalFormatting sqref="W109">
    <cfRule type="expression" dxfId="695" priority="1327" stopIfTrue="1">
      <formula>AND(W109="$",OR(#REF!="Yes",#REF!="No"))</formula>
    </cfRule>
    <cfRule type="expression" priority="1328" stopIfTrue="1">
      <formula>W109="$"</formula>
    </cfRule>
    <cfRule type="expression" dxfId="694" priority="1329" stopIfTrue="1">
      <formula>W109&lt;&gt;#REF!</formula>
    </cfRule>
  </conditionalFormatting>
  <conditionalFormatting sqref="W189">
    <cfRule type="expression" dxfId="693" priority="1324" stopIfTrue="1">
      <formula>AND(W189="$",OR(#REF!="Yes",#REF!="No"))</formula>
    </cfRule>
    <cfRule type="expression" priority="1325" stopIfTrue="1">
      <formula>W189="$"</formula>
    </cfRule>
    <cfRule type="expression" dxfId="692" priority="1326" stopIfTrue="1">
      <formula>W189&lt;&gt;#REF!</formula>
    </cfRule>
  </conditionalFormatting>
  <conditionalFormatting sqref="W2">
    <cfRule type="expression" dxfId="691" priority="1321" stopIfTrue="1">
      <formula>AND(W2="$",OR(#REF!="Yes",#REF!="No"))</formula>
    </cfRule>
    <cfRule type="expression" priority="1322" stopIfTrue="1">
      <formula>W2="$"</formula>
    </cfRule>
    <cfRule type="expression" dxfId="690" priority="1323" stopIfTrue="1">
      <formula>W2&lt;&gt;#REF!</formula>
    </cfRule>
  </conditionalFormatting>
  <conditionalFormatting sqref="W158">
    <cfRule type="expression" dxfId="689" priority="1318" stopIfTrue="1">
      <formula>AND(W158="$",OR(#REF!="Yes",#REF!="No"))</formula>
    </cfRule>
    <cfRule type="expression" priority="1319" stopIfTrue="1">
      <formula>W158="$"</formula>
    </cfRule>
    <cfRule type="expression" dxfId="688" priority="1320" stopIfTrue="1">
      <formula>W158&lt;&gt;#REF!</formula>
    </cfRule>
  </conditionalFormatting>
  <conditionalFormatting sqref="W157">
    <cfRule type="expression" dxfId="687" priority="1315" stopIfTrue="1">
      <formula>AND(W157="$",OR(#REF!="Yes",#REF!="No"))</formula>
    </cfRule>
    <cfRule type="expression" priority="1316" stopIfTrue="1">
      <formula>W157="$"</formula>
    </cfRule>
    <cfRule type="expression" dxfId="686" priority="1317" stopIfTrue="1">
      <formula>W157&lt;&gt;#REF!</formula>
    </cfRule>
  </conditionalFormatting>
  <conditionalFormatting sqref="U420 U417 U323 U291 U284 U262 U175:U177">
    <cfRule type="expression" dxfId="685" priority="1310" stopIfTrue="1">
      <formula>AND(U175="$",OR(#REF!="Yes",#REF!="No"))</formula>
    </cfRule>
    <cfRule type="expression" priority="1311" stopIfTrue="1">
      <formula>U175="$"</formula>
    </cfRule>
    <cfRule type="expression" dxfId="684" priority="1312" stopIfTrue="1">
      <formula>U175&lt;&gt;#REF!</formula>
    </cfRule>
  </conditionalFormatting>
  <conditionalFormatting sqref="V405:V406 V401 V387 V371 V367 V352 V324 V302 V279 V274 V254:V255 V229 V226:V227 V223 V204:V205 V201 V175:V176 V74 V207">
    <cfRule type="expression" dxfId="683" priority="1307" stopIfTrue="1">
      <formula>AND(V74="$",OR(#REF!="Yes",#REF!="No"))</formula>
    </cfRule>
    <cfRule type="expression" priority="1308" stopIfTrue="1">
      <formula>V74="$"</formula>
    </cfRule>
    <cfRule type="expression" dxfId="682" priority="1309" stopIfTrue="1">
      <formula>V74&lt;&gt;#REF!</formula>
    </cfRule>
  </conditionalFormatting>
  <conditionalFormatting sqref="W413 W407 W394 W355 W293 W280 W257 W52">
    <cfRule type="expression" dxfId="681" priority="1304" stopIfTrue="1">
      <formula>AND(W52="$",OR(#REF!="Yes",#REF!="No"))</formula>
    </cfRule>
    <cfRule type="expression" priority="1305" stopIfTrue="1">
      <formula>W52="$"</formula>
    </cfRule>
    <cfRule type="expression" dxfId="680" priority="1306" stopIfTrue="1">
      <formula>W52&lt;&gt;#REF!</formula>
    </cfRule>
  </conditionalFormatting>
  <conditionalFormatting sqref="E440:F440 I440 X440">
    <cfRule type="expression" dxfId="679" priority="1300" stopIfTrue="1">
      <formula>AND(E440="$",OR(#REF!="Yes",#REF!="No"))</formula>
    </cfRule>
    <cfRule type="expression" priority="1301" stopIfTrue="1">
      <formula>E440="$"</formula>
    </cfRule>
    <cfRule type="expression" dxfId="678" priority="1302" stopIfTrue="1">
      <formula>E440&lt;&gt;#REF!</formula>
    </cfRule>
  </conditionalFormatting>
  <conditionalFormatting sqref="G440 J440:N440 T440 P440">
    <cfRule type="expression" dxfId="677" priority="1297" stopIfTrue="1">
      <formula>AND(G440="$",OR(#REF!="Yes",#REF!="No"))</formula>
    </cfRule>
    <cfRule type="expression" priority="1298" stopIfTrue="1">
      <formula>G440="$"</formula>
    </cfRule>
    <cfRule type="expression" dxfId="676" priority="1299" stopIfTrue="1">
      <formula>G440&lt;&gt;#REF!</formula>
    </cfRule>
  </conditionalFormatting>
  <conditionalFormatting sqref="V440">
    <cfRule type="expression" dxfId="675" priority="1290" stopIfTrue="1">
      <formula>AND(V440="$",OR(#REF!="Yes",#REF!="No"))</formula>
    </cfRule>
    <cfRule type="expression" priority="1291" stopIfTrue="1">
      <formula>V440="$"</formula>
    </cfRule>
    <cfRule type="expression" dxfId="674" priority="1292" stopIfTrue="1">
      <formula>V440&lt;&gt;#REF!</formula>
    </cfRule>
  </conditionalFormatting>
  <conditionalFormatting sqref="U440">
    <cfRule type="expression" dxfId="673" priority="1287" stopIfTrue="1">
      <formula>AND(U440="$",OR(#REF!="Yes",#REF!="No"))</formula>
    </cfRule>
    <cfRule type="expression" priority="1288" stopIfTrue="1">
      <formula>U440="$"</formula>
    </cfRule>
    <cfRule type="expression" dxfId="672" priority="1289" stopIfTrue="1">
      <formula>U440&lt;&gt;#REF!</formula>
    </cfRule>
  </conditionalFormatting>
  <conditionalFormatting sqref="W440">
    <cfRule type="expression" dxfId="671" priority="1284" stopIfTrue="1">
      <formula>AND(W440="$",OR(#REF!="Yes",#REF!="No"))</formula>
    </cfRule>
    <cfRule type="expression" priority="1285" stopIfTrue="1">
      <formula>W440="$"</formula>
    </cfRule>
    <cfRule type="expression" dxfId="670" priority="1286" stopIfTrue="1">
      <formula>W440&lt;&gt;#REF!</formula>
    </cfRule>
  </conditionalFormatting>
  <conditionalFormatting sqref="E441:F441 I441 X441">
    <cfRule type="expression" dxfId="669" priority="1280" stopIfTrue="1">
      <formula>AND(E441="$",OR(#REF!="Yes",#REF!="No"))</formula>
    </cfRule>
    <cfRule type="expression" priority="1281" stopIfTrue="1">
      <formula>E441="$"</formula>
    </cfRule>
    <cfRule type="expression" dxfId="668" priority="1282" stopIfTrue="1">
      <formula>E441&lt;&gt;#REF!</formula>
    </cfRule>
  </conditionalFormatting>
  <conditionalFormatting sqref="G441 J441:N441 T441 P441">
    <cfRule type="expression" dxfId="667" priority="1277" stopIfTrue="1">
      <formula>AND(G441="$",OR(#REF!="Yes",#REF!="No"))</formula>
    </cfRule>
    <cfRule type="expression" priority="1278" stopIfTrue="1">
      <formula>G441="$"</formula>
    </cfRule>
    <cfRule type="expression" dxfId="666" priority="1279" stopIfTrue="1">
      <formula>G441&lt;&gt;#REF!</formula>
    </cfRule>
  </conditionalFormatting>
  <conditionalFormatting sqref="V441">
    <cfRule type="expression" dxfId="665" priority="1270" stopIfTrue="1">
      <formula>AND(V441="$",OR(#REF!="Yes",#REF!="No"))</formula>
    </cfRule>
    <cfRule type="expression" priority="1271" stopIfTrue="1">
      <formula>V441="$"</formula>
    </cfRule>
    <cfRule type="expression" dxfId="664" priority="1272" stopIfTrue="1">
      <formula>V441&lt;&gt;#REF!</formula>
    </cfRule>
  </conditionalFormatting>
  <conditionalFormatting sqref="U441">
    <cfRule type="expression" dxfId="663" priority="1267" stopIfTrue="1">
      <formula>AND(U441="$",OR(#REF!="Yes",#REF!="No"))</formula>
    </cfRule>
    <cfRule type="expression" priority="1268" stopIfTrue="1">
      <formula>U441="$"</formula>
    </cfRule>
    <cfRule type="expression" dxfId="662" priority="1269" stopIfTrue="1">
      <formula>U441&lt;&gt;#REF!</formula>
    </cfRule>
  </conditionalFormatting>
  <conditionalFormatting sqref="W441">
    <cfRule type="expression" dxfId="661" priority="1264" stopIfTrue="1">
      <formula>AND(W441="$",OR(#REF!="Yes",#REF!="No"))</formula>
    </cfRule>
    <cfRule type="expression" priority="1265" stopIfTrue="1">
      <formula>W441="$"</formula>
    </cfRule>
    <cfRule type="expression" dxfId="660" priority="1266" stopIfTrue="1">
      <formula>W441&lt;&gt;#REF!</formula>
    </cfRule>
  </conditionalFormatting>
  <conditionalFormatting sqref="S407 S333 S280:S281 S260">
    <cfRule type="expression" dxfId="659" priority="1261" stopIfTrue="1">
      <formula>AND(S260="$",OR(#REF!="Yes",#REF!="No"))</formula>
    </cfRule>
    <cfRule type="expression" priority="1262" stopIfTrue="1">
      <formula>S260="$"</formula>
    </cfRule>
    <cfRule type="expression" dxfId="658" priority="1263" stopIfTrue="1">
      <formula>S260&lt;&gt;#REF!</formula>
    </cfRule>
  </conditionalFormatting>
  <conditionalFormatting sqref="K306:N306 P306">
    <cfRule type="expression" dxfId="657" priority="1072" stopIfTrue="1">
      <formula>AND(K306="$",OR(#REF!="Yes",#REF!="No"))</formula>
    </cfRule>
    <cfRule type="expression" priority="1073" stopIfTrue="1">
      <formula>K306="$"</formula>
    </cfRule>
    <cfRule type="expression" dxfId="656" priority="1074" stopIfTrue="1">
      <formula>K306&lt;&gt;#REF!</formula>
    </cfRule>
  </conditionalFormatting>
  <conditionalFormatting sqref="E10:F10 I10 X10">
    <cfRule type="expression" dxfId="655" priority="1233" stopIfTrue="1">
      <formula>AND(E10="$",OR(#REF!="Yes",#REF!="No"))</formula>
    </cfRule>
    <cfRule type="expression" priority="1234" stopIfTrue="1">
      <formula>E10="$"</formula>
    </cfRule>
    <cfRule type="expression" dxfId="654" priority="1235" stopIfTrue="1">
      <formula>E10&lt;&gt;#REF!</formula>
    </cfRule>
  </conditionalFormatting>
  <conditionalFormatting sqref="G10 T10 J10:N10 P10">
    <cfRule type="expression" dxfId="653" priority="1230" stopIfTrue="1">
      <formula>AND(G10="$",OR(#REF!="Yes",#REF!="No"))</formula>
    </cfRule>
    <cfRule type="expression" priority="1231" stopIfTrue="1">
      <formula>G10="$"</formula>
    </cfRule>
    <cfRule type="expression" dxfId="652" priority="1232" stopIfTrue="1">
      <formula>G10&lt;&gt;#REF!</formula>
    </cfRule>
  </conditionalFormatting>
  <conditionalFormatting sqref="V10">
    <cfRule type="expression" dxfId="651" priority="1223" stopIfTrue="1">
      <formula>AND(V10="$",OR(#REF!="Yes",#REF!="No"))</formula>
    </cfRule>
    <cfRule type="expression" priority="1224" stopIfTrue="1">
      <formula>V10="$"</formula>
    </cfRule>
    <cfRule type="expression" dxfId="650" priority="1225" stopIfTrue="1">
      <formula>V10&lt;&gt;#REF!</formula>
    </cfRule>
  </conditionalFormatting>
  <conditionalFormatting sqref="U10">
    <cfRule type="expression" dxfId="649" priority="1220" stopIfTrue="1">
      <formula>AND(U10="$",OR(#REF!="Yes",#REF!="No"))</formula>
    </cfRule>
    <cfRule type="expression" priority="1221" stopIfTrue="1">
      <formula>U10="$"</formula>
    </cfRule>
    <cfRule type="expression" dxfId="648" priority="1222" stopIfTrue="1">
      <formula>U10&lt;&gt;#REF!</formula>
    </cfRule>
  </conditionalFormatting>
  <conditionalFormatting sqref="W10">
    <cfRule type="expression" dxfId="647" priority="1217" stopIfTrue="1">
      <formula>AND(W10="$",OR(#REF!="Yes",#REF!="No"))</formula>
    </cfRule>
    <cfRule type="expression" priority="1218" stopIfTrue="1">
      <formula>W10="$"</formula>
    </cfRule>
    <cfRule type="expression" dxfId="646" priority="1219" stopIfTrue="1">
      <formula>W10&lt;&gt;#REF!</formula>
    </cfRule>
  </conditionalFormatting>
  <conditionalFormatting sqref="F414:G414 F409:G409 F385:G385 F371:G371 F304:G304 F271:G271 F142:G142 F140:G140 F124:G124 F121:G121 F56:G56">
    <cfRule type="expression" dxfId="645" priority="1214" stopIfTrue="1">
      <formula>AND(F56="$",OR(#REF!="Yes",#REF!="No"))</formula>
    </cfRule>
    <cfRule type="expression" priority="1215" stopIfTrue="1">
      <formula>F56="$"</formula>
    </cfRule>
    <cfRule type="expression" dxfId="644" priority="1216" stopIfTrue="1">
      <formula>F56&lt;&gt;#REF!</formula>
    </cfRule>
  </conditionalFormatting>
  <conditionalFormatting sqref="I127:N127 P127">
    <cfRule type="expression" dxfId="643" priority="1211" stopIfTrue="1">
      <formula>AND(I127="$",OR(#REF!="Yes",#REF!="No"))</formula>
    </cfRule>
    <cfRule type="expression" priority="1212" stopIfTrue="1">
      <formula>I127="$"</formula>
    </cfRule>
    <cfRule type="expression" dxfId="642" priority="1213" stopIfTrue="1">
      <formula>I127&lt;&gt;#REF!</formula>
    </cfRule>
  </conditionalFormatting>
  <conditionalFormatting sqref="S371 S271 S247 S158">
    <cfRule type="expression" dxfId="641" priority="1208" stopIfTrue="1">
      <formula>AND(S158="$",OR(#REF!="Yes",#REF!="No"))</formula>
    </cfRule>
    <cfRule type="expression" priority="1209" stopIfTrue="1">
      <formula>S158="$"</formula>
    </cfRule>
    <cfRule type="expression" dxfId="640" priority="1210" stopIfTrue="1">
      <formula>S158&lt;&gt;#REF!</formula>
    </cfRule>
  </conditionalFormatting>
  <conditionalFormatting sqref="S425 S422 S418 S415 S406 S387:S388 S383:S384 S366 S364 S331 S283 S268 S238">
    <cfRule type="expression" dxfId="639" priority="1205" stopIfTrue="1">
      <formula>AND(S238="$",OR(#REF!="Yes",#REF!="No"))</formula>
    </cfRule>
    <cfRule type="expression" priority="1206" stopIfTrue="1">
      <formula>S238="$"</formula>
    </cfRule>
    <cfRule type="expression" dxfId="638" priority="1207" stopIfTrue="1">
      <formula>S238&lt;&gt;#REF!</formula>
    </cfRule>
  </conditionalFormatting>
  <conditionalFormatting sqref="S431 S413:S414 S284:S285 S265 S152">
    <cfRule type="expression" dxfId="637" priority="1202" stopIfTrue="1">
      <formula>AND(S152="$",OR(#REF!="Yes",#REF!="No"))</formula>
    </cfRule>
    <cfRule type="expression" priority="1203" stopIfTrue="1">
      <formula>S152="$"</formula>
    </cfRule>
    <cfRule type="expression" dxfId="636" priority="1204" stopIfTrue="1">
      <formula>S152&lt;&gt;#REF!</formula>
    </cfRule>
  </conditionalFormatting>
  <conditionalFormatting sqref="K275:N275 P275">
    <cfRule type="expression" dxfId="635" priority="1195" stopIfTrue="1">
      <formula>AND(K275="$",OR(#REF!="Yes",#REF!="No"))</formula>
    </cfRule>
    <cfRule type="expression" priority="1196" stopIfTrue="1">
      <formula>K275="$"</formula>
    </cfRule>
    <cfRule type="expression" dxfId="634" priority="1197" stopIfTrue="1">
      <formula>K275&lt;&gt;#REF!</formula>
    </cfRule>
  </conditionalFormatting>
  <conditionalFormatting sqref="V275">
    <cfRule type="expression" dxfId="633" priority="1188" stopIfTrue="1">
      <formula>AND(V275="$",OR(#REF!="Yes",#REF!="No"))</formula>
    </cfRule>
    <cfRule type="expression" priority="1189" stopIfTrue="1">
      <formula>V275="$"</formula>
    </cfRule>
    <cfRule type="expression" dxfId="632" priority="1190" stopIfTrue="1">
      <formula>V275&lt;&gt;#REF!</formula>
    </cfRule>
  </conditionalFormatting>
  <conditionalFormatting sqref="K297:N297 P297">
    <cfRule type="expression" dxfId="631" priority="1161" stopIfTrue="1">
      <formula>AND(K297="$",OR(#REF!="Yes",#REF!="No"))</formula>
    </cfRule>
    <cfRule type="expression" priority="1162" stopIfTrue="1">
      <formula>K297="$"</formula>
    </cfRule>
    <cfRule type="expression" dxfId="630" priority="1163" stopIfTrue="1">
      <formula>K297&lt;&gt;#REF!</formula>
    </cfRule>
  </conditionalFormatting>
  <conditionalFormatting sqref="V317 V269 V266 V250:V251 V224 V161 V155:V156 V108:V110 V47">
    <cfRule type="expression" dxfId="629" priority="1154" stopIfTrue="1">
      <formula>AND(V47="$",OR(#REF!="Yes",#REF!="No"))</formula>
    </cfRule>
    <cfRule type="expression" priority="1155" stopIfTrue="1">
      <formula>V47="$"</formula>
    </cfRule>
    <cfRule type="expression" dxfId="628" priority="1156" stopIfTrue="1">
      <formula>V47&lt;&gt;#REF!</formula>
    </cfRule>
  </conditionalFormatting>
  <conditionalFormatting sqref="V286:V291 V271 V267 V243 V241 V215 V106:V107 V102 V92">
    <cfRule type="expression" dxfId="627" priority="1151" stopIfTrue="1">
      <formula>AND(V92="$",OR(#REF!="Yes",#REF!="No"))</formula>
    </cfRule>
    <cfRule type="expression" priority="1152" stopIfTrue="1">
      <formula>V92="$"</formula>
    </cfRule>
    <cfRule type="expression" dxfId="626" priority="1153" stopIfTrue="1">
      <formula>V92&lt;&gt;#REF!</formula>
    </cfRule>
  </conditionalFormatting>
  <conditionalFormatting sqref="V286:V291 V271 V267 V243 V241 V215 V106:V107 V102 V92">
    <cfRule type="expression" dxfId="625" priority="1148" stopIfTrue="1">
      <formula>AND(V92="$",OR(#REF!="Yes",#REF!="No"))</formula>
    </cfRule>
    <cfRule type="expression" priority="1149" stopIfTrue="1">
      <formula>V92="$"</formula>
    </cfRule>
    <cfRule type="expression" dxfId="624" priority="1150" stopIfTrue="1">
      <formula>V92&lt;&gt;#REF!</formula>
    </cfRule>
  </conditionalFormatting>
  <conditionalFormatting sqref="E77:F77 I77 X77">
    <cfRule type="expression" dxfId="623" priority="971" stopIfTrue="1">
      <formula>AND(E77="$",OR(#REF!="Yes",#REF!="No"))</formula>
    </cfRule>
    <cfRule type="expression" priority="972" stopIfTrue="1">
      <formula>E77="$"</formula>
    </cfRule>
    <cfRule type="expression" dxfId="622" priority="973" stopIfTrue="1">
      <formula>E77&lt;&gt;#REF!</formula>
    </cfRule>
  </conditionalFormatting>
  <conditionalFormatting sqref="G77 J77:N77 P77">
    <cfRule type="expression" dxfId="621" priority="968" stopIfTrue="1">
      <formula>AND(G77="$",OR(#REF!="Yes",#REF!="No"))</formula>
    </cfRule>
    <cfRule type="expression" priority="969" stopIfTrue="1">
      <formula>G77="$"</formula>
    </cfRule>
    <cfRule type="expression" dxfId="620" priority="970" stopIfTrue="1">
      <formula>G77&lt;&gt;#REF!</formula>
    </cfRule>
  </conditionalFormatting>
  <conditionalFormatting sqref="K282:N282 P282">
    <cfRule type="expression" dxfId="619" priority="1135" stopIfTrue="1">
      <formula>AND(K282="$",OR(#REF!="Yes",#REF!="No"))</formula>
    </cfRule>
    <cfRule type="expression" priority="1136" stopIfTrue="1">
      <formula>K282="$"</formula>
    </cfRule>
    <cfRule type="expression" dxfId="618" priority="1137" stopIfTrue="1">
      <formula>K282&lt;&gt;#REF!</formula>
    </cfRule>
  </conditionalFormatting>
  <conditionalFormatting sqref="S282">
    <cfRule type="expression" dxfId="617" priority="1128" stopIfTrue="1">
      <formula>AND(S282="$",OR(#REF!="Yes",#REF!="No"))</formula>
    </cfRule>
    <cfRule type="expression" priority="1129" stopIfTrue="1">
      <formula>S282="$"</formula>
    </cfRule>
    <cfRule type="expression" dxfId="616" priority="1130" stopIfTrue="1">
      <formula>S282&lt;&gt;#REF!</formula>
    </cfRule>
  </conditionalFormatting>
  <conditionalFormatting sqref="K206:N206 P206">
    <cfRule type="expression" dxfId="615" priority="1121" stopIfTrue="1">
      <formula>AND(K206="$",OR(#REF!="Yes",#REF!="No"))</formula>
    </cfRule>
    <cfRule type="expression" priority="1122" stopIfTrue="1">
      <formula>K206="$"</formula>
    </cfRule>
    <cfRule type="expression" dxfId="614" priority="1123" stopIfTrue="1">
      <formula>K206&lt;&gt;#REF!</formula>
    </cfRule>
  </conditionalFormatting>
  <conditionalFormatting sqref="F206:G206">
    <cfRule type="expression" dxfId="613" priority="1114" stopIfTrue="1">
      <formula>AND(F206="$",OR(#REF!="Yes",#REF!="No"))</formula>
    </cfRule>
    <cfRule type="expression" priority="1115" stopIfTrue="1">
      <formula>F206="$"</formula>
    </cfRule>
    <cfRule type="expression" dxfId="612" priority="1116" stopIfTrue="1">
      <formula>F206&lt;&gt;#REF!</formula>
    </cfRule>
  </conditionalFormatting>
  <conditionalFormatting sqref="V206">
    <cfRule type="expression" dxfId="611" priority="1111" stopIfTrue="1">
      <formula>AND(V206="$",OR(#REF!="Yes",#REF!="No"))</formula>
    </cfRule>
    <cfRule type="expression" priority="1112" stopIfTrue="1">
      <formula>V206="$"</formula>
    </cfRule>
    <cfRule type="expression" dxfId="610" priority="1113" stopIfTrue="1">
      <formula>V206&lt;&gt;#REF!</formula>
    </cfRule>
  </conditionalFormatting>
  <conditionalFormatting sqref="X371 X281 X271 X264:X265 X241:X244 X217 X194 X187:X188 X80 X76 X67 X48 X44:X46 X33">
    <cfRule type="expression" dxfId="609" priority="1108" stopIfTrue="1">
      <formula>AND(X33="$",OR(#REF!="Yes",#REF!="No"))</formula>
    </cfRule>
    <cfRule type="expression" priority="1109" stopIfTrue="1">
      <formula>X33="$"</formula>
    </cfRule>
    <cfRule type="expression" dxfId="608" priority="1110" stopIfTrue="1">
      <formula>X33&lt;&gt;#REF!</formula>
    </cfRule>
  </conditionalFormatting>
  <conditionalFormatting sqref="X371 X281 X271 X264:X265 X241:X244 X217 X80">
    <cfRule type="expression" dxfId="607" priority="1105" stopIfTrue="1">
      <formula>AND(X80="$",OR(#REF!="Yes",#REF!="No"))</formula>
    </cfRule>
    <cfRule type="expression" priority="1106" stopIfTrue="1">
      <formula>X80="$"</formula>
    </cfRule>
    <cfRule type="expression" dxfId="606" priority="1107" stopIfTrue="1">
      <formula>X80&lt;&gt;#REF!</formula>
    </cfRule>
  </conditionalFormatting>
  <conditionalFormatting sqref="S389 S374 S273 S226">
    <cfRule type="expression" dxfId="605" priority="1102" stopIfTrue="1">
      <formula>AND(S226="$",OR(#REF!="Yes",#REF!="No"))</formula>
    </cfRule>
    <cfRule type="expression" priority="1103" stopIfTrue="1">
      <formula>S226="$"</formula>
    </cfRule>
    <cfRule type="expression" dxfId="604" priority="1104" stopIfTrue="1">
      <formula>S226&lt;&gt;#REF!</formula>
    </cfRule>
  </conditionalFormatting>
  <conditionalFormatting sqref="S435 S416:S417 S286:S291 S267">
    <cfRule type="expression" dxfId="603" priority="1099" stopIfTrue="1">
      <formula>AND(S267="$",OR(#REF!="Yes",#REF!="No"))</formula>
    </cfRule>
    <cfRule type="expression" priority="1100" stopIfTrue="1">
      <formula>S267="$"</formula>
    </cfRule>
    <cfRule type="expression" dxfId="602" priority="1101" stopIfTrue="1">
      <formula>S267&lt;&gt;#REF!</formula>
    </cfRule>
  </conditionalFormatting>
  <conditionalFormatting sqref="E164 I164:J164 X164">
    <cfRule type="expression" dxfId="601" priority="1095" stopIfTrue="1">
      <formula>AND(E164="$",OR(#REF!="Yes",#REF!="No"))</formula>
    </cfRule>
    <cfRule type="expression" priority="1096" stopIfTrue="1">
      <formula>E164="$"</formula>
    </cfRule>
    <cfRule type="expression" dxfId="600" priority="1097" stopIfTrue="1">
      <formula>E164&lt;&gt;#REF!</formula>
    </cfRule>
  </conditionalFormatting>
  <conditionalFormatting sqref="K164:N164 P164">
    <cfRule type="expression" dxfId="599" priority="1092" stopIfTrue="1">
      <formula>AND(K164="$",OR(#REF!="Yes",#REF!="No"))</formula>
    </cfRule>
    <cfRule type="expression" priority="1093" stopIfTrue="1">
      <formula>K164="$"</formula>
    </cfRule>
    <cfRule type="expression" dxfId="598" priority="1094" stopIfTrue="1">
      <formula>K164&lt;&gt;#REF!</formula>
    </cfRule>
  </conditionalFormatting>
  <conditionalFormatting sqref="F164">
    <cfRule type="expression" dxfId="597" priority="1089" stopIfTrue="1">
      <formula>AND(F164="$",OR(#REF!="Yes",#REF!="No"))</formula>
    </cfRule>
    <cfRule type="expression" priority="1090" stopIfTrue="1">
      <formula>F164="$"</formula>
    </cfRule>
    <cfRule type="expression" dxfId="596" priority="1091" stopIfTrue="1">
      <formula>F164&lt;&gt;#REF!</formula>
    </cfRule>
  </conditionalFormatting>
  <conditionalFormatting sqref="G164">
    <cfRule type="expression" dxfId="595" priority="1086" stopIfTrue="1">
      <formula>AND(G164="$",OR(#REF!="Yes",#REF!="No"))</formula>
    </cfRule>
    <cfRule type="expression" priority="1087" stopIfTrue="1">
      <formula>G164="$"</formula>
    </cfRule>
    <cfRule type="expression" dxfId="594" priority="1088" stopIfTrue="1">
      <formula>G164&lt;&gt;#REF!</formula>
    </cfRule>
  </conditionalFormatting>
  <conditionalFormatting sqref="T164">
    <cfRule type="expression" dxfId="593" priority="1083" stopIfTrue="1">
      <formula>AND(T164="$",OR(#REF!="Yes",#REF!="No"))</formula>
    </cfRule>
    <cfRule type="expression" priority="1084" stopIfTrue="1">
      <formula>T164="$"</formula>
    </cfRule>
    <cfRule type="expression" dxfId="592" priority="1085" stopIfTrue="1">
      <formula>T164&lt;&gt;#REF!</formula>
    </cfRule>
  </conditionalFormatting>
  <conditionalFormatting sqref="U164:W164">
    <cfRule type="expression" dxfId="591" priority="1079" stopIfTrue="1">
      <formula>AND(U164="$",OR(#REF!="Yes",#REF!="No"))</formula>
    </cfRule>
    <cfRule type="expression" priority="1080" stopIfTrue="1">
      <formula>U164="$"</formula>
    </cfRule>
    <cfRule type="expression" dxfId="590" priority="1081" stopIfTrue="1">
      <formula>U164&lt;&gt;#REF!</formula>
    </cfRule>
  </conditionalFormatting>
  <conditionalFormatting sqref="G41">
    <cfRule type="expression" dxfId="589" priority="891" stopIfTrue="1">
      <formula>AND(G41="$",OR(#REF!="Yes",#REF!="No"))</formula>
    </cfRule>
    <cfRule type="expression" priority="892" stopIfTrue="1">
      <formula>G41="$"</formula>
    </cfRule>
    <cfRule type="expression" dxfId="588" priority="893" stopIfTrue="1">
      <formula>G41&lt;&gt;#REF!</formula>
    </cfRule>
  </conditionalFormatting>
  <conditionalFormatting sqref="S272">
    <cfRule type="expression" dxfId="587" priority="1059" stopIfTrue="1">
      <formula>AND(S272="$",OR(#REF!="Yes",#REF!="No"))</formula>
    </cfRule>
    <cfRule type="expression" priority="1060" stopIfTrue="1">
      <formula>S272="$"</formula>
    </cfRule>
    <cfRule type="expression" dxfId="586" priority="1061" stopIfTrue="1">
      <formula>S272&lt;&gt;#REF!</formula>
    </cfRule>
  </conditionalFormatting>
  <conditionalFormatting sqref="E171:F171 X171">
    <cfRule type="expression" dxfId="585" priority="1043" stopIfTrue="1">
      <formula>AND(E171="$",OR(#REF!="Yes",#REF!="No"))</formula>
    </cfRule>
    <cfRule type="expression" priority="1044" stopIfTrue="1">
      <formula>E171="$"</formula>
    </cfRule>
    <cfRule type="expression" dxfId="584" priority="1045" stopIfTrue="1">
      <formula>E171&lt;&gt;#REF!</formula>
    </cfRule>
  </conditionalFormatting>
  <conditionalFormatting sqref="G171">
    <cfRule type="expression" dxfId="583" priority="1040" stopIfTrue="1">
      <formula>AND(G171="$",OR(#REF!="Yes",#REF!="No"))</formula>
    </cfRule>
    <cfRule type="expression" priority="1041" stopIfTrue="1">
      <formula>G171="$"</formula>
    </cfRule>
    <cfRule type="expression" dxfId="582" priority="1042" stopIfTrue="1">
      <formula>G171&lt;&gt;#REF!</formula>
    </cfRule>
  </conditionalFormatting>
  <conditionalFormatting sqref="S171">
    <cfRule type="expression" dxfId="581" priority="1037" stopIfTrue="1">
      <formula>AND(S171="$",OR(#REF!="Yes",#REF!="No"))</formula>
    </cfRule>
    <cfRule type="expression" priority="1038" stopIfTrue="1">
      <formula>S171="$"</formula>
    </cfRule>
    <cfRule type="expression" dxfId="580" priority="1039" stopIfTrue="1">
      <formula>S171&lt;&gt;#REF!</formula>
    </cfRule>
  </conditionalFormatting>
  <conditionalFormatting sqref="I171">
    <cfRule type="expression" dxfId="579" priority="1034" stopIfTrue="1">
      <formula>AND(I171="$",OR(#REF!="Yes",#REF!="No"))</formula>
    </cfRule>
    <cfRule type="expression" priority="1035" stopIfTrue="1">
      <formula>I171="$"</formula>
    </cfRule>
    <cfRule type="expression" dxfId="578" priority="1036" stopIfTrue="1">
      <formula>I171&lt;&gt;#REF!</formula>
    </cfRule>
  </conditionalFormatting>
  <conditionalFormatting sqref="T171">
    <cfRule type="expression" dxfId="577" priority="1028" stopIfTrue="1">
      <formula>AND(T171="$",OR(#REF!="Yes",#REF!="No"))</formula>
    </cfRule>
    <cfRule type="expression" priority="1029" stopIfTrue="1">
      <formula>T171="$"</formula>
    </cfRule>
    <cfRule type="expression" dxfId="576" priority="1030" stopIfTrue="1">
      <formula>T171&lt;&gt;#REF!</formula>
    </cfRule>
  </conditionalFormatting>
  <conditionalFormatting sqref="V171">
    <cfRule type="expression" dxfId="575" priority="1021" stopIfTrue="1">
      <formula>AND(V171="$",OR(#REF!="Yes",#REF!="No"))</formula>
    </cfRule>
    <cfRule type="expression" priority="1022" stopIfTrue="1">
      <formula>V171="$"</formula>
    </cfRule>
    <cfRule type="expression" dxfId="574" priority="1023" stopIfTrue="1">
      <formula>V171&lt;&gt;#REF!</formula>
    </cfRule>
  </conditionalFormatting>
  <conditionalFormatting sqref="U171">
    <cfRule type="expression" dxfId="573" priority="1018" stopIfTrue="1">
      <formula>AND(U171="$",OR(#REF!="Yes",#REF!="No"))</formula>
    </cfRule>
    <cfRule type="expression" priority="1019" stopIfTrue="1">
      <formula>U171="$"</formula>
    </cfRule>
    <cfRule type="expression" dxfId="572" priority="1020" stopIfTrue="1">
      <formula>U171&lt;&gt;#REF!</formula>
    </cfRule>
  </conditionalFormatting>
  <conditionalFormatting sqref="W171">
    <cfRule type="expression" dxfId="571" priority="1015" stopIfTrue="1">
      <formula>AND(W171="$",OR(#REF!="Yes",#REF!="No"))</formula>
    </cfRule>
    <cfRule type="expression" priority="1016" stopIfTrue="1">
      <formula>W171="$"</formula>
    </cfRule>
    <cfRule type="expression" dxfId="570" priority="1017" stopIfTrue="1">
      <formula>W171&lt;&gt;#REF!</formula>
    </cfRule>
  </conditionalFormatting>
  <conditionalFormatting sqref="J171:N171 P171">
    <cfRule type="expression" dxfId="569" priority="1012" stopIfTrue="1">
      <formula>AND(J171="$",OR(#REF!="Yes",#REF!="No"))</formula>
    </cfRule>
    <cfRule type="expression" priority="1013" stopIfTrue="1">
      <formula>J171="$"</formula>
    </cfRule>
    <cfRule type="expression" dxfId="568" priority="1014" stopIfTrue="1">
      <formula>J171&lt;&gt;#REF!</formula>
    </cfRule>
  </conditionalFormatting>
  <conditionalFormatting sqref="X30 E30:F30">
    <cfRule type="expression" dxfId="567" priority="1008" stopIfTrue="1">
      <formula>AND(E30="$",OR(#REF!="Yes",#REF!="No"))</formula>
    </cfRule>
    <cfRule type="expression" priority="1009" stopIfTrue="1">
      <formula>E30="$"</formula>
    </cfRule>
    <cfRule type="expression" dxfId="566" priority="1010" stopIfTrue="1">
      <formula>E30&lt;&gt;#REF!</formula>
    </cfRule>
  </conditionalFormatting>
  <conditionalFormatting sqref="T30 K30:N30 G30 P30">
    <cfRule type="expression" dxfId="565" priority="1005" stopIfTrue="1">
      <formula>AND(G30="$",OR(#REF!="Yes",#REF!="No"))</formula>
    </cfRule>
    <cfRule type="expression" priority="1006" stopIfTrue="1">
      <formula>G30="$"</formula>
    </cfRule>
    <cfRule type="expression" dxfId="564" priority="1007" stopIfTrue="1">
      <formula>G30&lt;&gt;#REF!</formula>
    </cfRule>
  </conditionalFormatting>
  <conditionalFormatting sqref="I30">
    <cfRule type="expression" dxfId="563" priority="1002" stopIfTrue="1">
      <formula>AND(I30="$",OR(#REF!="Yes",#REF!="No"))</formula>
    </cfRule>
    <cfRule type="expression" priority="1003" stopIfTrue="1">
      <formula>I30="$"</formula>
    </cfRule>
    <cfRule type="expression" dxfId="562" priority="1004" stopIfTrue="1">
      <formula>I30&lt;&gt;#REF!</formula>
    </cfRule>
  </conditionalFormatting>
  <conditionalFormatting sqref="J30">
    <cfRule type="expression" dxfId="561" priority="999" stopIfTrue="1">
      <formula>AND(J30="$",OR(#REF!="Yes",#REF!="No"))</formula>
    </cfRule>
    <cfRule type="expression" priority="1000" stopIfTrue="1">
      <formula>J30="$"</formula>
    </cfRule>
    <cfRule type="expression" dxfId="560" priority="1001" stopIfTrue="1">
      <formula>J30&lt;&gt;#REF!</formula>
    </cfRule>
  </conditionalFormatting>
  <conditionalFormatting sqref="U30:W30">
    <cfRule type="expression" dxfId="559" priority="995" stopIfTrue="1">
      <formula>AND(U30="$",OR(#REF!="Yes",#REF!="No"))</formula>
    </cfRule>
    <cfRule type="expression" priority="996" stopIfTrue="1">
      <formula>U30="$"</formula>
    </cfRule>
    <cfRule type="expression" dxfId="558" priority="997" stopIfTrue="1">
      <formula>U30&lt;&gt;#REF!</formula>
    </cfRule>
  </conditionalFormatting>
  <conditionalFormatting sqref="T77">
    <cfRule type="expression" dxfId="557" priority="965" stopIfTrue="1">
      <formula>AND(T77="$",OR(#REF!="Yes",#REF!="No"))</formula>
    </cfRule>
    <cfRule type="expression" priority="966" stopIfTrue="1">
      <formula>T77="$"</formula>
    </cfRule>
    <cfRule type="expression" dxfId="556" priority="967" stopIfTrue="1">
      <formula>T77&lt;&gt;#REF!</formula>
    </cfRule>
  </conditionalFormatting>
  <conditionalFormatting sqref="V77">
    <cfRule type="expression" dxfId="555" priority="958" stopIfTrue="1">
      <formula>AND(V77="$",OR(#REF!="Yes",#REF!="No"))</formula>
    </cfRule>
    <cfRule type="expression" priority="959" stopIfTrue="1">
      <formula>V77="$"</formula>
    </cfRule>
    <cfRule type="expression" dxfId="554" priority="960" stopIfTrue="1">
      <formula>V77&lt;&gt;#REF!</formula>
    </cfRule>
  </conditionalFormatting>
  <conditionalFormatting sqref="U77">
    <cfRule type="expression" dxfId="553" priority="955" stopIfTrue="1">
      <formula>AND(U77="$",OR(#REF!="Yes",#REF!="No"))</formula>
    </cfRule>
    <cfRule type="expression" priority="956" stopIfTrue="1">
      <formula>U77="$"</formula>
    </cfRule>
    <cfRule type="expression" dxfId="552" priority="957" stopIfTrue="1">
      <formula>U77&lt;&gt;#REF!</formula>
    </cfRule>
  </conditionalFormatting>
  <conditionalFormatting sqref="W77">
    <cfRule type="expression" dxfId="551" priority="952" stopIfTrue="1">
      <formula>AND(W77="$",OR(#REF!="Yes",#REF!="No"))</formula>
    </cfRule>
    <cfRule type="expression" priority="953" stopIfTrue="1">
      <formula>W77="$"</formula>
    </cfRule>
    <cfRule type="expression" dxfId="550" priority="954" stopIfTrue="1">
      <formula>W77&lt;&gt;#REF!</formula>
    </cfRule>
  </conditionalFormatting>
  <conditionalFormatting sqref="X77">
    <cfRule type="expression" dxfId="549" priority="949" stopIfTrue="1">
      <formula>AND(X77="$",OR(#REF!="Yes",#REF!="No"))</formula>
    </cfRule>
    <cfRule type="expression" priority="950" stopIfTrue="1">
      <formula>X77="$"</formula>
    </cfRule>
    <cfRule type="expression" dxfId="548" priority="951" stopIfTrue="1">
      <formula>X77&lt;&gt;#REF!</formula>
    </cfRule>
  </conditionalFormatting>
  <conditionalFormatting sqref="E86 X86">
    <cfRule type="expression" dxfId="547" priority="945" stopIfTrue="1">
      <formula>AND(E86="$",OR(#REF!="Yes",#REF!="No"))</formula>
    </cfRule>
    <cfRule type="expression" priority="946" stopIfTrue="1">
      <formula>E86="$"</formula>
    </cfRule>
    <cfRule type="expression" dxfId="546" priority="947" stopIfTrue="1">
      <formula>E86&lt;&gt;#REF!</formula>
    </cfRule>
  </conditionalFormatting>
  <conditionalFormatting sqref="P86 T86">
    <cfRule type="expression" dxfId="545" priority="942" stopIfTrue="1">
      <formula>AND(P86="$",OR(#REF!="Yes",#REF!="No"))</formula>
    </cfRule>
    <cfRule type="expression" priority="943" stopIfTrue="1">
      <formula>P86="$"</formula>
    </cfRule>
    <cfRule type="expression" dxfId="544" priority="944" stopIfTrue="1">
      <formula>P86&lt;&gt;#REF!</formula>
    </cfRule>
  </conditionalFormatting>
  <conditionalFormatting sqref="I86">
    <cfRule type="expression" dxfId="543" priority="939" stopIfTrue="1">
      <formula>AND(I86="$",OR(#REF!="Yes",#REF!="No"))</formula>
    </cfRule>
    <cfRule type="expression" priority="940" stopIfTrue="1">
      <formula>I86="$"</formula>
    </cfRule>
    <cfRule type="expression" dxfId="542" priority="941" stopIfTrue="1">
      <formula>I86&lt;&gt;#REF!</formula>
    </cfRule>
  </conditionalFormatting>
  <conditionalFormatting sqref="J86">
    <cfRule type="expression" dxfId="541" priority="936" stopIfTrue="1">
      <formula>AND(J86="$",OR(#REF!="Yes",#REF!="No"))</formula>
    </cfRule>
    <cfRule type="expression" priority="937" stopIfTrue="1">
      <formula>J86="$"</formula>
    </cfRule>
    <cfRule type="expression" dxfId="540" priority="938" stopIfTrue="1">
      <formula>J86&lt;&gt;#REF!</formula>
    </cfRule>
  </conditionalFormatting>
  <conditionalFormatting sqref="F86:G86">
    <cfRule type="expression" dxfId="539" priority="933" stopIfTrue="1">
      <formula>AND(F86="$",OR(#REF!="Yes",#REF!="No"))</formula>
    </cfRule>
    <cfRule type="expression" priority="934" stopIfTrue="1">
      <formula>F86="$"</formula>
    </cfRule>
    <cfRule type="expression" dxfId="538" priority="935" stopIfTrue="1">
      <formula>F86&lt;&gt;#REF!</formula>
    </cfRule>
  </conditionalFormatting>
  <conditionalFormatting sqref="K86:N86">
    <cfRule type="expression" dxfId="537" priority="930" stopIfTrue="1">
      <formula>AND(K86="$",OR(#REF!="Yes",#REF!="No"))</formula>
    </cfRule>
    <cfRule type="expression" priority="931" stopIfTrue="1">
      <formula>K86="$"</formula>
    </cfRule>
    <cfRule type="expression" dxfId="536" priority="932" stopIfTrue="1">
      <formula>K86&lt;&gt;#REF!</formula>
    </cfRule>
  </conditionalFormatting>
  <conditionalFormatting sqref="V86">
    <cfRule type="expression" dxfId="535" priority="923" stopIfTrue="1">
      <formula>AND(V86="$",OR(#REF!="Yes",#REF!="No"))</formula>
    </cfRule>
    <cfRule type="expression" priority="924" stopIfTrue="1">
      <formula>V86="$"</formula>
    </cfRule>
    <cfRule type="expression" dxfId="534" priority="925" stopIfTrue="1">
      <formula>V86&lt;&gt;#REF!</formula>
    </cfRule>
  </conditionalFormatting>
  <conditionalFormatting sqref="U86">
    <cfRule type="expression" dxfId="533" priority="920" stopIfTrue="1">
      <formula>AND(U86="$",OR(#REF!="Yes",#REF!="No"))</formula>
    </cfRule>
    <cfRule type="expression" priority="921" stopIfTrue="1">
      <formula>U86="$"</formula>
    </cfRule>
    <cfRule type="expression" dxfId="532" priority="922" stopIfTrue="1">
      <formula>U86&lt;&gt;#REF!</formula>
    </cfRule>
  </conditionalFormatting>
  <conditionalFormatting sqref="W86">
    <cfRule type="expression" dxfId="531" priority="917" stopIfTrue="1">
      <formula>AND(W86="$",OR(#REF!="Yes",#REF!="No"))</formula>
    </cfRule>
    <cfRule type="expression" priority="918" stopIfTrue="1">
      <formula>W86="$"</formula>
    </cfRule>
    <cfRule type="expression" dxfId="530" priority="919" stopIfTrue="1">
      <formula>W86&lt;&gt;#REF!</formula>
    </cfRule>
  </conditionalFormatting>
  <conditionalFormatting sqref="H364 H347 H344 H266 H104">
    <cfRule type="expression" dxfId="529" priority="729" stopIfTrue="1">
      <formula>AND(H104="$",OR(#REF!="Yes",#REF!="No"))</formula>
    </cfRule>
    <cfRule type="expression" priority="730" stopIfTrue="1">
      <formula>H104="$"</formula>
    </cfRule>
    <cfRule type="expression" dxfId="528" priority="731" stopIfTrue="1">
      <formula>H104&lt;&gt;#REF!</formula>
    </cfRule>
  </conditionalFormatting>
  <conditionalFormatting sqref="H98 H96 H65 H37:H38 H35">
    <cfRule type="expression" dxfId="527" priority="726" stopIfTrue="1">
      <formula>AND(H35="$",OR(#REF!="Yes",#REF!="No"))</formula>
    </cfRule>
    <cfRule type="expression" priority="727" stopIfTrue="1">
      <formula>H35="$"</formula>
    </cfRule>
    <cfRule type="expression" dxfId="526" priority="728" stopIfTrue="1">
      <formula>H35&lt;&gt;#REF!</formula>
    </cfRule>
  </conditionalFormatting>
  <conditionalFormatting sqref="H98 H96 H65 H37:H38 H35">
    <cfRule type="expression" dxfId="525" priority="723" stopIfTrue="1">
      <formula>AND(H35="$",OR(#REF!="Yes",#REF!="No"))</formula>
    </cfRule>
    <cfRule type="expression" priority="724" stopIfTrue="1">
      <formula>H35="$"</formula>
    </cfRule>
    <cfRule type="expression" dxfId="524" priority="725" stopIfTrue="1">
      <formula>H35&lt;&gt;#REF!</formula>
    </cfRule>
  </conditionalFormatting>
  <conditionalFormatting sqref="H125">
    <cfRule type="expression" dxfId="523" priority="720" stopIfTrue="1">
      <formula>AND(H125="$",OR(#REF!="Yes",#REF!="No"))</formula>
    </cfRule>
    <cfRule type="expression" priority="721" stopIfTrue="1">
      <formula>H125="$"</formula>
    </cfRule>
    <cfRule type="expression" dxfId="522" priority="722" stopIfTrue="1">
      <formula>H125&lt;&gt;#REF!</formula>
    </cfRule>
  </conditionalFormatting>
  <conditionalFormatting sqref="K212:N212 P212">
    <cfRule type="expression" dxfId="521" priority="873" stopIfTrue="1">
      <formula>AND(K212="$",OR(#REF!="Yes",#REF!="No"))</formula>
    </cfRule>
    <cfRule type="expression" priority="874" stopIfTrue="1">
      <formula>K212="$"</formula>
    </cfRule>
    <cfRule type="expression" dxfId="520" priority="875" stopIfTrue="1">
      <formula>K212&lt;&gt;#REF!</formula>
    </cfRule>
  </conditionalFormatting>
  <conditionalFormatting sqref="H157">
    <cfRule type="expression" dxfId="519" priority="702" stopIfTrue="1">
      <formula>AND(H157="$",OR(#REF!="Yes",#REF!="No"))</formula>
    </cfRule>
    <cfRule type="expression" priority="703" stopIfTrue="1">
      <formula>H157="$"</formula>
    </cfRule>
    <cfRule type="expression" dxfId="518" priority="704" stopIfTrue="1">
      <formula>H157&lt;&gt;#REF!</formula>
    </cfRule>
  </conditionalFormatting>
  <conditionalFormatting sqref="E131:F131 I131 X131">
    <cfRule type="expression" dxfId="517" priority="858" stopIfTrue="1">
      <formula>AND(E131="$",OR(#REF!="Yes",#REF!="No"))</formula>
    </cfRule>
    <cfRule type="expression" priority="859" stopIfTrue="1">
      <formula>E131="$"</formula>
    </cfRule>
    <cfRule type="expression" dxfId="516" priority="860" stopIfTrue="1">
      <formula>E131&lt;&gt;#REF!</formula>
    </cfRule>
  </conditionalFormatting>
  <conditionalFormatting sqref="K131:N131 P131">
    <cfRule type="expression" dxfId="515" priority="855" stopIfTrue="1">
      <formula>AND(K131="$",OR(#REF!="Yes",#REF!="No"))</formula>
    </cfRule>
    <cfRule type="expression" priority="856" stopIfTrue="1">
      <formula>K131="$"</formula>
    </cfRule>
    <cfRule type="expression" dxfId="514" priority="857" stopIfTrue="1">
      <formula>K131&lt;&gt;#REF!</formula>
    </cfRule>
  </conditionalFormatting>
  <conditionalFormatting sqref="G131">
    <cfRule type="expression" dxfId="513" priority="852" stopIfTrue="1">
      <formula>AND(G131="$",OR(#REF!="Yes",#REF!="No"))</formula>
    </cfRule>
    <cfRule type="expression" priority="853" stopIfTrue="1">
      <formula>G131="$"</formula>
    </cfRule>
    <cfRule type="expression" dxfId="512" priority="854" stopIfTrue="1">
      <formula>G131&lt;&gt;#REF!</formula>
    </cfRule>
  </conditionalFormatting>
  <conditionalFormatting sqref="J131">
    <cfRule type="expression" dxfId="511" priority="849" stopIfTrue="1">
      <formula>AND(J131="$",OR(#REF!="Yes",#REF!="No"))</formula>
    </cfRule>
    <cfRule type="expression" priority="850" stopIfTrue="1">
      <formula>J131="$"</formula>
    </cfRule>
    <cfRule type="expression" dxfId="510" priority="851" stopIfTrue="1">
      <formula>J131&lt;&gt;#REF!</formula>
    </cfRule>
  </conditionalFormatting>
  <conditionalFormatting sqref="T131">
    <cfRule type="expression" dxfId="509" priority="846" stopIfTrue="1">
      <formula>AND(T131="$",OR(#REF!="Yes",#REF!="No"))</formula>
    </cfRule>
    <cfRule type="expression" priority="847" stopIfTrue="1">
      <formula>T131="$"</formula>
    </cfRule>
    <cfRule type="expression" dxfId="508" priority="848" stopIfTrue="1">
      <formula>T131&lt;&gt;#REF!</formula>
    </cfRule>
  </conditionalFormatting>
  <conditionalFormatting sqref="V131">
    <cfRule type="expression" dxfId="507" priority="843" stopIfTrue="1">
      <formula>AND(V131="$",OR(#REF!="Yes",#REF!="No"))</formula>
    </cfRule>
    <cfRule type="expression" priority="844" stopIfTrue="1">
      <formula>V131="$"</formula>
    </cfRule>
    <cfRule type="expression" dxfId="506" priority="845" stopIfTrue="1">
      <formula>V131&lt;&gt;#REF!</formula>
    </cfRule>
  </conditionalFormatting>
  <conditionalFormatting sqref="U131">
    <cfRule type="expression" dxfId="505" priority="840" stopIfTrue="1">
      <formula>AND(U131="$",OR(#REF!="Yes",#REF!="No"))</formula>
    </cfRule>
    <cfRule type="expression" priority="841" stopIfTrue="1">
      <formula>U131="$"</formula>
    </cfRule>
    <cfRule type="expression" dxfId="504" priority="842" stopIfTrue="1">
      <formula>U131&lt;&gt;#REF!</formula>
    </cfRule>
  </conditionalFormatting>
  <conditionalFormatting sqref="W131">
    <cfRule type="expression" dxfId="503" priority="837" stopIfTrue="1">
      <formula>AND(W131="$",OR(#REF!="Yes",#REF!="No"))</formula>
    </cfRule>
    <cfRule type="expression" priority="838" stopIfTrue="1">
      <formula>W131="$"</formula>
    </cfRule>
    <cfRule type="expression" dxfId="502" priority="839" stopIfTrue="1">
      <formula>W131&lt;&gt;#REF!</formula>
    </cfRule>
  </conditionalFormatting>
  <conditionalFormatting sqref="H15:H16 H103 H75:H76 H166:H167 H3:H6 H83 H36 H199 H122:H123 H182 H99:H101 H87:H91 H148:H149 H118:H119 H105 H180 H188 H184:H186 H178 H107:H108 H94:H95 H59:H60 H53:H54 H50:H51 H111:H116 H43:H48 H18:H20 H31:H32 H190:H195 H132 H153:H154 H22:H23 H62:H63 H126:H128 H145 H9:H13 H39:H41 H25:H29">
    <cfRule type="expression" dxfId="501" priority="831" stopIfTrue="1">
      <formula>AND(H3="$",OR(#REF!="Yes",#REF!="No"))</formula>
    </cfRule>
    <cfRule type="expression" priority="832" stopIfTrue="1">
      <formula>H3="$"</formula>
    </cfRule>
    <cfRule type="expression" dxfId="500" priority="833" stopIfTrue="1">
      <formula>H3&lt;&gt;#REF!</formula>
    </cfRule>
  </conditionalFormatting>
  <conditionalFormatting sqref="H79 H144 H8 H102 H81 H13 H62 H11 H33:H34 H125 H3">
    <cfRule type="expression" dxfId="499" priority="828" stopIfTrue="1">
      <formula>AND(H3="$",OR(#REF!="Yes",#REF!="No"))</formula>
    </cfRule>
    <cfRule type="expression" priority="829" stopIfTrue="1">
      <formula>H3="$"</formula>
    </cfRule>
    <cfRule type="expression" dxfId="498" priority="830" stopIfTrue="1">
      <formula>H3&lt;&gt;#REF!</formula>
    </cfRule>
  </conditionalFormatting>
  <conditionalFormatting sqref="H93">
    <cfRule type="expression" dxfId="497" priority="825" stopIfTrue="1">
      <formula>AND(H93="$",OR(#REF!="Yes",#REF!="No"))</formula>
    </cfRule>
    <cfRule type="expression" priority="826" stopIfTrue="1">
      <formula>H93="$"</formula>
    </cfRule>
    <cfRule type="expression" dxfId="496" priority="827" stopIfTrue="1">
      <formula>H93&lt;&gt;#REF!</formula>
    </cfRule>
  </conditionalFormatting>
  <conditionalFormatting sqref="H160:H161 H163 H165">
    <cfRule type="expression" dxfId="495" priority="822" stopIfTrue="1">
      <formula>AND(H160="$",OR(#REF!="Yes",#REF!="No"))</formula>
    </cfRule>
    <cfRule type="expression" priority="823" stopIfTrue="1">
      <formula>H160="$"</formula>
    </cfRule>
    <cfRule type="expression" dxfId="494" priority="824" stopIfTrue="1">
      <formula>H160&lt;&gt;#REF!</formula>
    </cfRule>
  </conditionalFormatting>
  <conditionalFormatting sqref="H14">
    <cfRule type="expression" dxfId="493" priority="819" stopIfTrue="1">
      <formula>AND(H14="$",OR(#REF!="Yes",#REF!="No"))</formula>
    </cfRule>
    <cfRule type="expression" priority="820" stopIfTrue="1">
      <formula>H14="$"</formula>
    </cfRule>
    <cfRule type="expression" dxfId="492" priority="821" stopIfTrue="1">
      <formula>H14&lt;&gt;#REF!</formula>
    </cfRule>
  </conditionalFormatting>
  <conditionalFormatting sqref="H80">
    <cfRule type="expression" dxfId="491" priority="816" stopIfTrue="1">
      <formula>AND(H80="$",OR(#REF!="Yes",#REF!="No"))</formula>
    </cfRule>
    <cfRule type="expression" priority="817" stopIfTrue="1">
      <formula>H80="$"</formula>
    </cfRule>
    <cfRule type="expression" dxfId="490" priority="818" stopIfTrue="1">
      <formula>H80&lt;&gt;#REF!</formula>
    </cfRule>
  </conditionalFormatting>
  <conditionalFormatting sqref="H78">
    <cfRule type="expression" dxfId="489" priority="813" stopIfTrue="1">
      <formula>AND(H78="$",OR(#REF!="Yes",#REF!="No"))</formula>
    </cfRule>
    <cfRule type="expression" priority="814" stopIfTrue="1">
      <formula>H78="$"</formula>
    </cfRule>
    <cfRule type="expression" dxfId="488" priority="815" stopIfTrue="1">
      <formula>H78&lt;&gt;#REF!</formula>
    </cfRule>
  </conditionalFormatting>
  <conditionalFormatting sqref="H74">
    <cfRule type="expression" dxfId="487" priority="807" stopIfTrue="1">
      <formula>AND(H74="$",OR(#REF!="Yes",#REF!="No"))</formula>
    </cfRule>
    <cfRule type="expression" priority="808" stopIfTrue="1">
      <formula>H74="$"</formula>
    </cfRule>
    <cfRule type="expression" dxfId="486" priority="809" stopIfTrue="1">
      <formula>H74&lt;&gt;#REF!</formula>
    </cfRule>
  </conditionalFormatting>
  <conditionalFormatting sqref="H169">
    <cfRule type="expression" dxfId="485" priority="804" stopIfTrue="1">
      <formula>AND(H169="$",OR(#REF!="Yes",#REF!="No"))</formula>
    </cfRule>
    <cfRule type="expression" priority="805" stopIfTrue="1">
      <formula>H169="$"</formula>
    </cfRule>
    <cfRule type="expression" dxfId="484" priority="806" stopIfTrue="1">
      <formula>H169&lt;&gt;#REF!</formula>
    </cfRule>
  </conditionalFormatting>
  <conditionalFormatting sqref="H237 H64">
    <cfRule type="expression" dxfId="483" priority="801" stopIfTrue="1">
      <formula>AND(H64="$",OR(#REF!="Yes",#REF!="No"))</formula>
    </cfRule>
    <cfRule type="expression" priority="802" stopIfTrue="1">
      <formula>H64="$"</formula>
    </cfRule>
    <cfRule type="expression" dxfId="482" priority="803" stopIfTrue="1">
      <formula>H64&lt;&gt;#REF!</formula>
    </cfRule>
  </conditionalFormatting>
  <conditionalFormatting sqref="H348 H281 H248:H249 H240 H226 H82">
    <cfRule type="expression" dxfId="481" priority="798" stopIfTrue="1">
      <formula>AND(H82="$",OR(#REF!="Yes",#REF!="No"))</formula>
    </cfRule>
    <cfRule type="expression" priority="799" stopIfTrue="1">
      <formula>H82="$"</formula>
    </cfRule>
    <cfRule type="expression" dxfId="480" priority="800" stopIfTrue="1">
      <formula>H82&lt;&gt;#REF!</formula>
    </cfRule>
  </conditionalFormatting>
  <conditionalFormatting sqref="H317 H305 H120">
    <cfRule type="expression" dxfId="479" priority="795" stopIfTrue="1">
      <formula>AND(H120="$",OR(#REF!="Yes",#REF!="No"))</formula>
    </cfRule>
    <cfRule type="expression" priority="796" stopIfTrue="1">
      <formula>H120="$"</formula>
    </cfRule>
    <cfRule type="expression" dxfId="478" priority="797" stopIfTrue="1">
      <formula>H120&lt;&gt;#REF!</formula>
    </cfRule>
  </conditionalFormatting>
  <conditionalFormatting sqref="H222 H97 H42">
    <cfRule type="expression" dxfId="477" priority="792" stopIfTrue="1">
      <formula>AND(H42="$",OR(#REF!="Yes",#REF!="No"))</formula>
    </cfRule>
    <cfRule type="expression" priority="793" stopIfTrue="1">
      <formula>H42="$"</formula>
    </cfRule>
    <cfRule type="expression" dxfId="476" priority="794" stopIfTrue="1">
      <formula>H42&lt;&gt;#REF!</formula>
    </cfRule>
  </conditionalFormatting>
  <conditionalFormatting sqref="H230 H92 H73 H150:H152">
    <cfRule type="expression" dxfId="475" priority="789" stopIfTrue="1">
      <formula>AND(H73="$",OR(#REF!="Yes",#REF!="No"))</formula>
    </cfRule>
    <cfRule type="expression" priority="790" stopIfTrue="1">
      <formula>H73="$"</formula>
    </cfRule>
    <cfRule type="expression" dxfId="474" priority="791" stopIfTrue="1">
      <formula>H73&lt;&gt;#REF!</formula>
    </cfRule>
  </conditionalFormatting>
  <conditionalFormatting sqref="H345 H253 H211 H208 H197 H134 H55">
    <cfRule type="expression" dxfId="473" priority="786" stopIfTrue="1">
      <formula>AND(H55="$",OR(#REF!="Yes",#REF!="No"))</formula>
    </cfRule>
    <cfRule type="expression" priority="787" stopIfTrue="1">
      <formula>H55="$"</formula>
    </cfRule>
    <cfRule type="expression" dxfId="472" priority="788" stopIfTrue="1">
      <formula>H55&lt;&gt;#REF!</formula>
    </cfRule>
  </conditionalFormatting>
  <conditionalFormatting sqref="H331 H238 H224 H168 H162 H84:H85 H21:H22">
    <cfRule type="expression" dxfId="471" priority="783" stopIfTrue="1">
      <formula>AND(H21="$",OR(#REF!="Yes",#REF!="No"))</formula>
    </cfRule>
    <cfRule type="expression" priority="784" stopIfTrue="1">
      <formula>H21="$"</formula>
    </cfRule>
    <cfRule type="expression" dxfId="470" priority="785" stopIfTrue="1">
      <formula>H21&lt;&gt;#REF!</formula>
    </cfRule>
  </conditionalFormatting>
  <conditionalFormatting sqref="H214:H215 H147">
    <cfRule type="expression" dxfId="469" priority="780" stopIfTrue="1">
      <formula>AND(H147="$",OR(#REF!="Yes",#REF!="No"))</formula>
    </cfRule>
    <cfRule type="expression" priority="781" stopIfTrue="1">
      <formula>H147="$"</formula>
    </cfRule>
    <cfRule type="expression" dxfId="468" priority="782" stopIfTrue="1">
      <formula>H147&lt;&gt;#REF!</formula>
    </cfRule>
  </conditionalFormatting>
  <conditionalFormatting sqref="H227">
    <cfRule type="expression" dxfId="467" priority="777" stopIfTrue="1">
      <formula>AND(H227="$",OR(#REF!="Yes",#REF!="No"))</formula>
    </cfRule>
    <cfRule type="expression" priority="778" stopIfTrue="1">
      <formula>H227="$"</formula>
    </cfRule>
    <cfRule type="expression" dxfId="466" priority="779" stopIfTrue="1">
      <formula>H227&lt;&gt;#REF!</formula>
    </cfRule>
  </conditionalFormatting>
  <conditionalFormatting sqref="H216">
    <cfRule type="expression" dxfId="465" priority="771" stopIfTrue="1">
      <formula>AND(H216="$",OR(#REF!="Yes",#REF!="No"))</formula>
    </cfRule>
    <cfRule type="expression" priority="772" stopIfTrue="1">
      <formula>H216="$"</formula>
    </cfRule>
    <cfRule type="expression" dxfId="464" priority="773" stopIfTrue="1">
      <formula>H216&lt;&gt;#REF!</formula>
    </cfRule>
  </conditionalFormatting>
  <conditionalFormatting sqref="H155">
    <cfRule type="expression" dxfId="463" priority="762" stopIfTrue="1">
      <formula>AND(H155="$",OR(#REF!="Yes",#REF!="No"))</formula>
    </cfRule>
    <cfRule type="expression" priority="763" stopIfTrue="1">
      <formula>H155="$"</formula>
    </cfRule>
    <cfRule type="expression" dxfId="462" priority="764" stopIfTrue="1">
      <formula>H155&lt;&gt;#REF!</formula>
    </cfRule>
  </conditionalFormatting>
  <conditionalFormatting sqref="H130">
    <cfRule type="expression" dxfId="461" priority="759" stopIfTrue="1">
      <formula>AND(H130="$",OR(#REF!="Yes",#REF!="No"))</formula>
    </cfRule>
    <cfRule type="expression" priority="760" stopIfTrue="1">
      <formula>H130="$"</formula>
    </cfRule>
    <cfRule type="expression" dxfId="460" priority="761" stopIfTrue="1">
      <formula>H130&lt;&gt;#REF!</formula>
    </cfRule>
  </conditionalFormatting>
  <conditionalFormatting sqref="H181">
    <cfRule type="expression" dxfId="459" priority="756" stopIfTrue="1">
      <formula>AND(H181="$",OR(#REF!="Yes",#REF!="No"))</formula>
    </cfRule>
    <cfRule type="expression" priority="757" stopIfTrue="1">
      <formula>H181="$"</formula>
    </cfRule>
    <cfRule type="expression" dxfId="458" priority="758" stopIfTrue="1">
      <formula>H181&lt;&gt;#REF!</formula>
    </cfRule>
  </conditionalFormatting>
  <conditionalFormatting sqref="H176">
    <cfRule type="expression" dxfId="457" priority="753" stopIfTrue="1">
      <formula>AND(H176="$",OR(#REF!="Yes",#REF!="No"))</formula>
    </cfRule>
    <cfRule type="expression" priority="754" stopIfTrue="1">
      <formula>H176="$"</formula>
    </cfRule>
    <cfRule type="expression" dxfId="456" priority="755" stopIfTrue="1">
      <formula>H176&lt;&gt;#REF!</formula>
    </cfRule>
  </conditionalFormatting>
  <conditionalFormatting sqref="H52">
    <cfRule type="expression" dxfId="455" priority="750" stopIfTrue="1">
      <formula>AND(H52="$",OR(#REF!="Yes",#REF!="No"))</formula>
    </cfRule>
    <cfRule type="expression" priority="751" stopIfTrue="1">
      <formula>H52="$"</formula>
    </cfRule>
    <cfRule type="expression" dxfId="454" priority="752" stopIfTrue="1">
      <formula>H52&lt;&gt;#REF!</formula>
    </cfRule>
  </conditionalFormatting>
  <conditionalFormatting sqref="H109">
    <cfRule type="expression" dxfId="453" priority="747" stopIfTrue="1">
      <formula>AND(H109="$",OR(#REF!="Yes",#REF!="No"))</formula>
    </cfRule>
    <cfRule type="expression" priority="748" stopIfTrue="1">
      <formula>H109="$"</formula>
    </cfRule>
    <cfRule type="expression" dxfId="452" priority="749" stopIfTrue="1">
      <formula>H109&lt;&gt;#REF!</formula>
    </cfRule>
  </conditionalFormatting>
  <conditionalFormatting sqref="H217">
    <cfRule type="expression" dxfId="451" priority="744" stopIfTrue="1">
      <formula>AND(H217="$",OR(#REF!="Yes",#REF!="No"))</formula>
    </cfRule>
    <cfRule type="expression" priority="745" stopIfTrue="1">
      <formula>H217="$"</formula>
    </cfRule>
    <cfRule type="expression" dxfId="450" priority="746" stopIfTrue="1">
      <formula>H217&lt;&gt;#REF!</formula>
    </cfRule>
  </conditionalFormatting>
  <conditionalFormatting sqref="H366 H17">
    <cfRule type="expression" dxfId="449" priority="741" stopIfTrue="1">
      <formula>AND(H17="$",OR(#REF!="Yes",#REF!="No"))</formula>
    </cfRule>
    <cfRule type="expression" priority="742" stopIfTrue="1">
      <formula>H17="$"</formula>
    </cfRule>
    <cfRule type="expression" dxfId="448" priority="743" stopIfTrue="1">
      <formula>H17&lt;&gt;#REF!</formula>
    </cfRule>
  </conditionalFormatting>
  <conditionalFormatting sqref="H343 H221 H205 H49 H207">
    <cfRule type="expression" dxfId="447" priority="738" stopIfTrue="1">
      <formula>AND(H49="$",OR(#REF!="Yes",#REF!="No"))</formula>
    </cfRule>
    <cfRule type="expression" priority="739" stopIfTrue="1">
      <formula>H49="$"</formula>
    </cfRule>
    <cfRule type="expression" dxfId="446" priority="740" stopIfTrue="1">
      <formula>H49&lt;&gt;#REF!</formula>
    </cfRule>
  </conditionalFormatting>
  <conditionalFormatting sqref="H369 H365 H340 H245:H246 H110">
    <cfRule type="expression" dxfId="445" priority="735" stopIfTrue="1">
      <formula>AND(H110="$",OR(#REF!="Yes",#REF!="No"))</formula>
    </cfRule>
    <cfRule type="expression" priority="736" stopIfTrue="1">
      <formula>H110="$"</formula>
    </cfRule>
    <cfRule type="expression" dxfId="444" priority="737" stopIfTrue="1">
      <formula>H110&lt;&gt;#REF!</formula>
    </cfRule>
  </conditionalFormatting>
  <conditionalFormatting sqref="H338">
    <cfRule type="expression" dxfId="443" priority="732" stopIfTrue="1">
      <formula>AND(H338="$",OR(#REF!="Yes",#REF!="No"))</formula>
    </cfRule>
    <cfRule type="expression" priority="733" stopIfTrue="1">
      <formula>H338="$"</formula>
    </cfRule>
    <cfRule type="expression" dxfId="442" priority="734" stopIfTrue="1">
      <formula>H338&lt;&gt;#REF!</formula>
    </cfRule>
  </conditionalFormatting>
  <conditionalFormatting sqref="H403:H404 H361 H346 H279 H189 H187 H179 H129">
    <cfRule type="expression" dxfId="441" priority="717" stopIfTrue="1">
      <formula>AND(H129="$",OR(#REF!="Yes",#REF!="No"))</formula>
    </cfRule>
    <cfRule type="expression" priority="718" stopIfTrue="1">
      <formula>H129="$"</formula>
    </cfRule>
    <cfRule type="expression" dxfId="440" priority="719" stopIfTrue="1">
      <formula>H129&lt;&gt;#REF!</formula>
    </cfRule>
  </conditionalFormatting>
  <conditionalFormatting sqref="H403:H404 H361 H346 H279 H189 H187 H179 H129">
    <cfRule type="expression" dxfId="439" priority="714" stopIfTrue="1">
      <formula>AND(H129="$",OR(#REF!="Yes",#REF!="No"))</formula>
    </cfRule>
    <cfRule type="expression" priority="715" stopIfTrue="1">
      <formula>H129="$"</formula>
    </cfRule>
    <cfRule type="expression" dxfId="438" priority="716" stopIfTrue="1">
      <formula>H129&lt;&gt;#REF!</formula>
    </cfRule>
  </conditionalFormatting>
  <conditionalFormatting sqref="H2">
    <cfRule type="expression" dxfId="437" priority="711" stopIfTrue="1">
      <formula>AND(H2="$",OR(#REF!="Yes",#REF!="No"))</formula>
    </cfRule>
    <cfRule type="expression" priority="712" stopIfTrue="1">
      <formula>H2="$"</formula>
    </cfRule>
    <cfRule type="expression" dxfId="436" priority="713" stopIfTrue="1">
      <formula>H2&lt;&gt;#REF!</formula>
    </cfRule>
  </conditionalFormatting>
  <conditionalFormatting sqref="H2">
    <cfRule type="expression" dxfId="435" priority="708" stopIfTrue="1">
      <formula>AND(H2="$",OR(#REF!="Yes",#REF!="No"))</formula>
    </cfRule>
    <cfRule type="expression" priority="709" stopIfTrue="1">
      <formula>H2="$"</formula>
    </cfRule>
    <cfRule type="expression" dxfId="434" priority="710" stopIfTrue="1">
      <formula>H2&lt;&gt;#REF!</formula>
    </cfRule>
  </conditionalFormatting>
  <conditionalFormatting sqref="H440">
    <cfRule type="expression" dxfId="433" priority="699" stopIfTrue="1">
      <formula>AND(H440="$",OR(#REF!="Yes",#REF!="No"))</formula>
    </cfRule>
    <cfRule type="expression" priority="700" stopIfTrue="1">
      <formula>H440="$"</formula>
    </cfRule>
    <cfRule type="expression" dxfId="432" priority="701" stopIfTrue="1">
      <formula>H440&lt;&gt;#REF!</formula>
    </cfRule>
  </conditionalFormatting>
  <conditionalFormatting sqref="H441">
    <cfRule type="expression" dxfId="431" priority="696" stopIfTrue="1">
      <formula>AND(H441="$",OR(#REF!="Yes",#REF!="No"))</formula>
    </cfRule>
    <cfRule type="expression" priority="697" stopIfTrue="1">
      <formula>H441="$"</formula>
    </cfRule>
    <cfRule type="expression" dxfId="430" priority="698" stopIfTrue="1">
      <formula>H441&lt;&gt;#REF!</formula>
    </cfRule>
  </conditionalFormatting>
  <conditionalFormatting sqref="H10">
    <cfRule type="expression" dxfId="429" priority="693" stopIfTrue="1">
      <formula>AND(H10="$",OR(#REF!="Yes",#REF!="No"))</formula>
    </cfRule>
    <cfRule type="expression" priority="694" stopIfTrue="1">
      <formula>H10="$"</formula>
    </cfRule>
    <cfRule type="expression" dxfId="428" priority="695" stopIfTrue="1">
      <formula>H10&lt;&gt;#REF!</formula>
    </cfRule>
  </conditionalFormatting>
  <conditionalFormatting sqref="H414 H409 H371 H304 H271 H142 H56">
    <cfRule type="expression" dxfId="427" priority="690" stopIfTrue="1">
      <formula>AND(H56="$",OR(#REF!="Yes",#REF!="No"))</formula>
    </cfRule>
    <cfRule type="expression" priority="691" stopIfTrue="1">
      <formula>H56="$"</formula>
    </cfRule>
    <cfRule type="expression" dxfId="426" priority="692" stopIfTrue="1">
      <formula>H56&lt;&gt;#REF!</formula>
    </cfRule>
  </conditionalFormatting>
  <conditionalFormatting sqref="H206">
    <cfRule type="expression" dxfId="425" priority="687" stopIfTrue="1">
      <formula>AND(H206="$",OR(#REF!="Yes",#REF!="No"))</formula>
    </cfRule>
    <cfRule type="expression" priority="688" stopIfTrue="1">
      <formula>H206="$"</formula>
    </cfRule>
    <cfRule type="expression" dxfId="424" priority="689" stopIfTrue="1">
      <formula>H206&lt;&gt;#REF!</formula>
    </cfRule>
  </conditionalFormatting>
  <conditionalFormatting sqref="H164">
    <cfRule type="expression" dxfId="423" priority="684" stopIfTrue="1">
      <formula>AND(H164="$",OR(#REF!="Yes",#REF!="No"))</formula>
    </cfRule>
    <cfRule type="expression" priority="685" stopIfTrue="1">
      <formula>H164="$"</formula>
    </cfRule>
    <cfRule type="expression" dxfId="422" priority="686" stopIfTrue="1">
      <formula>H164&lt;&gt;#REF!</formula>
    </cfRule>
  </conditionalFormatting>
  <conditionalFormatting sqref="H171">
    <cfRule type="expression" dxfId="421" priority="681" stopIfTrue="1">
      <formula>AND(H171="$",OR(#REF!="Yes",#REF!="No"))</formula>
    </cfRule>
    <cfRule type="expression" priority="682" stopIfTrue="1">
      <formula>H171="$"</formula>
    </cfRule>
    <cfRule type="expression" dxfId="420" priority="683" stopIfTrue="1">
      <formula>H171&lt;&gt;#REF!</formula>
    </cfRule>
  </conditionalFormatting>
  <conditionalFormatting sqref="H30">
    <cfRule type="expression" dxfId="419" priority="678" stopIfTrue="1">
      <formula>AND(H30="$",OR(#REF!="Yes",#REF!="No"))</formula>
    </cfRule>
    <cfRule type="expression" priority="679" stopIfTrue="1">
      <formula>H30="$"</formula>
    </cfRule>
    <cfRule type="expression" dxfId="418" priority="680" stopIfTrue="1">
      <formula>H30&lt;&gt;#REF!</formula>
    </cfRule>
  </conditionalFormatting>
  <conditionalFormatting sqref="H77">
    <cfRule type="expression" dxfId="417" priority="672" stopIfTrue="1">
      <formula>AND(H77="$",OR(#REF!="Yes",#REF!="No"))</formula>
    </cfRule>
    <cfRule type="expression" priority="673" stopIfTrue="1">
      <formula>H77="$"</formula>
    </cfRule>
    <cfRule type="expression" dxfId="416" priority="674" stopIfTrue="1">
      <formula>H77&lt;&gt;#REF!</formula>
    </cfRule>
  </conditionalFormatting>
  <conditionalFormatting sqref="H86">
    <cfRule type="expression" dxfId="415" priority="669" stopIfTrue="1">
      <formula>AND(H86="$",OR(#REF!="Yes",#REF!="No"))</formula>
    </cfRule>
    <cfRule type="expression" priority="670" stopIfTrue="1">
      <formula>H86="$"</formula>
    </cfRule>
    <cfRule type="expression" dxfId="414" priority="671" stopIfTrue="1">
      <formula>H86&lt;&gt;#REF!</formula>
    </cfRule>
  </conditionalFormatting>
  <conditionalFormatting sqref="H131">
    <cfRule type="expression" dxfId="413" priority="666" stopIfTrue="1">
      <formula>AND(H131="$",OR(#REF!="Yes",#REF!="No"))</formula>
    </cfRule>
    <cfRule type="expression" priority="667" stopIfTrue="1">
      <formula>H131="$"</formula>
    </cfRule>
    <cfRule type="expression" dxfId="412" priority="668" stopIfTrue="1">
      <formula>H131&lt;&gt;#REF!</formula>
    </cfRule>
  </conditionalFormatting>
  <conditionalFormatting sqref="H432 H391 H370 H267 H256:H258 H252 H241 H158 H156 H121 H106">
    <cfRule type="expression" dxfId="411" priority="663" stopIfTrue="1">
      <formula>AND(H106="$",OR(#REF!="Yes",#REF!="No"))</formula>
    </cfRule>
    <cfRule type="expression" priority="664" stopIfTrue="1">
      <formula>H106="$"</formula>
    </cfRule>
    <cfRule type="expression" dxfId="410" priority="665" stopIfTrue="1">
      <formula>H106&lt;&gt;#REF!</formula>
    </cfRule>
  </conditionalFormatting>
  <conditionalFormatting sqref="H415 H233">
    <cfRule type="expression" dxfId="409" priority="660" stopIfTrue="1">
      <formula>AND(H233="$",OR(#REF!="Yes",#REF!="No"))</formula>
    </cfRule>
    <cfRule type="expression" priority="661" stopIfTrue="1">
      <formula>H233="$"</formula>
    </cfRule>
    <cfRule type="expression" dxfId="408" priority="662" stopIfTrue="1">
      <formula>H233&lt;&gt;#REF!</formula>
    </cfRule>
  </conditionalFormatting>
  <conditionalFormatting sqref="H437 H384 H379 H247 H231:H232 H66">
    <cfRule type="expression" dxfId="407" priority="657" stopIfTrue="1">
      <formula>AND(H66="$",OR(#REF!="Yes",#REF!="No"))</formula>
    </cfRule>
    <cfRule type="expression" priority="658" stopIfTrue="1">
      <formula>H66="$"</formula>
    </cfRule>
    <cfRule type="expression" dxfId="406" priority="659" stopIfTrue="1">
      <formula>H66&lt;&gt;#REF!</formula>
    </cfRule>
  </conditionalFormatting>
  <conditionalFormatting sqref="H424 H419 H394 H377 H309 H275 H143 H124 H57:H58">
    <cfRule type="expression" dxfId="405" priority="651" stopIfTrue="1">
      <formula>AND(H57="$",OR(#REF!="Yes",#REF!="No"))</formula>
    </cfRule>
    <cfRule type="expression" priority="652" stopIfTrue="1">
      <formula>H57="$"</formula>
    </cfRule>
    <cfRule type="expression" dxfId="404" priority="653" stopIfTrue="1">
      <formula>H57&lt;&gt;#REF!</formula>
    </cfRule>
  </conditionalFormatting>
  <conditionalFormatting sqref="H442 H418 H385 H382 H368 H117">
    <cfRule type="expression" dxfId="403" priority="648" stopIfTrue="1">
      <formula>AND(H117="$",OR(#REF!="Yes",#REF!="No"))</formula>
    </cfRule>
    <cfRule type="expression" priority="649" stopIfTrue="1">
      <formula>H117="$"</formula>
    </cfRule>
    <cfRule type="expression" dxfId="402" priority="650" stopIfTrue="1">
      <formula>H117&lt;&gt;#REF!</formula>
    </cfRule>
  </conditionalFormatting>
  <conditionalFormatting sqref="H386 H320:H321 H294 H283 H280 H268:H269 H255 H235:H236 H225 H183 H159 H140:H141">
    <cfRule type="expression" dxfId="401" priority="645" stopIfTrue="1">
      <formula>AND(H140="$",OR(#REF!="Yes",#REF!="No"))</formula>
    </cfRule>
    <cfRule type="expression" priority="646" stopIfTrue="1">
      <formula>H140="$"</formula>
    </cfRule>
    <cfRule type="expression" dxfId="400" priority="647" stopIfTrue="1">
      <formula>H140&lt;&gt;#REF!</formula>
    </cfRule>
  </conditionalFormatting>
  <conditionalFormatting sqref="E133:F133 X133 R133:S133">
    <cfRule type="expression" dxfId="399" priority="641" stopIfTrue="1">
      <formula>AND(E133="$",OR(#REF!="Yes",#REF!="No"))</formula>
    </cfRule>
    <cfRule type="expression" priority="642" stopIfTrue="1">
      <formula>E133="$"</formula>
    </cfRule>
    <cfRule type="expression" dxfId="398" priority="643" stopIfTrue="1">
      <formula>E133&lt;&gt;#REF!</formula>
    </cfRule>
  </conditionalFormatting>
  <conditionalFormatting sqref="G133 T133">
    <cfRule type="expression" dxfId="397" priority="638" stopIfTrue="1">
      <formula>AND(G133="$",OR(#REF!="Yes",#REF!="No"))</formula>
    </cfRule>
    <cfRule type="expression" priority="639" stopIfTrue="1">
      <formula>G133="$"</formula>
    </cfRule>
    <cfRule type="expression" dxfId="396" priority="640" stopIfTrue="1">
      <formula>G133&lt;&gt;#REF!</formula>
    </cfRule>
  </conditionalFormatting>
  <conditionalFormatting sqref="A133">
    <cfRule type="expression" dxfId="395" priority="644">
      <formula>COUNTA(E133:X133)=0</formula>
    </cfRule>
  </conditionalFormatting>
  <conditionalFormatting sqref="U133:W133">
    <cfRule type="expression" dxfId="394" priority="634" stopIfTrue="1">
      <formula>AND(U133="$",OR(#REF!="Yes",#REF!="No"))</formula>
    </cfRule>
    <cfRule type="expression" priority="635" stopIfTrue="1">
      <formula>U133="$"</formula>
    </cfRule>
    <cfRule type="expression" dxfId="393" priority="636" stopIfTrue="1">
      <formula>U133&lt;&gt;#REF!</formula>
    </cfRule>
  </conditionalFormatting>
  <conditionalFormatting sqref="H133">
    <cfRule type="expression" dxfId="392" priority="628" stopIfTrue="1">
      <formula>AND(H133="$",OR(#REF!="Yes",#REF!="No"))</formula>
    </cfRule>
    <cfRule type="expression" priority="629" stopIfTrue="1">
      <formula>H133="$"</formula>
    </cfRule>
    <cfRule type="expression" dxfId="391" priority="630" stopIfTrue="1">
      <formula>H133&lt;&gt;#REF!</formula>
    </cfRule>
  </conditionalFormatting>
  <conditionalFormatting sqref="P341">
    <cfRule type="expression" dxfId="390" priority="624" stopIfTrue="1">
      <formula>AND(P341="$",OR(#REF!="Yes",#REF!="No"))</formula>
    </cfRule>
    <cfRule type="expression" priority="625" stopIfTrue="1">
      <formula>P341="$"</formula>
    </cfRule>
    <cfRule type="expression" dxfId="389" priority="626" stopIfTrue="1">
      <formula>P341&lt;&gt;#REF!</formula>
    </cfRule>
  </conditionalFormatting>
  <conditionalFormatting sqref="K341:N341">
    <cfRule type="expression" dxfId="388" priority="621" stopIfTrue="1">
      <formula>AND(K341="$",OR(#REF!="Yes",#REF!="No"))</formula>
    </cfRule>
    <cfRule type="expression" priority="622" stopIfTrue="1">
      <formula>K341="$"</formula>
    </cfRule>
    <cfRule type="expression" dxfId="387" priority="623" stopIfTrue="1">
      <formula>K341&lt;&gt;#REF!</formula>
    </cfRule>
  </conditionalFormatting>
  <conditionalFormatting sqref="A341">
    <cfRule type="expression" dxfId="386" priority="627">
      <formula>COUNTA(E341:X341)=0</formula>
    </cfRule>
  </conditionalFormatting>
  <conditionalFormatting sqref="F341:G341">
    <cfRule type="expression" dxfId="385" priority="614" stopIfTrue="1">
      <formula>AND(F341="$",OR(#REF!="Yes",#REF!="No"))</formula>
    </cfRule>
    <cfRule type="expression" priority="615" stopIfTrue="1">
      <formula>F341="$"</formula>
    </cfRule>
    <cfRule type="expression" dxfId="384" priority="616" stopIfTrue="1">
      <formula>F341&lt;&gt;#REF!</formula>
    </cfRule>
  </conditionalFormatting>
  <conditionalFormatting sqref="H341">
    <cfRule type="expression" dxfId="383" priority="611" stopIfTrue="1">
      <formula>AND(H341="$",OR(#REF!="Yes",#REF!="No"))</formula>
    </cfRule>
    <cfRule type="expression" priority="612" stopIfTrue="1">
      <formula>H341="$"</formula>
    </cfRule>
    <cfRule type="expression" dxfId="382" priority="613" stopIfTrue="1">
      <formula>H341&lt;&gt;#REF!</formula>
    </cfRule>
  </conditionalFormatting>
  <conditionalFormatting sqref="P342">
    <cfRule type="expression" dxfId="381" priority="607" stopIfTrue="1">
      <formula>AND(P342="$",OR(#REF!="Yes",#REF!="No"))</formula>
    </cfRule>
    <cfRule type="expression" priority="608" stopIfTrue="1">
      <formula>P342="$"</formula>
    </cfRule>
    <cfRule type="expression" dxfId="380" priority="609" stopIfTrue="1">
      <formula>P342&lt;&gt;#REF!</formula>
    </cfRule>
  </conditionalFormatting>
  <conditionalFormatting sqref="K342">
    <cfRule type="expression" dxfId="379" priority="604" stopIfTrue="1">
      <formula>AND(K342="$",OR(#REF!="Yes",#REF!="No"))</formula>
    </cfRule>
    <cfRule type="expression" priority="605" stopIfTrue="1">
      <formula>K342="$"</formula>
    </cfRule>
    <cfRule type="expression" dxfId="378" priority="606" stopIfTrue="1">
      <formula>K342&lt;&gt;#REF!</formula>
    </cfRule>
  </conditionalFormatting>
  <conditionalFormatting sqref="A342">
    <cfRule type="expression" dxfId="377" priority="610">
      <formula>COUNTA(E342:X342)=0</formula>
    </cfRule>
  </conditionalFormatting>
  <conditionalFormatting sqref="F342:G342">
    <cfRule type="expression" dxfId="376" priority="597" stopIfTrue="1">
      <formula>AND(F342="$",OR(#REF!="Yes",#REF!="No"))</formula>
    </cfRule>
    <cfRule type="expression" priority="598" stopIfTrue="1">
      <formula>F342="$"</formula>
    </cfRule>
    <cfRule type="expression" dxfId="375" priority="599" stopIfTrue="1">
      <formula>F342&lt;&gt;#REF!</formula>
    </cfRule>
  </conditionalFormatting>
  <conditionalFormatting sqref="H342">
    <cfRule type="expression" dxfId="374" priority="594" stopIfTrue="1">
      <formula>AND(H342="$",OR(#REF!="Yes",#REF!="No"))</formula>
    </cfRule>
    <cfRule type="expression" priority="595" stopIfTrue="1">
      <formula>H342="$"</formula>
    </cfRule>
    <cfRule type="expression" dxfId="373" priority="596" stopIfTrue="1">
      <formula>H342&lt;&gt;#REF!</formula>
    </cfRule>
  </conditionalFormatting>
  <conditionalFormatting sqref="L342:N342">
    <cfRule type="expression" dxfId="372" priority="591" stopIfTrue="1">
      <formula>AND(L342="$",OR(#REF!="Yes",#REF!="No"))</formula>
    </cfRule>
    <cfRule type="expression" priority="592" stopIfTrue="1">
      <formula>L342="$"</formula>
    </cfRule>
    <cfRule type="expression" dxfId="371" priority="593" stopIfTrue="1">
      <formula>L342&lt;&gt;#REF!</formula>
    </cfRule>
  </conditionalFormatting>
  <conditionalFormatting sqref="X7">
    <cfRule type="expression" dxfId="370" priority="584" stopIfTrue="1">
      <formula>AND(X7="$",OR(#REF!="Yes",#REF!="No"))</formula>
    </cfRule>
    <cfRule type="expression" priority="585" stopIfTrue="1">
      <formula>X7="$"</formula>
    </cfRule>
    <cfRule type="expression" dxfId="369" priority="586" stopIfTrue="1">
      <formula>X7&lt;&gt;#REF!</formula>
    </cfRule>
  </conditionalFormatting>
  <conditionalFormatting sqref="E7:F7 X7 I7">
    <cfRule type="expression" dxfId="368" priority="581" stopIfTrue="1">
      <formula>AND(E7="$",OR(#REF!="Yes",#REF!="No"))</formula>
    </cfRule>
    <cfRule type="expression" priority="582" stopIfTrue="1">
      <formula>E7="$"</formula>
    </cfRule>
    <cfRule type="expression" dxfId="367" priority="583" stopIfTrue="1">
      <formula>E7&lt;&gt;#REF!</formula>
    </cfRule>
  </conditionalFormatting>
  <conditionalFormatting sqref="G7">
    <cfRule type="expression" dxfId="366" priority="578" stopIfTrue="1">
      <formula>AND(G7="$",OR(#REF!="Yes",#REF!="No"))</formula>
    </cfRule>
    <cfRule type="expression" priority="579" stopIfTrue="1">
      <formula>G7="$"</formula>
    </cfRule>
    <cfRule type="expression" dxfId="365" priority="580" stopIfTrue="1">
      <formula>G7&lt;&gt;#REF!</formula>
    </cfRule>
  </conditionalFormatting>
  <conditionalFormatting sqref="J7">
    <cfRule type="expression" dxfId="364" priority="575" stopIfTrue="1">
      <formula>AND(J7="$",OR(#REF!="Yes",#REF!="No"))</formula>
    </cfRule>
    <cfRule type="expression" priority="576" stopIfTrue="1">
      <formula>J7="$"</formula>
    </cfRule>
    <cfRule type="expression" dxfId="363" priority="577" stopIfTrue="1">
      <formula>J7&lt;&gt;#REF!</formula>
    </cfRule>
  </conditionalFormatting>
  <conditionalFormatting sqref="T7">
    <cfRule type="expression" dxfId="362" priority="572" stopIfTrue="1">
      <formula>AND(T7="$",OR(#REF!="Yes",#REF!="No"))</formula>
    </cfRule>
    <cfRule type="expression" priority="573" stopIfTrue="1">
      <formula>T7="$"</formula>
    </cfRule>
    <cfRule type="expression" dxfId="361" priority="574" stopIfTrue="1">
      <formula>T7&lt;&gt;#REF!</formula>
    </cfRule>
  </conditionalFormatting>
  <conditionalFormatting sqref="A7">
    <cfRule type="expression" dxfId="360" priority="587">
      <formula>COUNTA(E7:X7)=0</formula>
    </cfRule>
  </conditionalFormatting>
  <conditionalFormatting sqref="V7">
    <cfRule type="expression" dxfId="359" priority="568" stopIfTrue="1">
      <formula>AND(V7="$",OR(#REF!="Yes",#REF!="No"))</formula>
    </cfRule>
    <cfRule type="expression" priority="569" stopIfTrue="1">
      <formula>V7="$"</formula>
    </cfRule>
    <cfRule type="expression" dxfId="358" priority="570" stopIfTrue="1">
      <formula>V7&lt;&gt;#REF!</formula>
    </cfRule>
  </conditionalFormatting>
  <conditionalFormatting sqref="V7">
    <cfRule type="expression" dxfId="357" priority="565" stopIfTrue="1">
      <formula>AND(V7="$",OR(#REF!="Yes",#REF!="No"))</formula>
    </cfRule>
    <cfRule type="expression" priority="566" stopIfTrue="1">
      <formula>V7="$"</formula>
    </cfRule>
    <cfRule type="expression" dxfId="356" priority="567" stopIfTrue="1">
      <formula>V7&lt;&gt;#REF!</formula>
    </cfRule>
  </conditionalFormatting>
  <conditionalFormatting sqref="U7">
    <cfRule type="expression" dxfId="355" priority="562" stopIfTrue="1">
      <formula>AND(U7="$",OR(#REF!="Yes",#REF!="No"))</formula>
    </cfRule>
    <cfRule type="expression" priority="563" stopIfTrue="1">
      <formula>U7="$"</formula>
    </cfRule>
    <cfRule type="expression" dxfId="354" priority="564" stopIfTrue="1">
      <formula>U7&lt;&gt;#REF!</formula>
    </cfRule>
  </conditionalFormatting>
  <conditionalFormatting sqref="U7">
    <cfRule type="expression" dxfId="353" priority="559" stopIfTrue="1">
      <formula>AND(U7="$",OR(#REF!="Yes",#REF!="No"))</formula>
    </cfRule>
    <cfRule type="expression" priority="560" stopIfTrue="1">
      <formula>U7="$"</formula>
    </cfRule>
    <cfRule type="expression" dxfId="352" priority="561" stopIfTrue="1">
      <formula>U7&lt;&gt;#REF!</formula>
    </cfRule>
  </conditionalFormatting>
  <conditionalFormatting sqref="W7">
    <cfRule type="expression" dxfId="351" priority="556" stopIfTrue="1">
      <formula>AND(W7="$",OR(#REF!="Yes",#REF!="No"))</formula>
    </cfRule>
    <cfRule type="expression" priority="557" stopIfTrue="1">
      <formula>W7="$"</formula>
    </cfRule>
    <cfRule type="expression" dxfId="350" priority="558" stopIfTrue="1">
      <formula>W7&lt;&gt;#REF!</formula>
    </cfRule>
  </conditionalFormatting>
  <conditionalFormatting sqref="W7">
    <cfRule type="expression" dxfId="349" priority="553" stopIfTrue="1">
      <formula>AND(W7="$",OR(#REF!="Yes",#REF!="No"))</formula>
    </cfRule>
    <cfRule type="expression" priority="554" stopIfTrue="1">
      <formula>W7="$"</formula>
    </cfRule>
    <cfRule type="expression" dxfId="348" priority="555" stopIfTrue="1">
      <formula>W7&lt;&gt;#REF!</formula>
    </cfRule>
  </conditionalFormatting>
  <conditionalFormatting sqref="H7">
    <cfRule type="expression" dxfId="347" priority="547" stopIfTrue="1">
      <formula>AND(H7="$",OR(#REF!="Yes",#REF!="No"))</formula>
    </cfRule>
    <cfRule type="expression" priority="548" stopIfTrue="1">
      <formula>H7="$"</formula>
    </cfRule>
    <cfRule type="expression" dxfId="346" priority="549" stopIfTrue="1">
      <formula>H7&lt;&gt;#REF!</formula>
    </cfRule>
  </conditionalFormatting>
  <conditionalFormatting sqref="K277:N277 P277">
    <cfRule type="expression" dxfId="345" priority="543" stopIfTrue="1">
      <formula>AND(K277="$",OR(#REF!="Yes",#REF!="No"))</formula>
    </cfRule>
    <cfRule type="expression" priority="544" stopIfTrue="1">
      <formula>K277="$"</formula>
    </cfRule>
    <cfRule type="expression" dxfId="344" priority="545" stopIfTrue="1">
      <formula>K277&lt;&gt;#REF!</formula>
    </cfRule>
  </conditionalFormatting>
  <conditionalFormatting sqref="A277">
    <cfRule type="expression" dxfId="343" priority="546">
      <formula>COUNTA(E277:X277)=0</formula>
    </cfRule>
  </conditionalFormatting>
  <conditionalFormatting sqref="E24:F24 X24 Q24:S24">
    <cfRule type="expression" dxfId="342" priority="535" stopIfTrue="1">
      <formula>AND(E24="$",OR(#REF!="Yes",#REF!="No"))</formula>
    </cfRule>
    <cfRule type="expression" priority="536" stopIfTrue="1">
      <formula>E24="$"</formula>
    </cfRule>
    <cfRule type="expression" dxfId="341" priority="537" stopIfTrue="1">
      <formula>E24&lt;&gt;#REF!</formula>
    </cfRule>
  </conditionalFormatting>
  <conditionalFormatting sqref="G24 T24">
    <cfRule type="expression" dxfId="340" priority="532" stopIfTrue="1">
      <formula>AND(G24="$",OR(#REF!="Yes",#REF!="No"))</formula>
    </cfRule>
    <cfRule type="expression" priority="533" stopIfTrue="1">
      <formula>G24="$"</formula>
    </cfRule>
    <cfRule type="expression" dxfId="339" priority="534" stopIfTrue="1">
      <formula>G24&lt;&gt;#REF!</formula>
    </cfRule>
  </conditionalFormatting>
  <conditionalFormatting sqref="A24">
    <cfRule type="expression" dxfId="338" priority="538">
      <formula>COUNTA(E24:X24)=0</formula>
    </cfRule>
  </conditionalFormatting>
  <conditionalFormatting sqref="U24:W24">
    <cfRule type="expression" dxfId="337" priority="528" stopIfTrue="1">
      <formula>AND(U24="$",OR(#REF!="Yes",#REF!="No"))</formula>
    </cfRule>
    <cfRule type="expression" priority="529" stopIfTrue="1">
      <formula>U24="$"</formula>
    </cfRule>
    <cfRule type="expression" dxfId="336" priority="530" stopIfTrue="1">
      <formula>U24&lt;&gt;#REF!</formula>
    </cfRule>
  </conditionalFormatting>
  <conditionalFormatting sqref="I24">
    <cfRule type="expression" dxfId="335" priority="525" stopIfTrue="1">
      <formula>AND(I24="$",OR(#REF!="Yes",#REF!="No"))</formula>
    </cfRule>
    <cfRule type="expression" priority="526" stopIfTrue="1">
      <formula>I24="$"</formula>
    </cfRule>
    <cfRule type="expression" dxfId="334" priority="527" stopIfTrue="1">
      <formula>I24&lt;&gt;#REF!</formula>
    </cfRule>
  </conditionalFormatting>
  <conditionalFormatting sqref="P24 J24">
    <cfRule type="expression" dxfId="333" priority="522" stopIfTrue="1">
      <formula>AND(J24="$",OR(#REF!="Yes",#REF!="No"))</formula>
    </cfRule>
    <cfRule type="expression" priority="523" stopIfTrue="1">
      <formula>J24="$"</formula>
    </cfRule>
    <cfRule type="expression" dxfId="332" priority="524" stopIfTrue="1">
      <formula>J24&lt;&gt;#REF!</formula>
    </cfRule>
  </conditionalFormatting>
  <conditionalFormatting sqref="K24:N24">
    <cfRule type="expression" dxfId="331" priority="519" stopIfTrue="1">
      <formula>AND(K24="$",OR(#REF!="Yes",#REF!="No"))</formula>
    </cfRule>
    <cfRule type="expression" priority="520" stopIfTrue="1">
      <formula>K24="$"</formula>
    </cfRule>
    <cfRule type="expression" dxfId="330" priority="521" stopIfTrue="1">
      <formula>K24&lt;&gt;#REF!</formula>
    </cfRule>
  </conditionalFormatting>
  <conditionalFormatting sqref="H24">
    <cfRule type="expression" dxfId="329" priority="513" stopIfTrue="1">
      <formula>AND(H24="$",OR(#REF!="Yes",#REF!="No"))</formula>
    </cfRule>
    <cfRule type="expression" priority="514" stopIfTrue="1">
      <formula>H24="$"</formula>
    </cfRule>
    <cfRule type="expression" dxfId="328" priority="515" stopIfTrue="1">
      <formula>H24&lt;&gt;#REF!</formula>
    </cfRule>
  </conditionalFormatting>
  <conditionalFormatting sqref="K219:N219 P219">
    <cfRule type="expression" dxfId="327" priority="509" stopIfTrue="1">
      <formula>AND(K219="$",OR(#REF!="Yes",#REF!="No"))</formula>
    </cfRule>
    <cfRule type="expression" priority="510" stopIfTrue="1">
      <formula>K219="$"</formula>
    </cfRule>
    <cfRule type="expression" dxfId="326" priority="511" stopIfTrue="1">
      <formula>K219&lt;&gt;#REF!</formula>
    </cfRule>
  </conditionalFormatting>
  <conditionalFormatting sqref="A219">
    <cfRule type="expression" dxfId="325" priority="512">
      <formula>COUNTA(E219:X219)=0</formula>
    </cfRule>
  </conditionalFormatting>
  <conditionalFormatting sqref="F219:G219">
    <cfRule type="expression" dxfId="324" priority="502" stopIfTrue="1">
      <formula>AND(F219="$",OR(#REF!="Yes",#REF!="No"))</formula>
    </cfRule>
    <cfRule type="expression" priority="503" stopIfTrue="1">
      <formula>F219="$"</formula>
    </cfRule>
    <cfRule type="expression" dxfId="323" priority="504" stopIfTrue="1">
      <formula>F219&lt;&gt;#REF!</formula>
    </cfRule>
  </conditionalFormatting>
  <conditionalFormatting sqref="S219">
    <cfRule type="expression" dxfId="322" priority="499" stopIfTrue="1">
      <formula>AND(S219="$",OR(#REF!="Yes",#REF!="No"))</formula>
    </cfRule>
    <cfRule type="expression" priority="500" stopIfTrue="1">
      <formula>S219="$"</formula>
    </cfRule>
    <cfRule type="expression" dxfId="321" priority="501" stopIfTrue="1">
      <formula>S219&lt;&gt;#REF!</formula>
    </cfRule>
  </conditionalFormatting>
  <conditionalFormatting sqref="X219">
    <cfRule type="expression" dxfId="320" priority="496" stopIfTrue="1">
      <formula>AND(X219="$",OR(#REF!="Yes",#REF!="No"))</formula>
    </cfRule>
    <cfRule type="expression" priority="497" stopIfTrue="1">
      <formula>X219="$"</formula>
    </cfRule>
    <cfRule type="expression" dxfId="319" priority="498" stopIfTrue="1">
      <formula>X219&lt;&gt;#REF!</formula>
    </cfRule>
  </conditionalFormatting>
  <conditionalFormatting sqref="X219">
    <cfRule type="expression" dxfId="318" priority="493" stopIfTrue="1">
      <formula>AND(X219="$",OR(#REF!="Yes",#REF!="No"))</formula>
    </cfRule>
    <cfRule type="expression" priority="494" stopIfTrue="1">
      <formula>X219="$"</formula>
    </cfRule>
    <cfRule type="expression" dxfId="317" priority="495" stopIfTrue="1">
      <formula>X219&lt;&gt;#REF!</formula>
    </cfRule>
  </conditionalFormatting>
  <conditionalFormatting sqref="H219">
    <cfRule type="expression" dxfId="316" priority="490" stopIfTrue="1">
      <formula>AND(H219="$",OR(#REF!="Yes",#REF!="No"))</formula>
    </cfRule>
    <cfRule type="expression" priority="491" stopIfTrue="1">
      <formula>H219="$"</formula>
    </cfRule>
    <cfRule type="expression" dxfId="315" priority="492" stopIfTrue="1">
      <formula>H219&lt;&gt;#REF!</formula>
    </cfRule>
  </conditionalFormatting>
  <conditionalFormatting sqref="K323:N324 K326:N327 P326:P327 P323:P324 P329:P332 K329:N332">
    <cfRule type="expression" dxfId="314" priority="472" stopIfTrue="1">
      <formula>AND(K323="$",OR(#REF!="Yes",#REF!="No"))</formula>
    </cfRule>
    <cfRule type="expression" priority="473" stopIfTrue="1">
      <formula>K323="$"</formula>
    </cfRule>
    <cfRule type="expression" dxfId="313" priority="474" stopIfTrue="1">
      <formula>K323&lt;&gt;#REF!</formula>
    </cfRule>
  </conditionalFormatting>
  <conditionalFormatting sqref="K350:N352 P350:P352">
    <cfRule type="expression" dxfId="312" priority="469" stopIfTrue="1">
      <formula>AND(K350="$",OR(#REF!="Yes",#REF!="No"))</formula>
    </cfRule>
    <cfRule type="expression" priority="470" stopIfTrue="1">
      <formula>K350="$"</formula>
    </cfRule>
    <cfRule type="expression" dxfId="311" priority="471" stopIfTrue="1">
      <formula>K350&lt;&gt;#REF!</formula>
    </cfRule>
  </conditionalFormatting>
  <conditionalFormatting sqref="K361:N362 P361:P362">
    <cfRule type="expression" dxfId="310" priority="466" stopIfTrue="1">
      <formula>AND(K361="$",OR(#REF!="Yes",#REF!="No"))</formula>
    </cfRule>
    <cfRule type="expression" priority="467" stopIfTrue="1">
      <formula>K361="$"</formula>
    </cfRule>
    <cfRule type="expression" dxfId="309" priority="468" stopIfTrue="1">
      <formula>K361&lt;&gt;#REF!</formula>
    </cfRule>
  </conditionalFormatting>
  <conditionalFormatting sqref="K353:M353">
    <cfRule type="expression" dxfId="308" priority="463" stopIfTrue="1">
      <formula>AND(K353="$",OR(#REF!="Yes",#REF!="No"))</formula>
    </cfRule>
    <cfRule type="expression" priority="464" stopIfTrue="1">
      <formula>K353="$"</formula>
    </cfRule>
    <cfRule type="expression" dxfId="307" priority="465" stopIfTrue="1">
      <formula>K353&lt;&gt;#REF!</formula>
    </cfRule>
  </conditionalFormatting>
  <conditionalFormatting sqref="P353">
    <cfRule type="expression" dxfId="306" priority="460" stopIfTrue="1">
      <formula>AND(P353="$",OR(#REF!="Yes",#REF!="No"))</formula>
    </cfRule>
    <cfRule type="expression" priority="461" stopIfTrue="1">
      <formula>P353="$"</formula>
    </cfRule>
    <cfRule type="expression" dxfId="305" priority="462" stopIfTrue="1">
      <formula>P353&lt;&gt;#REF!</formula>
    </cfRule>
  </conditionalFormatting>
  <conditionalFormatting sqref="N354:N360">
    <cfRule type="expression" dxfId="304" priority="457" stopIfTrue="1">
      <formula>AND(N354="$",OR(#REF!="Yes",#REF!="No"))</formula>
    </cfRule>
    <cfRule type="expression" priority="458" stopIfTrue="1">
      <formula>N354="$"</formula>
    </cfRule>
    <cfRule type="expression" dxfId="303" priority="459" stopIfTrue="1">
      <formula>N354&lt;&gt;#REF!</formula>
    </cfRule>
  </conditionalFormatting>
  <conditionalFormatting sqref="K354:M360">
    <cfRule type="expression" dxfId="302" priority="454" stopIfTrue="1">
      <formula>AND(K354="$",OR(#REF!="Yes",#REF!="No"))</formula>
    </cfRule>
    <cfRule type="expression" priority="455" stopIfTrue="1">
      <formula>K354="$"</formula>
    </cfRule>
    <cfRule type="expression" dxfId="301" priority="456" stopIfTrue="1">
      <formula>K354&lt;&gt;#REF!</formula>
    </cfRule>
  </conditionalFormatting>
  <conditionalFormatting sqref="P354:P360">
    <cfRule type="expression" dxfId="300" priority="451" stopIfTrue="1">
      <formula>AND(P354="$",OR(#REF!="Yes",#REF!="No"))</formula>
    </cfRule>
    <cfRule type="expression" priority="452" stopIfTrue="1">
      <formula>P354="$"</formula>
    </cfRule>
    <cfRule type="expression" dxfId="299" priority="453" stopIfTrue="1">
      <formula>P354&lt;&gt;#REF!</formula>
    </cfRule>
  </conditionalFormatting>
  <conditionalFormatting sqref="W437 W424 W377">
    <cfRule type="expression" dxfId="298" priority="448" stopIfTrue="1">
      <formula>AND(W377="$",OR(#REF!="Yes",#REF!="No"))</formula>
    </cfRule>
    <cfRule type="expression" priority="449" stopIfTrue="1">
      <formula>W377="$"</formula>
    </cfRule>
    <cfRule type="expression" dxfId="297" priority="450" stopIfTrue="1">
      <formula>W377&lt;&gt;#REF!</formula>
    </cfRule>
  </conditionalFormatting>
  <conditionalFormatting sqref="W13">
    <cfRule type="expression" dxfId="296" priority="445" stopIfTrue="1">
      <formula>AND(W13="$",OR(#REF!="Yes",#REF!="No"))</formula>
    </cfRule>
    <cfRule type="expression" priority="446" stopIfTrue="1">
      <formula>W13="$"</formula>
    </cfRule>
    <cfRule type="expression" dxfId="295" priority="447" stopIfTrue="1">
      <formula>W13&lt;&gt;#REF!</formula>
    </cfRule>
  </conditionalFormatting>
  <conditionalFormatting sqref="W76">
    <cfRule type="expression" dxfId="294" priority="442" stopIfTrue="1">
      <formula>AND(W76="$",OR(#REF!="Yes",#REF!="No"))</formula>
    </cfRule>
    <cfRule type="expression" priority="443" stopIfTrue="1">
      <formula>W76="$"</formula>
    </cfRule>
    <cfRule type="expression" dxfId="293" priority="444" stopIfTrue="1">
      <formula>W76&lt;&gt;#REF!</formula>
    </cfRule>
  </conditionalFormatting>
  <conditionalFormatting sqref="K218:N218 P218">
    <cfRule type="expression" dxfId="292" priority="438" stopIfTrue="1">
      <formula>AND(K218="$",OR(#REF!="Yes",#REF!="No"))</formula>
    </cfRule>
    <cfRule type="expression" priority="439" stopIfTrue="1">
      <formula>K218="$"</formula>
    </cfRule>
    <cfRule type="expression" dxfId="291" priority="440" stopIfTrue="1">
      <formula>K218&lt;&gt;#REF!</formula>
    </cfRule>
  </conditionalFormatting>
  <conditionalFormatting sqref="A218">
    <cfRule type="expression" dxfId="290" priority="441">
      <formula>COUNTA(E218:X218)=0</formula>
    </cfRule>
  </conditionalFormatting>
  <conditionalFormatting sqref="F218:G218">
    <cfRule type="expression" dxfId="289" priority="431" stopIfTrue="1">
      <formula>AND(F218="$",OR(#REF!="Yes",#REF!="No"))</formula>
    </cfRule>
    <cfRule type="expression" priority="432" stopIfTrue="1">
      <formula>F218="$"</formula>
    </cfRule>
    <cfRule type="expression" dxfId="288" priority="433" stopIfTrue="1">
      <formula>F218&lt;&gt;#REF!</formula>
    </cfRule>
  </conditionalFormatting>
  <conditionalFormatting sqref="S218">
    <cfRule type="expression" dxfId="287" priority="428" stopIfTrue="1">
      <formula>AND(S218="$",OR(#REF!="Yes",#REF!="No"))</formula>
    </cfRule>
    <cfRule type="expression" priority="429" stopIfTrue="1">
      <formula>S218="$"</formula>
    </cfRule>
    <cfRule type="expression" dxfId="286" priority="430" stopIfTrue="1">
      <formula>S218&lt;&gt;#REF!</formula>
    </cfRule>
  </conditionalFormatting>
  <conditionalFormatting sqref="X218">
    <cfRule type="expression" dxfId="285" priority="425" stopIfTrue="1">
      <formula>AND(X218="$",OR(#REF!="Yes",#REF!="No"))</formula>
    </cfRule>
    <cfRule type="expression" priority="426" stopIfTrue="1">
      <formula>X218="$"</formula>
    </cfRule>
    <cfRule type="expression" dxfId="284" priority="427" stopIfTrue="1">
      <formula>X218&lt;&gt;#REF!</formula>
    </cfRule>
  </conditionalFormatting>
  <conditionalFormatting sqref="X218">
    <cfRule type="expression" dxfId="283" priority="422" stopIfTrue="1">
      <formula>AND(X218="$",OR(#REF!="Yes",#REF!="No"))</formula>
    </cfRule>
    <cfRule type="expression" priority="423" stopIfTrue="1">
      <formula>X218="$"</formula>
    </cfRule>
    <cfRule type="expression" dxfId="282" priority="424" stopIfTrue="1">
      <formula>X218&lt;&gt;#REF!</formula>
    </cfRule>
  </conditionalFormatting>
  <conditionalFormatting sqref="H218">
    <cfRule type="expression" dxfId="281" priority="416" stopIfTrue="1">
      <formula>AND(H218="$",OR(#REF!="Yes",#REF!="No"))</formula>
    </cfRule>
    <cfRule type="expression" priority="417" stopIfTrue="1">
      <formula>H218="$"</formula>
    </cfRule>
    <cfRule type="expression" dxfId="280" priority="418" stopIfTrue="1">
      <formula>H218&lt;&gt;#REF!</formula>
    </cfRule>
  </conditionalFormatting>
  <conditionalFormatting sqref="H411 H367 H310 H198 H177">
    <cfRule type="expression" dxfId="279" priority="413" stopIfTrue="1">
      <formula>AND(H177="$",OR(#REF!="Yes",#REF!="No"))</formula>
    </cfRule>
    <cfRule type="expression" priority="414" stopIfTrue="1">
      <formula>H177="$"</formula>
    </cfRule>
    <cfRule type="expression" dxfId="278" priority="415" stopIfTrue="1">
      <formula>H177&lt;&gt;#REF!</formula>
    </cfRule>
  </conditionalFormatting>
  <conditionalFormatting sqref="E196:F196 X196 Q196:R196 I196:J196">
    <cfRule type="expression" dxfId="277" priority="409" stopIfTrue="1">
      <formula>AND(E196="$",OR(#REF!="Yes",#REF!="No"))</formula>
    </cfRule>
    <cfRule type="expression" priority="410" stopIfTrue="1">
      <formula>E196="$"</formula>
    </cfRule>
    <cfRule type="expression" dxfId="276" priority="411" stopIfTrue="1">
      <formula>E196&lt;&gt;#REF!</formula>
    </cfRule>
  </conditionalFormatting>
  <conditionalFormatting sqref="T196 G196">
    <cfRule type="expression" dxfId="275" priority="406" stopIfTrue="1">
      <formula>AND(G196="$",OR(#REF!="Yes",#REF!="No"))</formula>
    </cfRule>
    <cfRule type="expression" priority="407" stopIfTrue="1">
      <formula>G196="$"</formula>
    </cfRule>
    <cfRule type="expression" dxfId="274" priority="408" stopIfTrue="1">
      <formula>G196&lt;&gt;#REF!</formula>
    </cfRule>
  </conditionalFormatting>
  <conditionalFormatting sqref="S196">
    <cfRule type="expression" dxfId="273" priority="403" stopIfTrue="1">
      <formula>AND(S196="$",OR(#REF!="Yes",#REF!="No"))</formula>
    </cfRule>
    <cfRule type="expression" priority="404" stopIfTrue="1">
      <formula>S196="$"</formula>
    </cfRule>
    <cfRule type="expression" dxfId="272" priority="405" stopIfTrue="1">
      <formula>S196&lt;&gt;#REF!</formula>
    </cfRule>
  </conditionalFormatting>
  <conditionalFormatting sqref="A196">
    <cfRule type="expression" dxfId="271" priority="412">
      <formula>COUNTA(E196:X196)=0</formula>
    </cfRule>
  </conditionalFormatting>
  <conditionalFormatting sqref="V196">
    <cfRule type="expression" dxfId="270" priority="396" stopIfTrue="1">
      <formula>AND(V196="$",OR(#REF!="Yes",#REF!="No"))</formula>
    </cfRule>
    <cfRule type="expression" priority="397" stopIfTrue="1">
      <formula>V196="$"</formula>
    </cfRule>
    <cfRule type="expression" dxfId="269" priority="398" stopIfTrue="1">
      <formula>V196&lt;&gt;#REF!</formula>
    </cfRule>
  </conditionalFormatting>
  <conditionalFormatting sqref="U196">
    <cfRule type="expression" dxfId="268" priority="393" stopIfTrue="1">
      <formula>AND(U196="$",OR(#REF!="Yes",#REF!="No"))</formula>
    </cfRule>
    <cfRule type="expression" priority="394" stopIfTrue="1">
      <formula>U196="$"</formula>
    </cfRule>
    <cfRule type="expression" dxfId="267" priority="395" stopIfTrue="1">
      <formula>U196&lt;&gt;#REF!</formula>
    </cfRule>
  </conditionalFormatting>
  <conditionalFormatting sqref="W196">
    <cfRule type="expression" dxfId="266" priority="390" stopIfTrue="1">
      <formula>AND(W196="$",OR(#REF!="Yes",#REF!="No"))</formula>
    </cfRule>
    <cfRule type="expression" priority="391" stopIfTrue="1">
      <formula>W196="$"</formula>
    </cfRule>
    <cfRule type="expression" dxfId="265" priority="392" stopIfTrue="1">
      <formula>W196&lt;&gt;#REF!</formula>
    </cfRule>
  </conditionalFormatting>
  <conditionalFormatting sqref="H196">
    <cfRule type="expression" dxfId="264" priority="387" stopIfTrue="1">
      <formula>AND(H196="$",OR(#REF!="Yes",#REF!="No"))</formula>
    </cfRule>
    <cfRule type="expression" priority="388" stopIfTrue="1">
      <formula>H196="$"</formula>
    </cfRule>
    <cfRule type="expression" dxfId="263" priority="389" stopIfTrue="1">
      <formula>H196&lt;&gt;#REF!</formula>
    </cfRule>
  </conditionalFormatting>
  <conditionalFormatting sqref="W412">
    <cfRule type="expression" dxfId="262" priority="378" stopIfTrue="1">
      <formula>AND(W412="$",OR(#REF!="Yes",#REF!="No"))</formula>
    </cfRule>
    <cfRule type="expression" priority="379" stopIfTrue="1">
      <formula>W412="$"</formula>
    </cfRule>
    <cfRule type="expression" dxfId="261" priority="380" stopIfTrue="1">
      <formula>W412&lt;&gt;#REF!</formula>
    </cfRule>
  </conditionalFormatting>
  <conditionalFormatting sqref="S412">
    <cfRule type="expression" dxfId="260" priority="375" stopIfTrue="1">
      <formula>AND(S412="$",OR(#REF!="Yes",#REF!="No"))</formula>
    </cfRule>
    <cfRule type="expression" priority="376" stopIfTrue="1">
      <formula>S412="$"</formula>
    </cfRule>
    <cfRule type="expression" dxfId="259" priority="377" stopIfTrue="1">
      <formula>S412&lt;&gt;#REF!</formula>
    </cfRule>
  </conditionalFormatting>
  <conditionalFormatting sqref="Q436 Q416 Q297 Q274 Q243 Q81">
    <cfRule type="expression" dxfId="258" priority="369" stopIfTrue="1">
      <formula>AND(Q81="$",OR(#REF!="Yes",#REF!="No"))</formula>
    </cfRule>
    <cfRule type="expression" priority="370" stopIfTrue="1">
      <formula>Q81="$"</formula>
    </cfRule>
    <cfRule type="expression" dxfId="257" priority="371" stopIfTrue="1">
      <formula>Q81&lt;&gt;#REF!</formula>
    </cfRule>
  </conditionalFormatting>
  <conditionalFormatting sqref="K192:N196 P192:P196">
    <cfRule type="expression" dxfId="256" priority="363" stopIfTrue="1">
      <formula>AND(K192="$",OR(#REF!="Yes",#REF!="No"))</formula>
    </cfRule>
    <cfRule type="expression" priority="364" stopIfTrue="1">
      <formula>K192="$"</formula>
    </cfRule>
    <cfRule type="expression" dxfId="255" priority="365" stopIfTrue="1">
      <formula>K192&lt;&gt;#REF!</formula>
    </cfRule>
  </conditionalFormatting>
  <conditionalFormatting sqref="K259:N259 P259">
    <cfRule type="expression" dxfId="254" priority="359" stopIfTrue="1">
      <formula>AND(K259="$",OR(#REF!="Yes",#REF!="No"))</formula>
    </cfRule>
    <cfRule type="expression" priority="360" stopIfTrue="1">
      <formula>K259="$"</formula>
    </cfRule>
    <cfRule type="expression" dxfId="253" priority="361" stopIfTrue="1">
      <formula>K259&lt;&gt;#REF!</formula>
    </cfRule>
  </conditionalFormatting>
  <conditionalFormatting sqref="I259">
    <cfRule type="expression" dxfId="252" priority="356" stopIfTrue="1">
      <formula>AND(I259="$",OR(#REF!="Yes",#REF!="No"))</formula>
    </cfRule>
    <cfRule type="expression" priority="357" stopIfTrue="1">
      <formula>I259="$"</formula>
    </cfRule>
    <cfRule type="expression" dxfId="251" priority="358" stopIfTrue="1">
      <formula>I259&lt;&gt;#REF!</formula>
    </cfRule>
  </conditionalFormatting>
  <conditionalFormatting sqref="J259">
    <cfRule type="expression" dxfId="250" priority="353" stopIfTrue="1">
      <formula>AND(J259="$",OR(#REF!="Yes",#REF!="No"))</formula>
    </cfRule>
    <cfRule type="expression" priority="354" stopIfTrue="1">
      <formula>J259="$"</formula>
    </cfRule>
    <cfRule type="expression" dxfId="249" priority="355" stopIfTrue="1">
      <formula>J259&lt;&gt;#REF!</formula>
    </cfRule>
  </conditionalFormatting>
  <conditionalFormatting sqref="A259">
    <cfRule type="expression" dxfId="248" priority="362">
      <formula>COUNTA(E259:X259)=0</formula>
    </cfRule>
  </conditionalFormatting>
  <conditionalFormatting sqref="S259">
    <cfRule type="expression" dxfId="247" priority="346" stopIfTrue="1">
      <formula>AND(S259="$",OR(#REF!="Yes",#REF!="No"))</formula>
    </cfRule>
    <cfRule type="expression" priority="347" stopIfTrue="1">
      <formula>S259="$"</formula>
    </cfRule>
    <cfRule type="expression" dxfId="246" priority="348" stopIfTrue="1">
      <formula>S259&lt;&gt;#REF!</formula>
    </cfRule>
  </conditionalFormatting>
  <conditionalFormatting sqref="H259">
    <cfRule type="expression" dxfId="245" priority="343" stopIfTrue="1">
      <formula>AND(H259="$",OR(#REF!="Yes",#REF!="No"))</formula>
    </cfRule>
    <cfRule type="expression" priority="344" stopIfTrue="1">
      <formula>H259="$"</formula>
    </cfRule>
    <cfRule type="expression" dxfId="244" priority="345" stopIfTrue="1">
      <formula>H259&lt;&gt;#REF!</formula>
    </cfRule>
  </conditionalFormatting>
  <conditionalFormatting sqref="A325">
    <cfRule type="expression" dxfId="243" priority="342">
      <formula>COUNTA(E325:X325)=0</formula>
    </cfRule>
  </conditionalFormatting>
  <conditionalFormatting sqref="K325:N325 P325">
    <cfRule type="expression" dxfId="242" priority="335" stopIfTrue="1">
      <formula>AND(K325="$",OR(#REF!="Yes",#REF!="No"))</formula>
    </cfRule>
    <cfRule type="expression" priority="336" stopIfTrue="1">
      <formula>K325="$"</formula>
    </cfRule>
    <cfRule type="expression" dxfId="241" priority="337" stopIfTrue="1">
      <formula>K325&lt;&gt;#REF!</formula>
    </cfRule>
  </conditionalFormatting>
  <conditionalFormatting sqref="S396 S378 S277 S252 S229 S155">
    <cfRule type="expression" dxfId="240" priority="332" stopIfTrue="1">
      <formula>AND(S155="$",OR(#REF!="Yes",#REF!="No"))</formula>
    </cfRule>
    <cfRule type="expression" priority="333" stopIfTrue="1">
      <formula>S155="$"</formula>
    </cfRule>
    <cfRule type="expression" dxfId="239" priority="334" stopIfTrue="1">
      <formula>S155&lt;&gt;#REF!</formula>
    </cfRule>
  </conditionalFormatting>
  <conditionalFormatting sqref="E146 I146:J146 Q146:S146 X146">
    <cfRule type="expression" dxfId="238" priority="328" stopIfTrue="1">
      <formula>AND(E146="$",OR(#REF!="Yes",#REF!="No"))</formula>
    </cfRule>
    <cfRule type="expression" priority="329" stopIfTrue="1">
      <formula>E146="$"</formula>
    </cfRule>
    <cfRule type="expression" dxfId="237" priority="330" stopIfTrue="1">
      <formula>E146&lt;&gt;#REF!</formula>
    </cfRule>
  </conditionalFormatting>
  <conditionalFormatting sqref="K146:N146 T146 P146">
    <cfRule type="expression" dxfId="236" priority="325" stopIfTrue="1">
      <formula>AND(K146="$",OR(#REF!="Yes",#REF!="No"))</formula>
    </cfRule>
    <cfRule type="expression" priority="326" stopIfTrue="1">
      <formula>K146="$"</formula>
    </cfRule>
    <cfRule type="expression" dxfId="235" priority="327" stopIfTrue="1">
      <formula>K146&lt;&gt;#REF!</formula>
    </cfRule>
  </conditionalFormatting>
  <conditionalFormatting sqref="F146:G146">
    <cfRule type="expression" dxfId="234" priority="322" stopIfTrue="1">
      <formula>AND(F146="$",OR(#REF!="Yes",#REF!="No"))</formula>
    </cfRule>
    <cfRule type="expression" priority="323" stopIfTrue="1">
      <formula>F146="$"</formula>
    </cfRule>
    <cfRule type="expression" dxfId="233" priority="324" stopIfTrue="1">
      <formula>F146&lt;&gt;#REF!</formula>
    </cfRule>
  </conditionalFormatting>
  <conditionalFormatting sqref="A146">
    <cfRule type="expression" dxfId="232" priority="331">
      <formula>COUNTA(E146:X146)=0</formula>
    </cfRule>
  </conditionalFormatting>
  <conditionalFormatting sqref="V146">
    <cfRule type="expression" dxfId="231" priority="315" stopIfTrue="1">
      <formula>AND(V146="$",OR(#REF!="Yes",#REF!="No"))</formula>
    </cfRule>
    <cfRule type="expression" priority="316" stopIfTrue="1">
      <formula>V146="$"</formula>
    </cfRule>
    <cfRule type="expression" dxfId="230" priority="317" stopIfTrue="1">
      <formula>V146&lt;&gt;#REF!</formula>
    </cfRule>
  </conditionalFormatting>
  <conditionalFormatting sqref="U146">
    <cfRule type="expression" dxfId="229" priority="312" stopIfTrue="1">
      <formula>AND(U146="$",OR(#REF!="Yes",#REF!="No"))</formula>
    </cfRule>
    <cfRule type="expression" priority="313" stopIfTrue="1">
      <formula>U146="$"</formula>
    </cfRule>
    <cfRule type="expression" dxfId="228" priority="314" stopIfTrue="1">
      <formula>U146&lt;&gt;#REF!</formula>
    </cfRule>
  </conditionalFormatting>
  <conditionalFormatting sqref="W146">
    <cfRule type="expression" dxfId="227" priority="309" stopIfTrue="1">
      <formula>AND(W146="$",OR(#REF!="Yes",#REF!="No"))</formula>
    </cfRule>
    <cfRule type="expression" priority="310" stopIfTrue="1">
      <formula>W146="$"</formula>
    </cfRule>
    <cfRule type="expression" dxfId="226" priority="311" stopIfTrue="1">
      <formula>W146&lt;&gt;#REF!</formula>
    </cfRule>
  </conditionalFormatting>
  <conditionalFormatting sqref="H146">
    <cfRule type="expression" dxfId="225" priority="306" stopIfTrue="1">
      <formula>AND(H146="$",OR(#REF!="Yes",#REF!="No"))</formula>
    </cfRule>
    <cfRule type="expression" priority="307" stopIfTrue="1">
      <formula>H146="$"</formula>
    </cfRule>
    <cfRule type="expression" dxfId="224" priority="308" stopIfTrue="1">
      <formula>H146&lt;&gt;#REF!</formula>
    </cfRule>
  </conditionalFormatting>
  <conditionalFormatting sqref="A227 A216">
    <cfRule type="expression" dxfId="223" priority="4390">
      <formula>BN216=2</formula>
    </cfRule>
    <cfRule type="expression" dxfId="222" priority="4391">
      <formula>COUNTA(E216:X216)=0</formula>
    </cfRule>
  </conditionalFormatting>
  <conditionalFormatting sqref="A290">
    <cfRule type="expression" dxfId="221" priority="4394">
      <formula>BN290=1</formula>
    </cfRule>
    <cfRule type="expression" dxfId="220" priority="4395">
      <formula>BN290=2</formula>
    </cfRule>
    <cfRule type="expression" dxfId="219" priority="4396">
      <formula>COUNTA(E290:X290)=0</formula>
    </cfRule>
  </conditionalFormatting>
  <conditionalFormatting sqref="O17 O47 O88:O90 O173 O246:O247 O338:O340 O349 O120:O122 O344:O347 O267 O198:O205 O182:O188 O177:O180 O156 O115:O118 O105:O107 O53:O62 O49:O51 O4:O6 O333:O334 O269:O274 O11:O15 O128:O129 O25:O29 O291:O296 O276 O159:O163 O307:O312 O283:O289 O124:O126 O207 O249:O253 O232:O242 O165:O169 O255:O258 O19:O21 O31:O44 O190:O191 O78:O84 O209:O211 O213:O217 O93:O102 O298:O303 O8:O9 O314:O322 O279:O281 O353 O65:O76 O260:O262 O220:O229 O135:O145 O147:O154 O110:O113 O336 O264:O265 O175">
    <cfRule type="expression" dxfId="218" priority="300" stopIfTrue="1">
      <formula>AND(O4="$",OR(#REF!="Yes",#REF!="No"))</formula>
    </cfRule>
    <cfRule type="expression" priority="301" stopIfTrue="1">
      <formula>O4="$"</formula>
    </cfRule>
    <cfRule type="expression" dxfId="217" priority="302" stopIfTrue="1">
      <formula>O4&lt;&gt;#REF!</formula>
    </cfRule>
  </conditionalFormatting>
  <conditionalFormatting sqref="O3">
    <cfRule type="expression" dxfId="216" priority="297" stopIfTrue="1">
      <formula>AND(O3="$",OR(#REF!="Yes",#REF!="No"))</formula>
    </cfRule>
    <cfRule type="expression" priority="298" stopIfTrue="1">
      <formula>O3="$"</formula>
    </cfRule>
    <cfRule type="expression" dxfId="215" priority="299" stopIfTrue="1">
      <formula>O3&lt;&gt;#REF!</formula>
    </cfRule>
  </conditionalFormatting>
  <conditionalFormatting sqref="O123 O114 O108 O103:O104 O91:O92 O85 O63 O48 O45:O46 O22 O18 O16 O87">
    <cfRule type="expression" dxfId="214" priority="294" stopIfTrue="1">
      <formula>AND(O16="$",OR(#REF!="Yes",#REF!="No"))</formula>
    </cfRule>
    <cfRule type="expression" priority="295" stopIfTrue="1">
      <formula>O16="$"</formula>
    </cfRule>
    <cfRule type="expression" dxfId="213" priority="296" stopIfTrue="1">
      <formula>O16&lt;&gt;#REF!</formula>
    </cfRule>
  </conditionalFormatting>
  <conditionalFormatting sqref="O313 O248 O245 O230:O231 O208 O197 O172">
    <cfRule type="expression" dxfId="212" priority="291" stopIfTrue="1">
      <formula>AND(O172="$",OR(#REF!="Yes",#REF!="No"))</formula>
    </cfRule>
    <cfRule type="expression" priority="292" stopIfTrue="1">
      <formula>O172="$"</formula>
    </cfRule>
    <cfRule type="expression" dxfId="211" priority="293" stopIfTrue="1">
      <formula>O172&lt;&gt;#REF!</formula>
    </cfRule>
  </conditionalFormatting>
  <conditionalFormatting sqref="O337">
    <cfRule type="expression" dxfId="210" priority="288" stopIfTrue="1">
      <formula>AND(O337="$",OR(#REF!="Yes",#REF!="No"))</formula>
    </cfRule>
    <cfRule type="expression" priority="289" stopIfTrue="1">
      <formula>O337="$"</formula>
    </cfRule>
    <cfRule type="expression" dxfId="209" priority="290" stopIfTrue="1">
      <formula>O337&lt;&gt;#REF!</formula>
    </cfRule>
  </conditionalFormatting>
  <conditionalFormatting sqref="O368 O348">
    <cfRule type="expression" dxfId="208" priority="285" stopIfTrue="1">
      <formula>AND(O348="$",OR(#REF!="Yes",#REF!="No"))</formula>
    </cfRule>
    <cfRule type="expression" priority="286" stopIfTrue="1">
      <formula>O348="$"</formula>
    </cfRule>
    <cfRule type="expression" dxfId="207" priority="287" stopIfTrue="1">
      <formula>O348&lt;&gt;#REF!</formula>
    </cfRule>
  </conditionalFormatting>
  <conditionalFormatting sqref="O64">
    <cfRule type="expression" dxfId="206" priority="279" stopIfTrue="1">
      <formula>AND(O64="$",OR(#REF!="Yes",#REF!="No"))</formula>
    </cfRule>
    <cfRule type="expression" priority="280" stopIfTrue="1">
      <formula>O64="$"</formula>
    </cfRule>
    <cfRule type="expression" dxfId="205" priority="281" stopIfTrue="1">
      <formula>O64&lt;&gt;#REF!</formula>
    </cfRule>
  </conditionalFormatting>
  <conditionalFormatting sqref="O119">
    <cfRule type="expression" dxfId="204" priority="282" stopIfTrue="1">
      <formula>AND(O119="$",OR(#REF!="Yes",#REF!="No"))</formula>
    </cfRule>
    <cfRule type="expression" priority="283" stopIfTrue="1">
      <formula>O119="$"</formula>
    </cfRule>
    <cfRule type="expression" dxfId="203" priority="284" stopIfTrue="1">
      <formula>O119&lt;&gt;#REF!</formula>
    </cfRule>
  </conditionalFormatting>
  <conditionalFormatting sqref="O290">
    <cfRule type="expression" dxfId="202" priority="275" stopIfTrue="1">
      <formula>AND(O290="$",OR(#REF!="Yes",#REF!="No"))</formula>
    </cfRule>
    <cfRule type="expression" priority="276" stopIfTrue="1">
      <formula>O290="$"</formula>
    </cfRule>
    <cfRule type="expression" dxfId="201" priority="277" stopIfTrue="1">
      <formula>O290&lt;&gt;#REF!</formula>
    </cfRule>
  </conditionalFormatting>
  <conditionalFormatting sqref="O132:O134 O7">
    <cfRule type="expression" dxfId="200" priority="272" stopIfTrue="1">
      <formula>AND(O7="$",OR(#REF!="Yes",#REF!="No"))</formula>
    </cfRule>
    <cfRule type="expression" priority="273" stopIfTrue="1">
      <formula>O7="$"</formula>
    </cfRule>
    <cfRule type="expression" dxfId="199" priority="274" stopIfTrue="1">
      <formula>O7&lt;&gt;#REF!</formula>
    </cfRule>
  </conditionalFormatting>
  <conditionalFormatting sqref="O266">
    <cfRule type="expression" dxfId="198" priority="269" stopIfTrue="1">
      <formula>AND(O266="$",OR(#REF!="Yes",#REF!="No"))</formula>
    </cfRule>
    <cfRule type="expression" priority="270" stopIfTrue="1">
      <formula>O266="$"</formula>
    </cfRule>
    <cfRule type="expression" dxfId="197" priority="271" stopIfTrue="1">
      <formula>O266&lt;&gt;#REF!</formula>
    </cfRule>
  </conditionalFormatting>
  <conditionalFormatting sqref="O155">
    <cfRule type="expression" dxfId="196" priority="266" stopIfTrue="1">
      <formula>AND(O155="$",OR(#REF!="Yes",#REF!="No"))</formula>
    </cfRule>
    <cfRule type="expression" priority="267" stopIfTrue="1">
      <formula>O155="$"</formula>
    </cfRule>
    <cfRule type="expression" dxfId="195" priority="268" stopIfTrue="1">
      <formula>O155&lt;&gt;#REF!</formula>
    </cfRule>
  </conditionalFormatting>
  <conditionalFormatting sqref="O130">
    <cfRule type="expression" dxfId="194" priority="263" stopIfTrue="1">
      <formula>AND(O130="$",OR(#REF!="Yes",#REF!="No"))</formula>
    </cfRule>
    <cfRule type="expression" priority="264" stopIfTrue="1">
      <formula>O130="$"</formula>
    </cfRule>
    <cfRule type="expression" dxfId="193" priority="265" stopIfTrue="1">
      <formula>O130&lt;&gt;#REF!</formula>
    </cfRule>
  </conditionalFormatting>
  <conditionalFormatting sqref="O23">
    <cfRule type="expression" dxfId="192" priority="260" stopIfTrue="1">
      <formula>AND(O23="$",OR(#REF!="Yes",#REF!="No"))</formula>
    </cfRule>
    <cfRule type="expression" priority="261" stopIfTrue="1">
      <formula>O23="$"</formula>
    </cfRule>
    <cfRule type="expression" dxfId="191" priority="262" stopIfTrue="1">
      <formula>O23&lt;&gt;#REF!</formula>
    </cfRule>
  </conditionalFormatting>
  <conditionalFormatting sqref="O181">
    <cfRule type="expression" dxfId="190" priority="257" stopIfTrue="1">
      <formula>AND(O181="$",OR(#REF!="Yes",#REF!="No"))</formula>
    </cfRule>
    <cfRule type="expression" priority="258" stopIfTrue="1">
      <formula>O181="$"</formula>
    </cfRule>
    <cfRule type="expression" dxfId="189" priority="259" stopIfTrue="1">
      <formula>O181&lt;&gt;#REF!</formula>
    </cfRule>
  </conditionalFormatting>
  <conditionalFormatting sqref="O176">
    <cfRule type="expression" dxfId="188" priority="254" stopIfTrue="1">
      <formula>AND(O176="$",OR(#REF!="Yes",#REF!="No"))</formula>
    </cfRule>
    <cfRule type="expression" priority="255" stopIfTrue="1">
      <formula>O176="$"</formula>
    </cfRule>
    <cfRule type="expression" dxfId="187" priority="256" stopIfTrue="1">
      <formula>O176&lt;&gt;#REF!</formula>
    </cfRule>
  </conditionalFormatting>
  <conditionalFormatting sqref="O52">
    <cfRule type="expression" dxfId="186" priority="251" stopIfTrue="1">
      <formula>AND(O52="$",OR(#REF!="Yes",#REF!="No"))</formula>
    </cfRule>
    <cfRule type="expression" priority="252" stopIfTrue="1">
      <formula>O52="$"</formula>
    </cfRule>
    <cfRule type="expression" dxfId="185" priority="253" stopIfTrue="1">
      <formula>O52&lt;&gt;#REF!</formula>
    </cfRule>
  </conditionalFormatting>
  <conditionalFormatting sqref="O109">
    <cfRule type="expression" dxfId="184" priority="248" stopIfTrue="1">
      <formula>AND(O109="$",OR(#REF!="Yes",#REF!="No"))</formula>
    </cfRule>
    <cfRule type="expression" priority="249" stopIfTrue="1">
      <formula>O109="$"</formula>
    </cfRule>
    <cfRule type="expression" dxfId="183" priority="250" stopIfTrue="1">
      <formula>O109&lt;&gt;#REF!</formula>
    </cfRule>
  </conditionalFormatting>
  <conditionalFormatting sqref="O189">
    <cfRule type="expression" dxfId="182" priority="245" stopIfTrue="1">
      <formula>AND(O189="$",OR(#REF!="Yes",#REF!="No"))</formula>
    </cfRule>
    <cfRule type="expression" priority="246" stopIfTrue="1">
      <formula>O189="$"</formula>
    </cfRule>
    <cfRule type="expression" dxfId="181" priority="247" stopIfTrue="1">
      <formula>O189&lt;&gt;#REF!</formula>
    </cfRule>
  </conditionalFormatting>
  <conditionalFormatting sqref="O2">
    <cfRule type="expression" dxfId="180" priority="242" stopIfTrue="1">
      <formula>AND(O2="$",OR(#REF!="Yes",#REF!="No"))</formula>
    </cfRule>
    <cfRule type="expression" priority="243" stopIfTrue="1">
      <formula>O2="$"</formula>
    </cfRule>
    <cfRule type="expression" dxfId="179" priority="244" stopIfTrue="1">
      <formula>O2&lt;&gt;#REF!</formula>
    </cfRule>
  </conditionalFormatting>
  <conditionalFormatting sqref="O158">
    <cfRule type="expression" dxfId="178" priority="239" stopIfTrue="1">
      <formula>AND(O158="$",OR(#REF!="Yes",#REF!="No"))</formula>
    </cfRule>
    <cfRule type="expression" priority="240" stopIfTrue="1">
      <formula>O158="$"</formula>
    </cfRule>
    <cfRule type="expression" dxfId="177" priority="241" stopIfTrue="1">
      <formula>O158&lt;&gt;#REF!</formula>
    </cfRule>
  </conditionalFormatting>
  <conditionalFormatting sqref="O157">
    <cfRule type="expression" dxfId="176" priority="236" stopIfTrue="1">
      <formula>AND(O157="$",OR(#REF!="Yes",#REF!="No"))</formula>
    </cfRule>
    <cfRule type="expression" priority="237" stopIfTrue="1">
      <formula>O157="$"</formula>
    </cfRule>
    <cfRule type="expression" dxfId="175" priority="238" stopIfTrue="1">
      <formula>O157&lt;&gt;#REF!</formula>
    </cfRule>
  </conditionalFormatting>
  <conditionalFormatting sqref="O440">
    <cfRule type="expression" dxfId="174" priority="233" stopIfTrue="1">
      <formula>AND(O440="$",OR(#REF!="Yes",#REF!="No"))</formula>
    </cfRule>
    <cfRule type="expression" priority="234" stopIfTrue="1">
      <formula>O440="$"</formula>
    </cfRule>
    <cfRule type="expression" dxfId="173" priority="235" stopIfTrue="1">
      <formula>O440&lt;&gt;#REF!</formula>
    </cfRule>
  </conditionalFormatting>
  <conditionalFormatting sqref="O441">
    <cfRule type="expression" dxfId="172" priority="230" stopIfTrue="1">
      <formula>AND(O441="$",OR(#REF!="Yes",#REF!="No"))</formula>
    </cfRule>
    <cfRule type="expression" priority="231" stopIfTrue="1">
      <formula>O441="$"</formula>
    </cfRule>
    <cfRule type="expression" dxfId="171" priority="232" stopIfTrue="1">
      <formula>O441&lt;&gt;#REF!</formula>
    </cfRule>
  </conditionalFormatting>
  <conditionalFormatting sqref="O306">
    <cfRule type="expression" dxfId="170" priority="206" stopIfTrue="1">
      <formula>AND(O306="$",OR(#REF!="Yes",#REF!="No"))</formula>
    </cfRule>
    <cfRule type="expression" priority="207" stopIfTrue="1">
      <formula>O306="$"</formula>
    </cfRule>
    <cfRule type="expression" dxfId="169" priority="208" stopIfTrue="1">
      <formula>O306&lt;&gt;#REF!</formula>
    </cfRule>
  </conditionalFormatting>
  <conditionalFormatting sqref="O10">
    <cfRule type="expression" dxfId="168" priority="227" stopIfTrue="1">
      <formula>AND(O10="$",OR(#REF!="Yes",#REF!="No"))</formula>
    </cfRule>
    <cfRule type="expression" priority="228" stopIfTrue="1">
      <formula>O10="$"</formula>
    </cfRule>
    <cfRule type="expression" dxfId="167" priority="229" stopIfTrue="1">
      <formula>O10&lt;&gt;#REF!</formula>
    </cfRule>
  </conditionalFormatting>
  <conditionalFormatting sqref="O127">
    <cfRule type="expression" dxfId="166" priority="224" stopIfTrue="1">
      <formula>AND(O127="$",OR(#REF!="Yes",#REF!="No"))</formula>
    </cfRule>
    <cfRule type="expression" priority="225" stopIfTrue="1">
      <formula>O127="$"</formula>
    </cfRule>
    <cfRule type="expression" dxfId="165" priority="226" stopIfTrue="1">
      <formula>O127&lt;&gt;#REF!</formula>
    </cfRule>
  </conditionalFormatting>
  <conditionalFormatting sqref="O275">
    <cfRule type="expression" dxfId="164" priority="221" stopIfTrue="1">
      <formula>AND(O275="$",OR(#REF!="Yes",#REF!="No"))</formula>
    </cfRule>
    <cfRule type="expression" priority="222" stopIfTrue="1">
      <formula>O275="$"</formula>
    </cfRule>
    <cfRule type="expression" dxfId="163" priority="223" stopIfTrue="1">
      <formula>O275&lt;&gt;#REF!</formula>
    </cfRule>
  </conditionalFormatting>
  <conditionalFormatting sqref="O297">
    <cfRule type="expression" dxfId="162" priority="218" stopIfTrue="1">
      <formula>AND(O297="$",OR(#REF!="Yes",#REF!="No"))</formula>
    </cfRule>
    <cfRule type="expression" priority="219" stopIfTrue="1">
      <formula>O297="$"</formula>
    </cfRule>
    <cfRule type="expression" dxfId="161" priority="220" stopIfTrue="1">
      <formula>O297&lt;&gt;#REF!</formula>
    </cfRule>
  </conditionalFormatting>
  <conditionalFormatting sqref="O77">
    <cfRule type="expression" dxfId="160" priority="197" stopIfTrue="1">
      <formula>AND(O77="$",OR(#REF!="Yes",#REF!="No"))</formula>
    </cfRule>
    <cfRule type="expression" priority="198" stopIfTrue="1">
      <formula>O77="$"</formula>
    </cfRule>
    <cfRule type="expression" dxfId="159" priority="199" stopIfTrue="1">
      <formula>O77&lt;&gt;#REF!</formula>
    </cfRule>
  </conditionalFormatting>
  <conditionalFormatting sqref="O282">
    <cfRule type="expression" dxfId="158" priority="215" stopIfTrue="1">
      <formula>AND(O282="$",OR(#REF!="Yes",#REF!="No"))</formula>
    </cfRule>
    <cfRule type="expression" priority="216" stopIfTrue="1">
      <formula>O282="$"</formula>
    </cfRule>
    <cfRule type="expression" dxfId="157" priority="217" stopIfTrue="1">
      <formula>O282&lt;&gt;#REF!</formula>
    </cfRule>
  </conditionalFormatting>
  <conditionalFormatting sqref="O206">
    <cfRule type="expression" dxfId="156" priority="212" stopIfTrue="1">
      <formula>AND(O206="$",OR(#REF!="Yes",#REF!="No"))</formula>
    </cfRule>
    <cfRule type="expression" priority="213" stopIfTrue="1">
      <formula>O206="$"</formula>
    </cfRule>
    <cfRule type="expression" dxfId="155" priority="214" stopIfTrue="1">
      <formula>O206&lt;&gt;#REF!</formula>
    </cfRule>
  </conditionalFormatting>
  <conditionalFormatting sqref="O164">
    <cfRule type="expression" dxfId="154" priority="209" stopIfTrue="1">
      <formula>AND(O164="$",OR(#REF!="Yes",#REF!="No"))</formula>
    </cfRule>
    <cfRule type="expression" priority="210" stopIfTrue="1">
      <formula>O164="$"</formula>
    </cfRule>
    <cfRule type="expression" dxfId="153" priority="211" stopIfTrue="1">
      <formula>O164&lt;&gt;#REF!</formula>
    </cfRule>
  </conditionalFormatting>
  <conditionalFormatting sqref="O171">
    <cfRule type="expression" dxfId="152" priority="203" stopIfTrue="1">
      <formula>AND(O171="$",OR(#REF!="Yes",#REF!="No"))</formula>
    </cfRule>
    <cfRule type="expression" priority="204" stopIfTrue="1">
      <formula>O171="$"</formula>
    </cfRule>
    <cfRule type="expression" dxfId="151" priority="205" stopIfTrue="1">
      <formula>O171&lt;&gt;#REF!</formula>
    </cfRule>
  </conditionalFormatting>
  <conditionalFormatting sqref="O30">
    <cfRule type="expression" dxfId="150" priority="200" stopIfTrue="1">
      <formula>AND(O30="$",OR(#REF!="Yes",#REF!="No"))</formula>
    </cfRule>
    <cfRule type="expression" priority="201" stopIfTrue="1">
      <formula>O30="$"</formula>
    </cfRule>
    <cfRule type="expression" dxfId="149" priority="202" stopIfTrue="1">
      <formula>O30&lt;&gt;#REF!</formula>
    </cfRule>
  </conditionalFormatting>
  <conditionalFormatting sqref="O86">
    <cfRule type="expression" dxfId="148" priority="194" stopIfTrue="1">
      <formula>AND(O86="$",OR(#REF!="Yes",#REF!="No"))</formula>
    </cfRule>
    <cfRule type="expression" priority="195" stopIfTrue="1">
      <formula>O86="$"</formula>
    </cfRule>
    <cfRule type="expression" dxfId="147" priority="196" stopIfTrue="1">
      <formula>O86&lt;&gt;#REF!</formula>
    </cfRule>
  </conditionalFormatting>
  <conditionalFormatting sqref="O212">
    <cfRule type="expression" dxfId="146" priority="191" stopIfTrue="1">
      <formula>AND(O212="$",OR(#REF!="Yes",#REF!="No"))</formula>
    </cfRule>
    <cfRule type="expression" priority="192" stopIfTrue="1">
      <formula>O212="$"</formula>
    </cfRule>
    <cfRule type="expression" dxfId="145" priority="193" stopIfTrue="1">
      <formula>O212&lt;&gt;#REF!</formula>
    </cfRule>
  </conditionalFormatting>
  <conditionalFormatting sqref="O131">
    <cfRule type="expression" dxfId="144" priority="188" stopIfTrue="1">
      <formula>AND(O131="$",OR(#REF!="Yes",#REF!="No"))</formula>
    </cfRule>
    <cfRule type="expression" priority="189" stopIfTrue="1">
      <formula>O131="$"</formula>
    </cfRule>
    <cfRule type="expression" dxfId="143" priority="190" stopIfTrue="1">
      <formula>O131&lt;&gt;#REF!</formula>
    </cfRule>
  </conditionalFormatting>
  <conditionalFormatting sqref="O341">
    <cfRule type="expression" dxfId="142" priority="185" stopIfTrue="1">
      <formula>AND(O341="$",OR(#REF!="Yes",#REF!="No"))</formula>
    </cfRule>
    <cfRule type="expression" priority="186" stopIfTrue="1">
      <formula>O341="$"</formula>
    </cfRule>
    <cfRule type="expression" dxfId="141" priority="187" stopIfTrue="1">
      <formula>O341&lt;&gt;#REF!</formula>
    </cfRule>
  </conditionalFormatting>
  <conditionalFormatting sqref="O342">
    <cfRule type="expression" dxfId="140" priority="182" stopIfTrue="1">
      <formula>AND(O342="$",OR(#REF!="Yes",#REF!="No"))</formula>
    </cfRule>
    <cfRule type="expression" priority="183" stopIfTrue="1">
      <formula>O342="$"</formula>
    </cfRule>
    <cfRule type="expression" dxfId="139" priority="184" stopIfTrue="1">
      <formula>O342&lt;&gt;#REF!</formula>
    </cfRule>
  </conditionalFormatting>
  <conditionalFormatting sqref="O277">
    <cfRule type="expression" dxfId="138" priority="179" stopIfTrue="1">
      <formula>AND(O277="$",OR(#REF!="Yes",#REF!="No"))</formula>
    </cfRule>
    <cfRule type="expression" priority="180" stopIfTrue="1">
      <formula>O277="$"</formula>
    </cfRule>
    <cfRule type="expression" dxfId="137" priority="181" stopIfTrue="1">
      <formula>O277&lt;&gt;#REF!</formula>
    </cfRule>
  </conditionalFormatting>
  <conditionalFormatting sqref="O24">
    <cfRule type="expression" dxfId="136" priority="176" stopIfTrue="1">
      <formula>AND(O24="$",OR(#REF!="Yes",#REF!="No"))</formula>
    </cfRule>
    <cfRule type="expression" priority="177" stopIfTrue="1">
      <formula>O24="$"</formula>
    </cfRule>
    <cfRule type="expression" dxfId="135" priority="178" stopIfTrue="1">
      <formula>O24&lt;&gt;#REF!</formula>
    </cfRule>
  </conditionalFormatting>
  <conditionalFormatting sqref="O219">
    <cfRule type="expression" dxfId="134" priority="173" stopIfTrue="1">
      <formula>AND(O219="$",OR(#REF!="Yes",#REF!="No"))</formula>
    </cfRule>
    <cfRule type="expression" priority="174" stopIfTrue="1">
      <formula>O219="$"</formula>
    </cfRule>
    <cfRule type="expression" dxfId="133" priority="175" stopIfTrue="1">
      <formula>O219&lt;&gt;#REF!</formula>
    </cfRule>
  </conditionalFormatting>
  <conditionalFormatting sqref="O323:O324 O326:O327 O329:O332">
    <cfRule type="expression" dxfId="132" priority="170" stopIfTrue="1">
      <formula>AND(O323="$",OR(#REF!="Yes",#REF!="No"))</formula>
    </cfRule>
    <cfRule type="expression" priority="171" stopIfTrue="1">
      <formula>O323="$"</formula>
    </cfRule>
    <cfRule type="expression" dxfId="131" priority="172" stopIfTrue="1">
      <formula>O323&lt;&gt;#REF!</formula>
    </cfRule>
  </conditionalFormatting>
  <conditionalFormatting sqref="O350:O352">
    <cfRule type="expression" dxfId="130" priority="167" stopIfTrue="1">
      <formula>AND(O350="$",OR(#REF!="Yes",#REF!="No"))</formula>
    </cfRule>
    <cfRule type="expression" priority="168" stopIfTrue="1">
      <formula>O350="$"</formula>
    </cfRule>
    <cfRule type="expression" dxfId="129" priority="169" stopIfTrue="1">
      <formula>O350&lt;&gt;#REF!</formula>
    </cfRule>
  </conditionalFormatting>
  <conditionalFormatting sqref="O361:O362">
    <cfRule type="expression" dxfId="128" priority="164" stopIfTrue="1">
      <formula>AND(O361="$",OR(#REF!="Yes",#REF!="No"))</formula>
    </cfRule>
    <cfRule type="expression" priority="165" stopIfTrue="1">
      <formula>O361="$"</formula>
    </cfRule>
    <cfRule type="expression" dxfId="127" priority="166" stopIfTrue="1">
      <formula>O361&lt;&gt;#REF!</formula>
    </cfRule>
  </conditionalFormatting>
  <conditionalFormatting sqref="O354:O360">
    <cfRule type="expression" dxfId="126" priority="161" stopIfTrue="1">
      <formula>AND(O354="$",OR(#REF!="Yes",#REF!="No"))</formula>
    </cfRule>
    <cfRule type="expression" priority="162" stopIfTrue="1">
      <formula>O354="$"</formula>
    </cfRule>
    <cfRule type="expression" dxfId="125" priority="163" stopIfTrue="1">
      <formula>O354&lt;&gt;#REF!</formula>
    </cfRule>
  </conditionalFormatting>
  <conditionalFormatting sqref="O218">
    <cfRule type="expression" dxfId="124" priority="158" stopIfTrue="1">
      <formula>AND(O218="$",OR(#REF!="Yes",#REF!="No"))</formula>
    </cfRule>
    <cfRule type="expression" priority="159" stopIfTrue="1">
      <formula>O218="$"</formula>
    </cfRule>
    <cfRule type="expression" dxfId="123" priority="160" stopIfTrue="1">
      <formula>O218&lt;&gt;#REF!</formula>
    </cfRule>
  </conditionalFormatting>
  <conditionalFormatting sqref="O192:O196">
    <cfRule type="expression" dxfId="122" priority="155" stopIfTrue="1">
      <formula>AND(O192="$",OR(#REF!="Yes",#REF!="No"))</formula>
    </cfRule>
    <cfRule type="expression" priority="156" stopIfTrue="1">
      <formula>O192="$"</formula>
    </cfRule>
    <cfRule type="expression" dxfId="121" priority="157" stopIfTrue="1">
      <formula>O192&lt;&gt;#REF!</formula>
    </cfRule>
  </conditionalFormatting>
  <conditionalFormatting sqref="O259">
    <cfRule type="expression" dxfId="120" priority="152" stopIfTrue="1">
      <formula>AND(O259="$",OR(#REF!="Yes",#REF!="No"))</formula>
    </cfRule>
    <cfRule type="expression" priority="153" stopIfTrue="1">
      <formula>O259="$"</formula>
    </cfRule>
    <cfRule type="expression" dxfId="119" priority="154" stopIfTrue="1">
      <formula>O259&lt;&gt;#REF!</formula>
    </cfRule>
  </conditionalFormatting>
  <conditionalFormatting sqref="O325">
    <cfRule type="expression" dxfId="118" priority="149" stopIfTrue="1">
      <formula>AND(O325="$",OR(#REF!="Yes",#REF!="No"))</formula>
    </cfRule>
    <cfRule type="expression" priority="150" stopIfTrue="1">
      <formula>O325="$"</formula>
    </cfRule>
    <cfRule type="expression" dxfId="117" priority="151" stopIfTrue="1">
      <formula>O325&lt;&gt;#REF!</formula>
    </cfRule>
  </conditionalFormatting>
  <conditionalFormatting sqref="O146">
    <cfRule type="expression" dxfId="116" priority="146" stopIfTrue="1">
      <formula>AND(O146="$",OR(#REF!="Yes",#REF!="No"))</formula>
    </cfRule>
    <cfRule type="expression" priority="147" stopIfTrue="1">
      <formula>O146="$"</formula>
    </cfRule>
    <cfRule type="expression" dxfId="115" priority="148" stopIfTrue="1">
      <formula>O146&lt;&gt;#REF!</formula>
    </cfRule>
  </conditionalFormatting>
  <conditionalFormatting sqref="L243:O244">
    <cfRule type="expression" dxfId="114" priority="139" stopIfTrue="1">
      <formula>AND(L243="$",OR(#REF!="Yes",#REF!="No"))</formula>
    </cfRule>
    <cfRule type="expression" priority="140" stopIfTrue="1">
      <formula>L243="$"</formula>
    </cfRule>
    <cfRule type="expression" dxfId="113" priority="141" stopIfTrue="1">
      <formula>L243&lt;&gt;#REF!</formula>
    </cfRule>
  </conditionalFormatting>
  <conditionalFormatting sqref="L343">
    <cfRule type="expression" dxfId="112" priority="136" stopIfTrue="1">
      <formula>AND(L343="$",OR(#REF!="Yes",#REF!="No"))</formula>
    </cfRule>
    <cfRule type="expression" priority="137" stopIfTrue="1">
      <formula>L343="$"</formula>
    </cfRule>
    <cfRule type="expression" dxfId="111" priority="138" stopIfTrue="1">
      <formula>L343&lt;&gt;#REF!</formula>
    </cfRule>
  </conditionalFormatting>
  <conditionalFormatting sqref="M343:O343">
    <cfRule type="expression" dxfId="110" priority="133" stopIfTrue="1">
      <formula>AND(M343="$",OR(#REF!="Yes",#REF!="No"))</formula>
    </cfRule>
    <cfRule type="expression" priority="134" stopIfTrue="1">
      <formula>M343="$"</formula>
    </cfRule>
    <cfRule type="expression" dxfId="109" priority="135" stopIfTrue="1">
      <formula>M343&lt;&gt;#REF!</formula>
    </cfRule>
  </conditionalFormatting>
  <conditionalFormatting sqref="L456:O456">
    <cfRule type="expression" dxfId="108" priority="130" stopIfTrue="1">
      <formula>AND(L456="$",OR(#REF!="Yes",#REF!="No"))</formula>
    </cfRule>
    <cfRule type="expression" priority="131" stopIfTrue="1">
      <formula>L456="$"</formula>
    </cfRule>
    <cfRule type="expression" dxfId="107" priority="132" stopIfTrue="1">
      <formula>L456&lt;&gt;#REF!</formula>
    </cfRule>
  </conditionalFormatting>
  <conditionalFormatting sqref="H433">
    <cfRule type="expression" dxfId="106" priority="127" stopIfTrue="1">
      <formula>AND(H433="$",OR(#REF!="Yes",#REF!="No"))</formula>
    </cfRule>
    <cfRule type="expression" priority="128" stopIfTrue="1">
      <formula>H433="$"</formula>
    </cfRule>
    <cfRule type="expression" dxfId="105" priority="129" stopIfTrue="1">
      <formula>H433&lt;&gt;#REF!</formula>
    </cfRule>
  </conditionalFormatting>
  <conditionalFormatting sqref="P335 K335:N335">
    <cfRule type="expression" dxfId="104" priority="120" stopIfTrue="1">
      <formula>AND(K335="$",OR(#REF!="Yes",#REF!="No"))</formula>
    </cfRule>
    <cfRule type="expression" priority="121" stopIfTrue="1">
      <formula>K335="$"</formula>
    </cfRule>
    <cfRule type="expression" dxfId="103" priority="122" stopIfTrue="1">
      <formula>K335&lt;&gt;#REF!</formula>
    </cfRule>
  </conditionalFormatting>
  <conditionalFormatting sqref="A335">
    <cfRule type="expression" dxfId="102" priority="123">
      <formula>COUNTA(E335:X335)=0</formula>
    </cfRule>
  </conditionalFormatting>
  <conditionalFormatting sqref="O335">
    <cfRule type="expression" dxfId="101" priority="116" stopIfTrue="1">
      <formula>AND(O335="$",OR(#REF!="Yes",#REF!="No"))</formula>
    </cfRule>
    <cfRule type="expression" priority="117" stopIfTrue="1">
      <formula>O335="$"</formula>
    </cfRule>
    <cfRule type="expression" dxfId="100" priority="118" stopIfTrue="1">
      <formula>O335&lt;&gt;#REF!</formula>
    </cfRule>
  </conditionalFormatting>
  <conditionalFormatting sqref="K278:N278 P278">
    <cfRule type="expression" dxfId="99" priority="109" stopIfTrue="1">
      <formula>AND(K278="$",OR(#REF!="Yes",#REF!="No"))</formula>
    </cfRule>
    <cfRule type="expression" priority="110" stopIfTrue="1">
      <formula>K278="$"</formula>
    </cfRule>
    <cfRule type="expression" dxfId="98" priority="111" stopIfTrue="1">
      <formula>K278&lt;&gt;#REF!</formula>
    </cfRule>
  </conditionalFormatting>
  <conditionalFormatting sqref="A278">
    <cfRule type="expression" dxfId="97" priority="112">
      <formula>COUNTA(E278:X278)=0</formula>
    </cfRule>
  </conditionalFormatting>
  <conditionalFormatting sqref="S278">
    <cfRule type="expression" dxfId="96" priority="105" stopIfTrue="1">
      <formula>AND(S278="$",OR(#REF!="Yes",#REF!="No"))</formula>
    </cfRule>
    <cfRule type="expression" priority="106" stopIfTrue="1">
      <formula>S278="$"</formula>
    </cfRule>
    <cfRule type="expression" dxfId="95" priority="107" stopIfTrue="1">
      <formula>S278&lt;&gt;#REF!</formula>
    </cfRule>
  </conditionalFormatting>
  <conditionalFormatting sqref="O278">
    <cfRule type="expression" dxfId="94" priority="102" stopIfTrue="1">
      <formula>AND(O278="$",OR(#REF!="Yes",#REF!="No"))</formula>
    </cfRule>
    <cfRule type="expression" priority="103" stopIfTrue="1">
      <formula>O278="$"</formula>
    </cfRule>
    <cfRule type="expression" dxfId="93" priority="104" stopIfTrue="1">
      <formula>O278&lt;&gt;#REF!</formula>
    </cfRule>
  </conditionalFormatting>
  <conditionalFormatting sqref="A328">
    <cfRule type="expression" dxfId="92" priority="98">
      <formula>COUNTA(E328:X328)=0</formula>
    </cfRule>
  </conditionalFormatting>
  <conditionalFormatting sqref="K328:N328 P328">
    <cfRule type="expression" dxfId="91" priority="94" stopIfTrue="1">
      <formula>AND(K328="$",OR(#REF!="Yes",#REF!="No"))</formula>
    </cfRule>
    <cfRule type="expression" priority="95" stopIfTrue="1">
      <formula>K328="$"</formula>
    </cfRule>
    <cfRule type="expression" dxfId="90" priority="96" stopIfTrue="1">
      <formula>K328&lt;&gt;#REF!</formula>
    </cfRule>
  </conditionalFormatting>
  <conditionalFormatting sqref="O328">
    <cfRule type="expression" dxfId="89" priority="91" stopIfTrue="1">
      <formula>AND(O328="$",OR(#REF!="Yes",#REF!="No"))</formula>
    </cfRule>
    <cfRule type="expression" priority="92" stopIfTrue="1">
      <formula>O328="$"</formula>
    </cfRule>
    <cfRule type="expression" dxfId="88" priority="93" stopIfTrue="1">
      <formula>O328&lt;&gt;#REF!</formula>
    </cfRule>
  </conditionalFormatting>
  <conditionalFormatting sqref="F463">
    <cfRule type="expression" dxfId="87" priority="85" stopIfTrue="1">
      <formula>AND(F463="$",OR(#REF!="Yes",#REF!="No"))</formula>
    </cfRule>
    <cfRule type="expression" priority="86" stopIfTrue="1">
      <formula>F463="$"</formula>
    </cfRule>
    <cfRule type="expression" dxfId="86" priority="87" stopIfTrue="1">
      <formula>F463&lt;&gt;#REF!</formula>
    </cfRule>
  </conditionalFormatting>
  <conditionalFormatting sqref="G463">
    <cfRule type="expression" dxfId="85" priority="82" stopIfTrue="1">
      <formula>AND(G463="$",OR(#REF!="Yes",#REF!="No"))</formula>
    </cfRule>
    <cfRule type="expression" priority="83" stopIfTrue="1">
      <formula>G463="$"</formula>
    </cfRule>
    <cfRule type="expression" dxfId="84" priority="84" stopIfTrue="1">
      <formula>G463&lt;&gt;#REF!</formula>
    </cfRule>
  </conditionalFormatting>
  <conditionalFormatting sqref="H463">
    <cfRule type="expression" dxfId="83" priority="79" stopIfTrue="1">
      <formula>AND(H463="$",OR(#REF!="Yes",#REF!="No"))</formula>
    </cfRule>
    <cfRule type="expression" priority="80" stopIfTrue="1">
      <formula>H463="$"</formula>
    </cfRule>
    <cfRule type="expression" dxfId="82" priority="81" stopIfTrue="1">
      <formula>H463&lt;&gt;#REF!</formula>
    </cfRule>
  </conditionalFormatting>
  <conditionalFormatting sqref="K170:N170 P170:R170">
    <cfRule type="expression" dxfId="81" priority="72" stopIfTrue="1">
      <formula>AND(K170="$",OR(#REF!="Yes",#REF!="No"))</formula>
    </cfRule>
    <cfRule type="expression" priority="73" stopIfTrue="1">
      <formula>K170="$"</formula>
    </cfRule>
    <cfRule type="expression" dxfId="80" priority="74" stopIfTrue="1">
      <formula>K170&lt;&gt;#REF!</formula>
    </cfRule>
  </conditionalFormatting>
  <conditionalFormatting sqref="E170:F170 X170">
    <cfRule type="expression" dxfId="79" priority="69" stopIfTrue="1">
      <formula>AND(E170="$",OR(#REF!="Yes",#REF!="No"))</formula>
    </cfRule>
    <cfRule type="expression" priority="70" stopIfTrue="1">
      <formula>E170="$"</formula>
    </cfRule>
    <cfRule type="expression" dxfId="78" priority="71" stopIfTrue="1">
      <formula>E170&lt;&gt;#REF!</formula>
    </cfRule>
  </conditionalFormatting>
  <conditionalFormatting sqref="G170">
    <cfRule type="expression" dxfId="77" priority="66" stopIfTrue="1">
      <formula>AND(G170="$",OR(#REF!="Yes",#REF!="No"))</formula>
    </cfRule>
    <cfRule type="expression" priority="67" stopIfTrue="1">
      <formula>G170="$"</formula>
    </cfRule>
    <cfRule type="expression" dxfId="76" priority="68" stopIfTrue="1">
      <formula>G170&lt;&gt;#REF!</formula>
    </cfRule>
  </conditionalFormatting>
  <conditionalFormatting sqref="S170">
    <cfRule type="expression" dxfId="75" priority="63" stopIfTrue="1">
      <formula>AND(S170="$",OR(#REF!="Yes",#REF!="No"))</formula>
    </cfRule>
    <cfRule type="expression" priority="64" stopIfTrue="1">
      <formula>S170="$"</formula>
    </cfRule>
    <cfRule type="expression" dxfId="74" priority="65" stopIfTrue="1">
      <formula>S170&lt;&gt;#REF!</formula>
    </cfRule>
  </conditionalFormatting>
  <conditionalFormatting sqref="I170">
    <cfRule type="expression" dxfId="73" priority="60" stopIfTrue="1">
      <formula>AND(I170="$",OR(#REF!="Yes",#REF!="No"))</formula>
    </cfRule>
    <cfRule type="expression" priority="61" stopIfTrue="1">
      <formula>I170="$"</formula>
    </cfRule>
    <cfRule type="expression" dxfId="72" priority="62" stopIfTrue="1">
      <formula>I170&lt;&gt;#REF!</formula>
    </cfRule>
  </conditionalFormatting>
  <conditionalFormatting sqref="J170">
    <cfRule type="expression" dxfId="71" priority="57" stopIfTrue="1">
      <formula>AND(J170="$",OR(#REF!="Yes",#REF!="No"))</formula>
    </cfRule>
    <cfRule type="expression" priority="58" stopIfTrue="1">
      <formula>J170="$"</formula>
    </cfRule>
    <cfRule type="expression" dxfId="70" priority="59" stopIfTrue="1">
      <formula>J170&lt;&gt;#REF!</formula>
    </cfRule>
  </conditionalFormatting>
  <conditionalFormatting sqref="T170">
    <cfRule type="expression" dxfId="69" priority="54" stopIfTrue="1">
      <formula>AND(T170="$",OR(#REF!="Yes",#REF!="No"))</formula>
    </cfRule>
    <cfRule type="expression" priority="55" stopIfTrue="1">
      <formula>T170="$"</formula>
    </cfRule>
    <cfRule type="expression" dxfId="68" priority="56" stopIfTrue="1">
      <formula>T170&lt;&gt;#REF!</formula>
    </cfRule>
  </conditionalFormatting>
  <conditionalFormatting sqref="A170">
    <cfRule type="expression" dxfId="67" priority="75">
      <formula>COUNTA(E170:X170)=0</formula>
    </cfRule>
  </conditionalFormatting>
  <conditionalFormatting sqref="V170">
    <cfRule type="expression" dxfId="66" priority="50" stopIfTrue="1">
      <formula>AND(V170="$",OR(#REF!="Yes",#REF!="No"))</formula>
    </cfRule>
    <cfRule type="expression" priority="51" stopIfTrue="1">
      <formula>V170="$"</formula>
    </cfRule>
    <cfRule type="expression" dxfId="65" priority="52" stopIfTrue="1">
      <formula>V170&lt;&gt;#REF!</formula>
    </cfRule>
  </conditionalFormatting>
  <conditionalFormatting sqref="U170">
    <cfRule type="expression" dxfId="64" priority="47" stopIfTrue="1">
      <formula>AND(U170="$",OR(#REF!="Yes",#REF!="No"))</formula>
    </cfRule>
    <cfRule type="expression" priority="48" stopIfTrue="1">
      <formula>U170="$"</formula>
    </cfRule>
    <cfRule type="expression" dxfId="63" priority="49" stopIfTrue="1">
      <formula>U170&lt;&gt;#REF!</formula>
    </cfRule>
  </conditionalFormatting>
  <conditionalFormatting sqref="W170">
    <cfRule type="expression" dxfId="62" priority="44" stopIfTrue="1">
      <formula>AND(W170="$",OR(#REF!="Yes",#REF!="No"))</formula>
    </cfRule>
    <cfRule type="expression" priority="45" stopIfTrue="1">
      <formula>W170="$"</formula>
    </cfRule>
    <cfRule type="expression" dxfId="61" priority="46" stopIfTrue="1">
      <formula>W170&lt;&gt;#REF!</formula>
    </cfRule>
  </conditionalFormatting>
  <conditionalFormatting sqref="H170">
    <cfRule type="expression" dxfId="60" priority="41" stopIfTrue="1">
      <formula>AND(H170="$",OR(#REF!="Yes",#REF!="No"))</formula>
    </cfRule>
    <cfRule type="expression" priority="42" stopIfTrue="1">
      <formula>H170="$"</formula>
    </cfRule>
    <cfRule type="expression" dxfId="59" priority="43" stopIfTrue="1">
      <formula>H170&lt;&gt;#REF!</formula>
    </cfRule>
  </conditionalFormatting>
  <conditionalFormatting sqref="O170">
    <cfRule type="expression" dxfId="58" priority="38" stopIfTrue="1">
      <formula>AND(O170="$",OR(#REF!="Yes",#REF!="No"))</formula>
    </cfRule>
    <cfRule type="expression" priority="39" stopIfTrue="1">
      <formula>O170="$"</formula>
    </cfRule>
    <cfRule type="expression" dxfId="57" priority="40" stopIfTrue="1">
      <formula>O170&lt;&gt;#REF!</formula>
    </cfRule>
  </conditionalFormatting>
  <conditionalFormatting sqref="K263:N263 P263">
    <cfRule type="expression" dxfId="56" priority="31" stopIfTrue="1">
      <formula>AND(K263="$",OR(#REF!="Yes",#REF!="No"))</formula>
    </cfRule>
    <cfRule type="expression" priority="32" stopIfTrue="1">
      <formula>K263="$"</formula>
    </cfRule>
    <cfRule type="expression" dxfId="55" priority="33" stopIfTrue="1">
      <formula>K263&lt;&gt;#REF!</formula>
    </cfRule>
  </conditionalFormatting>
  <conditionalFormatting sqref="A263">
    <cfRule type="expression" dxfId="54" priority="34">
      <formula>COUNTA(E263:X263)=0</formula>
    </cfRule>
  </conditionalFormatting>
  <conditionalFormatting sqref="S263">
    <cfRule type="expression" dxfId="53" priority="27" stopIfTrue="1">
      <formula>AND(S263="$",OR(#REF!="Yes",#REF!="No"))</formula>
    </cfRule>
    <cfRule type="expression" priority="28" stopIfTrue="1">
      <formula>S263="$"</formula>
    </cfRule>
    <cfRule type="expression" dxfId="52" priority="29" stopIfTrue="1">
      <formula>S263&lt;&gt;#REF!</formula>
    </cfRule>
  </conditionalFormatting>
  <conditionalFormatting sqref="U263">
    <cfRule type="expression" dxfId="51" priority="24" stopIfTrue="1">
      <formula>AND(U263="$",OR(#REF!="Yes",#REF!="No"))</formula>
    </cfRule>
    <cfRule type="expression" priority="25" stopIfTrue="1">
      <formula>U263="$"</formula>
    </cfRule>
    <cfRule type="expression" dxfId="50" priority="26" stopIfTrue="1">
      <formula>U263&lt;&gt;#REF!</formula>
    </cfRule>
  </conditionalFormatting>
  <conditionalFormatting sqref="O263">
    <cfRule type="expression" dxfId="49" priority="21" stopIfTrue="1">
      <formula>AND(O263="$",OR(#REF!="Yes",#REF!="No"))</formula>
    </cfRule>
    <cfRule type="expression" priority="22" stopIfTrue="1">
      <formula>O263="$"</formula>
    </cfRule>
    <cfRule type="expression" dxfId="48" priority="23" stopIfTrue="1">
      <formula>O263&lt;&gt;#REF!</formula>
    </cfRule>
  </conditionalFormatting>
  <conditionalFormatting sqref="X174 E174:G174 Q174:S174 I174:J174">
    <cfRule type="expression" dxfId="47" priority="14" stopIfTrue="1">
      <formula>AND(E174="$",OR(#REF!="Yes",#REF!="No"))</formula>
    </cfRule>
    <cfRule type="expression" priority="15" stopIfTrue="1">
      <formula>E174="$"</formula>
    </cfRule>
    <cfRule type="expression" dxfId="46" priority="16" stopIfTrue="1">
      <formula>E174&lt;&gt;#REF!</formula>
    </cfRule>
  </conditionalFormatting>
  <conditionalFormatting sqref="K174:N174 G174 T174 P174">
    <cfRule type="expression" dxfId="45" priority="11" stopIfTrue="1">
      <formula>AND(G174="$",OR(#REF!="Yes",#REF!="No"))</formula>
    </cfRule>
    <cfRule type="expression" priority="12" stopIfTrue="1">
      <formula>G174="$"</formula>
    </cfRule>
    <cfRule type="expression" dxfId="44" priority="13" stopIfTrue="1">
      <formula>G174&lt;&gt;#REF!</formula>
    </cfRule>
  </conditionalFormatting>
  <conditionalFormatting sqref="A174">
    <cfRule type="expression" dxfId="43" priority="17">
      <formula>COUNTA(E174:X174)=0</formula>
    </cfRule>
  </conditionalFormatting>
  <conditionalFormatting sqref="U174:W174 H174">
    <cfRule type="expression" dxfId="42" priority="7" stopIfTrue="1">
      <formula>AND(H174="$",OR(#REF!="Yes",#REF!="No"))</formula>
    </cfRule>
    <cfRule type="expression" priority="8" stopIfTrue="1">
      <formula>H174="$"</formula>
    </cfRule>
    <cfRule type="expression" dxfId="41" priority="9" stopIfTrue="1">
      <formula>H174&lt;&gt;#REF!</formula>
    </cfRule>
  </conditionalFormatting>
  <conditionalFormatting sqref="O174">
    <cfRule type="expression" dxfId="40" priority="4" stopIfTrue="1">
      <formula>AND(O174="$",OR(#REF!="Yes",#REF!="No"))</formula>
    </cfRule>
    <cfRule type="expression" priority="5" stopIfTrue="1">
      <formula>O174="$"</formula>
    </cfRule>
    <cfRule type="expression" dxfId="39" priority="6" stopIfTrue="1">
      <formula>O174&lt;&gt;#REF!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20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092" id="{5C739AB1-7971-4375-AF18-B8D003FCE991}">
            <xm:f>NOT(ISNUMBER(MATCH(C3,MyNetworks!$6:$6,0)))</xm:f>
            <x14:dxf>
              <fill>
                <patternFill>
                  <bgColor rgb="FFFF0000"/>
                </patternFill>
              </fill>
            </x14:dxf>
          </x14:cfRule>
          <xm:sqref>C3:C6 C418:C421 C276 C159:C163 C283:C296 C165:C169 C78:C85 C207:C211 C213:C217 C87:C130 C132 C11:C23 C298:C305 C343:C389 C8:C9 C307:C324 C279:C281 C25:C29 C172:C173 C197:C205 C31:C76 C260:C262 C326:C327 C220:C258 C134:C145 C147:C156 C336:C340 C329:C334 C264:C274 C175:C195</xm:sqref>
        </x14:conditionalFormatting>
        <x14:conditionalFormatting xmlns:xm="http://schemas.microsoft.com/office/excel/2006/main">
          <x14:cfRule type="expression" priority="167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656" id="{D583B2BA-D13E-4418-BBBF-1962532C2F61}">
            <xm:f>NOT(ISNUMBER(MATCH(C157,MyNetworks!$6:$6,0)))</xm:f>
            <x14:dxf>
              <fill>
                <patternFill>
                  <bgColor rgb="FFFF0000"/>
                </patternFill>
              </fill>
            </x14:dxf>
          </x14:cfRule>
          <xm:sqref>C157:C158</xm:sqref>
        </x14:conditionalFormatting>
        <x14:conditionalFormatting xmlns:xm="http://schemas.microsoft.com/office/excel/2006/main">
          <x14:cfRule type="expression" priority="1296"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1276"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1229"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194" id="{7F14C10E-D920-4AE6-B781-029C45097C42}">
            <xm:f>NOT(ISNUMBER(MATCH(C275,MyNetworks!$6:$6,0)))</xm:f>
            <x14:dxf>
              <fill>
                <patternFill>
                  <bgColor rgb="FFFF0000"/>
                </patternFill>
              </fill>
            </x14:dxf>
          </x14:cfRule>
          <xm:sqref>C275</xm:sqref>
        </x14:conditionalFormatting>
        <x14:conditionalFormatting xmlns:xm="http://schemas.microsoft.com/office/excel/2006/main">
          <x14:cfRule type="expression" priority="1160" id="{071125FF-B824-43FF-921F-863C4F628CC4}">
            <xm:f>NOT(ISNUMBER(MATCH(C297,MyNetworks!$6:$6,0)))</xm:f>
            <x14:dxf>
              <fill>
                <patternFill>
                  <bgColor rgb="FFFF0000"/>
                </patternFill>
              </fill>
            </x14:dxf>
          </x14:cfRule>
          <xm:sqref>C297</xm:sqref>
        </x14:conditionalFormatting>
        <x14:conditionalFormatting xmlns:xm="http://schemas.microsoft.com/office/excel/2006/main">
          <x14:cfRule type="expression" priority="1134" id="{44AA66DC-D6CD-47D1-8811-5E669A1A6519}">
            <xm:f>NOT(ISNUMBER(MATCH(C282,MyNetworks!$6:$6,0)))</xm:f>
            <x14:dxf>
              <fill>
                <patternFill>
                  <bgColor rgb="FFFF0000"/>
                </patternFill>
              </fill>
            </x14:dxf>
          </x14:cfRule>
          <xm:sqref>C282</xm:sqref>
        </x14:conditionalFormatting>
        <x14:conditionalFormatting xmlns:xm="http://schemas.microsoft.com/office/excel/2006/main">
          <x14:cfRule type="expression" priority="1120" id="{8BF52A5B-7526-439B-A62D-13F05DEE28C2}">
            <xm:f>NOT(ISNUMBER(MATCH(C206,MyNetworks!$6:$6,0)))</xm:f>
            <x14:dxf>
              <fill>
                <patternFill>
                  <bgColor rgb="FFFF0000"/>
                </patternFill>
              </fill>
            </x14:dxf>
          </x14:cfRule>
          <xm:sqref>C206</xm:sqref>
        </x14:conditionalFormatting>
        <x14:conditionalFormatting xmlns:xm="http://schemas.microsoft.com/office/excel/2006/main">
          <x14:cfRule type="expression" priority="1082" id="{35CBA1AA-3579-4A4A-A9C4-05CA24D3B33E}">
            <xm:f>NOT(ISNUMBER(MATCH(C164,MyNetworks!$6:$6,0)))</xm:f>
            <x14:dxf>
              <fill>
                <patternFill>
                  <bgColor rgb="FFFF0000"/>
                </patternFill>
              </fill>
            </x14:dxf>
          </x14:cfRule>
          <xm:sqref>C164</xm:sqref>
        </x14:conditionalFormatting>
        <x14:conditionalFormatting xmlns:xm="http://schemas.microsoft.com/office/excel/2006/main">
          <x14:cfRule type="expression" priority="1071" id="{C5EAFE63-AE05-4312-8B5A-CCBFD1482A93}">
            <xm:f>NOT(ISNUMBER(MATCH(C306,MyNetworks!$6:$6,0)))</xm:f>
            <x14:dxf>
              <fill>
                <patternFill>
                  <bgColor rgb="FFFF0000"/>
                </patternFill>
              </fill>
            </x14:dxf>
          </x14:cfRule>
          <xm:sqref>C306</xm:sqref>
        </x14:conditionalFormatting>
        <x14:conditionalFormatting xmlns:xm="http://schemas.microsoft.com/office/excel/2006/main">
          <x14:cfRule type="expression" priority="1027"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998" id="{C22A8D87-824E-4933-9414-B598313DB413}">
            <xm:f>NOT(ISNUMBER(MATCH(C30,MyNetworks!$6:$6,0)))</xm:f>
            <x14:dxf>
              <fill>
                <patternFill>
                  <bgColor rgb="FFFF0000"/>
                </patternFill>
              </fill>
            </x14:dxf>
          </x14:cfRule>
          <xm:sqref>C30</xm:sqref>
        </x14:conditionalFormatting>
        <x14:conditionalFormatting xmlns:xm="http://schemas.microsoft.com/office/excel/2006/main">
          <x14:cfRule type="expression" priority="964"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929"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886" id="{FC3B2C0C-A8DE-4583-8460-E153AB7131C9}">
            <xm:f>NOT(ISNUMBER(MATCH(C423,MyNetworks!$6:$6,0)))</xm:f>
            <x14:dxf>
              <fill>
                <patternFill>
                  <bgColor rgb="FFFF0000"/>
                </patternFill>
              </fill>
            </x14:dxf>
          </x14:cfRule>
          <xm:sqref>C423</xm:sqref>
        </x14:conditionalFormatting>
        <x14:conditionalFormatting xmlns:xm="http://schemas.microsoft.com/office/excel/2006/main">
          <x14:cfRule type="expression" priority="872" id="{0813B785-7898-4BE5-9F4C-CD1BF3B0E6EB}">
            <xm:f>NOT(ISNUMBER(MATCH(C212,MyNetworks!$6:$6,0)))</xm:f>
            <x14:dxf>
              <fill>
                <patternFill>
                  <bgColor rgb="FFFF0000"/>
                </patternFill>
              </fill>
            </x14:dxf>
          </x14:cfRule>
          <xm:sqref>C212</xm:sqref>
        </x14:conditionalFormatting>
        <x14:conditionalFormatting xmlns:xm="http://schemas.microsoft.com/office/excel/2006/main">
          <x14:cfRule type="expression" priority="865"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637"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620" id="{24395333-E757-4144-80E6-5892B42B4F94}">
            <xm:f>NOT(ISNUMBER(MATCH(C341,MyNetworks!$6:$6,0)))</xm:f>
            <x14:dxf>
              <fill>
                <patternFill>
                  <bgColor rgb="FFFF0000"/>
                </patternFill>
              </fill>
            </x14:dxf>
          </x14:cfRule>
          <xm:sqref>C341</xm:sqref>
        </x14:conditionalFormatting>
        <x14:conditionalFormatting xmlns:xm="http://schemas.microsoft.com/office/excel/2006/main">
          <x14:cfRule type="expression" priority="603" id="{C2050209-EF54-4A69-BF63-D5306C44AB6C}">
            <xm:f>NOT(ISNUMBER(MATCH(C342,MyNetworks!$6:$6,0)))</xm:f>
            <x14:dxf>
              <fill>
                <patternFill>
                  <bgColor rgb="FFFF0000"/>
                </patternFill>
              </fill>
            </x14:dxf>
          </x14:cfRule>
          <xm:sqref>C342</xm:sqref>
        </x14:conditionalFormatting>
        <x14:conditionalFormatting xmlns:xm="http://schemas.microsoft.com/office/excel/2006/main">
          <x14:cfRule type="expression" priority="571"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542" id="{A4BA92D0-D3F1-4687-B8F0-AF0280FFD03B}">
            <xm:f>NOT(ISNUMBER(MATCH(C277,MyNetworks!$6:$6,0)))</xm:f>
            <x14:dxf>
              <fill>
                <patternFill>
                  <bgColor rgb="FFFF0000"/>
                </patternFill>
              </fill>
            </x14:dxf>
          </x14:cfRule>
          <xm:sqref>C277</xm:sqref>
        </x14:conditionalFormatting>
        <x14:conditionalFormatting xmlns:xm="http://schemas.microsoft.com/office/excel/2006/main">
          <x14:cfRule type="expression" priority="531"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508" id="{35547812-2C3C-49C3-8A5A-64A587C60BA2}">
            <xm:f>NOT(ISNUMBER(MATCH(C219,MyNetworks!$6:$6,0)))</xm:f>
            <x14:dxf>
              <fill>
                <patternFill>
                  <bgColor rgb="FFFF0000"/>
                </patternFill>
              </fill>
            </x14:dxf>
          </x14:cfRule>
          <xm:sqref>C219</xm:sqref>
        </x14:conditionalFormatting>
        <x14:conditionalFormatting xmlns:xm="http://schemas.microsoft.com/office/excel/2006/main">
          <x14:cfRule type="expression" priority="437" id="{ED1C77FD-AE65-4CB7-BE59-3C2E5B516839}">
            <xm:f>NOT(ISNUMBER(MATCH(C218,MyNetworks!$6:$6,0)))</xm:f>
            <x14:dxf>
              <fill>
                <patternFill>
                  <bgColor rgb="FFFF0000"/>
                </patternFill>
              </fill>
            </x14:dxf>
          </x14:cfRule>
          <xm:sqref>C218</xm:sqref>
        </x14:conditionalFormatting>
        <x14:conditionalFormatting xmlns:xm="http://schemas.microsoft.com/office/excel/2006/main">
          <x14:cfRule type="expression" priority="402" id="{64246241-EBAC-45A6-A063-FD3E2FCD5218}">
            <xm:f>NOT(ISNUMBER(MATCH(C196,MyNetworks!$6:$6,0)))</xm:f>
            <x14:dxf>
              <fill>
                <patternFill>
                  <bgColor rgb="FFFF0000"/>
                </patternFill>
              </fill>
            </x14:dxf>
          </x14:cfRule>
          <xm:sqref>C196</xm:sqref>
        </x14:conditionalFormatting>
        <x14:conditionalFormatting xmlns:xm="http://schemas.microsoft.com/office/excel/2006/main">
          <x14:cfRule type="expression" priority="352" id="{8B0F03C0-D4F7-48EB-9A2D-F59E6870C9F7}">
            <xm:f>NOT(ISNUMBER(MATCH(C259,MyNetworks!$6:$6,0)))</xm:f>
            <x14:dxf>
              <fill>
                <patternFill>
                  <bgColor rgb="FFFF0000"/>
                </patternFill>
              </fill>
            </x14:dxf>
          </x14:cfRule>
          <xm:sqref>C259</xm:sqref>
        </x14:conditionalFormatting>
        <x14:conditionalFormatting xmlns:xm="http://schemas.microsoft.com/office/excel/2006/main">
          <x14:cfRule type="expression" priority="341" id="{D42D3671-AD8F-4DEA-8A11-CB653BCD8146}">
            <xm:f>NOT(ISNUMBER(MATCH(C325,MyNetworks!$6:$6,0)))</xm:f>
            <x14:dxf>
              <fill>
                <patternFill>
                  <bgColor rgb="FFFF0000"/>
                </patternFill>
              </fill>
            </x14:dxf>
          </x14:cfRule>
          <xm:sqref>C325</xm:sqref>
        </x14:conditionalFormatting>
        <x14:conditionalFormatting xmlns:xm="http://schemas.microsoft.com/office/excel/2006/main">
          <x14:cfRule type="expression" priority="321"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14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119" id="{364DDFA9-CA06-4313-8293-7FF39031DC8B}">
            <xm:f>NOT(ISNUMBER(MATCH(C335,MyNetworks!$6:$6,0)))</xm:f>
            <x14:dxf>
              <fill>
                <patternFill>
                  <bgColor rgb="FFFF0000"/>
                </patternFill>
              </fill>
            </x14:dxf>
          </x14:cfRule>
          <xm:sqref>C335</xm:sqref>
        </x14:conditionalFormatting>
        <x14:conditionalFormatting xmlns:xm="http://schemas.microsoft.com/office/excel/2006/main">
          <x14:cfRule type="expression" priority="108" id="{F8977873-23AB-448A-ADBC-432A8DFA1740}">
            <xm:f>NOT(ISNUMBER(MATCH(C278,MyNetworks!$6:$6,0)))</xm:f>
            <x14:dxf>
              <fill>
                <patternFill>
                  <bgColor rgb="FFFF0000"/>
                </patternFill>
              </fill>
            </x14:dxf>
          </x14:cfRule>
          <xm:sqref>C278</xm:sqref>
        </x14:conditionalFormatting>
        <x14:conditionalFormatting xmlns:xm="http://schemas.microsoft.com/office/excel/2006/main">
          <x14:cfRule type="expression" priority="97" id="{E1CCCE2B-12B8-456D-A94A-2091D160B5D5}">
            <xm:f>NOT(ISNUMBER(MATCH(C328,MyNetworks!$6:$6,0)))</xm:f>
            <x14:dxf>
              <fill>
                <patternFill>
                  <bgColor rgb="FFFF0000"/>
                </patternFill>
              </fill>
            </x14:dxf>
          </x14:cfRule>
          <xm:sqref>C328</xm:sqref>
        </x14:conditionalFormatting>
        <x14:conditionalFormatting xmlns:xm="http://schemas.microsoft.com/office/excel/2006/main">
          <x14:cfRule type="expression" priority="53" id="{E39A08E1-615F-46FC-B290-05AB5BBE28F9}">
            <xm:f>NOT(ISNUMBER(MATCH(C170,MyNetworks!$6:$6,0)))</xm:f>
            <x14:dxf>
              <fill>
                <patternFill>
                  <bgColor rgb="FFFF0000"/>
                </patternFill>
              </fill>
            </x14:dxf>
          </x14:cfRule>
          <xm:sqref>C170</xm:sqref>
        </x14:conditionalFormatting>
        <x14:conditionalFormatting xmlns:xm="http://schemas.microsoft.com/office/excel/2006/main">
          <x14:cfRule type="expression" priority="30" id="{2CDD30AC-A4FC-4282-8C23-A730A1236529}">
            <xm:f>NOT(ISNUMBER(MATCH(C263,MyNetworks!$6:$6,0)))</xm:f>
            <x14:dxf>
              <fill>
                <patternFill>
                  <bgColor rgb="FFFF0000"/>
                </patternFill>
              </fill>
            </x14:dxf>
          </x14:cfRule>
          <xm:sqref>C263</xm:sqref>
        </x14:conditionalFormatting>
        <x14:conditionalFormatting xmlns:xm="http://schemas.microsoft.com/office/excel/2006/main">
          <x14:cfRule type="expression" priority="10" id="{44C58E70-4AB7-4AF2-A145-4E2CC1E58AD8}">
            <xm:f>NOT(ISNUMBER(MATCH(C174,MyNetworks!$6:$6,0)))</xm:f>
            <x14:dxf>
              <fill>
                <patternFill>
                  <bgColor rgb="FFFF0000"/>
                </patternFill>
              </fill>
            </x14:dxf>
          </x14:cfRule>
          <xm:sqref>C174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165</v>
      </c>
      <c r="E1" t="s">
        <v>183</v>
      </c>
      <c r="G1" t="s">
        <v>393</v>
      </c>
      <c r="I1">
        <f>COUNTIF(B6:B200,0)+COUNTIF(E6:E200,0)</f>
        <v>127</v>
      </c>
    </row>
    <row r="2" spans="1:9" x14ac:dyDescent="0.4">
      <c r="A2" s="10" t="s">
        <v>165</v>
      </c>
      <c r="B2" t="s">
        <v>1</v>
      </c>
      <c r="D2" s="10" t="s">
        <v>178</v>
      </c>
      <c r="E2" t="s">
        <v>1</v>
      </c>
    </row>
    <row r="4" spans="1:9" x14ac:dyDescent="0.4">
      <c r="A4" s="10" t="s">
        <v>395</v>
      </c>
      <c r="D4" s="10" t="s">
        <v>395</v>
      </c>
    </row>
    <row r="5" spans="1:9" x14ac:dyDescent="0.4">
      <c r="A5" s="10" t="s">
        <v>299</v>
      </c>
      <c r="B5" t="s">
        <v>86</v>
      </c>
      <c r="D5" s="10" t="s">
        <v>299</v>
      </c>
      <c r="E5" t="s">
        <v>86</v>
      </c>
      <c r="G5" s="10"/>
      <c r="H5" s="10"/>
    </row>
    <row r="6" spans="1:9" x14ac:dyDescent="0.4">
      <c r="A6" t="s">
        <v>813</v>
      </c>
      <c r="B6" s="172">
        <v>1</v>
      </c>
      <c r="D6" t="s">
        <v>5</v>
      </c>
      <c r="E6" s="172">
        <v>1</v>
      </c>
    </row>
    <row r="7" spans="1:9" x14ac:dyDescent="0.4">
      <c r="A7" t="s">
        <v>0</v>
      </c>
      <c r="B7" s="172">
        <v>1</v>
      </c>
      <c r="D7" t="s">
        <v>87</v>
      </c>
      <c r="E7" s="172">
        <v>0</v>
      </c>
    </row>
    <row r="8" spans="1:9" x14ac:dyDescent="0.4">
      <c r="A8" t="s">
        <v>930</v>
      </c>
      <c r="B8" s="172">
        <v>0</v>
      </c>
      <c r="D8" t="s">
        <v>281</v>
      </c>
      <c r="E8" s="172">
        <v>1</v>
      </c>
    </row>
    <row r="9" spans="1:9" x14ac:dyDescent="0.4">
      <c r="A9" t="s">
        <v>351</v>
      </c>
      <c r="B9" s="172">
        <v>0</v>
      </c>
      <c r="D9" t="s">
        <v>88</v>
      </c>
      <c r="E9" s="172">
        <v>0</v>
      </c>
    </row>
    <row r="10" spans="1:9" x14ac:dyDescent="0.4">
      <c r="A10" t="s">
        <v>750</v>
      </c>
      <c r="B10" s="172">
        <v>0</v>
      </c>
      <c r="D10" t="s">
        <v>92</v>
      </c>
      <c r="E10" s="172">
        <v>0</v>
      </c>
    </row>
    <row r="11" spans="1:9" x14ac:dyDescent="0.4">
      <c r="A11" t="s">
        <v>6</v>
      </c>
      <c r="B11" s="172">
        <v>0</v>
      </c>
      <c r="D11" t="s">
        <v>353</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167</v>
      </c>
      <c r="E16" s="172">
        <v>0</v>
      </c>
    </row>
    <row r="17" spans="1:5" x14ac:dyDescent="0.4">
      <c r="A17" t="s">
        <v>14</v>
      </c>
      <c r="B17" s="172">
        <v>0</v>
      </c>
      <c r="D17" t="s">
        <v>109</v>
      </c>
      <c r="E17" s="172">
        <v>0</v>
      </c>
    </row>
    <row r="18" spans="1:5" x14ac:dyDescent="0.4">
      <c r="A18" t="s">
        <v>166</v>
      </c>
      <c r="B18" s="172">
        <v>0</v>
      </c>
      <c r="D18" t="s">
        <v>162</v>
      </c>
      <c r="E18" s="172">
        <v>0</v>
      </c>
    </row>
    <row r="19" spans="1:5" x14ac:dyDescent="0.4">
      <c r="A19" t="s">
        <v>2</v>
      </c>
      <c r="B19" s="172">
        <v>1</v>
      </c>
      <c r="D19" t="s">
        <v>865</v>
      </c>
      <c r="E19" s="172">
        <v>0</v>
      </c>
    </row>
    <row r="20" spans="1:5" x14ac:dyDescent="0.4">
      <c r="A20" t="s">
        <v>15</v>
      </c>
      <c r="B20" s="172">
        <v>0</v>
      </c>
      <c r="D20" t="s">
        <v>869</v>
      </c>
      <c r="E20" s="172">
        <v>0</v>
      </c>
    </row>
    <row r="21" spans="1:5" x14ac:dyDescent="0.4">
      <c r="A21" t="s">
        <v>16</v>
      </c>
      <c r="B21" s="172">
        <v>0</v>
      </c>
      <c r="D21" t="s">
        <v>172</v>
      </c>
      <c r="E21" s="172">
        <v>0</v>
      </c>
    </row>
    <row r="22" spans="1:5" x14ac:dyDescent="0.4">
      <c r="A22" t="s">
        <v>18</v>
      </c>
      <c r="B22" s="172">
        <v>0</v>
      </c>
      <c r="D22" t="s">
        <v>113</v>
      </c>
      <c r="E22" s="172">
        <v>0</v>
      </c>
    </row>
    <row r="23" spans="1:5" x14ac:dyDescent="0.4">
      <c r="A23" t="s">
        <v>19</v>
      </c>
      <c r="B23" s="172">
        <v>0</v>
      </c>
      <c r="D23" t="s">
        <v>114</v>
      </c>
      <c r="E23" s="172">
        <v>0</v>
      </c>
    </row>
    <row r="24" spans="1:5" x14ac:dyDescent="0.4">
      <c r="A24" t="s">
        <v>95</v>
      </c>
      <c r="B24" s="172">
        <v>0</v>
      </c>
      <c r="D24" t="s">
        <v>43</v>
      </c>
      <c r="E24" s="172">
        <v>0</v>
      </c>
    </row>
    <row r="25" spans="1:5" x14ac:dyDescent="0.4">
      <c r="A25" t="s">
        <v>20</v>
      </c>
      <c r="B25" s="172">
        <v>0</v>
      </c>
      <c r="D25" t="s">
        <v>377</v>
      </c>
      <c r="E25" s="172">
        <v>0</v>
      </c>
    </row>
    <row r="26" spans="1:5" x14ac:dyDescent="0.4">
      <c r="A26" t="s">
        <v>21</v>
      </c>
      <c r="B26" s="172">
        <v>0</v>
      </c>
      <c r="D26" t="s">
        <v>315</v>
      </c>
      <c r="E26" s="172">
        <v>0</v>
      </c>
    </row>
    <row r="27" spans="1:5" x14ac:dyDescent="0.4">
      <c r="A27" t="s">
        <v>150</v>
      </c>
      <c r="B27" s="172">
        <v>0</v>
      </c>
      <c r="D27" t="s">
        <v>47</v>
      </c>
      <c r="E27" s="172">
        <v>0</v>
      </c>
    </row>
    <row r="28" spans="1:5" x14ac:dyDescent="0.4">
      <c r="A28" t="s">
        <v>782</v>
      </c>
      <c r="B28" s="172">
        <v>0</v>
      </c>
      <c r="D28" t="s">
        <v>48</v>
      </c>
      <c r="E28" s="172">
        <v>0</v>
      </c>
    </row>
    <row r="29" spans="1:5" x14ac:dyDescent="0.4">
      <c r="A29" t="s">
        <v>518</v>
      </c>
      <c r="B29" s="172">
        <v>0</v>
      </c>
      <c r="D29" t="s">
        <v>116</v>
      </c>
      <c r="E29" s="172">
        <v>0</v>
      </c>
    </row>
    <row r="30" spans="1:5" x14ac:dyDescent="0.4">
      <c r="A30" t="s">
        <v>23</v>
      </c>
      <c r="B30" s="172">
        <v>0</v>
      </c>
      <c r="D30" t="s">
        <v>119</v>
      </c>
      <c r="E30" s="172">
        <v>0</v>
      </c>
    </row>
    <row r="31" spans="1:5" x14ac:dyDescent="0.4">
      <c r="A31" t="s">
        <v>25</v>
      </c>
      <c r="B31" s="172">
        <v>0</v>
      </c>
      <c r="D31" t="s">
        <v>120</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130</v>
      </c>
      <c r="E35" s="172">
        <v>0</v>
      </c>
    </row>
    <row r="36" spans="1:5" x14ac:dyDescent="0.4">
      <c r="A36" t="s">
        <v>33</v>
      </c>
      <c r="B36" s="172">
        <v>0</v>
      </c>
      <c r="D36" t="s">
        <v>134</v>
      </c>
      <c r="E36" s="172">
        <v>0</v>
      </c>
    </row>
    <row r="37" spans="1:5" x14ac:dyDescent="0.4">
      <c r="A37" t="s">
        <v>168</v>
      </c>
      <c r="B37" s="172">
        <v>0</v>
      </c>
      <c r="D37" t="s">
        <v>64</v>
      </c>
      <c r="E37" s="172">
        <v>0</v>
      </c>
    </row>
    <row r="38" spans="1:5" x14ac:dyDescent="0.4">
      <c r="A38" t="s">
        <v>370</v>
      </c>
      <c r="B38" s="172">
        <v>0</v>
      </c>
      <c r="D38" t="s">
        <v>139</v>
      </c>
      <c r="E38" s="172">
        <v>0</v>
      </c>
    </row>
    <row r="39" spans="1:5" x14ac:dyDescent="0.4">
      <c r="A39" t="s">
        <v>371</v>
      </c>
      <c r="B39" s="172">
        <v>0</v>
      </c>
      <c r="D39" t="s">
        <v>567</v>
      </c>
      <c r="E39" s="172">
        <v>0</v>
      </c>
    </row>
    <row r="40" spans="1:5" x14ac:dyDescent="0.4">
      <c r="A40" t="s">
        <v>34</v>
      </c>
      <c r="B40" s="172">
        <v>0</v>
      </c>
      <c r="D40" t="s">
        <v>144</v>
      </c>
      <c r="E40" s="172">
        <v>0</v>
      </c>
    </row>
    <row r="41" spans="1:5" x14ac:dyDescent="0.4">
      <c r="A41" t="s">
        <v>185</v>
      </c>
      <c r="B41" s="172">
        <v>1</v>
      </c>
      <c r="D41" t="s">
        <v>82</v>
      </c>
      <c r="E41" s="172">
        <v>0</v>
      </c>
    </row>
    <row r="42" spans="1:5" x14ac:dyDescent="0.4">
      <c r="A42" t="s">
        <v>35</v>
      </c>
      <c r="B42" s="172">
        <v>0</v>
      </c>
    </row>
    <row r="43" spans="1:5" x14ac:dyDescent="0.4">
      <c r="A43" t="s">
        <v>36</v>
      </c>
      <c r="B43" s="172">
        <v>0</v>
      </c>
    </row>
    <row r="44" spans="1:5" x14ac:dyDescent="0.4">
      <c r="A44" t="s">
        <v>169</v>
      </c>
      <c r="B44" s="172">
        <v>0</v>
      </c>
    </row>
    <row r="45" spans="1:5" x14ac:dyDescent="0.4">
      <c r="A45" t="s">
        <v>170</v>
      </c>
      <c r="B45" s="172">
        <v>0</v>
      </c>
    </row>
    <row r="46" spans="1:5" x14ac:dyDescent="0.4">
      <c r="A46" t="s">
        <v>215</v>
      </c>
      <c r="B46" s="172">
        <v>0</v>
      </c>
    </row>
    <row r="47" spans="1:5" x14ac:dyDescent="0.4">
      <c r="A47" t="s">
        <v>37</v>
      </c>
      <c r="B47" s="172">
        <v>0</v>
      </c>
    </row>
    <row r="48" spans="1:5" x14ac:dyDescent="0.4">
      <c r="A48" t="s">
        <v>38</v>
      </c>
      <c r="B48" s="172">
        <v>0</v>
      </c>
    </row>
    <row r="49" spans="1:2" x14ac:dyDescent="0.4">
      <c r="A49" t="s">
        <v>171</v>
      </c>
      <c r="B49" s="172">
        <v>0</v>
      </c>
    </row>
    <row r="50" spans="1:2" x14ac:dyDescent="0.4">
      <c r="A50" t="s">
        <v>39</v>
      </c>
      <c r="B50" s="172">
        <v>0</v>
      </c>
    </row>
    <row r="51" spans="1:2" x14ac:dyDescent="0.4">
      <c r="A51" t="s">
        <v>40</v>
      </c>
      <c r="B51" s="172">
        <v>0</v>
      </c>
    </row>
    <row r="52" spans="1:2" x14ac:dyDescent="0.4">
      <c r="A52" t="s">
        <v>42</v>
      </c>
      <c r="B52" s="172">
        <v>0</v>
      </c>
    </row>
    <row r="53" spans="1:2" x14ac:dyDescent="0.4">
      <c r="A53" t="s">
        <v>44</v>
      </c>
      <c r="B53" s="172">
        <v>0</v>
      </c>
    </row>
    <row r="54" spans="1:2" x14ac:dyDescent="0.4">
      <c r="A54" t="s">
        <v>45</v>
      </c>
      <c r="B54" s="172">
        <v>0</v>
      </c>
    </row>
    <row r="55" spans="1:2" x14ac:dyDescent="0.4">
      <c r="A55" t="s">
        <v>46</v>
      </c>
      <c r="B55" s="172">
        <v>0</v>
      </c>
    </row>
    <row r="56" spans="1:2" x14ac:dyDescent="0.4">
      <c r="A56" t="s">
        <v>115</v>
      </c>
      <c r="B56" s="172">
        <v>0</v>
      </c>
    </row>
    <row r="57" spans="1:2" x14ac:dyDescent="0.4">
      <c r="A57" t="s">
        <v>286</v>
      </c>
      <c r="B57" s="172">
        <v>0</v>
      </c>
    </row>
    <row r="58" spans="1:2" x14ac:dyDescent="0.4">
      <c r="A58" t="s">
        <v>704</v>
      </c>
      <c r="B58" s="172">
        <v>0</v>
      </c>
    </row>
    <row r="59" spans="1:2" x14ac:dyDescent="0.4">
      <c r="A59" t="s">
        <v>49</v>
      </c>
      <c r="B59" s="172">
        <v>0</v>
      </c>
    </row>
    <row r="60" spans="1:2" x14ac:dyDescent="0.4">
      <c r="A60" t="s">
        <v>148</v>
      </c>
      <c r="B60" s="172">
        <v>0</v>
      </c>
    </row>
    <row r="61" spans="1:2" x14ac:dyDescent="0.4">
      <c r="A61" t="s">
        <v>50</v>
      </c>
      <c r="B61" s="172">
        <v>0</v>
      </c>
    </row>
    <row r="62" spans="1:2" x14ac:dyDescent="0.4">
      <c r="A62" t="s">
        <v>51</v>
      </c>
      <c r="B62" s="172">
        <v>0</v>
      </c>
    </row>
    <row r="63" spans="1:2" x14ac:dyDescent="0.4">
      <c r="A63" t="s">
        <v>358</v>
      </c>
      <c r="B63" s="172">
        <v>0</v>
      </c>
    </row>
    <row r="64" spans="1:2" x14ac:dyDescent="0.4">
      <c r="A64" t="s">
        <v>53</v>
      </c>
      <c r="B64" s="172">
        <v>0</v>
      </c>
    </row>
    <row r="65" spans="1:2" x14ac:dyDescent="0.4">
      <c r="A65" t="s">
        <v>54</v>
      </c>
      <c r="B65" s="172">
        <v>0</v>
      </c>
    </row>
    <row r="66" spans="1:2" x14ac:dyDescent="0.4">
      <c r="A66" t="s">
        <v>55</v>
      </c>
      <c r="B66" s="172">
        <v>0</v>
      </c>
    </row>
    <row r="67" spans="1:2" x14ac:dyDescent="0.4">
      <c r="A67" t="s">
        <v>4</v>
      </c>
      <c r="B67" s="172">
        <v>1</v>
      </c>
    </row>
    <row r="68" spans="1:2" x14ac:dyDescent="0.4">
      <c r="A68" t="s">
        <v>173</v>
      </c>
      <c r="B68" s="172">
        <v>0</v>
      </c>
    </row>
    <row r="69" spans="1:2" x14ac:dyDescent="0.4">
      <c r="A69" t="s">
        <v>941</v>
      </c>
      <c r="B69" s="172">
        <v>0</v>
      </c>
    </row>
    <row r="70" spans="1:2" x14ac:dyDescent="0.4">
      <c r="A70" t="s">
        <v>121</v>
      </c>
      <c r="B70" s="172">
        <v>0</v>
      </c>
    </row>
    <row r="71" spans="1:2" x14ac:dyDescent="0.4">
      <c r="A71" t="s">
        <v>122</v>
      </c>
      <c r="B71" s="172">
        <v>0</v>
      </c>
    </row>
    <row r="72" spans="1:2" x14ac:dyDescent="0.4">
      <c r="A72" t="s">
        <v>56</v>
      </c>
      <c r="B72" s="172">
        <v>0</v>
      </c>
    </row>
    <row r="73" spans="1:2" x14ac:dyDescent="0.4">
      <c r="A73" t="s">
        <v>60</v>
      </c>
      <c r="B73" s="172">
        <v>0</v>
      </c>
    </row>
    <row r="74" spans="1:2" x14ac:dyDescent="0.4">
      <c r="A74" t="s">
        <v>126</v>
      </c>
      <c r="B74" s="172">
        <v>0</v>
      </c>
    </row>
    <row r="75" spans="1:2" x14ac:dyDescent="0.4">
      <c r="A75" t="s">
        <v>318</v>
      </c>
      <c r="B75" s="172">
        <v>0</v>
      </c>
    </row>
    <row r="76" spans="1:2" x14ac:dyDescent="0.4">
      <c r="A76" t="s">
        <v>175</v>
      </c>
      <c r="B76" s="172">
        <v>0</v>
      </c>
    </row>
    <row r="77" spans="1:2" x14ac:dyDescent="0.4">
      <c r="A77" t="s">
        <v>62</v>
      </c>
      <c r="B77" s="172">
        <v>0</v>
      </c>
    </row>
    <row r="78" spans="1:2" x14ac:dyDescent="0.4">
      <c r="A78" t="s">
        <v>63</v>
      </c>
      <c r="B78" s="172">
        <v>0</v>
      </c>
    </row>
    <row r="79" spans="1:2" x14ac:dyDescent="0.4">
      <c r="A79" t="s">
        <v>872</v>
      </c>
      <c r="B79" s="172">
        <v>0</v>
      </c>
    </row>
    <row r="80" spans="1:2" x14ac:dyDescent="0.4">
      <c r="A80" t="s">
        <v>132</v>
      </c>
      <c r="B80" s="172">
        <v>0</v>
      </c>
    </row>
    <row r="81" spans="1:2" x14ac:dyDescent="0.4">
      <c r="A81" t="s">
        <v>65</v>
      </c>
      <c r="B81" s="172">
        <v>0</v>
      </c>
    </row>
    <row r="82" spans="1:2" x14ac:dyDescent="0.4">
      <c r="A82" t="s">
        <v>176</v>
      </c>
      <c r="B82" s="172">
        <v>0</v>
      </c>
    </row>
    <row r="83" spans="1:2" x14ac:dyDescent="0.4">
      <c r="A83" t="s">
        <v>288</v>
      </c>
      <c r="B83" s="172">
        <v>0</v>
      </c>
    </row>
    <row r="84" spans="1:2" x14ac:dyDescent="0.4">
      <c r="A84" t="s">
        <v>152</v>
      </c>
      <c r="B84" s="172">
        <v>0</v>
      </c>
    </row>
    <row r="85" spans="1:2" x14ac:dyDescent="0.4">
      <c r="A85" t="s">
        <v>68</v>
      </c>
      <c r="B85" s="172">
        <v>0</v>
      </c>
    </row>
    <row r="86" spans="1:2" x14ac:dyDescent="0.4">
      <c r="A86" t="s">
        <v>69</v>
      </c>
      <c r="B86" s="172">
        <v>0</v>
      </c>
    </row>
    <row r="87" spans="1:2" x14ac:dyDescent="0.4">
      <c r="A87" t="s">
        <v>149</v>
      </c>
      <c r="B87" s="172">
        <v>0</v>
      </c>
    </row>
    <row r="88" spans="1:2" x14ac:dyDescent="0.4">
      <c r="A88" t="s">
        <v>70</v>
      </c>
      <c r="B88" s="172">
        <v>0</v>
      </c>
    </row>
    <row r="89" spans="1:2" x14ac:dyDescent="0.4">
      <c r="A89" t="s">
        <v>71</v>
      </c>
      <c r="B89" s="172">
        <v>0</v>
      </c>
    </row>
    <row r="90" spans="1:2" x14ac:dyDescent="0.4">
      <c r="A90" t="s">
        <v>72</v>
      </c>
      <c r="B90" s="172">
        <v>0</v>
      </c>
    </row>
    <row r="91" spans="1:2" x14ac:dyDescent="0.4">
      <c r="A91" t="s">
        <v>289</v>
      </c>
      <c r="B91" s="172">
        <v>0</v>
      </c>
    </row>
    <row r="92" spans="1:2" x14ac:dyDescent="0.4">
      <c r="A92" t="s">
        <v>73</v>
      </c>
      <c r="B92" s="172">
        <v>0</v>
      </c>
    </row>
    <row r="93" spans="1:2" x14ac:dyDescent="0.4">
      <c r="A93" t="s">
        <v>74</v>
      </c>
      <c r="B93" s="172">
        <v>0</v>
      </c>
    </row>
    <row r="94" spans="1:2" x14ac:dyDescent="0.4">
      <c r="A94" t="s">
        <v>75</v>
      </c>
      <c r="B94" s="172">
        <v>0</v>
      </c>
    </row>
    <row r="95" spans="1:2" x14ac:dyDescent="0.4">
      <c r="A95" t="s">
        <v>76</v>
      </c>
      <c r="B95" s="172">
        <v>0</v>
      </c>
    </row>
    <row r="96" spans="1:2" x14ac:dyDescent="0.4">
      <c r="A96" t="s">
        <v>77</v>
      </c>
      <c r="B96" s="172">
        <v>0</v>
      </c>
    </row>
    <row r="97" spans="1:2" x14ac:dyDescent="0.4">
      <c r="A97" t="s">
        <v>78</v>
      </c>
      <c r="B97" s="172">
        <v>0</v>
      </c>
    </row>
    <row r="98" spans="1:2" x14ac:dyDescent="0.4">
      <c r="A98" t="s">
        <v>143</v>
      </c>
      <c r="B98" s="172">
        <v>0</v>
      </c>
    </row>
    <row r="99" spans="1:2" x14ac:dyDescent="0.4">
      <c r="A99" t="s">
        <v>153</v>
      </c>
      <c r="B99" s="172">
        <v>0</v>
      </c>
    </row>
    <row r="100" spans="1:2" x14ac:dyDescent="0.4">
      <c r="A100" t="s">
        <v>80</v>
      </c>
      <c r="B100" s="172">
        <v>0</v>
      </c>
    </row>
    <row r="101" spans="1:2" x14ac:dyDescent="0.4">
      <c r="A101" t="s">
        <v>81</v>
      </c>
      <c r="B101" s="172">
        <v>0</v>
      </c>
    </row>
    <row r="102" spans="1:2" x14ac:dyDescent="0.4">
      <c r="A102" t="s">
        <v>361</v>
      </c>
      <c r="B102" s="172">
        <v>0</v>
      </c>
    </row>
    <row r="103" spans="1:2" x14ac:dyDescent="0.4">
      <c r="A103" t="s">
        <v>154</v>
      </c>
      <c r="B103"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2020-08-31T00:23:16Z</dcterms:modified>
</cp:coreProperties>
</file>