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2F2F7A6F-AD22-4F96-93AF-39C1C6B687D0}" xr6:coauthVersionLast="45" xr6:coauthVersionMax="45" xr10:uidLastSave="{00000000-0000-0000-0000-000000000000}"/>
  <bookViews>
    <workbookView xWindow="-108" yWindow="-108" windowWidth="23256" windowHeight="12576" activeTab="5" xr2:uid="{00000000-000D-0000-FFFF-FFFF00000000}"/>
  </bookViews>
  <sheets>
    <sheet name="要件一覧" sheetId="1" r:id="rId1"/>
    <sheet name="論理データ一覧" sheetId="2" r:id="rId2"/>
    <sheet name="テーブル一覧" sheetId="3" r:id="rId3"/>
    <sheet name="計算対象マスタ" sheetId="5" r:id="rId4"/>
    <sheet name="計算対象共変量マスタ" sheetId="8" r:id="rId5"/>
    <sheet name="共変量マスタ" sheetId="6" r:id="rId6"/>
    <sheet name="共変量ラベルマスタ" sheetId="7" r:id="rId7"/>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2" i="3" l="1"/>
  <c r="H148" i="3"/>
  <c r="H6" i="8" l="1"/>
  <c r="H7" i="8"/>
  <c r="H8" i="8"/>
  <c r="H9" i="8"/>
  <c r="H10" i="8"/>
  <c r="H11" i="8"/>
  <c r="H12" i="8"/>
  <c r="H13" i="8"/>
  <c r="H14" i="8"/>
  <c r="H15" i="8"/>
  <c r="H16" i="8"/>
  <c r="H5" i="8"/>
  <c r="H3" i="8"/>
  <c r="I7" i="6"/>
  <c r="I8" i="6"/>
  <c r="I6" i="6"/>
  <c r="I4" i="6"/>
  <c r="G5" i="5"/>
  <c r="G6" i="5"/>
  <c r="G7" i="5"/>
  <c r="G8" i="5"/>
  <c r="G9" i="5"/>
  <c r="G4" i="5"/>
  <c r="G2" i="5"/>
  <c r="G46"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5" i="7"/>
  <c r="G4" i="7"/>
  <c r="H155" i="3"/>
  <c r="H142" i="3"/>
  <c r="H131" i="3"/>
  <c r="H119" i="3"/>
  <c r="H109" i="3"/>
  <c r="H99" i="3"/>
  <c r="H86" i="3"/>
  <c r="H64" i="3"/>
  <c r="H51" i="3"/>
  <c r="H24" i="3"/>
  <c r="H26" i="3"/>
  <c r="H5" i="3"/>
  <c r="H7" i="3"/>
  <c r="H113" i="3"/>
  <c r="H112" i="3"/>
  <c r="H111" i="3"/>
  <c r="G110" i="3"/>
  <c r="H136" i="3" l="1"/>
  <c r="H135" i="3"/>
  <c r="H134" i="3"/>
  <c r="H133" i="3"/>
  <c r="G132" i="3"/>
  <c r="H157" i="3"/>
  <c r="H144" i="3"/>
  <c r="H103" i="3"/>
  <c r="H102" i="3"/>
  <c r="H101" i="3"/>
  <c r="G100" i="3"/>
  <c r="H161" i="3"/>
  <c r="H160" i="3"/>
  <c r="H147" i="3"/>
  <c r="H159" i="3"/>
  <c r="H158" i="3"/>
  <c r="G156" i="3"/>
  <c r="H146" i="3"/>
  <c r="H145" i="3"/>
  <c r="G143" i="3"/>
  <c r="H126" i="3"/>
  <c r="H125" i="3"/>
  <c r="H124" i="3"/>
  <c r="H123" i="3"/>
  <c r="H122" i="3"/>
  <c r="H121" i="3"/>
  <c r="G120" i="3"/>
  <c r="G65" i="3" l="1"/>
  <c r="H74" i="3"/>
  <c r="H72" i="3"/>
  <c r="H67" i="3" l="1"/>
  <c r="H92" i="3"/>
  <c r="H93" i="3"/>
  <c r="H89" i="3"/>
  <c r="H90" i="3"/>
  <c r="H91" i="3"/>
  <c r="H88" i="3"/>
  <c r="G87" i="3"/>
  <c r="H76" i="3"/>
  <c r="H69" i="3"/>
  <c r="H70" i="3"/>
  <c r="H71" i="3"/>
  <c r="H73" i="3"/>
  <c r="H75" i="3"/>
  <c r="H68" i="3"/>
  <c r="H66" i="3"/>
  <c r="H56" i="3"/>
  <c r="H42" i="3"/>
  <c r="H55" i="3"/>
  <c r="H54" i="3"/>
  <c r="H53" i="3"/>
  <c r="G52" i="3"/>
  <c r="H39" i="3"/>
  <c r="H40" i="3"/>
  <c r="H41" i="3"/>
  <c r="H38" i="3"/>
  <c r="H37" i="3"/>
  <c r="H36" i="3"/>
  <c r="G35" i="3"/>
  <c r="H28" i="3"/>
  <c r="H27" i="3"/>
  <c r="G25" i="3"/>
  <c r="H19" i="3" l="1"/>
  <c r="H8" i="3"/>
  <c r="H9" i="3"/>
  <c r="H10" i="3"/>
  <c r="H11" i="3"/>
  <c r="H12" i="3"/>
  <c r="H13" i="3"/>
  <c r="H14" i="3"/>
  <c r="H15" i="3"/>
  <c r="H16" i="3"/>
  <c r="H17" i="3"/>
  <c r="H18" i="3"/>
  <c r="G6" i="3"/>
</calcChain>
</file>

<file path=xl/sharedStrings.xml><?xml version="1.0" encoding="utf-8"?>
<sst xmlns="http://schemas.openxmlformats.org/spreadsheetml/2006/main" count="941" uniqueCount="415">
  <si>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</si>
  <si>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</si>
  <si>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</si>
  <si>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</si>
  <si>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</si>
  <si>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</si>
  <si>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</si>
  <si>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</si>
  <si>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</si>
  <si>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</si>
  <si>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</si>
  <si>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</si>
  <si>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</si>
  <si>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</si>
  <si>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</si>
  <si>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</si>
  <si>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</si>
  <si>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</si>
  <si>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</si>
  <si>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</si>
  <si>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</si>
  <si>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</si>
  <si>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</si>
  <si>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</si>
  <si>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</si>
  <si>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</si>
  <si>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</si>
  <si>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</si>
  <si>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</si>
  <si>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</si>
  <si>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</si>
  <si>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</si>
  <si>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</si>
  <si>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</si>
  <si>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</si>
  <si>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</si>
  <si>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</si>
  <si>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</si>
  <si>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</si>
  <si>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</si>
  <si>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</si>
  <si>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</si>
  <si>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</si>
  <si>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</si>
  <si>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</si>
  <si>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</si>
  <si>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</si>
  <si>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</si>
  <si>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</si>
  <si>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</si>
  <si>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</si>
  <si>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</si>
  <si>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</si>
  <si>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</si>
  <si>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</si>
  <si>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</si>
  <si>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</si>
  <si>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</si>
  <si>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</si>
  <si>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</si>
  <si>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</si>
  <si>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</si>
  <si>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</si>
  <si>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</si>
  <si>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</si>
  <si>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</si>
  <si>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</si>
  <si>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</si>
  <si>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</si>
  <si>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</si>
  <si>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</si>
  <si>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</si>
  <si>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</si>
  <si>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</si>
  <si>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</si>
  <si>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</si>
  <si>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</si>
  <si>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</si>
  <si>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</si>
  <si>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</si>
  <si>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</si>
  <si>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</si>
  <si>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</si>
  <si>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</si>
  <si>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</si>
  <si>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</si>
  <si>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</si>
  <si>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</si>
  <si>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</si>
  <si>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</si>
  <si>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</si>
  <si>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</si>
  <si>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</si>
  <si>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</si>
  <si>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</si>
  <si>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</si>
  <si>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</si>
  <si>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</si>
  <si>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</si>
  <si>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</si>
  <si>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</si>
  <si>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</si>
  <si>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</si>
  <si>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</si>
  <si>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</si>
  <si>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</si>
  <si>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</si>
  <si>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</si>
  <si>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</si>
  <si>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</si>
  <si>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</si>
  <si>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</si>
  <si>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</si>
  <si>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</si>
  <si>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</si>
  <si>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</si>
  <si>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</si>
  <si>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</si>
  <si>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</si>
  <si>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</si>
  <si>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</si>
  <si>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</si>
  <si>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</si>
  <si>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</si>
  <si>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</si>
  <si>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</si>
  <si>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</si>
  <si>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</si>
  <si>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</si>
  <si>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</si>
  <si>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</si>
  <si>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</si>
  <si>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</si>
  <si>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</si>
  <si>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</si>
  <si>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</si>
  <si>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</si>
  <si>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</si>
  <si>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</si>
  <si>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</si>
  <si>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</si>
  <si>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</si>
  <si>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</si>
  <si>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</si>
  <si>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</si>
  <si>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</si>
  <si>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</si>
  <si>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</si>
  <si>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</si>
  <si>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</si>
  <si>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</si>
  <si>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</si>
  <si>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</si>
  <si>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</si>
  <si>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</si>
  <si>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</si>
  <si>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</si>
  <si>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</si>
  <si>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</si>
  <si>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</si>
  <si>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</si>
  <si>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</si>
  <si>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</si>
  <si>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</si>
  <si>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</si>
  <si>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</si>
  <si>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</si>
  <si>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</si>
  <si>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</si>
  <si>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</si>
  <si>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</si>
  <si>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</si>
  <si>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</si>
  <si>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</si>
  <si>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</si>
  <si>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</si>
  <si>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</si>
  <si>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</si>
  <si>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</si>
  <si>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</si>
  <si>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</si>
  <si>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</si>
  <si>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</si>
  <si>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</si>
  <si>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</si>
  <si>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</si>
  <si>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</si>
  <si>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</si>
  <si>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</si>
  <si>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</si>
  <si>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</si>
  <si>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</si>
  <si>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</si>
  <si>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</si>
  <si>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</si>
  <si>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</si>
  <si>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</si>
  <si>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</si>
  <si>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</si>
  <si>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</si>
  <si>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</si>
  <si>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</si>
  <si>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</si>
  <si>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</si>
  <si>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</si>
  <si>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</si>
  <si>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</si>
  <si>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</si>
  <si>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</si>
  <si>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</si>
  <si>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</si>
  <si>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</si>
  <si>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</si>
  <si>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</si>
  <si>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</si>
  <si>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</si>
  <si>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</si>
  <si>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</si>
  <si>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</si>
  <si>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</si>
  <si>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</si>
  <si>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</si>
  <si>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</si>
  <si>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</si>
  <si>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</si>
  <si>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</si>
  <si>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</si>
  <si>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</si>
  <si>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</si>
  <si>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</si>
  <si>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</si>
  <si>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</si>
  <si>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</si>
  <si>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</si>
  <si>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</si>
  <si>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</si>
  <si>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</si>
  <si>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</si>
  <si>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</si>
  <si>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</si>
  <si>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</si>
  <si>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</si>
  <si>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</si>
  <si>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</si>
  <si>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</si>
  <si>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</si>
  <si>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</si>
  <si>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</si>
  <si>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</si>
  <si>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</si>
  <si>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</si>
  <si>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</si>
  <si>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</si>
  <si>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</si>
  <si>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</si>
  <si>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</si>
  <si>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</si>
  <si>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</si>
  <si>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</si>
  <si>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</si>
  <si>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</si>
  <si>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</si>
  <si>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</si>
  <si>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</si>
  <si>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</si>
  <si>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</si>
  <si>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</si>
  <si>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</si>
  <si>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</si>
  <si>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</si>
  <si>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</si>
  <si>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</si>
  <si>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</si>
  <si>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</si>
  <si>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</si>
  <si>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</si>
  <si>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</si>
  <si>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</si>
  <si>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</si>
  <si>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</si>
  <si>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</si>
  <si>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</si>
  <si>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</si>
  <si>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</si>
  <si>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</si>
  <si>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</si>
  <si>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</si>
  <si>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</si>
  <si>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</si>
  <si>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</si>
  <si>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</si>
  <si>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</si>
  <si>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</si>
  <si>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</si>
  <si>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</si>
  <si>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</si>
  <si>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</si>
  <si>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</si>
  <si>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</si>
  <si>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</si>
  <si>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</si>
  <si>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</si>
  <si>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</si>
  <si>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</si>
  <si>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</si>
  <si>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</si>
  <si>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</si>
  <si>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</si>
  <si>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</si>
  <si>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</si>
  <si>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</si>
  <si>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</si>
  <si>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</si>
  <si>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</si>
  <si>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</si>
  <si>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</si>
  <si>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</si>
  <si>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</si>
  <si>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</si>
  <si>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</si>
  <si>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</si>
  <si>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</si>
  <si>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</si>
  <si>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</si>
  <si>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</si>
  <si>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</si>
  <si>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</si>
  <si>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</si>
  <si>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</si>
  <si>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</si>
  <si>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</si>
  <si>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</si>
  <si>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</si>
  <si>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</si>
  <si>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</si>
  <si>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</si>
  <si>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</si>
  <si>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</si>
  <si>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</si>
  <si>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</si>
  <si>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</si>
  <si>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</si>
  <si>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</si>
  <si>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</si>
  <si>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</si>
  <si>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</si>
  <si>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</si>
  <si>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</si>
  <si>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</si>
  <si>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</si>
  <si>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共変量ラベルマスタ</t>
    <rPh sb="0" eb="3">
      <t>キョウヘンリョウ</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</si>
  <si>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</si>
  <si>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</si>
  <si>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</si>
  <si>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</si>
  <si>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</si>
  <si>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</si>
  <si>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</si>
  <si>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</si>
  <si>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</si>
  <si>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</si>
  <si>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</si>
  <si>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</si>
  <si>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</si>
  <si>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</si>
  <si>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</si>
  <si>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</si>
  <si>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</si>
  <si>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</si>
  <si>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</si>
  <si>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</si>
  <si>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</si>
  <si>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</si>
  <si>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</si>
  <si>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</si>
  <si>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</si>
  <si>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</si>
  <si>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</si>
  <si>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</si>
  <si>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</si>
  <si>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</si>
  <si>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</si>
  <si>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</si>
  <si>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</si>
  <si>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</si>
  <si>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</si>
  <si>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</si>
  <si>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</si>
  <si>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</si>
  <si>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</si>
  <si>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</si>
  <si>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</si>
  <si>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</si>
  <si>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</si>
  <si>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</si>
  <si>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</si>
  <si>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</si>
  <si>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</si>
  <si>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</si>
  <si>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</si>
  <si>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</si>
  <si>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</si>
  <si>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</si>
  <si>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計算対象共変量マスタ</t>
    <rPh sb="0" eb="2">
      <t>ケイサン</t>
    </rPh>
    <rPh sb="2" eb="4">
      <t>タイショウ</t>
    </rPh>
    <rPh sb="4" eb="7">
      <t>キョウヘンリョウ</t>
    </rPh>
    <phoneticPr fontId="1"/>
  </si>
  <si>
    <t>culc_target_covariates_mst</t>
    <phoneticPr fontId="1"/>
  </si>
  <si>
    <t>create  index  on culc_target_covariates_mst (culc_target_code);</t>
    <phoneticPr fontId="1"/>
  </si>
  <si>
    <t>create  index  on culc_target_covariates_mst (covariates_code);</t>
    <phoneticPr fontId="1"/>
  </si>
  <si>
    <t>C00003</t>
    <phoneticPr fontId="1"/>
  </si>
  <si>
    <t>経過月数</t>
    <rPh sb="0" eb="2">
      <t>ケイカ</t>
    </rPh>
    <rPh sb="2" eb="3">
      <t>ツキ</t>
    </rPh>
    <rPh sb="3" eb="4">
      <t>スウ</t>
    </rPh>
    <phoneticPr fontId="1"/>
  </si>
  <si>
    <t>PK</t>
    <phoneticPr fontId="1"/>
  </si>
  <si>
    <t xml:space="preserve">DROP table </t>
    <phoneticPr fontId="1"/>
  </si>
  <si>
    <t>;</t>
    <phoneticPr fontId="1"/>
  </si>
  <si>
    <t>);</t>
    <phoneticPr fontId="1"/>
  </si>
  <si>
    <t>PRIMARY KEY ( culc_target_code,covariates_code )</t>
    <phoneticPr fontId="1"/>
  </si>
  <si>
    <t>PRIMARY KEY ( culc_target_code,covariates_code,covariates_label_num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</si>
</sst>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
      <sz val="11"/>
      <color rgb="FF444444"/>
      <name val="Consolas"/>
      <family val="3"/>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7" fillId="0" borderId="0" xfId="0" applyFont="1" applyAlignment="1">
      <alignment vertical="center"/>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E1" zoomScale="85" zoomScaleNormal="85" workbookViewId="0">
      <pane ySplit="3" topLeftCell="A4" activePane="bottomLeft" state="frozen"/>
      <selection activeCell="E1" sqref="E1"/>
      <selection pane="bottomLeft" activeCell="E28" sqref="E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4" t="s">
        <v>64</v>
      </c>
      <c r="G2" s="34"/>
      <c r="H2" s="34"/>
      <c r="I2" s="34" t="s">
        <v>83</v>
      </c>
      <c r="J2" s="34"/>
      <c r="K2" s="35" t="s">
        <v>76</v>
      </c>
      <c r="L2" s="36"/>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5"/>
  <sheetViews>
    <sheetView topLeftCell="A13" zoomScale="85" zoomScaleNormal="85" workbookViewId="0">
      <selection activeCell="C18" sqref="C18"/>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285</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287</v>
      </c>
      <c r="D15" s="4" t="s">
        <v>119</v>
      </c>
      <c r="E15" s="17" t="s">
        <v>167</v>
      </c>
      <c r="F15" s="30" t="s">
        <v>38</v>
      </c>
    </row>
    <row r="16" spans="1:8" ht="54">
      <c r="A16" s="4">
        <v>12</v>
      </c>
      <c r="B16" s="16" t="s">
        <v>151</v>
      </c>
      <c r="C16" s="17" t="s">
        <v>286</v>
      </c>
      <c r="D16" s="4" t="s">
        <v>119</v>
      </c>
      <c r="E16" s="17" t="s">
        <v>167</v>
      </c>
      <c r="F16" s="30" t="s">
        <v>288</v>
      </c>
    </row>
    <row r="17" spans="1:8" ht="54">
      <c r="A17" s="4">
        <v>13</v>
      </c>
      <c r="B17" s="16" t="s">
        <v>141</v>
      </c>
      <c r="C17" s="17" t="s">
        <v>133</v>
      </c>
      <c r="D17" s="4" t="s">
        <v>119</v>
      </c>
      <c r="E17" s="17" t="s">
        <v>166</v>
      </c>
      <c r="F17" s="30" t="s">
        <v>288</v>
      </c>
    </row>
    <row r="18" spans="1:8" ht="92.25" customHeight="1">
      <c r="A18" s="4">
        <v>14</v>
      </c>
      <c r="B18" s="3" t="s">
        <v>103</v>
      </c>
      <c r="C18" s="3" t="s">
        <v>110</v>
      </c>
      <c r="D18" s="4" t="s">
        <v>119</v>
      </c>
      <c r="E18" s="3" t="s">
        <v>162</v>
      </c>
      <c r="H18" s="4"/>
    </row>
    <row r="19" spans="1:8" ht="108">
      <c r="A19" s="4">
        <v>15</v>
      </c>
      <c r="B19" s="3" t="s">
        <v>95</v>
      </c>
      <c r="C19" s="4" t="s">
        <v>111</v>
      </c>
      <c r="D19" s="4" t="s">
        <v>119</v>
      </c>
      <c r="E19" s="3" t="s">
        <v>164</v>
      </c>
    </row>
    <row r="20" spans="1:8" ht="94.5" customHeight="1">
      <c r="A20" s="4">
        <v>16</v>
      </c>
      <c r="B20" s="3" t="s">
        <v>140</v>
      </c>
      <c r="C20" s="3" t="s">
        <v>144</v>
      </c>
      <c r="D20" s="4" t="s">
        <v>119</v>
      </c>
      <c r="E20" s="3" t="s">
        <v>168</v>
      </c>
      <c r="H20" s="4"/>
    </row>
    <row r="21" spans="1:8" ht="72">
      <c r="A21" s="4">
        <v>17</v>
      </c>
      <c r="B21" s="3" t="s">
        <v>101</v>
      </c>
      <c r="C21" s="3" t="s">
        <v>145</v>
      </c>
      <c r="D21" s="4" t="s">
        <v>119</v>
      </c>
      <c r="E21" s="3" t="s">
        <v>127</v>
      </c>
    </row>
    <row r="22" spans="1:8" ht="72">
      <c r="A22" s="4">
        <v>18</v>
      </c>
      <c r="B22" s="3" t="s">
        <v>106</v>
      </c>
      <c r="C22" s="4" t="s">
        <v>113</v>
      </c>
      <c r="D22" s="4" t="s">
        <v>119</v>
      </c>
      <c r="E22" s="3" t="s">
        <v>170</v>
      </c>
    </row>
    <row r="23" spans="1:8" ht="72">
      <c r="A23" s="4">
        <v>19</v>
      </c>
      <c r="B23" s="3" t="s">
        <v>104</v>
      </c>
      <c r="C23" s="3" t="s">
        <v>150</v>
      </c>
      <c r="D23" s="4" t="s">
        <v>119</v>
      </c>
      <c r="E23" s="3" t="s">
        <v>171</v>
      </c>
    </row>
    <row r="24" spans="1:8" ht="148.5" customHeight="1">
      <c r="A24" s="4">
        <v>20</v>
      </c>
      <c r="B24" s="3" t="s">
        <v>107</v>
      </c>
      <c r="C24" s="4" t="s">
        <v>132</v>
      </c>
      <c r="D24" s="4" t="s">
        <v>119</v>
      </c>
      <c r="E24" s="3" t="s">
        <v>165</v>
      </c>
    </row>
    <row r="25" spans="1:8" ht="90">
      <c r="A25" s="4">
        <v>21</v>
      </c>
      <c r="B25" s="16" t="s">
        <v>169</v>
      </c>
      <c r="C25" s="16" t="s">
        <v>173</v>
      </c>
      <c r="D25" s="16"/>
      <c r="E25"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I166"/>
  <sheetViews>
    <sheetView topLeftCell="A152" zoomScale="130" zoomScaleNormal="130" workbookViewId="0">
      <selection activeCell="B154" sqref="B154"/>
    </sheetView>
  </sheetViews>
  <sheetFormatPr defaultRowHeight="18"/>
  <cols>
    <col min="2" max="2" width="38.796875" customWidth="1"/>
    <col min="3" max="3" width="26.09765625" customWidth="1"/>
    <col min="4" max="4" width="17.09765625" customWidth="1"/>
    <col min="5" max="5" width="4.09765625" customWidth="1"/>
    <col min="6" max="6" width="29.796875" customWidth="1"/>
    <col min="10" max="10" width="9" customWidth="1"/>
  </cols>
  <sheetData>
    <row r="4" spans="1:9">
      <c r="A4">
        <v>1</v>
      </c>
      <c r="B4" s="25" t="s">
        <v>52</v>
      </c>
      <c r="C4" s="16" t="s">
        <v>177</v>
      </c>
    </row>
    <row r="5" spans="1:9">
      <c r="G5" t="s">
        <v>410</v>
      </c>
      <c r="H5" t="str">
        <f>C4</f>
        <v>member_hist_info</v>
      </c>
      <c r="I5" t="s">
        <v>411</v>
      </c>
    </row>
    <row r="6" spans="1:9">
      <c r="B6" s="25" t="s">
        <v>175</v>
      </c>
      <c r="C6" s="25" t="s">
        <v>176</v>
      </c>
      <c r="D6" s="25" t="s">
        <v>202</v>
      </c>
      <c r="E6" s="25" t="s">
        <v>409</v>
      </c>
      <c r="F6" s="25" t="s">
        <v>215</v>
      </c>
      <c r="G6" t="str">
        <f>"CREATE TABLE IF NOT EXISTS  " &amp;    C4&amp;" ("</f>
        <v>CREATE TABLE IF NOT EXISTS  member_hist_info (</v>
      </c>
    </row>
    <row r="7" spans="1:9">
      <c r="B7" s="16" t="s">
        <v>203</v>
      </c>
      <c r="C7" s="16" t="s">
        <v>178</v>
      </c>
      <c r="D7" s="16" t="s">
        <v>186</v>
      </c>
      <c r="E7" s="16" t="s">
        <v>38</v>
      </c>
      <c r="F7" s="16"/>
      <c r="H7" t="str">
        <f>C7&amp;" "&amp;D7&amp;IF(E7="○","PRIMARY KEY","")&amp;","</f>
        <v>tbl_id serial PRIMARY KEY,</v>
      </c>
    </row>
    <row r="8" spans="1:9">
      <c r="B8" s="16" t="s">
        <v>204</v>
      </c>
      <c r="C8" s="16" t="s">
        <v>179</v>
      </c>
      <c r="D8" s="16" t="s">
        <v>217</v>
      </c>
      <c r="E8" s="16"/>
      <c r="F8" s="16"/>
      <c r="H8" t="str">
        <f t="shared" ref="H8:H18" si="0">C8 &amp; " " &amp; D8 &amp; ","</f>
        <v>member_id text,</v>
      </c>
    </row>
    <row r="9" spans="1:9">
      <c r="B9" s="16" t="s">
        <v>205</v>
      </c>
      <c r="C9" s="16" t="s">
        <v>180</v>
      </c>
      <c r="D9" s="16" t="s">
        <v>187</v>
      </c>
      <c r="E9" s="16"/>
      <c r="F9" s="16"/>
      <c r="H9" t="str">
        <f t="shared" si="0"/>
        <v>start_date date,</v>
      </c>
    </row>
    <row r="10" spans="1:9">
      <c r="B10" s="16" t="s">
        <v>206</v>
      </c>
      <c r="C10" s="16" t="s">
        <v>181</v>
      </c>
      <c r="D10" s="16" t="s">
        <v>217</v>
      </c>
      <c r="E10" s="16"/>
      <c r="F10" s="16"/>
      <c r="H10" t="str">
        <f t="shared" si="0"/>
        <v>name text,</v>
      </c>
    </row>
    <row r="11" spans="1:9">
      <c r="B11" s="16" t="s">
        <v>207</v>
      </c>
      <c r="C11" s="16" t="s">
        <v>182</v>
      </c>
      <c r="D11" s="16" t="s">
        <v>187</v>
      </c>
      <c r="E11" s="16"/>
      <c r="F11" s="16"/>
      <c r="H11" t="str">
        <f t="shared" si="0"/>
        <v>enter_date date,</v>
      </c>
    </row>
    <row r="12" spans="1:9">
      <c r="B12" s="16" t="s">
        <v>208</v>
      </c>
      <c r="C12" s="16" t="s">
        <v>183</v>
      </c>
      <c r="D12" s="16" t="s">
        <v>188</v>
      </c>
      <c r="E12" s="16"/>
      <c r="F12" s="16"/>
      <c r="H12" t="str">
        <f t="shared" si="0"/>
        <v>enter_old smallint,</v>
      </c>
    </row>
    <row r="13" spans="1:9">
      <c r="B13" s="16" t="s">
        <v>209</v>
      </c>
      <c r="C13" s="16" t="s">
        <v>190</v>
      </c>
      <c r="D13" s="16" t="s">
        <v>194</v>
      </c>
      <c r="E13" s="16"/>
      <c r="F13" s="16" t="s">
        <v>195</v>
      </c>
      <c r="H13" t="str">
        <f t="shared" si="0"/>
        <v>status smallint ,</v>
      </c>
    </row>
    <row r="14" spans="1:9">
      <c r="B14" s="16" t="s">
        <v>216</v>
      </c>
      <c r="C14" s="17" t="s">
        <v>189</v>
      </c>
      <c r="D14" s="16" t="s">
        <v>187</v>
      </c>
      <c r="E14" s="16"/>
      <c r="F14" s="16"/>
      <c r="H14" t="str">
        <f t="shared" si="0"/>
        <v>retirement_date date,</v>
      </c>
    </row>
    <row r="15" spans="1:9">
      <c r="B15" s="16" t="s">
        <v>210</v>
      </c>
      <c r="C15" s="16" t="s">
        <v>192</v>
      </c>
      <c r="D15" s="16" t="s">
        <v>188</v>
      </c>
      <c r="E15" s="16"/>
      <c r="F15" s="16" t="s">
        <v>196</v>
      </c>
      <c r="H15" t="str">
        <f t="shared" si="0"/>
        <v>retirement_type smallint,</v>
      </c>
    </row>
    <row r="16" spans="1:9">
      <c r="B16" s="16" t="s">
        <v>211</v>
      </c>
      <c r="C16" s="16" t="s">
        <v>184</v>
      </c>
      <c r="D16" s="16" t="s">
        <v>188</v>
      </c>
      <c r="E16" s="16"/>
      <c r="F16" s="16" t="s">
        <v>197</v>
      </c>
      <c r="H16" t="str">
        <f t="shared" si="0"/>
        <v>sex smallint,</v>
      </c>
    </row>
    <row r="17" spans="1:9">
      <c r="B17" s="16" t="s">
        <v>212</v>
      </c>
      <c r="C17" s="16" t="s">
        <v>185</v>
      </c>
      <c r="D17" s="16" t="s">
        <v>188</v>
      </c>
      <c r="E17" s="16"/>
      <c r="F17" s="16" t="s">
        <v>198</v>
      </c>
      <c r="H17" t="str">
        <f t="shared" si="0"/>
        <v>flesh_or_not smallint,</v>
      </c>
    </row>
    <row r="18" spans="1:9">
      <c r="B18" s="16" t="s">
        <v>213</v>
      </c>
      <c r="C18" s="16" t="s">
        <v>191</v>
      </c>
      <c r="D18" s="16" t="s">
        <v>188</v>
      </c>
      <c r="E18" s="16"/>
      <c r="F18" s="16" t="s">
        <v>199</v>
      </c>
      <c r="H18" t="str">
        <f t="shared" si="0"/>
        <v>department smallint,</v>
      </c>
    </row>
    <row r="19" spans="1:9">
      <c r="B19" s="16" t="s">
        <v>214</v>
      </c>
      <c r="C19" s="16" t="s">
        <v>193</v>
      </c>
      <c r="D19" s="16" t="s">
        <v>200</v>
      </c>
      <c r="E19" s="16"/>
      <c r="F19" s="16" t="s">
        <v>201</v>
      </c>
      <c r="H19" t="str">
        <f>C19 &amp; " " &amp; D19 &amp; ");"</f>
        <v>position smallint);</v>
      </c>
    </row>
    <row r="21" spans="1:9" ht="72">
      <c r="B21" s="28" t="s">
        <v>219</v>
      </c>
    </row>
    <row r="22" spans="1:9">
      <c r="B22" s="26"/>
    </row>
    <row r="23" spans="1:9">
      <c r="A23">
        <v>2</v>
      </c>
      <c r="B23" s="25" t="s">
        <v>159</v>
      </c>
      <c r="C23" s="16" t="s">
        <v>220</v>
      </c>
    </row>
    <row r="24" spans="1:9">
      <c r="G24" t="s">
        <v>410</v>
      </c>
      <c r="H24" t="str">
        <f>C23</f>
        <v>client_info</v>
      </c>
      <c r="I24" t="s">
        <v>411</v>
      </c>
    </row>
    <row r="25" spans="1:9">
      <c r="B25" s="25" t="s">
        <v>175</v>
      </c>
      <c r="C25" s="25" t="s">
        <v>176</v>
      </c>
      <c r="D25" s="25" t="s">
        <v>202</v>
      </c>
      <c r="E25" s="25" t="s">
        <v>409</v>
      </c>
      <c r="F25" s="25" t="s">
        <v>215</v>
      </c>
      <c r="G25" t="str">
        <f>"CREATE TABLE IF NOT EXISTS  " &amp;    C23&amp;" ("</f>
        <v>CREATE TABLE IF NOT EXISTS  client_info (</v>
      </c>
    </row>
    <row r="26" spans="1:9">
      <c r="B26" s="16" t="s">
        <v>203</v>
      </c>
      <c r="C26" s="16" t="s">
        <v>178</v>
      </c>
      <c r="D26" s="16" t="s">
        <v>186</v>
      </c>
      <c r="E26" s="16" t="s">
        <v>38</v>
      </c>
      <c r="F26" s="16"/>
      <c r="H26" t="str">
        <f>C26&amp;" "&amp;D26&amp;IF(E26="○","PRIMARY KEY","")&amp;","</f>
        <v>tbl_id serial PRIMARY KEY,</v>
      </c>
    </row>
    <row r="27" spans="1:9">
      <c r="B27" s="16" t="s">
        <v>222</v>
      </c>
      <c r="C27" s="16" t="s">
        <v>221</v>
      </c>
      <c r="D27" s="16" t="s">
        <v>217</v>
      </c>
      <c r="E27" s="16"/>
      <c r="F27" s="16"/>
      <c r="H27" t="str">
        <f t="shared" ref="H27" si="1">C27 &amp; " " &amp; D27 &amp; ","</f>
        <v>client_id text,</v>
      </c>
    </row>
    <row r="28" spans="1:9">
      <c r="B28" s="16" t="s">
        <v>223</v>
      </c>
      <c r="C28" s="16" t="s">
        <v>224</v>
      </c>
      <c r="D28" s="16" t="s">
        <v>217</v>
      </c>
      <c r="E28" s="16"/>
      <c r="F28" s="16"/>
      <c r="H28" t="str">
        <f>C28 &amp; " " &amp; D28 &amp; ");"</f>
        <v>client_name text);</v>
      </c>
    </row>
    <row r="30" spans="1:9">
      <c r="B30" s="26" t="s">
        <v>270</v>
      </c>
    </row>
    <row r="31" spans="1:9">
      <c r="B31" s="26"/>
    </row>
    <row r="33" spans="1:8">
      <c r="A33">
        <v>3</v>
      </c>
      <c r="B33" s="25" t="s">
        <v>160</v>
      </c>
      <c r="C33" s="16" t="s">
        <v>225</v>
      </c>
    </row>
    <row r="35" spans="1:8">
      <c r="B35" s="25" t="s">
        <v>175</v>
      </c>
      <c r="C35" s="25" t="s">
        <v>176</v>
      </c>
      <c r="D35" s="25" t="s">
        <v>202</v>
      </c>
      <c r="E35" s="25" t="s">
        <v>409</v>
      </c>
      <c r="F35" s="25" t="s">
        <v>215</v>
      </c>
      <c r="G35" t="str">
        <f>"CREATE TABLE IF NOT EXISTS  " &amp;    C33&amp;" ("</f>
        <v>CREATE TABLE IF NOT EXISTS  project_info (</v>
      </c>
    </row>
    <row r="36" spans="1:8">
      <c r="B36" s="16" t="s">
        <v>203</v>
      </c>
      <c r="C36" s="16" t="s">
        <v>178</v>
      </c>
      <c r="D36" s="16" t="s">
        <v>186</v>
      </c>
      <c r="E36" s="16" t="s">
        <v>38</v>
      </c>
      <c r="F36" s="16"/>
      <c r="H36" t="str">
        <f>C36 &amp; " " &amp; D36 &amp; ","</f>
        <v>tbl_id serial ,</v>
      </c>
    </row>
    <row r="37" spans="1:8">
      <c r="B37" s="16" t="s">
        <v>226</v>
      </c>
      <c r="C37" s="16" t="s">
        <v>229</v>
      </c>
      <c r="D37" s="16" t="s">
        <v>217</v>
      </c>
      <c r="E37" s="16"/>
      <c r="F37" s="16"/>
      <c r="H37" t="str">
        <f t="shared" ref="H37:H41" si="2">C37 &amp; " " &amp; D37 &amp; ","</f>
        <v>project_id text,</v>
      </c>
    </row>
    <row r="38" spans="1:8">
      <c r="B38" s="16" t="s">
        <v>227</v>
      </c>
      <c r="C38" s="16" t="s">
        <v>230</v>
      </c>
      <c r="D38" s="16" t="s">
        <v>217</v>
      </c>
      <c r="E38" s="16"/>
      <c r="F38" s="16"/>
      <c r="H38" t="str">
        <f t="shared" si="2"/>
        <v>project_name text,</v>
      </c>
    </row>
    <row r="39" spans="1:8">
      <c r="B39" s="16" t="s">
        <v>228</v>
      </c>
      <c r="C39" s="16" t="s">
        <v>221</v>
      </c>
      <c r="D39" s="16" t="s">
        <v>217</v>
      </c>
      <c r="E39" s="16"/>
      <c r="F39" s="16"/>
      <c r="H39" t="str">
        <f t="shared" si="2"/>
        <v>client_id text,</v>
      </c>
    </row>
    <row r="40" spans="1:8">
      <c r="B40" s="16" t="s">
        <v>205</v>
      </c>
      <c r="C40" s="16" t="s">
        <v>180</v>
      </c>
      <c r="D40" s="16" t="s">
        <v>187</v>
      </c>
      <c r="E40" s="16"/>
      <c r="F40" s="16"/>
      <c r="H40" t="str">
        <f t="shared" si="2"/>
        <v>start_date date,</v>
      </c>
    </row>
    <row r="41" spans="1:8">
      <c r="B41" s="16" t="s">
        <v>236</v>
      </c>
      <c r="C41" s="16" t="s">
        <v>237</v>
      </c>
      <c r="D41" s="16" t="s">
        <v>187</v>
      </c>
      <c r="E41" s="16"/>
      <c r="F41" s="16"/>
      <c r="H41" t="str">
        <f t="shared" si="2"/>
        <v>end_date date,</v>
      </c>
    </row>
    <row r="42" spans="1:8">
      <c r="B42" s="16" t="s">
        <v>235</v>
      </c>
      <c r="C42" s="16" t="s">
        <v>238</v>
      </c>
      <c r="D42" s="16" t="s">
        <v>188</v>
      </c>
      <c r="E42" s="16"/>
      <c r="F42" s="16" t="s">
        <v>272</v>
      </c>
      <c r="H42" t="str">
        <f>C42 &amp; " " &amp; D42 &amp; ");"</f>
        <v>project_status smallint);</v>
      </c>
    </row>
    <row r="44" spans="1:8">
      <c r="B44" s="26" t="s">
        <v>271</v>
      </c>
    </row>
    <row r="45" spans="1:8">
      <c r="B45" s="26" t="s">
        <v>273</v>
      </c>
    </row>
    <row r="50" spans="1:9">
      <c r="A50">
        <v>4</v>
      </c>
      <c r="B50" s="25" t="s">
        <v>239</v>
      </c>
      <c r="C50" s="16" t="s">
        <v>241</v>
      </c>
    </row>
    <row r="51" spans="1:9">
      <c r="G51" t="s">
        <v>410</v>
      </c>
      <c r="H51" t="str">
        <f>C50</f>
        <v>project_member_num_info</v>
      </c>
      <c r="I51" t="s">
        <v>411</v>
      </c>
    </row>
    <row r="52" spans="1:9">
      <c r="B52" s="25" t="s">
        <v>175</v>
      </c>
      <c r="C52" s="25" t="s">
        <v>176</v>
      </c>
      <c r="D52" s="25" t="s">
        <v>202</v>
      </c>
      <c r="E52" s="25" t="s">
        <v>409</v>
      </c>
      <c r="F52" s="25" t="s">
        <v>215</v>
      </c>
      <c r="G52" t="str">
        <f>"CREATE TABLE IF NOT EXISTS  " &amp;    C50&amp;" ("</f>
        <v>CREATE TABLE IF NOT EXISTS  project_member_num_info (</v>
      </c>
    </row>
    <row r="53" spans="1:9">
      <c r="B53" s="16" t="s">
        <v>203</v>
      </c>
      <c r="C53" s="16" t="s">
        <v>178</v>
      </c>
      <c r="D53" s="16" t="s">
        <v>186</v>
      </c>
      <c r="E53" s="16" t="s">
        <v>38</v>
      </c>
      <c r="F53" s="16"/>
      <c r="H53" t="str">
        <f>C53 &amp; " " &amp; D53 &amp; ","</f>
        <v>tbl_id serial ,</v>
      </c>
    </row>
    <row r="54" spans="1:9">
      <c r="B54" s="16" t="s">
        <v>226</v>
      </c>
      <c r="C54" s="16" t="s">
        <v>229</v>
      </c>
      <c r="D54" s="16" t="s">
        <v>217</v>
      </c>
      <c r="E54" s="16"/>
      <c r="F54" s="16"/>
      <c r="H54" t="str">
        <f t="shared" ref="H54" si="3">C54 &amp; " " &amp; D54 &amp; ","</f>
        <v>project_id text,</v>
      </c>
    </row>
    <row r="55" spans="1:9">
      <c r="B55" s="16" t="s">
        <v>261</v>
      </c>
      <c r="C55" s="16" t="s">
        <v>262</v>
      </c>
      <c r="D55" s="16" t="s">
        <v>188</v>
      </c>
      <c r="E55" s="16"/>
      <c r="F55" s="16"/>
      <c r="H55" t="str">
        <f>C55 &amp; " " &amp; D55 &amp; ","</f>
        <v>project_months smallint,</v>
      </c>
    </row>
    <row r="56" spans="1:9">
      <c r="B56" s="16" t="s">
        <v>240</v>
      </c>
      <c r="C56" s="16" t="s">
        <v>242</v>
      </c>
      <c r="D56" s="16" t="s">
        <v>188</v>
      </c>
      <c r="E56" s="16"/>
      <c r="F56" s="16"/>
      <c r="H56" t="str">
        <f>C56 &amp; " " &amp; D56 &amp; ");"</f>
        <v>member_num smallint);</v>
      </c>
    </row>
    <row r="58" spans="1:9">
      <c r="B58" s="26" t="s">
        <v>274</v>
      </c>
    </row>
    <row r="59" spans="1:9">
      <c r="F59" t="s">
        <v>280</v>
      </c>
    </row>
    <row r="63" spans="1:9">
      <c r="A63">
        <v>5</v>
      </c>
      <c r="B63" s="25" t="s">
        <v>243</v>
      </c>
      <c r="C63" s="16" t="s">
        <v>244</v>
      </c>
    </row>
    <row r="64" spans="1:9">
      <c r="G64" t="s">
        <v>410</v>
      </c>
      <c r="H64" t="str">
        <f>C63</f>
        <v>project_enrolled_hist_info</v>
      </c>
      <c r="I64" t="s">
        <v>411</v>
      </c>
    </row>
    <row r="65" spans="2:8">
      <c r="B65" s="25" t="s">
        <v>175</v>
      </c>
      <c r="C65" s="25" t="s">
        <v>176</v>
      </c>
      <c r="D65" s="25" t="s">
        <v>202</v>
      </c>
      <c r="E65" s="25" t="s">
        <v>409</v>
      </c>
      <c r="F65" s="25" t="s">
        <v>215</v>
      </c>
      <c r="G65" t="str">
        <f>"CREATE TABLE IF NOT EXISTS  " &amp;    C63&amp;" ("</f>
        <v>CREATE TABLE IF NOT EXISTS  project_enrolled_hist_info (</v>
      </c>
    </row>
    <row r="66" spans="2:8">
      <c r="B66" s="16" t="s">
        <v>203</v>
      </c>
      <c r="C66" s="16" t="s">
        <v>178</v>
      </c>
      <c r="D66" s="16" t="s">
        <v>186</v>
      </c>
      <c r="E66" s="16" t="s">
        <v>38</v>
      </c>
      <c r="F66" s="16"/>
      <c r="H66" t="str">
        <f>C66 &amp; " " &amp; D66 &amp; ","</f>
        <v>tbl_id serial ,</v>
      </c>
    </row>
    <row r="67" spans="2:8">
      <c r="B67" s="16" t="s">
        <v>259</v>
      </c>
      <c r="C67" s="16" t="s">
        <v>260</v>
      </c>
      <c r="D67" s="16" t="s">
        <v>217</v>
      </c>
      <c r="E67" s="16"/>
      <c r="F67" s="16"/>
      <c r="H67" t="str">
        <f t="shared" ref="H67:H75" si="4">C67 &amp; " " &amp; D67 &amp; ","</f>
        <v>enrolled_hist_id text,</v>
      </c>
    </row>
    <row r="68" spans="2:8">
      <c r="B68" s="16" t="s">
        <v>204</v>
      </c>
      <c r="C68" s="16" t="s">
        <v>179</v>
      </c>
      <c r="D68" s="16" t="s">
        <v>217</v>
      </c>
      <c r="E68" s="16"/>
      <c r="F68" s="16"/>
      <c r="H68" t="str">
        <f t="shared" si="4"/>
        <v>member_id text,</v>
      </c>
    </row>
    <row r="69" spans="2:8">
      <c r="B69" s="16" t="s">
        <v>226</v>
      </c>
      <c r="C69" s="16" t="s">
        <v>229</v>
      </c>
      <c r="D69" s="16" t="s">
        <v>217</v>
      </c>
      <c r="E69" s="16"/>
      <c r="F69" s="16"/>
      <c r="H69" t="str">
        <f t="shared" si="4"/>
        <v>project_id text,</v>
      </c>
    </row>
    <row r="70" spans="2:8">
      <c r="B70" s="16" t="s">
        <v>249</v>
      </c>
      <c r="C70" s="16" t="s">
        <v>250</v>
      </c>
      <c r="D70" s="16" t="s">
        <v>188</v>
      </c>
      <c r="E70" s="16"/>
      <c r="F70" s="16"/>
      <c r="H70" t="str">
        <f t="shared" si="4"/>
        <v>branch_num smallint,</v>
      </c>
    </row>
    <row r="71" spans="2:8">
      <c r="B71" s="16" t="s">
        <v>245</v>
      </c>
      <c r="C71" s="16" t="s">
        <v>247</v>
      </c>
      <c r="D71" s="16" t="s">
        <v>187</v>
      </c>
      <c r="E71" s="16"/>
      <c r="F71" s="16"/>
      <c r="H71" t="str">
        <f t="shared" si="4"/>
        <v>join_date date,</v>
      </c>
    </row>
    <row r="72" spans="2:8">
      <c r="B72" s="16" t="s">
        <v>281</v>
      </c>
      <c r="C72" s="16" t="s">
        <v>283</v>
      </c>
      <c r="D72" s="16" t="s">
        <v>188</v>
      </c>
      <c r="E72" s="16"/>
      <c r="F72" s="16"/>
      <c r="H72" t="str">
        <f t="shared" si="4"/>
        <v>join_member_months smallint,</v>
      </c>
    </row>
    <row r="73" spans="2:8">
      <c r="B73" s="16" t="s">
        <v>246</v>
      </c>
      <c r="C73" s="16" t="s">
        <v>248</v>
      </c>
      <c r="D73" s="16" t="s">
        <v>187</v>
      </c>
      <c r="E73" s="16"/>
      <c r="F73" s="16"/>
      <c r="H73" t="str">
        <f t="shared" si="4"/>
        <v>stop_date date,</v>
      </c>
    </row>
    <row r="74" spans="2:8">
      <c r="B74" s="16" t="s">
        <v>282</v>
      </c>
      <c r="C74" s="16" t="s">
        <v>284</v>
      </c>
      <c r="D74" s="16" t="s">
        <v>188</v>
      </c>
      <c r="E74" s="16"/>
      <c r="F74" s="16"/>
      <c r="H74" t="str">
        <f t="shared" si="4"/>
        <v>stop_member_months smallint,</v>
      </c>
    </row>
    <row r="75" spans="2:8">
      <c r="B75" s="16" t="s">
        <v>251</v>
      </c>
      <c r="C75" s="16" t="s">
        <v>252</v>
      </c>
      <c r="D75" s="16" t="s">
        <v>188</v>
      </c>
      <c r="E75" s="16"/>
      <c r="F75" s="16" t="s">
        <v>253</v>
      </c>
      <c r="H75" t="str">
        <f t="shared" si="4"/>
        <v>stop_type smallint,</v>
      </c>
    </row>
    <row r="76" spans="2:8">
      <c r="B76" s="16" t="s">
        <v>254</v>
      </c>
      <c r="C76" s="16" t="s">
        <v>255</v>
      </c>
      <c r="D76" s="16" t="s">
        <v>188</v>
      </c>
      <c r="E76" s="16"/>
      <c r="F76" s="16" t="s">
        <v>256</v>
      </c>
      <c r="H76" t="str">
        <f>C76 &amp; " " &amp; D76 &amp; ");"</f>
        <v>enrolled_status smallint);</v>
      </c>
    </row>
    <row r="77" spans="2:8">
      <c r="B77" s="29"/>
      <c r="C77" s="29"/>
      <c r="D77" s="29"/>
      <c r="E77" s="29"/>
      <c r="F77" s="29"/>
    </row>
    <row r="78" spans="2:8">
      <c r="B78" s="26" t="s">
        <v>275</v>
      </c>
      <c r="C78" s="29"/>
      <c r="D78" s="29"/>
      <c r="E78" s="29"/>
      <c r="F78" s="29"/>
    </row>
    <row r="79" spans="2:8">
      <c r="B79" s="26" t="s">
        <v>277</v>
      </c>
      <c r="C79" s="29"/>
      <c r="D79" s="29"/>
      <c r="E79" s="29"/>
      <c r="F79" s="29"/>
    </row>
    <row r="80" spans="2:8">
      <c r="B80" s="26" t="s">
        <v>276</v>
      </c>
      <c r="C80" s="29"/>
      <c r="D80" s="29"/>
      <c r="E80" s="29"/>
      <c r="F80" s="29"/>
    </row>
    <row r="81" spans="1:9">
      <c r="B81" s="29"/>
      <c r="C81" s="29"/>
      <c r="D81" s="29"/>
      <c r="E81" s="29"/>
      <c r="F81" s="29"/>
    </row>
    <row r="82" spans="1:9">
      <c r="B82" s="29"/>
      <c r="C82" s="29"/>
      <c r="D82" s="29"/>
      <c r="E82" s="29"/>
      <c r="F82" s="29"/>
    </row>
    <row r="83" spans="1:9">
      <c r="B83" s="29"/>
      <c r="C83" s="29"/>
      <c r="D83" s="29"/>
      <c r="E83" s="29"/>
      <c r="F83" s="29"/>
    </row>
    <row r="85" spans="1:9">
      <c r="A85">
        <v>6</v>
      </c>
      <c r="B85" s="25" t="s">
        <v>257</v>
      </c>
      <c r="C85" s="16" t="s">
        <v>258</v>
      </c>
    </row>
    <row r="86" spans="1:9">
      <c r="G86" t="s">
        <v>410</v>
      </c>
      <c r="H86" t="str">
        <f>C85</f>
        <v>price_transition_info</v>
      </c>
      <c r="I86" t="s">
        <v>411</v>
      </c>
    </row>
    <row r="87" spans="1:9">
      <c r="B87" s="25" t="s">
        <v>175</v>
      </c>
      <c r="C87" s="25" t="s">
        <v>176</v>
      </c>
      <c r="D87" s="25" t="s">
        <v>202</v>
      </c>
      <c r="E87" s="25" t="s">
        <v>409</v>
      </c>
      <c r="F87" s="25" t="s">
        <v>215</v>
      </c>
      <c r="G87" t="str">
        <f>"CREATE TABLE IF NOT EXISTS  " &amp;    C85&amp;" ("</f>
        <v>CREATE TABLE IF NOT EXISTS  price_transition_info (</v>
      </c>
    </row>
    <row r="88" spans="1:9">
      <c r="B88" s="16" t="s">
        <v>203</v>
      </c>
      <c r="C88" s="16" t="s">
        <v>178</v>
      </c>
      <c r="D88" s="16" t="s">
        <v>186</v>
      </c>
      <c r="E88" s="16" t="s">
        <v>38</v>
      </c>
      <c r="F88" s="16"/>
      <c r="H88" t="str">
        <f>C88 &amp; " " &amp; D88 &amp; ","</f>
        <v>tbl_id serial ,</v>
      </c>
    </row>
    <row r="89" spans="1:9">
      <c r="B89" s="16" t="s">
        <v>204</v>
      </c>
      <c r="C89" s="16" t="s">
        <v>179</v>
      </c>
      <c r="D89" s="16" t="s">
        <v>217</v>
      </c>
      <c r="E89" s="16"/>
      <c r="F89" s="16"/>
      <c r="H89" t="str">
        <f t="shared" ref="H89:H92" si="5">C89 &amp; " " &amp; D89 &amp; ","</f>
        <v>member_id text,</v>
      </c>
    </row>
    <row r="90" spans="1:9">
      <c r="B90" s="16" t="s">
        <v>265</v>
      </c>
      <c r="C90" s="16" t="s">
        <v>266</v>
      </c>
      <c r="D90" s="16" t="s">
        <v>188</v>
      </c>
      <c r="E90" s="16"/>
      <c r="F90" s="16"/>
      <c r="H90" t="str">
        <f t="shared" si="5"/>
        <v>menber_months smallint,</v>
      </c>
    </row>
    <row r="91" spans="1:9">
      <c r="B91" s="16" t="s">
        <v>259</v>
      </c>
      <c r="C91" s="16" t="s">
        <v>260</v>
      </c>
      <c r="D91" s="16" t="s">
        <v>217</v>
      </c>
      <c r="E91" s="16"/>
      <c r="F91" s="16"/>
      <c r="H91" t="str">
        <f t="shared" si="5"/>
        <v>enrolled_hist_id text,</v>
      </c>
    </row>
    <row r="92" spans="1:9">
      <c r="B92" s="16" t="s">
        <v>263</v>
      </c>
      <c r="C92" s="16" t="s">
        <v>264</v>
      </c>
      <c r="D92" s="16" t="s">
        <v>187</v>
      </c>
      <c r="E92" s="16"/>
      <c r="F92" s="16"/>
      <c r="H92" t="str">
        <f t="shared" si="5"/>
        <v>price_start_date date,</v>
      </c>
    </row>
    <row r="93" spans="1:9">
      <c r="B93" s="16" t="s">
        <v>267</v>
      </c>
      <c r="C93" s="16" t="s">
        <v>269</v>
      </c>
      <c r="D93" s="16" t="s">
        <v>268</v>
      </c>
      <c r="E93" s="16"/>
      <c r="F93" s="16"/>
      <c r="H93" t="str">
        <f>C93 &amp; " " &amp; D93 &amp; ");"</f>
        <v>price integer);</v>
      </c>
    </row>
    <row r="95" spans="1:9">
      <c r="B95" t="s">
        <v>278</v>
      </c>
    </row>
    <row r="96" spans="1:9">
      <c r="B96" t="s">
        <v>279</v>
      </c>
    </row>
    <row r="98" spans="1:9">
      <c r="A98">
        <v>7</v>
      </c>
      <c r="B98" s="25" t="s">
        <v>325</v>
      </c>
      <c r="C98" s="17" t="s">
        <v>324</v>
      </c>
    </row>
    <row r="99" spans="1:9">
      <c r="G99" t="s">
        <v>410</v>
      </c>
      <c r="H99" t="str">
        <f>C98</f>
        <v>culc_target_mst</v>
      </c>
      <c r="I99" t="s">
        <v>411</v>
      </c>
    </row>
    <row r="100" spans="1:9">
      <c r="B100" s="25" t="s">
        <v>175</v>
      </c>
      <c r="C100" s="25" t="s">
        <v>176</v>
      </c>
      <c r="D100" s="25" t="s">
        <v>202</v>
      </c>
      <c r="E100" s="25" t="s">
        <v>409</v>
      </c>
      <c r="F100" s="25" t="s">
        <v>215</v>
      </c>
      <c r="G100" t="str">
        <f>"CREATE TABLE IF NOT EXISTS  " &amp;    C98&amp;" ("</f>
        <v>CREATE TABLE IF NOT EXISTS  culc_target_mst (</v>
      </c>
    </row>
    <row r="101" spans="1:9">
      <c r="B101" s="16" t="s">
        <v>203</v>
      </c>
      <c r="C101" s="16" t="s">
        <v>178</v>
      </c>
      <c r="D101" s="16" t="s">
        <v>359</v>
      </c>
      <c r="E101" s="16" t="s">
        <v>38</v>
      </c>
      <c r="F101" s="16"/>
      <c r="H101" t="str">
        <f>C101 &amp; " " &amp; D101 &amp; ","</f>
        <v>tbl_id smallint,</v>
      </c>
    </row>
    <row r="102" spans="1:9">
      <c r="B102" s="16" t="s">
        <v>319</v>
      </c>
      <c r="C102" s="16" t="s">
        <v>321</v>
      </c>
      <c r="D102" s="16" t="s">
        <v>217</v>
      </c>
      <c r="E102" s="16"/>
      <c r="F102" s="16"/>
      <c r="H102" t="str">
        <f t="shared" ref="H102" si="6">C102 &amp; " " &amp; D102 &amp; ","</f>
        <v>culc_target_code text,</v>
      </c>
    </row>
    <row r="103" spans="1:9">
      <c r="B103" s="16" t="s">
        <v>320</v>
      </c>
      <c r="C103" s="16" t="s">
        <v>322</v>
      </c>
      <c r="D103" s="16" t="s">
        <v>217</v>
      </c>
      <c r="E103" s="16"/>
      <c r="F103" s="16"/>
      <c r="H103" t="str">
        <f>C103 &amp; " " &amp; D103 &amp; ");"</f>
        <v>culc_target_name text);</v>
      </c>
    </row>
    <row r="104" spans="1:9">
      <c r="B104" s="29"/>
      <c r="C104" s="29"/>
      <c r="D104" s="29"/>
      <c r="E104" s="29"/>
      <c r="F104" s="29"/>
    </row>
    <row r="105" spans="1:9">
      <c r="B105" t="s">
        <v>326</v>
      </c>
      <c r="C105" s="29"/>
      <c r="D105" s="29"/>
      <c r="E105" s="29"/>
      <c r="F105" s="29"/>
    </row>
    <row r="106" spans="1:9">
      <c r="B106" s="26"/>
      <c r="C106" s="29"/>
      <c r="D106" s="29"/>
      <c r="E106" s="29"/>
      <c r="F106" s="29"/>
    </row>
    <row r="107" spans="1:9">
      <c r="B107" s="29"/>
      <c r="C107" s="29"/>
      <c r="D107" s="29"/>
      <c r="E107" s="29"/>
      <c r="F107" s="29"/>
    </row>
    <row r="108" spans="1:9">
      <c r="A108">
        <v>8</v>
      </c>
      <c r="B108" s="25" t="s">
        <v>403</v>
      </c>
      <c r="C108" s="17" t="s">
        <v>404</v>
      </c>
    </row>
    <row r="109" spans="1:9">
      <c r="G109" t="s">
        <v>410</v>
      </c>
      <c r="H109" t="str">
        <f>C108</f>
        <v>culc_target_covariates_mst</v>
      </c>
      <c r="I109" t="s">
        <v>411</v>
      </c>
    </row>
    <row r="110" spans="1:9">
      <c r="B110" s="25" t="s">
        <v>175</v>
      </c>
      <c r="C110" s="25" t="s">
        <v>176</v>
      </c>
      <c r="D110" s="25" t="s">
        <v>202</v>
      </c>
      <c r="E110" s="25" t="s">
        <v>409</v>
      </c>
      <c r="F110" s="25" t="s">
        <v>215</v>
      </c>
      <c r="G110" t="str">
        <f>"CREATE TABLE IF NOT EXISTS  " &amp;    C108&amp;" ("</f>
        <v>CREATE TABLE IF NOT EXISTS  culc_target_covariates_mst (</v>
      </c>
    </row>
    <row r="111" spans="1:9">
      <c r="B111" s="16" t="s">
        <v>203</v>
      </c>
      <c r="C111" s="16" t="s">
        <v>178</v>
      </c>
      <c r="D111" s="16" t="s">
        <v>359</v>
      </c>
      <c r="E111" s="16" t="s">
        <v>38</v>
      </c>
      <c r="F111" s="16"/>
      <c r="H111" t="str">
        <f>C111 &amp; " " &amp; D111 &amp; ","</f>
        <v>tbl_id smallint,</v>
      </c>
    </row>
    <row r="112" spans="1:9">
      <c r="B112" s="16" t="s">
        <v>319</v>
      </c>
      <c r="C112" s="16" t="s">
        <v>321</v>
      </c>
      <c r="D112" s="16" t="s">
        <v>217</v>
      </c>
      <c r="E112" s="16"/>
      <c r="F112" s="16"/>
      <c r="H112" t="str">
        <f t="shared" ref="H112" si="7">C112 &amp; " " &amp; D112 &amp; ","</f>
        <v>culc_target_code text,</v>
      </c>
    </row>
    <row r="113" spans="1:9">
      <c r="B113" s="16" t="s">
        <v>290</v>
      </c>
      <c r="C113" s="16" t="s">
        <v>289</v>
      </c>
      <c r="D113" s="16" t="s">
        <v>217</v>
      </c>
      <c r="E113" s="16"/>
      <c r="F113" s="16"/>
      <c r="H113" t="str">
        <f>C113 &amp; " " &amp; D113 &amp; ");"</f>
        <v>covariates_code text);</v>
      </c>
    </row>
    <row r="114" spans="1:9">
      <c r="B114" s="29"/>
      <c r="C114" s="29"/>
      <c r="D114" s="29"/>
      <c r="E114" s="29"/>
      <c r="F114" s="29"/>
    </row>
    <row r="115" spans="1:9">
      <c r="B115" t="s">
        <v>405</v>
      </c>
      <c r="C115" s="29"/>
      <c r="D115" s="29"/>
      <c r="E115" s="29"/>
      <c r="F115" s="29"/>
    </row>
    <row r="116" spans="1:9">
      <c r="B116" t="s">
        <v>406</v>
      </c>
      <c r="C116" s="29"/>
      <c r="D116" s="29"/>
      <c r="E116" s="29"/>
      <c r="F116" s="29"/>
    </row>
    <row r="117" spans="1:9">
      <c r="B117" s="29"/>
      <c r="C117" s="29"/>
      <c r="D117" s="29"/>
      <c r="E117" s="29"/>
      <c r="F117" s="29"/>
    </row>
    <row r="118" spans="1:9">
      <c r="A118">
        <v>9</v>
      </c>
      <c r="B118" s="25" t="s">
        <v>343</v>
      </c>
      <c r="C118" s="17" t="s">
        <v>327</v>
      </c>
    </row>
    <row r="119" spans="1:9">
      <c r="G119" t="s">
        <v>410</v>
      </c>
      <c r="H119" t="str">
        <f>C118</f>
        <v>covariates_mst</v>
      </c>
      <c r="I119" t="s">
        <v>411</v>
      </c>
    </row>
    <row r="120" spans="1:9">
      <c r="B120" s="25" t="s">
        <v>175</v>
      </c>
      <c r="C120" s="25" t="s">
        <v>176</v>
      </c>
      <c r="D120" s="25" t="s">
        <v>202</v>
      </c>
      <c r="E120" s="25" t="s">
        <v>409</v>
      </c>
      <c r="F120" s="25" t="s">
        <v>215</v>
      </c>
      <c r="G120" t="str">
        <f>"CREATE TABLE IF NOT EXISTS  " &amp;    C118&amp;" ("</f>
        <v>CREATE TABLE IF NOT EXISTS  covariates_mst (</v>
      </c>
    </row>
    <row r="121" spans="1:9">
      <c r="B121" s="16" t="s">
        <v>203</v>
      </c>
      <c r="C121" s="16" t="s">
        <v>178</v>
      </c>
      <c r="D121" s="16" t="s">
        <v>359</v>
      </c>
      <c r="E121" s="16" t="s">
        <v>38</v>
      </c>
      <c r="F121" s="16"/>
      <c r="H121" t="str">
        <f>C121 &amp; " " &amp; D121 &amp; ","</f>
        <v>tbl_id smallint,</v>
      </c>
    </row>
    <row r="122" spans="1:9">
      <c r="B122" s="16" t="s">
        <v>290</v>
      </c>
      <c r="C122" s="16" t="s">
        <v>289</v>
      </c>
      <c r="D122" s="16" t="s">
        <v>217</v>
      </c>
      <c r="E122" s="16"/>
      <c r="F122" s="16"/>
      <c r="H122" t="str">
        <f t="shared" ref="H122:H125" si="8">C122 &amp; " " &amp; D122 &amp; ","</f>
        <v>covariates_code text,</v>
      </c>
    </row>
    <row r="123" spans="1:9">
      <c r="B123" s="16" t="s">
        <v>291</v>
      </c>
      <c r="C123" s="16" t="s">
        <v>292</v>
      </c>
      <c r="D123" s="16" t="s">
        <v>217</v>
      </c>
      <c r="E123" s="16"/>
      <c r="F123" s="16"/>
      <c r="H123" t="str">
        <f t="shared" si="8"/>
        <v>covariates_name text,</v>
      </c>
    </row>
    <row r="124" spans="1:9">
      <c r="B124" s="16" t="s">
        <v>293</v>
      </c>
      <c r="C124" s="16" t="s">
        <v>294</v>
      </c>
      <c r="D124" s="16" t="s">
        <v>188</v>
      </c>
      <c r="E124" s="16"/>
      <c r="F124" s="16" t="s">
        <v>318</v>
      </c>
      <c r="H124" t="str">
        <f t="shared" si="8"/>
        <v>covariates_type smallint,</v>
      </c>
    </row>
    <row r="125" spans="1:9">
      <c r="B125" s="16" t="s">
        <v>295</v>
      </c>
      <c r="C125" s="16" t="s">
        <v>296</v>
      </c>
      <c r="D125" s="16" t="s">
        <v>301</v>
      </c>
      <c r="E125" s="16"/>
      <c r="F125" s="16"/>
      <c r="H125" t="str">
        <f t="shared" si="8"/>
        <v>range_start decimal,</v>
      </c>
    </row>
    <row r="126" spans="1:9">
      <c r="B126" s="16" t="s">
        <v>297</v>
      </c>
      <c r="C126" s="16" t="s">
        <v>300</v>
      </c>
      <c r="D126" s="16" t="s">
        <v>301</v>
      </c>
      <c r="E126" s="16"/>
      <c r="F126" s="16"/>
      <c r="H126" t="str">
        <f>C126 &amp; " " &amp; D126 &amp; ");"</f>
        <v>range_end decimal);</v>
      </c>
    </row>
    <row r="128" spans="1:9">
      <c r="B128" t="s">
        <v>328</v>
      </c>
    </row>
    <row r="130" spans="1:9">
      <c r="A130">
        <v>10</v>
      </c>
      <c r="B130" s="25" t="s">
        <v>350</v>
      </c>
      <c r="C130" s="17" t="s">
        <v>351</v>
      </c>
    </row>
    <row r="131" spans="1:9">
      <c r="G131" t="s">
        <v>410</v>
      </c>
      <c r="H131" t="str">
        <f>C130</f>
        <v>covariates_label_mst</v>
      </c>
      <c r="I131" t="s">
        <v>411</v>
      </c>
    </row>
    <row r="132" spans="1:9">
      <c r="B132" s="25" t="s">
        <v>175</v>
      </c>
      <c r="C132" s="25" t="s">
        <v>176</v>
      </c>
      <c r="D132" s="25" t="s">
        <v>202</v>
      </c>
      <c r="E132" s="25" t="s">
        <v>409</v>
      </c>
      <c r="F132" s="25" t="s">
        <v>215</v>
      </c>
      <c r="G132" t="str">
        <f>"CREATE TABLE IF NOT EXISTS  " &amp;    C130&amp;" ("</f>
        <v>CREATE TABLE IF NOT EXISTS  covariates_label_mst (</v>
      </c>
    </row>
    <row r="133" spans="1:9">
      <c r="B133" s="16" t="s">
        <v>203</v>
      </c>
      <c r="C133" s="16" t="s">
        <v>178</v>
      </c>
      <c r="D133" s="16" t="s">
        <v>359</v>
      </c>
      <c r="E133" s="16" t="s">
        <v>38</v>
      </c>
      <c r="F133" s="16"/>
      <c r="H133" t="str">
        <f>C133 &amp; " " &amp; D133 &amp; ","</f>
        <v>tbl_id smallint,</v>
      </c>
    </row>
    <row r="134" spans="1:9">
      <c r="B134" s="16" t="s">
        <v>290</v>
      </c>
      <c r="C134" s="16" t="s">
        <v>289</v>
      </c>
      <c r="D134" s="16" t="s">
        <v>217</v>
      </c>
      <c r="E134" s="16"/>
      <c r="F134" s="16"/>
      <c r="H134" t="str">
        <f t="shared" ref="H134" si="9">C134 &amp; " " &amp; D134 &amp; ","</f>
        <v>covariates_code text,</v>
      </c>
    </row>
    <row r="135" spans="1:9">
      <c r="B135" s="16" t="s">
        <v>353</v>
      </c>
      <c r="C135" s="16" t="s">
        <v>355</v>
      </c>
      <c r="D135" s="16" t="s">
        <v>359</v>
      </c>
      <c r="E135" s="16"/>
      <c r="F135" s="16"/>
      <c r="H135" t="str">
        <f>C135 &amp; " " &amp; D135 &amp; ","</f>
        <v>covariates_label_num smallint,</v>
      </c>
    </row>
    <row r="136" spans="1:9">
      <c r="B136" s="16" t="s">
        <v>317</v>
      </c>
      <c r="C136" s="16" t="s">
        <v>354</v>
      </c>
      <c r="D136" s="16" t="s">
        <v>217</v>
      </c>
      <c r="E136" s="16"/>
      <c r="F136" s="16"/>
      <c r="H136" t="str">
        <f>C136 &amp; " " &amp; D136 &amp; ");"</f>
        <v>covariates_label_name text);</v>
      </c>
    </row>
    <row r="138" spans="1:9">
      <c r="B138" t="s">
        <v>352</v>
      </c>
    </row>
    <row r="139" spans="1:9">
      <c r="B139" t="s">
        <v>356</v>
      </c>
    </row>
    <row r="141" spans="1:9">
      <c r="A141">
        <v>11</v>
      </c>
      <c r="B141" s="25" t="s">
        <v>298</v>
      </c>
      <c r="C141" s="17" t="s">
        <v>299</v>
      </c>
    </row>
    <row r="142" spans="1:9">
      <c r="G142" t="s">
        <v>410</v>
      </c>
      <c r="H142" t="str">
        <f>C141</f>
        <v>covariates_effective_info</v>
      </c>
      <c r="I142" t="s">
        <v>411</v>
      </c>
    </row>
    <row r="143" spans="1:9">
      <c r="B143" s="25" t="s">
        <v>175</v>
      </c>
      <c r="C143" s="25" t="s">
        <v>176</v>
      </c>
      <c r="D143" s="25" t="s">
        <v>202</v>
      </c>
      <c r="E143" s="25" t="s">
        <v>409</v>
      </c>
      <c r="F143" s="25" t="s">
        <v>215</v>
      </c>
      <c r="G143" t="str">
        <f>"CREATE TABLE IF NOT EXISTS  " &amp;    C141&amp;" ("</f>
        <v>CREATE TABLE IF NOT EXISTS  covariates_effective_info (</v>
      </c>
    </row>
    <row r="144" spans="1:9">
      <c r="B144" s="16" t="s">
        <v>344</v>
      </c>
      <c r="C144" s="16" t="s">
        <v>321</v>
      </c>
      <c r="D144" s="16" t="s">
        <v>217</v>
      </c>
      <c r="E144" s="16" t="s">
        <v>38</v>
      </c>
      <c r="F144" s="16"/>
      <c r="H144" t="str">
        <f t="shared" ref="H144:H147" si="10">C144 &amp; " " &amp; D144 &amp; ","</f>
        <v>culc_target_code text,</v>
      </c>
    </row>
    <row r="145" spans="1:9">
      <c r="B145" s="16" t="s">
        <v>290</v>
      </c>
      <c r="C145" s="16" t="s">
        <v>289</v>
      </c>
      <c r="D145" s="16" t="s">
        <v>217</v>
      </c>
      <c r="E145" s="16" t="s">
        <v>38</v>
      </c>
      <c r="F145" s="16"/>
      <c r="H145" t="str">
        <f t="shared" si="10"/>
        <v>covariates_code text,</v>
      </c>
    </row>
    <row r="146" spans="1:9">
      <c r="B146" s="16" t="s">
        <v>302</v>
      </c>
      <c r="C146" s="16" t="s">
        <v>305</v>
      </c>
      <c r="D146" s="16" t="s">
        <v>304</v>
      </c>
      <c r="E146" s="16"/>
      <c r="F146" s="16"/>
      <c r="H146" t="str">
        <f t="shared" si="10"/>
        <v>effect_start_time timestamp ,</v>
      </c>
    </row>
    <row r="147" spans="1:9">
      <c r="B147" s="16" t="s">
        <v>312</v>
      </c>
      <c r="C147" s="16" t="s">
        <v>313</v>
      </c>
      <c r="D147" s="16" t="s">
        <v>217</v>
      </c>
      <c r="E147" s="16"/>
      <c r="F147" s="16"/>
      <c r="H147" t="str">
        <f t="shared" si="10"/>
        <v>culc_id text,</v>
      </c>
    </row>
    <row r="148" spans="1:9">
      <c r="B148" s="16" t="s">
        <v>303</v>
      </c>
      <c r="C148" s="16" t="s">
        <v>306</v>
      </c>
      <c r="D148" s="16" t="s">
        <v>307</v>
      </c>
      <c r="E148" s="16"/>
      <c r="F148" s="16"/>
      <c r="H148" t="str">
        <f>C148 &amp; " " &amp; D148 &amp; ","</f>
        <v>effect_flg boolean,</v>
      </c>
    </row>
    <row r="149" spans="1:9">
      <c r="G149" s="33" t="s">
        <v>413</v>
      </c>
    </row>
    <row r="150" spans="1:9">
      <c r="B150" t="s">
        <v>345</v>
      </c>
      <c r="G150" t="s">
        <v>412</v>
      </c>
    </row>
    <row r="151" spans="1:9">
      <c r="B151" t="s">
        <v>308</v>
      </c>
    </row>
    <row r="152" spans="1:9">
      <c r="B152" t="s">
        <v>309</v>
      </c>
    </row>
    <row r="154" spans="1:9">
      <c r="A154">
        <v>12</v>
      </c>
      <c r="B154" s="25" t="s">
        <v>310</v>
      </c>
      <c r="C154" s="17" t="s">
        <v>311</v>
      </c>
    </row>
    <row r="155" spans="1:9">
      <c r="G155" t="s">
        <v>410</v>
      </c>
      <c r="H155" t="str">
        <f>C154</f>
        <v>covariates_info</v>
      </c>
      <c r="I155" t="s">
        <v>411</v>
      </c>
    </row>
    <row r="156" spans="1:9">
      <c r="B156" s="25" t="s">
        <v>175</v>
      </c>
      <c r="C156" s="25" t="s">
        <v>176</v>
      </c>
      <c r="D156" s="25" t="s">
        <v>202</v>
      </c>
      <c r="E156" s="25" t="s">
        <v>409</v>
      </c>
      <c r="F156" s="25" t="s">
        <v>215</v>
      </c>
      <c r="G156" t="str">
        <f>"CREATE TABLE IF NOT EXISTS  " &amp;    C154&amp;" ("</f>
        <v>CREATE TABLE IF NOT EXISTS  covariates_info (</v>
      </c>
    </row>
    <row r="157" spans="1:9">
      <c r="B157" s="16" t="s">
        <v>344</v>
      </c>
      <c r="C157" s="16" t="s">
        <v>321</v>
      </c>
      <c r="D157" s="16" t="s">
        <v>217</v>
      </c>
      <c r="E157" s="16" t="s">
        <v>38</v>
      </c>
      <c r="F157" s="16"/>
      <c r="H157" t="str">
        <f t="shared" ref="H157:H161" si="11">C157 &amp; " " &amp; D157 &amp; ","</f>
        <v>culc_target_code text,</v>
      </c>
    </row>
    <row r="158" spans="1:9">
      <c r="B158" s="16" t="s">
        <v>290</v>
      </c>
      <c r="C158" s="16" t="s">
        <v>289</v>
      </c>
      <c r="D158" s="16" t="s">
        <v>217</v>
      </c>
      <c r="E158" s="16" t="s">
        <v>38</v>
      </c>
      <c r="F158" s="16"/>
      <c r="H158" t="str">
        <f t="shared" si="11"/>
        <v>covariates_code text,</v>
      </c>
    </row>
    <row r="159" spans="1:9" ht="21.6" customHeight="1">
      <c r="B159" s="16" t="s">
        <v>353</v>
      </c>
      <c r="C159" s="16" t="s">
        <v>355</v>
      </c>
      <c r="D159" s="16" t="s">
        <v>188</v>
      </c>
      <c r="E159" s="16" t="s">
        <v>38</v>
      </c>
      <c r="F159" s="17"/>
      <c r="H159" t="str">
        <f t="shared" si="11"/>
        <v>covariates_label_num smallint,</v>
      </c>
    </row>
    <row r="160" spans="1:9">
      <c r="B160" s="16" t="s">
        <v>314</v>
      </c>
      <c r="C160" s="16" t="s">
        <v>305</v>
      </c>
      <c r="D160" s="16" t="s">
        <v>304</v>
      </c>
      <c r="E160" s="16"/>
      <c r="F160" s="16"/>
      <c r="H160" t="str">
        <f t="shared" si="11"/>
        <v>effect_start_time timestamp ,</v>
      </c>
    </row>
    <row r="161" spans="2:8">
      <c r="B161" s="16" t="s">
        <v>312</v>
      </c>
      <c r="C161" s="16" t="s">
        <v>313</v>
      </c>
      <c r="D161" s="16" t="s">
        <v>217</v>
      </c>
      <c r="E161" s="16"/>
      <c r="F161" s="16"/>
      <c r="H161" t="str">
        <f t="shared" si="11"/>
        <v>culc_id text,</v>
      </c>
    </row>
    <row r="162" spans="2:8">
      <c r="B162" s="16" t="s">
        <v>315</v>
      </c>
      <c r="C162" s="16" t="s">
        <v>316</v>
      </c>
      <c r="D162" s="16" t="s">
        <v>301</v>
      </c>
      <c r="E162" s="16"/>
      <c r="F162" s="16"/>
      <c r="H162" t="str">
        <f>C162 &amp; " " &amp; D162 &amp; ","</f>
        <v>covariates_value decimal,</v>
      </c>
    </row>
    <row r="163" spans="2:8">
      <c r="G163" s="33" t="s">
        <v>414</v>
      </c>
    </row>
    <row r="164" spans="2:8">
      <c r="B164" t="s">
        <v>346</v>
      </c>
      <c r="G164" t="s">
        <v>412</v>
      </c>
    </row>
    <row r="165" spans="2:8">
      <c r="B165" t="s">
        <v>323</v>
      </c>
    </row>
    <row r="166" spans="2:8">
      <c r="B166" t="s">
        <v>402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A1:G9"/>
  <sheetViews>
    <sheetView zoomScale="130" zoomScaleNormal="130" workbookViewId="0">
      <selection activeCell="H11" sqref="H11"/>
    </sheetView>
  </sheetViews>
  <sheetFormatPr defaultRowHeight="18"/>
  <cols>
    <col min="4" max="4" width="17.796875" customWidth="1"/>
    <col min="5" max="5" width="28.3984375" customWidth="1"/>
  </cols>
  <sheetData>
    <row r="1" spans="1:7" ht="36">
      <c r="A1" s="17" t="s">
        <v>324</v>
      </c>
    </row>
    <row r="2" spans="1:7">
      <c r="C2" s="16" t="s">
        <v>178</v>
      </c>
      <c r="D2" s="16" t="s">
        <v>321</v>
      </c>
      <c r="E2" s="16" t="s">
        <v>322</v>
      </c>
      <c r="G2" t="str">
        <f>"insert into  "&amp;A1&amp;" (tbl_id,culc_target_code,culc_target_name)  values "</f>
        <v xml:space="preserve">insert into  culc_target_mst (tbl_id,culc_target_code,culc_target_name)  values </v>
      </c>
    </row>
    <row r="3" spans="1:7">
      <c r="C3" s="31" t="s">
        <v>330</v>
      </c>
      <c r="D3" s="31" t="s">
        <v>319</v>
      </c>
      <c r="E3" s="31" t="s">
        <v>329</v>
      </c>
    </row>
    <row r="4" spans="1:7">
      <c r="C4" s="16">
        <v>1</v>
      </c>
      <c r="D4" s="16" t="s">
        <v>336</v>
      </c>
      <c r="E4" s="16" t="s">
        <v>331</v>
      </c>
      <c r="G4" t="str">
        <f>"('"&amp;C4&amp;"','"&amp;D4 &amp;"','"&amp;E4 &amp;"'),"</f>
        <v>('1','CT0001','退職'),</v>
      </c>
    </row>
    <row r="5" spans="1:7">
      <c r="C5" s="16">
        <v>2</v>
      </c>
      <c r="D5" s="16" t="s">
        <v>338</v>
      </c>
      <c r="E5" s="16" t="s">
        <v>335</v>
      </c>
      <c r="G5" t="str">
        <f t="shared" ref="G5:G9" si="0">"('"&amp;C5&amp;"','"&amp;D5 &amp;"','"&amp;E5 &amp;"'),"</f>
        <v>('2','CT0101','プロジェクト終了(客都合)'),</v>
      </c>
    </row>
    <row r="6" spans="1:7">
      <c r="C6" s="16">
        <v>3</v>
      </c>
      <c r="D6" s="16" t="s">
        <v>337</v>
      </c>
      <c r="E6" s="16" t="s">
        <v>339</v>
      </c>
      <c r="G6" t="str">
        <f t="shared" si="0"/>
        <v>('3','CT0102','プロジェクト終了(会社都合)'),</v>
      </c>
    </row>
    <row r="7" spans="1:7">
      <c r="C7" s="16">
        <v>4</v>
      </c>
      <c r="D7" s="16" t="s">
        <v>342</v>
      </c>
      <c r="E7" s="16" t="s">
        <v>332</v>
      </c>
      <c r="G7" t="str">
        <f t="shared" si="0"/>
        <v>('4','CT0201','退プロ(客都合)'),</v>
      </c>
    </row>
    <row r="8" spans="1:7">
      <c r="C8" s="16">
        <v>5</v>
      </c>
      <c r="D8" s="16" t="s">
        <v>340</v>
      </c>
      <c r="E8" s="16" t="s">
        <v>333</v>
      </c>
      <c r="G8" t="str">
        <f t="shared" si="0"/>
        <v>('5','CT0202','退プロ(メンバー都合)'),</v>
      </c>
    </row>
    <row r="9" spans="1:7">
      <c r="C9" s="16">
        <v>6</v>
      </c>
      <c r="D9" s="16" t="s">
        <v>341</v>
      </c>
      <c r="E9" s="16" t="s">
        <v>334</v>
      </c>
      <c r="G9" t="str">
        <f t="shared" si="0"/>
        <v>('6','CT0203','退プロ(会社都合)'),</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1F8-64F4-46E2-A988-903E2EDF090B}">
  <dimension ref="A1:H16"/>
  <sheetViews>
    <sheetView zoomScale="115" zoomScaleNormal="115" workbookViewId="0">
      <selection activeCell="F16" sqref="F16"/>
    </sheetView>
  </sheetViews>
  <sheetFormatPr defaultRowHeight="18"/>
  <cols>
    <col min="4" max="4" width="17.796875" customWidth="1"/>
    <col min="5" max="5" width="21.796875" customWidth="1"/>
    <col min="6" max="6" width="25.796875" customWidth="1"/>
  </cols>
  <sheetData>
    <row r="1" spans="1:8">
      <c r="A1" t="s">
        <v>404</v>
      </c>
    </row>
    <row r="3" spans="1:8">
      <c r="C3" s="16" t="s">
        <v>178</v>
      </c>
      <c r="D3" s="16" t="s">
        <v>321</v>
      </c>
      <c r="E3" s="16" t="s">
        <v>289</v>
      </c>
      <c r="H3" t="str">
        <f>"insert into  "&amp;A1&amp;" (tbl_id,culc_target_code,covariates_code)  values "</f>
        <v xml:space="preserve">insert into  culc_target_covariates_mst (tbl_id,culc_target_code,covariates_code)  values </v>
      </c>
    </row>
    <row r="4" spans="1:8">
      <c r="C4" s="31" t="s">
        <v>330</v>
      </c>
      <c r="D4" s="31" t="s">
        <v>319</v>
      </c>
      <c r="E4" s="31" t="s">
        <v>290</v>
      </c>
      <c r="F4" s="16"/>
      <c r="G4" s="16"/>
    </row>
    <row r="5" spans="1:8">
      <c r="C5" s="16">
        <v>1</v>
      </c>
      <c r="D5" s="16" t="s">
        <v>336</v>
      </c>
      <c r="E5" s="16" t="s">
        <v>347</v>
      </c>
      <c r="F5" s="16" t="s">
        <v>331</v>
      </c>
      <c r="G5" s="16" t="s">
        <v>360</v>
      </c>
      <c r="H5" t="str">
        <f>"('"&amp;C5&amp;"','"&amp;D5 &amp;"','"&amp;E5 &amp;"'),"</f>
        <v>('1','CT0001','C00001'),</v>
      </c>
    </row>
    <row r="6" spans="1:8">
      <c r="C6" s="16">
        <v>2</v>
      </c>
      <c r="D6" s="16" t="s">
        <v>336</v>
      </c>
      <c r="E6" s="16" t="s">
        <v>348</v>
      </c>
      <c r="F6" s="16"/>
      <c r="G6" s="16" t="s">
        <v>349</v>
      </c>
      <c r="H6" t="str">
        <f t="shared" ref="H6:H16" si="0">"('"&amp;C6&amp;"','"&amp;D6 &amp;"','"&amp;E6 &amp;"'),"</f>
        <v>('2','CT0001','C00002'),</v>
      </c>
    </row>
    <row r="7" spans="1:8">
      <c r="C7" s="16">
        <v>3</v>
      </c>
      <c r="D7" s="16" t="s">
        <v>338</v>
      </c>
      <c r="E7" s="16" t="s">
        <v>407</v>
      </c>
      <c r="F7" s="16" t="s">
        <v>335</v>
      </c>
      <c r="G7" s="16" t="s">
        <v>408</v>
      </c>
      <c r="H7" t="str">
        <f t="shared" si="0"/>
        <v>('3','CT0101','C00003'),</v>
      </c>
    </row>
    <row r="8" spans="1:8">
      <c r="C8" s="16">
        <v>4</v>
      </c>
      <c r="D8" s="16" t="s">
        <v>338</v>
      </c>
      <c r="E8" s="16" t="s">
        <v>348</v>
      </c>
      <c r="F8" s="16"/>
      <c r="G8" s="16" t="s">
        <v>349</v>
      </c>
      <c r="H8" t="str">
        <f t="shared" si="0"/>
        <v>('4','CT0101','C00002'),</v>
      </c>
    </row>
    <row r="9" spans="1:8">
      <c r="C9" s="16">
        <v>5</v>
      </c>
      <c r="D9" s="16" t="s">
        <v>337</v>
      </c>
      <c r="E9" s="16" t="s">
        <v>407</v>
      </c>
      <c r="F9" s="16" t="s">
        <v>339</v>
      </c>
      <c r="G9" s="16" t="s">
        <v>408</v>
      </c>
      <c r="H9" t="str">
        <f t="shared" si="0"/>
        <v>('5','CT0102','C00003'),</v>
      </c>
    </row>
    <row r="10" spans="1:8">
      <c r="C10" s="16">
        <v>6</v>
      </c>
      <c r="D10" s="16" t="s">
        <v>337</v>
      </c>
      <c r="E10" s="16" t="s">
        <v>348</v>
      </c>
      <c r="F10" s="16"/>
      <c r="G10" s="16" t="s">
        <v>349</v>
      </c>
      <c r="H10" t="str">
        <f t="shared" si="0"/>
        <v>('6','CT0102','C00002'),</v>
      </c>
    </row>
    <row r="11" spans="1:8">
      <c r="C11" s="16">
        <v>7</v>
      </c>
      <c r="D11" s="16" t="s">
        <v>342</v>
      </c>
      <c r="E11" s="16" t="s">
        <v>407</v>
      </c>
      <c r="F11" s="16" t="s">
        <v>332</v>
      </c>
      <c r="G11" s="16" t="s">
        <v>408</v>
      </c>
      <c r="H11" t="str">
        <f t="shared" si="0"/>
        <v>('7','CT0201','C00003'),</v>
      </c>
    </row>
    <row r="12" spans="1:8">
      <c r="C12" s="16">
        <v>8</v>
      </c>
      <c r="D12" s="16" t="s">
        <v>342</v>
      </c>
      <c r="E12" s="16" t="s">
        <v>348</v>
      </c>
      <c r="F12" s="16"/>
      <c r="G12" s="16" t="s">
        <v>349</v>
      </c>
      <c r="H12" t="str">
        <f t="shared" si="0"/>
        <v>('8','CT0201','C00002'),</v>
      </c>
    </row>
    <row r="13" spans="1:8">
      <c r="C13" s="16">
        <v>9</v>
      </c>
      <c r="D13" s="16" t="s">
        <v>340</v>
      </c>
      <c r="E13" s="16" t="s">
        <v>407</v>
      </c>
      <c r="F13" s="16" t="s">
        <v>333</v>
      </c>
      <c r="G13" s="16" t="s">
        <v>408</v>
      </c>
      <c r="H13" t="str">
        <f t="shared" si="0"/>
        <v>('9','CT0202','C00003'),</v>
      </c>
    </row>
    <row r="14" spans="1:8">
      <c r="C14" s="16">
        <v>10</v>
      </c>
      <c r="D14" s="16" t="s">
        <v>340</v>
      </c>
      <c r="E14" s="16" t="s">
        <v>348</v>
      </c>
      <c r="F14" s="16"/>
      <c r="G14" s="16" t="s">
        <v>349</v>
      </c>
      <c r="H14" t="str">
        <f t="shared" si="0"/>
        <v>('10','CT0202','C00002'),</v>
      </c>
    </row>
    <row r="15" spans="1:8">
      <c r="C15" s="16">
        <v>11</v>
      </c>
      <c r="D15" s="16" t="s">
        <v>341</v>
      </c>
      <c r="E15" s="16" t="s">
        <v>407</v>
      </c>
      <c r="F15" s="16" t="s">
        <v>334</v>
      </c>
      <c r="G15" s="16" t="s">
        <v>408</v>
      </c>
      <c r="H15" t="str">
        <f t="shared" si="0"/>
        <v>('11','CT0203','C00003'),</v>
      </c>
    </row>
    <row r="16" spans="1:8">
      <c r="C16" s="16">
        <v>12</v>
      </c>
      <c r="D16" s="16" t="s">
        <v>341</v>
      </c>
      <c r="E16" s="16" t="s">
        <v>348</v>
      </c>
      <c r="F16" s="16"/>
      <c r="G16" s="16" t="s">
        <v>349</v>
      </c>
      <c r="H16" t="str">
        <f t="shared" si="0"/>
        <v>('12','CT0203','C00002'),</v>
      </c>
    </row>
  </sheetData>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A1:I13"/>
  <sheetViews>
    <sheetView tabSelected="1" workbookViewId="0">
      <selection activeCell="C9" sqref="C9"/>
    </sheetView>
  </sheetViews>
  <sheetFormatPr defaultRowHeight="18"/>
  <cols>
    <col min="3" max="3" width="16.09765625" customWidth="1"/>
    <col min="4" max="4" width="18.3984375" customWidth="1"/>
    <col min="5" max="5" width="10.8984375" customWidth="1"/>
    <col min="6" max="6" width="12.8984375" customWidth="1"/>
  </cols>
  <sheetData>
    <row r="1" spans="1:9" ht="36">
      <c r="A1" s="17" t="s">
        <v>327</v>
      </c>
    </row>
    <row r="4" spans="1:9">
      <c r="B4" s="16" t="s">
        <v>178</v>
      </c>
      <c r="C4" s="16" t="s">
        <v>289</v>
      </c>
      <c r="D4" s="16" t="s">
        <v>292</v>
      </c>
      <c r="E4" s="16" t="s">
        <v>294</v>
      </c>
      <c r="F4" s="16" t="s">
        <v>296</v>
      </c>
      <c r="G4" s="16" t="s">
        <v>300</v>
      </c>
      <c r="I4" t="str">
        <f>"insert into  "&amp;A1&amp;" (tbl_id,covariates_code,covariates_name,covariates_type,range_start,range_end)  values "</f>
        <v xml:space="preserve">insert into  covariates_mst (tbl_id,covariates_code,covariates_name,covariates_type,range_start,range_end)  values </v>
      </c>
    </row>
    <row r="5" spans="1:9">
      <c r="B5" s="31" t="s">
        <v>330</v>
      </c>
      <c r="C5" s="25" t="s">
        <v>290</v>
      </c>
      <c r="D5" s="25" t="s">
        <v>291</v>
      </c>
      <c r="E5" s="25" t="s">
        <v>293</v>
      </c>
      <c r="F5" s="25" t="s">
        <v>295</v>
      </c>
      <c r="G5" s="25" t="s">
        <v>297</v>
      </c>
    </row>
    <row r="6" spans="1:9">
      <c r="B6" s="16">
        <v>1</v>
      </c>
      <c r="C6" s="16" t="s">
        <v>347</v>
      </c>
      <c r="D6" s="16" t="s">
        <v>360</v>
      </c>
      <c r="E6" s="16">
        <v>2</v>
      </c>
      <c r="F6" s="16">
        <v>0</v>
      </c>
      <c r="G6" s="16">
        <v>39</v>
      </c>
      <c r="I6" t="str">
        <f>"('"&amp;B6&amp;"','"&amp;C6 &amp;"','"&amp;D6 &amp;"','"&amp;E6 &amp;"','"&amp;F6 &amp;"','"&amp;G6 &amp;"'),"</f>
        <v>('1','C00001','経過年数','2','0','39'),</v>
      </c>
    </row>
    <row r="7" spans="1:9">
      <c r="B7" s="16">
        <v>2</v>
      </c>
      <c r="C7" s="16" t="s">
        <v>348</v>
      </c>
      <c r="D7" s="16" t="s">
        <v>349</v>
      </c>
      <c r="E7" s="16">
        <v>0</v>
      </c>
      <c r="F7" s="16">
        <v>0</v>
      </c>
      <c r="G7" s="16">
        <v>1</v>
      </c>
      <c r="I7" t="str">
        <f t="shared" ref="I7:I8" si="0">"('"&amp;B7&amp;"','"&amp;C7 &amp;"','"&amp;D7 &amp;"','"&amp;E7 &amp;"','"&amp;F7 &amp;"','"&amp;G7 &amp;"'),"</f>
        <v>('2','C00002','性別','0','0','1'),</v>
      </c>
    </row>
    <row r="8" spans="1:9">
      <c r="B8" s="16">
        <v>3</v>
      </c>
      <c r="C8" s="16" t="s">
        <v>407</v>
      </c>
      <c r="D8" s="16" t="s">
        <v>408</v>
      </c>
      <c r="E8" s="16">
        <v>2</v>
      </c>
      <c r="F8" s="16">
        <v>0</v>
      </c>
      <c r="G8" s="16">
        <v>479</v>
      </c>
      <c r="I8" t="str">
        <f t="shared" si="0"/>
        <v>('3','C00003','経過月数','2','0','479'),</v>
      </c>
    </row>
    <row r="9" spans="1:9">
      <c r="B9" s="16"/>
      <c r="C9" s="16"/>
      <c r="D9" s="16"/>
      <c r="E9" s="16"/>
      <c r="F9" s="16"/>
      <c r="G9" s="16"/>
    </row>
    <row r="10" spans="1:9">
      <c r="B10" s="16"/>
      <c r="C10" s="16"/>
      <c r="D10" s="16"/>
      <c r="E10" s="16"/>
      <c r="F10" s="16"/>
      <c r="G10" s="16"/>
    </row>
    <row r="11" spans="1:9">
      <c r="B11" s="16"/>
      <c r="C11" s="16"/>
      <c r="D11" s="16"/>
      <c r="E11" s="16"/>
      <c r="F11" s="16"/>
      <c r="G11" s="16"/>
    </row>
    <row r="12" spans="1:9">
      <c r="B12" s="16"/>
      <c r="C12" s="16"/>
      <c r="D12" s="16"/>
      <c r="E12" s="16"/>
      <c r="F12" s="16"/>
      <c r="G12" s="16"/>
    </row>
    <row r="13" spans="1:9">
      <c r="B13" s="16"/>
      <c r="C13" s="16"/>
      <c r="D13" s="16"/>
      <c r="E13" s="16"/>
      <c r="F13" s="16"/>
      <c r="G13" s="16"/>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A1:I46"/>
  <sheetViews>
    <sheetView topLeftCell="A28" zoomScale="130" zoomScaleNormal="130" workbookViewId="0">
      <selection activeCell="G5" sqref="G5"/>
    </sheetView>
  </sheetViews>
  <sheetFormatPr defaultRowHeight="18"/>
  <cols>
    <col min="3" max="3" width="21.59765625" customWidth="1"/>
    <col min="4" max="4" width="15.19921875" customWidth="1"/>
    <col min="5" max="5" width="20.296875" customWidth="1"/>
  </cols>
  <sheetData>
    <row r="1" spans="1:9" ht="54">
      <c r="A1" s="17" t="s">
        <v>351</v>
      </c>
    </row>
    <row r="3" spans="1:9">
      <c r="B3" s="16" t="s">
        <v>178</v>
      </c>
      <c r="C3" s="16" t="s">
        <v>289</v>
      </c>
      <c r="D3" s="16" t="s">
        <v>355</v>
      </c>
      <c r="E3" s="16" t="s">
        <v>354</v>
      </c>
    </row>
    <row r="4" spans="1:9">
      <c r="B4" s="31" t="s">
        <v>330</v>
      </c>
      <c r="C4" s="32" t="s">
        <v>290</v>
      </c>
      <c r="D4" s="32" t="s">
        <v>353</v>
      </c>
      <c r="E4" s="32" t="s">
        <v>317</v>
      </c>
      <c r="G4" t="str">
        <f>"insert into  "&amp;A1 &amp;" (tbl_id,covariates_code,covariates_label_num,covariates_label_name)  values "</f>
        <v xml:space="preserve">insert into  covariates_label_mst (tbl_id,covariates_code,covariates_label_num,covariates_label_name)  values </v>
      </c>
    </row>
    <row r="5" spans="1:9">
      <c r="B5" s="16">
        <v>1</v>
      </c>
      <c r="C5" s="16" t="s">
        <v>347</v>
      </c>
      <c r="D5" s="16">
        <v>0</v>
      </c>
      <c r="E5" s="16" t="s">
        <v>357</v>
      </c>
      <c r="G5" t="str">
        <f>"('"&amp;B5&amp;"','"&amp;C5&amp;"','"&amp;D5 &amp;"','"&amp;E5 &amp;"'),"</f>
        <v>('1','C00001','0','1年未満'),</v>
      </c>
    </row>
    <row r="6" spans="1:9">
      <c r="B6" s="16">
        <v>2</v>
      </c>
      <c r="C6" s="16" t="s">
        <v>347</v>
      </c>
      <c r="D6" s="16">
        <v>1</v>
      </c>
      <c r="E6" s="16" t="s">
        <v>358</v>
      </c>
      <c r="G6" t="str">
        <f t="shared" ref="G6:G45" si="0">"('"&amp;B6&amp;"','"&amp;C6&amp;"','"&amp;D6 &amp;"','"&amp;E6 &amp;"'),"</f>
        <v>('2','C00001','1','2年未満'),</v>
      </c>
    </row>
    <row r="7" spans="1:9">
      <c r="B7" s="16">
        <v>3</v>
      </c>
      <c r="C7" s="16" t="s">
        <v>361</v>
      </c>
      <c r="D7" s="16">
        <v>2</v>
      </c>
      <c r="E7" s="16" t="s">
        <v>364</v>
      </c>
      <c r="G7" t="str">
        <f t="shared" si="0"/>
        <v>('3','C00001','2','3年未満'),</v>
      </c>
    </row>
    <row r="8" spans="1:9">
      <c r="B8" s="16">
        <v>4</v>
      </c>
      <c r="C8" s="16" t="s">
        <v>361</v>
      </c>
      <c r="D8" s="16">
        <v>3</v>
      </c>
      <c r="E8" s="16" t="s">
        <v>365</v>
      </c>
      <c r="G8" t="str">
        <f t="shared" si="0"/>
        <v>('4','C00001','3','4年未満'),</v>
      </c>
    </row>
    <row r="9" spans="1:9">
      <c r="B9" s="16">
        <v>5</v>
      </c>
      <c r="C9" s="16" t="s">
        <v>361</v>
      </c>
      <c r="D9" s="16">
        <v>4</v>
      </c>
      <c r="E9" s="16" t="s">
        <v>366</v>
      </c>
      <c r="G9" t="str">
        <f t="shared" si="0"/>
        <v>('5','C00001','4','5年未満'),</v>
      </c>
      <c r="H9" s="16"/>
      <c r="I9" s="16"/>
    </row>
    <row r="10" spans="1:9">
      <c r="B10" s="16">
        <v>6</v>
      </c>
      <c r="C10" s="16" t="s">
        <v>361</v>
      </c>
      <c r="D10" s="16">
        <v>5</v>
      </c>
      <c r="E10" s="16" t="s">
        <v>367</v>
      </c>
      <c r="G10" t="str">
        <f t="shared" si="0"/>
        <v>('6','C00001','5','6年未満'),</v>
      </c>
    </row>
    <row r="11" spans="1:9">
      <c r="B11" s="16">
        <v>7</v>
      </c>
      <c r="C11" s="16" t="s">
        <v>361</v>
      </c>
      <c r="D11" s="16">
        <v>6</v>
      </c>
      <c r="E11" s="16" t="s">
        <v>368</v>
      </c>
      <c r="G11" t="str">
        <f t="shared" si="0"/>
        <v>('7','C00001','6','7年未満'),</v>
      </c>
    </row>
    <row r="12" spans="1:9">
      <c r="B12" s="16">
        <v>8</v>
      </c>
      <c r="C12" s="16" t="s">
        <v>361</v>
      </c>
      <c r="D12" s="16">
        <v>7</v>
      </c>
      <c r="E12" s="16" t="s">
        <v>369</v>
      </c>
      <c r="G12" t="str">
        <f t="shared" si="0"/>
        <v>('8','C00001','7','8年未満'),</v>
      </c>
    </row>
    <row r="13" spans="1:9">
      <c r="B13" s="16">
        <v>9</v>
      </c>
      <c r="C13" s="16" t="s">
        <v>361</v>
      </c>
      <c r="D13" s="16">
        <v>8</v>
      </c>
      <c r="E13" s="16" t="s">
        <v>370</v>
      </c>
      <c r="G13" t="str">
        <f t="shared" si="0"/>
        <v>('9','C00001','8','9年未満'),</v>
      </c>
    </row>
    <row r="14" spans="1:9">
      <c r="B14" s="16">
        <v>10</v>
      </c>
      <c r="C14" s="16" t="s">
        <v>361</v>
      </c>
      <c r="D14" s="16">
        <v>9</v>
      </c>
      <c r="E14" s="16" t="s">
        <v>371</v>
      </c>
      <c r="G14" t="str">
        <f t="shared" si="0"/>
        <v>('10','C00001','9','10年未満'),</v>
      </c>
    </row>
    <row r="15" spans="1:9">
      <c r="B15" s="16">
        <v>11</v>
      </c>
      <c r="C15" s="16" t="s">
        <v>361</v>
      </c>
      <c r="D15" s="16">
        <v>10</v>
      </c>
      <c r="E15" s="16" t="s">
        <v>372</v>
      </c>
      <c r="G15" t="str">
        <f t="shared" si="0"/>
        <v>('11','C00001','10','11年未満'),</v>
      </c>
    </row>
    <row r="16" spans="1:9">
      <c r="B16" s="16">
        <v>12</v>
      </c>
      <c r="C16" s="16" t="s">
        <v>361</v>
      </c>
      <c r="D16" s="16">
        <v>11</v>
      </c>
      <c r="E16" s="16" t="s">
        <v>373</v>
      </c>
      <c r="G16" t="str">
        <f t="shared" si="0"/>
        <v>('12','C00001','11','12年未満'),</v>
      </c>
    </row>
    <row r="17" spans="2:7">
      <c r="B17" s="16">
        <v>13</v>
      </c>
      <c r="C17" s="16" t="s">
        <v>361</v>
      </c>
      <c r="D17" s="16">
        <v>12</v>
      </c>
      <c r="E17" s="16" t="s">
        <v>374</v>
      </c>
      <c r="G17" t="str">
        <f t="shared" si="0"/>
        <v>('13','C00001','12','13年未満'),</v>
      </c>
    </row>
    <row r="18" spans="2:7">
      <c r="B18" s="16">
        <v>14</v>
      </c>
      <c r="C18" s="16" t="s">
        <v>361</v>
      </c>
      <c r="D18" s="16">
        <v>13</v>
      </c>
      <c r="E18" s="16" t="s">
        <v>375</v>
      </c>
      <c r="G18" t="str">
        <f t="shared" si="0"/>
        <v>('14','C00001','13','14年未満'),</v>
      </c>
    </row>
    <row r="19" spans="2:7">
      <c r="B19" s="16">
        <v>15</v>
      </c>
      <c r="C19" s="16" t="s">
        <v>361</v>
      </c>
      <c r="D19" s="16">
        <v>14</v>
      </c>
      <c r="E19" s="16" t="s">
        <v>376</v>
      </c>
      <c r="G19" t="str">
        <f t="shared" si="0"/>
        <v>('15','C00001','14','15年未満'),</v>
      </c>
    </row>
    <row r="20" spans="2:7">
      <c r="B20" s="16">
        <v>16</v>
      </c>
      <c r="C20" s="16" t="s">
        <v>361</v>
      </c>
      <c r="D20" s="16">
        <v>15</v>
      </c>
      <c r="E20" s="16" t="s">
        <v>377</v>
      </c>
      <c r="G20" t="str">
        <f t="shared" si="0"/>
        <v>('16','C00001','15','16年未満'),</v>
      </c>
    </row>
    <row r="21" spans="2:7">
      <c r="B21" s="16">
        <v>17</v>
      </c>
      <c r="C21" s="16" t="s">
        <v>361</v>
      </c>
      <c r="D21" s="16">
        <v>16</v>
      </c>
      <c r="E21" s="16" t="s">
        <v>378</v>
      </c>
      <c r="G21" t="str">
        <f t="shared" si="0"/>
        <v>('17','C00001','16','17年未満'),</v>
      </c>
    </row>
    <row r="22" spans="2:7">
      <c r="B22" s="16">
        <v>18</v>
      </c>
      <c r="C22" s="16" t="s">
        <v>361</v>
      </c>
      <c r="D22" s="16">
        <v>17</v>
      </c>
      <c r="E22" s="16" t="s">
        <v>379</v>
      </c>
      <c r="G22" t="str">
        <f t="shared" si="0"/>
        <v>('18','C00001','17','18年未満'),</v>
      </c>
    </row>
    <row r="23" spans="2:7">
      <c r="B23" s="16">
        <v>19</v>
      </c>
      <c r="C23" s="16" t="s">
        <v>361</v>
      </c>
      <c r="D23" s="16">
        <v>18</v>
      </c>
      <c r="E23" s="16" t="s">
        <v>380</v>
      </c>
      <c r="G23" t="str">
        <f t="shared" si="0"/>
        <v>('19','C00001','18','19年未満'),</v>
      </c>
    </row>
    <row r="24" spans="2:7">
      <c r="B24" s="16">
        <v>20</v>
      </c>
      <c r="C24" s="16" t="s">
        <v>361</v>
      </c>
      <c r="D24" s="16">
        <v>19</v>
      </c>
      <c r="E24" s="16" t="s">
        <v>381</v>
      </c>
      <c r="G24" t="str">
        <f t="shared" si="0"/>
        <v>('20','C00001','19','20年未満'),</v>
      </c>
    </row>
    <row r="25" spans="2:7">
      <c r="B25" s="16">
        <v>21</v>
      </c>
      <c r="C25" s="16" t="s">
        <v>361</v>
      </c>
      <c r="D25" s="16">
        <v>20</v>
      </c>
      <c r="E25" s="16" t="s">
        <v>382</v>
      </c>
      <c r="G25" t="str">
        <f t="shared" si="0"/>
        <v>('21','C00001','20','21年未満'),</v>
      </c>
    </row>
    <row r="26" spans="2:7">
      <c r="B26" s="16">
        <v>22</v>
      </c>
      <c r="C26" s="16" t="s">
        <v>361</v>
      </c>
      <c r="D26" s="16">
        <v>21</v>
      </c>
      <c r="E26" s="16" t="s">
        <v>383</v>
      </c>
      <c r="G26" t="str">
        <f t="shared" si="0"/>
        <v>('22','C00001','21','22年未満'),</v>
      </c>
    </row>
    <row r="27" spans="2:7">
      <c r="B27" s="16">
        <v>23</v>
      </c>
      <c r="C27" s="16" t="s">
        <v>361</v>
      </c>
      <c r="D27" s="16">
        <v>22</v>
      </c>
      <c r="E27" s="16" t="s">
        <v>384</v>
      </c>
      <c r="G27" t="str">
        <f t="shared" si="0"/>
        <v>('23','C00001','22','23年未満'),</v>
      </c>
    </row>
    <row r="28" spans="2:7">
      <c r="B28" s="16">
        <v>24</v>
      </c>
      <c r="C28" s="16" t="s">
        <v>361</v>
      </c>
      <c r="D28" s="16">
        <v>23</v>
      </c>
      <c r="E28" s="16" t="s">
        <v>385</v>
      </c>
      <c r="G28" t="str">
        <f t="shared" si="0"/>
        <v>('24','C00001','23','24年未満'),</v>
      </c>
    </row>
    <row r="29" spans="2:7">
      <c r="B29" s="16">
        <v>25</v>
      </c>
      <c r="C29" s="16" t="s">
        <v>361</v>
      </c>
      <c r="D29" s="16">
        <v>24</v>
      </c>
      <c r="E29" s="16" t="s">
        <v>386</v>
      </c>
      <c r="G29" t="str">
        <f t="shared" si="0"/>
        <v>('25','C00001','24','25年未満'),</v>
      </c>
    </row>
    <row r="30" spans="2:7">
      <c r="B30" s="16">
        <v>26</v>
      </c>
      <c r="C30" s="16" t="s">
        <v>361</v>
      </c>
      <c r="D30" s="16">
        <v>25</v>
      </c>
      <c r="E30" s="16" t="s">
        <v>387</v>
      </c>
      <c r="G30" t="str">
        <f t="shared" si="0"/>
        <v>('26','C00001','25','26年未満'),</v>
      </c>
    </row>
    <row r="31" spans="2:7">
      <c r="B31" s="16">
        <v>27</v>
      </c>
      <c r="C31" s="16" t="s">
        <v>361</v>
      </c>
      <c r="D31" s="16">
        <v>26</v>
      </c>
      <c r="E31" s="16" t="s">
        <v>388</v>
      </c>
      <c r="G31" t="str">
        <f t="shared" si="0"/>
        <v>('27','C00001','26','27年未満'),</v>
      </c>
    </row>
    <row r="32" spans="2:7">
      <c r="B32" s="16">
        <v>28</v>
      </c>
      <c r="C32" s="16" t="s">
        <v>361</v>
      </c>
      <c r="D32" s="16">
        <v>27</v>
      </c>
      <c r="E32" s="16" t="s">
        <v>389</v>
      </c>
      <c r="G32" t="str">
        <f t="shared" si="0"/>
        <v>('28','C00001','27','28年未満'),</v>
      </c>
    </row>
    <row r="33" spans="2:7">
      <c r="B33" s="16">
        <v>29</v>
      </c>
      <c r="C33" s="16" t="s">
        <v>361</v>
      </c>
      <c r="D33" s="16">
        <v>28</v>
      </c>
      <c r="E33" s="16" t="s">
        <v>390</v>
      </c>
      <c r="G33" t="str">
        <f t="shared" si="0"/>
        <v>('29','C00001','28','29年未満'),</v>
      </c>
    </row>
    <row r="34" spans="2:7">
      <c r="B34" s="16">
        <v>30</v>
      </c>
      <c r="C34" s="16" t="s">
        <v>361</v>
      </c>
      <c r="D34" s="16">
        <v>29</v>
      </c>
      <c r="E34" s="16" t="s">
        <v>391</v>
      </c>
      <c r="G34" t="str">
        <f t="shared" si="0"/>
        <v>('30','C00001','29','30年未満'),</v>
      </c>
    </row>
    <row r="35" spans="2:7">
      <c r="B35" s="16">
        <v>31</v>
      </c>
      <c r="C35" s="16" t="s">
        <v>361</v>
      </c>
      <c r="D35" s="16">
        <v>30</v>
      </c>
      <c r="E35" s="16" t="s">
        <v>392</v>
      </c>
      <c r="G35" t="str">
        <f t="shared" si="0"/>
        <v>('31','C00001','30','31年未満'),</v>
      </c>
    </row>
    <row r="36" spans="2:7">
      <c r="B36" s="16">
        <v>32</v>
      </c>
      <c r="C36" s="16" t="s">
        <v>361</v>
      </c>
      <c r="D36" s="16">
        <v>31</v>
      </c>
      <c r="E36" s="16" t="s">
        <v>393</v>
      </c>
      <c r="G36" t="str">
        <f t="shared" si="0"/>
        <v>('32','C00001','31','32年未満'),</v>
      </c>
    </row>
    <row r="37" spans="2:7">
      <c r="B37" s="16">
        <v>33</v>
      </c>
      <c r="C37" s="16" t="s">
        <v>361</v>
      </c>
      <c r="D37" s="16">
        <v>32</v>
      </c>
      <c r="E37" s="16" t="s">
        <v>394</v>
      </c>
      <c r="G37" t="str">
        <f t="shared" si="0"/>
        <v>('33','C00001','32','33年未満'),</v>
      </c>
    </row>
    <row r="38" spans="2:7">
      <c r="B38" s="16">
        <v>34</v>
      </c>
      <c r="C38" s="16" t="s">
        <v>361</v>
      </c>
      <c r="D38" s="16">
        <v>33</v>
      </c>
      <c r="E38" s="16" t="s">
        <v>395</v>
      </c>
      <c r="G38" t="str">
        <f t="shared" si="0"/>
        <v>('34','C00001','33','34年未満'),</v>
      </c>
    </row>
    <row r="39" spans="2:7">
      <c r="B39" s="16">
        <v>35</v>
      </c>
      <c r="C39" s="16" t="s">
        <v>361</v>
      </c>
      <c r="D39" s="16">
        <v>34</v>
      </c>
      <c r="E39" s="16" t="s">
        <v>396</v>
      </c>
      <c r="G39" t="str">
        <f t="shared" si="0"/>
        <v>('35','C00001','34','35年未満'),</v>
      </c>
    </row>
    <row r="40" spans="2:7">
      <c r="B40" s="16">
        <v>36</v>
      </c>
      <c r="C40" s="16" t="s">
        <v>361</v>
      </c>
      <c r="D40" s="16">
        <v>35</v>
      </c>
      <c r="E40" s="16" t="s">
        <v>397</v>
      </c>
      <c r="G40" t="str">
        <f t="shared" si="0"/>
        <v>('36','C00001','35','36年未満'),</v>
      </c>
    </row>
    <row r="41" spans="2:7">
      <c r="B41" s="16">
        <v>37</v>
      </c>
      <c r="C41" s="16" t="s">
        <v>361</v>
      </c>
      <c r="D41" s="16">
        <v>36</v>
      </c>
      <c r="E41" s="16" t="s">
        <v>398</v>
      </c>
      <c r="G41" t="str">
        <f t="shared" si="0"/>
        <v>('37','C00001','36','37年未満'),</v>
      </c>
    </row>
    <row r="42" spans="2:7">
      <c r="B42" s="16">
        <v>38</v>
      </c>
      <c r="C42" s="16" t="s">
        <v>361</v>
      </c>
      <c r="D42" s="16">
        <v>37</v>
      </c>
      <c r="E42" s="16" t="s">
        <v>399</v>
      </c>
      <c r="G42" t="str">
        <f t="shared" si="0"/>
        <v>('38','C00001','37','38年未満'),</v>
      </c>
    </row>
    <row r="43" spans="2:7">
      <c r="B43" s="16">
        <v>39</v>
      </c>
      <c r="C43" s="16" t="s">
        <v>361</v>
      </c>
      <c r="D43" s="16">
        <v>38</v>
      </c>
      <c r="E43" s="16" t="s">
        <v>400</v>
      </c>
      <c r="G43" t="str">
        <f t="shared" si="0"/>
        <v>('39','C00001','38','39年未満'),</v>
      </c>
    </row>
    <row r="44" spans="2:7">
      <c r="B44" s="16">
        <v>40</v>
      </c>
      <c r="C44" s="16" t="s">
        <v>361</v>
      </c>
      <c r="D44" s="16">
        <v>39</v>
      </c>
      <c r="E44" s="16" t="s">
        <v>401</v>
      </c>
      <c r="G44" t="str">
        <f t="shared" si="0"/>
        <v>('40','C00001','39','40年未満'),</v>
      </c>
    </row>
    <row r="45" spans="2:7">
      <c r="B45" s="16">
        <v>41</v>
      </c>
      <c r="C45" s="16" t="s">
        <v>348</v>
      </c>
      <c r="D45" s="16">
        <v>0</v>
      </c>
      <c r="E45" s="16" t="s">
        <v>362</v>
      </c>
      <c r="G45" t="str">
        <f t="shared" si="0"/>
        <v>('41','C00002','0','男性'),</v>
      </c>
    </row>
    <row r="46" spans="2:7">
      <c r="B46" s="16">
        <v>42</v>
      </c>
      <c r="C46" s="16" t="s">
        <v>348</v>
      </c>
      <c r="D46" s="16">
        <v>1</v>
      </c>
      <c r="E46" s="16" t="s">
        <v>363</v>
      </c>
      <c r="G46" t="str">
        <f>"('"&amp;B46&amp;"','"&amp;C46&amp;"','"&amp;D46 &amp;"','"&amp;E46 &amp;"'),"</f>
        <v>('42','C00002','1','女性'),</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要件一覧</vt:lpstr>
      <vt:lpstr>論理データ一覧</vt:lpstr>
      <vt:lpstr>テーブル一覧</vt:lpstr>
      <vt:lpstr>計算対象マスタ</vt:lpstr>
      <vt:lpstr>計算対象共変量マスタ</vt:lpstr>
      <vt:lpstr>共変量マスタ</vt:lpstr>
      <vt:lpstr>共変量ラベルマスタ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2020-12-27T11:50:04Z</dcterms:modified>
</cp:coreProperties>
</file>