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sg-t1jasonl\Downloads\"/>
    </mc:Choice>
  </mc:AlternateContent>
  <xr:revisionPtr revIDLastSave="0" documentId="13_ncr:1_{EE2102EC-06D1-4479-AEC7-C39DCAA52821}" xr6:coauthVersionLast="47" xr6:coauthVersionMax="47" xr10:uidLastSave="{00000000-0000-0000-0000-000000000000}"/>
  <bookViews>
    <workbookView xWindow="-120" yWindow="-120" windowWidth="29040" windowHeight="15840" xr2:uid="{00000000-000D-0000-FFFF-FFFF00000000}"/>
  </bookViews>
  <sheets>
    <sheet name="Dashboard" sheetId="21" r:id="rId1"/>
    <sheet name="Total Sales" sheetId="18" r:id="rId2"/>
    <sheet name="Sales by Country"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_xlcn.WorksheetConnection_coffeeOrdersDatatry2.xlsxOrder1" hidden="1">Order[]</definedName>
    <definedName name="Slicer_Loyalty_Card">#N/A</definedName>
    <definedName name="Slicer_Roast_Type_Name">#N/A</definedName>
    <definedName name="Slicer_Size1">#N/A</definedName>
    <definedName name="Timeline_Order_Date">#N/A</definedName>
  </definedNames>
  <calcPr calcId="191028"/>
  <pivotCaches>
    <pivotCache cacheId="387" r:id="rId8"/>
    <pivotCache cacheId="390" r:id="rId9"/>
    <pivotCache cacheId="393" r:id="rId10"/>
  </pivotCaches>
  <extLst>
    <ext xmlns:x14="http://schemas.microsoft.com/office/spreadsheetml/2009/9/main" uri="{876F7934-8845-4945-9796-88D515C7AA90}">
      <x14:pivotCaches>
        <pivotCache cacheId="217"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18"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FCE2AD5D-F65C-4FA6-A056-5C36A1767C68}">
      <x15:dataModel>
        <x15:modelTables>
          <x15:modelTable id="Order" name="Order" connection="WorksheetConnection_coffeeOrdersData - try (2).xlsx!Order"/>
        </x15:modelTables>
        <x15:extLst>
          <ext xmlns:x16="http://schemas.microsoft.com/office/spreadsheetml/2014/11/main" uri="{9835A34E-60A6-4A7C-AAB8-D5F71C897F49}">
            <x16:modelTimeGroupings>
              <x16:modelTimeGrouping tableName="Order"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3A7A4C-62B1-4EF1-A9E1-B1D8037D62D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8930CD4-4C90-463E-B8B4-4CFB1A00D6B8}" name="WorksheetConnection_coffeeOrdersData - try (2).xlsx!Order" type="102" refreshedVersion="8" minRefreshableVersion="5">
    <extLst>
      <ext xmlns:x15="http://schemas.microsoft.com/office/spreadsheetml/2010/11/main" uri="{DE250136-89BD-433C-8126-D09CA5730AF9}">
        <x15:connection id="Order" autoDelete="1">
          <x15:rangePr sourceName="_xlcn.WorksheetConnection_coffeeOrdersDatatry2.xlsxOrder1"/>
        </x15:connection>
      </ext>
    </extLst>
  </connection>
</connections>
</file>

<file path=xl/sharedStrings.xml><?xml version="1.0" encoding="utf-8"?>
<sst xmlns="http://schemas.openxmlformats.org/spreadsheetml/2006/main" count="11131" uniqueCount="6222">
  <si>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</si>
  <si>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</si>
  <si>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</si>
  <si>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</si>
  <si>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</si>
  <si>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</si>
  <si>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</si>
  <si>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</si>
  <si>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</si>
  <si>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</si>
  <si>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</si>
  <si>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</si>
  <si>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</si>
  <si>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</si>
  <si>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</si>
  <si>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</si>
  <si>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</si>
  <si>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</si>
  <si>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</si>
  <si>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</si>
  <si>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</si>
  <si>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</si>
  <si>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</si>
  <si>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</si>
  <si>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</si>
  <si>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</si>
  <si>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</si>
  <si>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</si>
  <si>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</si>
  <si>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</si>
  <si>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</si>
  <si>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</si>
  <si>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</si>
  <si>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</si>
  <si>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</si>
  <si>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</si>
  <si>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</si>
  <si>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</si>
  <si>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</si>
  <si>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</si>
  <si>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</si>
  <si>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</si>
  <si>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</si>
  <si>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</si>
  <si>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</si>
  <si>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</si>
  <si>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</si>
  <si>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</si>
  <si>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</si>
  <si>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</si>
  <si>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</si>
  <si>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</si>
  <si>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</si>
  <si>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</si>
  <si>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</si>
  <si>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</si>
  <si>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</si>
  <si>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</si>
  <si>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</si>
  <si>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</si>
  <si>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</si>
  <si>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</si>
  <si>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</si>
  <si>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</si>
  <si>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</si>
  <si>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</si>
  <si>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</si>
  <si>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</si>
  <si>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</si>
  <si>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</si>
  <si>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</si>
  <si>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</si>
  <si>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</si>
  <si>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</si>
  <si>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</si>
  <si>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</si>
  <si>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</si>
  <si>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</si>
  <si>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</si>
  <si>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</si>
  <si>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</si>
  <si>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</si>
  <si>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</si>
  <si>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</si>
  <si>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</si>
  <si>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</si>
  <si>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</si>
  <si>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</si>
  <si>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</si>
  <si>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</si>
  <si>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</si>
  <si>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</si>
  <si>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</si>
  <si>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</si>
  <si>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</si>
  <si>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</si>
  <si>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</si>
  <si>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</si>
  <si>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</si>
  <si>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</si>
  <si>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</si>
  <si>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</si>
  <si>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</si>
  <si>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</si>
  <si>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</si>
  <si>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</si>
  <si>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</si>
  <si>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</si>
  <si>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</si>
  <si>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</si>
  <si>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</si>
  <si>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</si>
  <si>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</si>
  <si>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</si>
  <si>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</si>
  <si>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</si>
  <si>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</si>
  <si>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</si>
  <si>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</si>
  <si>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</si>
  <si>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</si>
  <si>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</si>
  <si>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</si>
  <si>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</si>
  <si>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</si>
  <si>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</si>
  <si>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</si>
  <si>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</si>
  <si>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</si>
  <si>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</si>
  <si>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</si>
  <si>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</si>
  <si>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</si>
  <si>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</si>
  <si>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</si>
  <si>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</si>
  <si>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</si>
  <si>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</si>
  <si>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</si>
  <si>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</si>
  <si>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</si>
  <si>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</si>
  <si>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</si>
  <si>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</si>
  <si>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</si>
  <si>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</si>
  <si>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</si>
  <si>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</si>
  <si>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</si>
  <si>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</si>
  <si>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</si>
  <si>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</si>
  <si>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</si>
  <si>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</si>
  <si>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</si>
  <si>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</si>
  <si>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</si>
  <si>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</si>
  <si>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</si>
  <si>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</si>
  <si>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</si>
  <si>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</si>
  <si>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</si>
  <si>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</si>
  <si>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</si>
  <si>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</si>
  <si>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</si>
  <si>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</si>
  <si>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</si>
  <si>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</si>
  <si>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</si>
  <si>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</si>
  <si>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</si>
  <si>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</si>
  <si>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</si>
  <si>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</si>
  <si>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</si>
  <si>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</si>
  <si>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</si>
  <si>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</si>
  <si>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</si>
  <si>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</si>
  <si>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</si>
  <si>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</si>
  <si>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</si>
  <si>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</si>
  <si>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</si>
  <si>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</si>
  <si>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</si>
  <si>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</si>
  <si>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</si>
  <si>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</si>
  <si>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</si>
  <si>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</si>
  <si>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</si>
  <si>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</si>
  <si>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</si>
  <si>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</si>
  <si>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</si>
  <si>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</si>
  <si>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</si>
  <si>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</si>
  <si>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</si>
  <si>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</si>
  <si>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</si>
  <si>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</si>
  <si>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</si>
  <si>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</si>
  <si>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</si>
  <si>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</si>
  <si>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</si>
  <si>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</si>
  <si>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</si>
  <si>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</si>
  <si>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</si>
  <si>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</si>
  <si>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</si>
  <si>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</si>
  <si>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</si>
  <si>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</si>
  <si>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</si>
  <si>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</si>
  <si>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</si>
  <si>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</si>
  <si>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</si>
  <si>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</si>
  <si>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</si>
  <si>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</si>
  <si>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</si>
  <si>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</si>
  <si>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</si>
  <si>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</si>
  <si>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</si>
  <si>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</si>
  <si>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</si>
  <si>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</si>
  <si>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</si>
  <si>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</si>
  <si>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</si>
  <si>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</si>
  <si>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</si>
  <si>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</si>
  <si>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</si>
  <si>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</si>
  <si>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</si>
  <si>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</si>
  <si>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</si>
  <si>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</si>
  <si>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</si>
  <si>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</si>
  <si>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</si>
  <si>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</si>
  <si>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</si>
  <si>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</si>
  <si>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</si>
  <si>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</si>
  <si>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</si>
  <si>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</si>
  <si>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</si>
  <si>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</si>
  <si>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</si>
  <si>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</si>
  <si>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</si>
  <si>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</si>
  <si>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</si>
  <si>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</si>
  <si>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</si>
  <si>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</si>
  <si>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</si>
  <si>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</si>
  <si>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</si>
  <si>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</si>
  <si>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</si>
  <si>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</si>
  <si>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</si>
  <si>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</si>
  <si>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</si>
  <si>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</si>
  <si>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</si>
  <si>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</si>
  <si>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</si>
  <si>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</si>
  <si>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</si>
  <si>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</si>
  <si>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</si>
  <si>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</si>
  <si>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</si>
  <si>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</si>
  <si>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</si>
  <si>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</si>
  <si>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</si>
  <si>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</si>
  <si>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</si>
  <si>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</si>
  <si>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</si>
  <si>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</si>
  <si>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</si>
  <si>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</si>
  <si>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</si>
  <si>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</si>
  <si>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</si>
  <si>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</si>
  <si>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</si>
  <si>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</si>
  <si>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</si>
  <si>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</si>
  <si>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</si>
  <si>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</si>
  <si>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</si>
  <si>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</si>
  <si>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</si>
  <si>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</si>
  <si>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</si>
  <si>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</si>
  <si>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</si>
  <si>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</si>
  <si>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</si>
  <si>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</si>
  <si>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</si>
  <si>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</si>
  <si>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</si>
  <si>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</si>
  <si>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</si>
  <si>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</si>
  <si>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</si>
  <si>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</si>
  <si>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</si>
  <si>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</si>
  <si>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</si>
  <si>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</si>
  <si>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</si>
  <si>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</si>
  <si>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</si>
  <si>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</si>
  <si>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</si>
  <si>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</si>
  <si>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</si>
  <si>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</si>
  <si>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</si>
  <si>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</si>
  <si>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</si>
  <si>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</si>
  <si>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</si>
  <si>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</si>
  <si>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</si>
  <si>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</si>
  <si>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</si>
  <si>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</si>
  <si>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</si>
  <si>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</si>
  <si>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</si>
  <si>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</si>
  <si>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</si>
  <si>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</si>
  <si>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</si>
  <si>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</si>
  <si>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</si>
  <si>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</si>
  <si>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</si>
  <si>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</si>
  <si>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</si>
  <si>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</si>
  <si>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</si>
  <si>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</si>
  <si>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</si>
  <si>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</si>
  <si>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</si>
  <si>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</si>
  <si>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</si>
  <si>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</si>
  <si>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</si>
  <si>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</si>
  <si>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</si>
  <si>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</si>
  <si>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</si>
  <si>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</si>
  <si>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</si>
  <si>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</si>
  <si>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</si>
  <si>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</si>
  <si>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</si>
  <si>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</si>
  <si>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</si>
  <si>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</si>
  <si>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</si>
  <si>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</si>
  <si>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</si>
  <si>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</si>
  <si>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</si>
  <si>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</si>
  <si>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</si>
  <si>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</si>
  <si>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</si>
  <si>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</si>
  <si>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</si>
  <si>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</si>
  <si>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</si>
  <si>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</si>
  <si>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</si>
  <si>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</si>
  <si>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</si>
  <si>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</si>
  <si>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</si>
  <si>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</si>
  <si>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</si>
  <si>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</si>
  <si>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</si>
  <si>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</si>
  <si>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</si>
  <si>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</si>
  <si>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</si>
  <si>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</si>
  <si>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</si>
  <si>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</si>
  <si>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</si>
  <si>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</si>
  <si>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</si>
  <si>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</si>
  <si>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</si>
  <si>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</si>
  <si>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</si>
  <si>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</si>
  <si>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</si>
  <si>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</si>
  <si>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</si>
  <si>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</si>
  <si>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</si>
  <si>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</si>
  <si>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</si>
  <si>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</si>
  <si>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</si>
  <si>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</si>
  <si>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</si>
  <si>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</si>
  <si>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</si>
  <si>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</si>
  <si>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</si>
  <si>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</si>
  <si>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</si>
  <si>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</si>
  <si>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</si>
  <si>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</si>
  <si>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</si>
  <si>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</si>
  <si>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</si>
  <si>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</si>
  <si>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</si>
  <si>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</si>
  <si>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</si>
  <si>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</si>
  <si>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</si>
  <si>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</si>
  <si>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</si>
  <si>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</si>
  <si>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</si>
  <si>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</si>
  <si>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</si>
  <si>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</si>
  <si>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</si>
  <si>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</si>
  <si>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</si>
  <si>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</si>
  <si>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</si>
  <si>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</si>
  <si>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</si>
  <si>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</si>
  <si>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</si>
  <si>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</si>
  <si>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</si>
  <si>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</si>
  <si>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</si>
  <si>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</si>
  <si>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</si>
  <si>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</si>
  <si>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</si>
  <si>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</si>
  <si>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</si>
  <si>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</si>
  <si>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</si>
  <si>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</si>
  <si>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</si>
  <si>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</si>
  <si>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</si>
  <si>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</si>
  <si>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</si>
  <si>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</si>
  <si>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</si>
  <si>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</si>
  <si>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</si>
  <si>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</si>
  <si>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</si>
  <si>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</si>
  <si>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</si>
  <si>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</si>
  <si>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</si>
  <si>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</si>
  <si>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</si>
  <si>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</si>
  <si>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</si>
  <si>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</si>
  <si>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</si>
  <si>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</si>
  <si>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</si>
  <si>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</si>
  <si>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</si>
  <si>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</si>
  <si>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</si>
  <si>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</si>
  <si>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</si>
  <si>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</si>
  <si>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</si>
  <si>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</si>
  <si>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</si>
  <si>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</si>
  <si>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</si>
  <si>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</si>
  <si>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</si>
  <si>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</si>
  <si>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</si>
  <si>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</si>
  <si>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</si>
  <si>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</si>
  <si>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</si>
  <si>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</si>
  <si>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</si>
  <si>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</si>
  <si>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</si>
  <si>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</si>
  <si>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</si>
  <si>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</si>
  <si>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</si>
  <si>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</si>
  <si>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</si>
  <si>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</si>
  <si>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</si>
  <si>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</si>
  <si>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</si>
  <si>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</si>
  <si>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</si>
  <si>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</si>
  <si>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</si>
  <si>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</si>
  <si>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</si>
  <si>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</si>
  <si>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</si>
  <si>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</si>
  <si>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</si>
  <si>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</si>
  <si>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</si>
  <si>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</si>
  <si>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</si>
  <si>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</si>
  <si>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</si>
  <si>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</si>
  <si>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</si>
  <si>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</si>
  <si>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</si>
  <si>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</si>
  <si>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</si>
  <si>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</si>
  <si>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</si>
  <si>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</si>
  <si>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</si>
  <si>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</si>
  <si>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</si>
  <si>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</si>
  <si>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</si>
  <si>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</si>
  <si>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</si>
  <si>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</si>
  <si>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</si>
  <si>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</si>
  <si>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</si>
  <si>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</si>
  <si>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</si>
  <si>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</si>
  <si>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</si>
  <si>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</si>
  <si>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</si>
  <si>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</si>
  <si>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</si>
  <si>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</si>
  <si>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</si>
  <si>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</si>
  <si>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</si>
  <si>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</si>
  <si>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</si>
  <si>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</si>
  <si>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</si>
  <si>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</si>
  <si>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</si>
  <si>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</si>
  <si>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</si>
  <si>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</si>
  <si>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</si>
  <si>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</si>
  <si>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</si>
  <si>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</si>
  <si>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</si>
  <si>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</si>
  <si>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</si>
  <si>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</si>
  <si>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</si>
  <si>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</si>
  <si>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</si>
  <si>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</si>
  <si>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</si>
  <si>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</si>
  <si>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</si>
  <si>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</si>
  <si>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</si>
  <si>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</si>
  <si>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</si>
  <si>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</si>
  <si>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</si>
  <si>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</si>
  <si>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</si>
  <si>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</si>
  <si>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</si>
  <si>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</si>
  <si>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</si>
  <si>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</si>
  <si>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</si>
  <si>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</si>
  <si>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</si>
  <si>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</si>
  <si>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</si>
  <si>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</si>
  <si>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</si>
  <si>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</si>
  <si>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</si>
  <si>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</si>
  <si>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</si>
  <si>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</si>
  <si>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</si>
  <si>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</si>
  <si>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</si>
  <si>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</si>
  <si>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</si>
  <si>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</si>
  <si>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</si>
  <si>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</si>
  <si>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</si>
  <si>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</si>
  <si>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</si>
  <si>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</si>
  <si>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</si>
  <si>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</si>
  <si>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</si>
  <si>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</si>
  <si>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</si>
  <si>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</si>
  <si>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</si>
  <si>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</si>
  <si>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</si>
  <si>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</si>
  <si>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</si>
  <si>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</si>
  <si>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</si>
  <si>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</si>
  <si>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</si>
  <si>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</si>
  <si>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</si>
  <si>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</si>
  <si>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</si>
  <si>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</si>
  <si>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</si>
  <si>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</si>
  <si>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</si>
  <si>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</si>
  <si>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</si>
  <si>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</si>
  <si>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</si>
  <si>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</si>
  <si>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</si>
  <si>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</si>
  <si>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</si>
  <si>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</si>
  <si>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</si>
  <si>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</si>
  <si>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</si>
  <si>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</si>
  <si>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</si>
  <si>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</si>
  <si>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</si>
  <si>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</si>
  <si>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</si>
  <si>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</si>
  <si>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</si>
  <si>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</si>
  <si>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</si>
  <si>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</si>
  <si>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</si>
  <si>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</si>
  <si>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</si>
  <si>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</si>
  <si>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</si>
  <si>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</si>
  <si>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</si>
  <si>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</si>
  <si>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</si>
  <si>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</si>
  <si>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</si>
  <si>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</si>
  <si>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</si>
  <si>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</si>
  <si>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</si>
  <si>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</si>
  <si>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</si>
  <si>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</si>
  <si>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</si>
  <si>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</si>
  <si>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</si>
  <si>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</si>
  <si>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</si>
  <si>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</si>
  <si>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</si>
  <si>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</si>
  <si>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</si>
  <si>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</si>
  <si>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</si>
  <si>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</si>
  <si>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</si>
  <si>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</si>
  <si>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</si>
  <si>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</si>
  <si>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</si>
  <si>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</si>
  <si>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</si>
  <si>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</si>
  <si>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</si>
  <si>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</si>
  <si>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</si>
  <si>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</si>
  <si>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</si>
  <si>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</si>
  <si>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</si>
  <si>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</si>
  <si>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</si>
  <si>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</si>
  <si>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</si>
  <si>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</si>
  <si>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</si>
  <si>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</si>
  <si>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</si>
  <si>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</si>
  <si>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</si>
  <si>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</si>
  <si>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</si>
  <si>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</si>
  <si>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</si>
  <si>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</si>
  <si>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</si>
  <si>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</si>
  <si>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</si>
  <si>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</si>
  <si>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</si>
  <si>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</si>
  <si>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</si>
  <si>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</si>
  <si>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</si>
  <si>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</si>
  <si>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</si>
  <si>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</si>
  <si>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</si>
  <si>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</si>
  <si>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</si>
  <si>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</si>
  <si>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</si>
  <si>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</si>
  <si>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</si>
  <si>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</si>
  <si>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</si>
  <si>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</si>
  <si>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</si>
  <si>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</si>
  <si>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</si>
  <si>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</si>
  <si>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</si>
  <si>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</si>
  <si>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</si>
  <si>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</si>
  <si>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</si>
  <si>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</si>
  <si>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</si>
  <si>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</si>
  <si>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</si>
  <si>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</si>
  <si>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</si>
  <si>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</si>
  <si>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</si>
  <si>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</si>
  <si>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</si>
  <si>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</si>
  <si>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</si>
  <si>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</si>
  <si>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</si>
  <si>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</si>
  <si>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</si>
  <si>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</si>
  <si>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</si>
  <si>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</si>
  <si>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</si>
  <si>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</si>
  <si>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</si>
  <si>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</si>
  <si>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</si>
  <si>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</si>
  <si>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</si>
  <si>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</si>
  <si>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</si>
  <si>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</si>
  <si>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</si>
  <si>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</si>
  <si>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</si>
  <si>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</si>
  <si>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</si>
  <si>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</si>
  <si>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</si>
  <si>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</si>
  <si>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</si>
  <si>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</si>
  <si>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</si>
  <si>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</si>
  <si>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</si>
  <si>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</si>
  <si>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</si>
  <si>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</si>
  <si>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</si>
  <si>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</si>
  <si>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</si>
  <si>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</si>
  <si>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</si>
  <si>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</si>
  <si>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</si>
  <si>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</si>
  <si>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</si>
  <si>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</si>
  <si>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</si>
  <si>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</si>
  <si>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</si>
  <si>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</si>
  <si>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</si>
  <si>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</si>
  <si>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</si>
  <si>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</si>
  <si>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</si>
  <si>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</si>
  <si>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</si>
  <si>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</si>
  <si>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</si>
  <si>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</si>
  <si>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</si>
  <si>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</si>
  <si>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</si>
  <si>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</si>
  <si>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</si>
  <si>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</si>
  <si>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</si>
  <si>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</si>
  <si>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</si>
  <si>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</si>
  <si>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</si>
  <si>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</si>
  <si>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</si>
  <si>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</si>
  <si>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</si>
  <si>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</si>
  <si>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</si>
  <si>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</si>
  <si>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</si>
  <si>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</si>
  <si>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</si>
  <si>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</si>
  <si>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</si>
  <si>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</si>
  <si>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</si>
  <si>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</si>
  <si>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</si>
  <si>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</si>
  <si>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</si>
  <si>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</si>
  <si>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</si>
  <si>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</si>
  <si>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</si>
  <si>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</si>
  <si>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</si>
  <si>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</si>
  <si>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</si>
  <si>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</si>
  <si>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</si>
  <si>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</si>
  <si>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</si>
  <si>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</si>
  <si>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</si>
  <si>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</si>
  <si>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</si>
  <si>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</si>
  <si>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</si>
  <si>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</si>
  <si>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</si>
  <si>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</si>
  <si>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</si>
  <si>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</si>
  <si>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</si>
  <si>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</si>
  <si>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</si>
  <si>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</si>
  <si>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</si>
  <si>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</si>
  <si>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</si>
  <si>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</si>
  <si>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</si>
  <si>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</si>
  <si>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</si>
  <si>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</si>
  <si>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</si>
  <si>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</si>
  <si>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</si>
  <si>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</si>
  <si>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</si>
  <si>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</si>
  <si>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</si>
  <si>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</si>
  <si>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</si>
  <si>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</si>
  <si>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</si>
  <si>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</si>
  <si>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</si>
  <si>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</si>
  <si>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</si>
  <si>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</si>
  <si>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</si>
  <si>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</si>
  <si>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</si>
  <si>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</si>
  <si>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</si>
  <si>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</si>
  <si>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</si>
  <si>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</si>
  <si>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</si>
  <si>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</si>
  <si>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</si>
  <si>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</si>
  <si>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</si>
  <si>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</si>
  <si>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</si>
  <si>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</si>
  <si>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</si>
  <si>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</si>
  <si>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</si>
  <si>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</si>
  <si>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</si>
  <si>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</si>
  <si>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</si>
  <si>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</si>
  <si>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</si>
  <si>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</si>
  <si>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</si>
  <si>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</si>
  <si>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</si>
  <si>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</si>
  <si>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</si>
  <si>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</si>
  <si>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</si>
  <si>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</si>
  <si>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</si>
  <si>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</si>
  <si>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</si>
  <si>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</si>
  <si>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</si>
  <si>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</si>
  <si>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</si>
  <si>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</si>
  <si>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</si>
  <si>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</si>
  <si>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</si>
  <si>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</si>
  <si>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</si>
  <si>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</si>
  <si>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</si>
  <si>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</si>
  <si>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</si>
  <si>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</si>
  <si>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</si>
  <si>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</si>
  <si>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</si>
  <si>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</si>
  <si>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</si>
  <si>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</si>
  <si>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</si>
  <si>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</si>
  <si>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</si>
  <si>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</si>
  <si>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</si>
  <si>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</si>
  <si>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</si>
  <si>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</si>
  <si>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</si>
  <si>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</si>
  <si>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</si>
  <si>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</si>
  <si>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</si>
  <si>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</si>
  <si>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</si>
  <si>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</si>
  <si>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</si>
  <si>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</si>
  <si>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</si>
  <si>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</si>
  <si>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</si>
  <si>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</si>
  <si>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</si>
  <si>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</si>
  <si>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</si>
  <si>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</si>
  <si>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</si>
  <si>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</si>
  <si>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</si>
  <si>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</si>
  <si>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</si>
  <si>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</si>
  <si>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</si>
  <si>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</si>
  <si>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</si>
  <si>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</si>
  <si>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</si>
  <si>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</si>
  <si>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</si>
  <si>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</si>
  <si>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</si>
  <si>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</si>
  <si>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</si>
  <si>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</si>
  <si>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</si>
  <si>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</si>
  <si>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</si>
  <si>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</si>
  <si>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</si>
  <si>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</si>
  <si>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</si>
  <si>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</si>
  <si>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</si>
  <si>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</si>
  <si>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</si>
  <si>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</si>
  <si>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</si>
  <si>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</si>
  <si>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</si>
  <si>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</si>
  <si>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</si>
  <si>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</si>
  <si>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</si>
  <si>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</si>
  <si>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</si>
  <si>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</si>
  <si>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</si>
  <si>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</si>
  <si>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</si>
  <si>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</si>
  <si>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</si>
  <si>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</si>
  <si>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</si>
  <si>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</si>
  <si>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</si>
  <si>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</si>
  <si>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</si>
  <si>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</si>
  <si>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</si>
  <si>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</si>
  <si>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</si>
  <si>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</si>
  <si>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</si>
  <si>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</si>
  <si>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</si>
  <si>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</si>
  <si>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</si>
  <si>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</si>
  <si>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</si>
  <si>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</si>
  <si>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</si>
  <si>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</si>
  <si>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</si>
  <si>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</si>
  <si>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</si>
  <si>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</si>
  <si>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</si>
  <si>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</si>
  <si>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</si>
  <si>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</si>
  <si>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</si>
  <si>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</si>
  <si>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</si>
  <si>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</si>
  <si>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</si>
  <si>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</si>
  <si>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</si>
  <si>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</si>
  <si>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</si>
  <si>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</si>
  <si>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</si>
  <si>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</si>
  <si>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</si>
  <si>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</si>
  <si>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</si>
  <si>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</si>
  <si>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</si>
  <si>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</si>
  <si>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</si>
  <si>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</si>
  <si>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</si>
  <si>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</si>
  <si>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</si>
  <si>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</si>
  <si>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</si>
  <si>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</si>
  <si>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</si>
  <si>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</si>
  <si>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</si>
  <si>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</si>
  <si>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</si>
  <si>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</si>
  <si>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</si>
  <si>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</si>
  <si>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</si>
  <si>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</si>
  <si>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</si>
  <si>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</si>
  <si>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</si>
  <si>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</si>
  <si>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</si>
  <si>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</si>
  <si>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</si>
  <si>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</si>
  <si>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</si>
  <si>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</si>
  <si>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</si>
  <si>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</si>
  <si>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</si>
  <si>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</si>
  <si>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</si>
  <si>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</si>
  <si>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</si>
  <si>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</si>
  <si>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</si>
  <si>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</si>
  <si>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</si>
  <si>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</si>
  <si>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</si>
  <si>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</si>
  <si>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</si>
  <si>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</si>
  <si>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</si>
  <si>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</si>
  <si>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</si>
  <si>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</si>
  <si>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</si>
  <si>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</si>
  <si>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</si>
  <si>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</si>
  <si>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</si>
  <si>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</si>
  <si>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</si>
  <si>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</si>
  <si>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</si>
  <si>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</si>
  <si>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</si>
  <si>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</si>
  <si>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</si>
  <si>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</si>
  <si>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</si>
  <si>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</si>
  <si>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</si>
  <si>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</si>
  <si>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</si>
  <si>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</si>
  <si>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</si>
  <si>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</si>
  <si>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</si>
  <si>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</si>
  <si>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</si>
  <si>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</si>
  <si>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</si>
  <si>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</si>
  <si>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</si>
  <si>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</si>
  <si>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</si>
  <si>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</si>
  <si>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</si>
  <si>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</si>
  <si>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</si>
  <si>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</si>
  <si>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</si>
  <si>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</si>
  <si>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</si>
  <si>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</si>
  <si>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</si>
  <si>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</si>
  <si>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</si>
  <si>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</si>
  <si>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</si>
  <si>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</si>
  <si>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</si>
  <si>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</si>
  <si>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</si>
  <si>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</si>
  <si>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</si>
  <si>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</si>
  <si>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</si>
  <si>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</si>
  <si>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</si>
  <si>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</si>
  <si>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</si>
  <si>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</si>
  <si>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</si>
  <si>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</si>
  <si>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</si>
  <si>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</si>
  <si>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</si>
  <si>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</si>
  <si>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</si>
  <si>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</si>
  <si>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</si>
  <si>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</si>
  <si>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</si>
  <si>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</si>
  <si>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</si>
  <si>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</si>
  <si>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</si>
  <si>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</si>
  <si>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</si>
  <si>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</si>
  <si>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</si>
  <si>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</si>
  <si>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</si>
  <si>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</si>
  <si>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</si>
  <si>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</si>
  <si>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</si>
  <si>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</si>
  <si>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</si>
  <si>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</si>
  <si>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</si>
  <si>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</si>
  <si>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</si>
  <si>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</si>
  <si>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</si>
  <si>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</si>
  <si>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</si>
  <si>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</si>
  <si>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</si>
  <si>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</si>
  <si>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</si>
  <si>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</si>
  <si>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</si>
  <si>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</si>
  <si>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</si>
  <si>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</si>
  <si>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</si>
  <si>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</si>
  <si>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</si>
  <si>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</si>
  <si>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</si>
  <si>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</si>
  <si>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</si>
  <si>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</si>
  <si>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</si>
  <si>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</si>
  <si>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</si>
  <si>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</si>
  <si>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</si>
  <si>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</si>
  <si>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</si>
  <si>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</si>
  <si>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</si>
  <si>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</si>
  <si>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</si>
  <si>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</si>
  <si>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</si>
  <si>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</si>
  <si>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</si>
  <si>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</si>
  <si>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</si>
  <si>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</si>
  <si>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</si>
  <si>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</si>
  <si>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</si>
  <si>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</si>
  <si>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</si>
  <si>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</si>
  <si>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</si>
  <si>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</si>
  <si>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</si>
  <si>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</si>
  <si>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</si>
  <si>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</si>
  <si>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</si>
  <si>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</si>
  <si>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</si>
  <si>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</si>
  <si>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</si>
  <si>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</si>
  <si>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</si>
  <si>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</si>
  <si>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</si>
  <si>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</si>
  <si>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</si>
  <si>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</si>
  <si>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</si>
  <si>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</si>
  <si>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</si>
  <si>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</si>
  <si>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</si>
  <si>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</si>
  <si>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</si>
  <si>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</si>
  <si>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</si>
  <si>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</si>
  <si>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</si>
  <si>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</si>
  <si>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</si>
  <si>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</si>
  <si>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</si>
  <si>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</si>
  <si>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</si>
  <si>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</si>
  <si>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</si>
  <si>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</si>
  <si>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</si>
  <si>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</si>
  <si>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</si>
  <si>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</si>
  <si>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</si>
  <si>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</si>
  <si>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</si>
  <si>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</si>
  <si>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</si>
  <si>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</si>
  <si>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</si>
  <si>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</si>
  <si>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</si>
  <si>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</si>
  <si>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</si>
  <si>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</si>
  <si>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</si>
  <si>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</si>
  <si>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</si>
  <si>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</si>
  <si>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</si>
  <si>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</si>
  <si>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</si>
  <si>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</si>
  <si>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</si>
  <si>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</si>
  <si>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</si>
  <si>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</si>
  <si>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</si>
  <si>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</si>
  <si>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</si>
  <si>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</si>
  <si>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</si>
  <si>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</si>
  <si>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</si>
  <si>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</si>
  <si>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</si>
  <si>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</si>
  <si>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</si>
  <si>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</si>
  <si>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</si>
  <si>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</si>
  <si>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</si>
  <si>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</si>
  <si>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</si>
  <si>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</si>
  <si>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</si>
  <si>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</si>
  <si>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</si>
  <si>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</si>
  <si>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</si>
  <si>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</si>
  <si>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</si>
  <si>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</si>
  <si>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</si>
  <si>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</si>
  <si>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</si>
  <si>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</si>
  <si>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</si>
  <si>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</si>
  <si>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</si>
  <si>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</si>
  <si>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</si>
  <si>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</si>
  <si>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</si>
  <si>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</si>
  <si>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</si>
  <si>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</si>
  <si>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</si>
  <si>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</si>
  <si>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</si>
  <si>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</si>
  <si>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</si>
  <si>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</si>
  <si>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</si>
  <si>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</si>
  <si>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</si>
  <si>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</si>
  <si>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</si>
  <si>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</si>
  <si>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</si>
  <si>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</si>
  <si>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</si>
  <si>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</si>
  <si>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</si>
  <si>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</si>
  <si>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</si>
  <si>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</si>
  <si>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</si>
  <si>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</si>
  <si>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</si>
  <si>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</si>
  <si>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</si>
  <si>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</si>
  <si>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</si>
  <si>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</si>
  <si>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</si>
  <si>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</si>
  <si>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</si>
  <si>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</si>
  <si>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</si>
  <si>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</si>
  <si>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</si>
  <si>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</si>
  <si>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</si>
  <si>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</si>
  <si>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</si>
  <si>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</si>
  <si>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</si>
  <si>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</si>
  <si>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</si>
  <si>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</si>
  <si>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</si>
  <si>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</si>
  <si>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</si>
  <si>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</si>
  <si>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</si>
  <si>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</si>
  <si>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</si>
  <si>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</si>
  <si>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</si>
  <si>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</si>
  <si>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</si>
  <si>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</si>
  <si>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</si>
  <si>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</si>
  <si>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</si>
  <si>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</si>
  <si>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</si>
  <si>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</si>
  <si>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</si>
  <si>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</si>
  <si>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</si>
  <si>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</si>
  <si>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</si>
  <si>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</si>
  <si>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</si>
  <si>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</si>
  <si>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</si>
  <si>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</si>
  <si>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</si>
  <si>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</si>
  <si>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</si>
  <si>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</si>
  <si>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</si>
  <si>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</si>
  <si>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</si>
  <si>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</si>
  <si>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</si>
  <si>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</si>
  <si>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</si>
  <si>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</si>
  <si>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</si>
  <si>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</si>
  <si>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</si>
  <si>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</si>
  <si>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</si>
  <si>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</si>
  <si>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</si>
  <si>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</si>
  <si>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</si>
  <si>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</si>
  <si>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</si>
  <si>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</si>
  <si>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</si>
  <si>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</si>
  <si>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</si>
  <si>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</si>
  <si>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</si>
  <si>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</si>
  <si>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</si>
  <si>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</si>
  <si>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</si>
  <si>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</si>
  <si>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</si>
  <si>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</si>
  <si>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</si>
  <si>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</si>
  <si>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</si>
  <si>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</si>
  <si>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</si>
  <si>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</si>
  <si>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</si>
  <si>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</si>
  <si>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</si>
  <si>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</si>
  <si>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</si>
  <si>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</si>
  <si>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</si>
  <si>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</si>
  <si>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</si>
  <si>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</si>
  <si>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</si>
  <si>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</si>
  <si>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</si>
  <si>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</si>
  <si>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</si>
  <si>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</si>
  <si>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</si>
  <si>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</si>
  <si>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</si>
  <si>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</si>
  <si>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</si>
  <si>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</si>
  <si>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</si>
  <si>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</si>
  <si>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</si>
  <si>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</si>
  <si>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</si>
  <si>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</si>
  <si>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</si>
  <si>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</si>
  <si>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</si>
  <si>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</si>
  <si>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</si>
  <si>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</si>
  <si>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</si>
  <si>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</si>
  <si>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</si>
  <si>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</si>
  <si>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</si>
  <si>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</si>
  <si>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</si>
  <si>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</si>
  <si>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</si>
  <si>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</si>
  <si>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</si>
  <si>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</si>
  <si>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</si>
  <si>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</si>
  <si>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</si>
  <si>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</si>
  <si>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</si>
  <si>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</si>
  <si>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</si>
  <si>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</si>
  <si>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</si>
  <si>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</si>
  <si>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</si>
  <si>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</si>
  <si>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</si>
  <si>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</si>
  <si>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</si>
  <si>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</si>
  <si>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</si>
  <si>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</si>
  <si>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</si>
  <si>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</si>
  <si>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</si>
  <si>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</si>
  <si>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</si>
  <si>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</si>
  <si>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</si>
  <si>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</si>
  <si>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</si>
  <si>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</si>
  <si>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</si>
  <si>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</si>
  <si>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</si>
  <si>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</si>
  <si>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</si>
  <si>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</si>
  <si>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</si>
  <si>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</si>
  <si>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</si>
  <si>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</si>
  <si>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</si>
  <si>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</si>
  <si>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</si>
  <si>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</si>
  <si>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</si>
  <si>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</si>
  <si>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</si>
  <si>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</si>
  <si>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</si>
  <si>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</si>
  <si>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</si>
  <si>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</si>
  <si>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</si>
  <si>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</si>
  <si>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</si>
  <si>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</si>
  <si>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</si>
  <si>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</si>
  <si>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</si>
  <si>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</si>
  <si>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</si>
  <si>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</si>
  <si>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</si>
  <si>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</si>
  <si>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</si>
  <si>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</si>
  <si>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</si>
  <si>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</si>
  <si>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</si>
  <si>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</si>
  <si>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</si>
  <si>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</si>
  <si>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</si>
  <si>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</si>
  <si>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</si>
  <si>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</si>
  <si>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</si>
  <si>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</si>
  <si>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</si>
  <si>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</si>
  <si>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</si>
  <si>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</si>
  <si>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</si>
  <si>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</si>
  <si>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</si>
  <si>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</si>
  <si>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</si>
  <si>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</si>
  <si>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</si>
  <si>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</si>
  <si>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</si>
  <si>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</si>
  <si>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</si>
  <si>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</si>
  <si>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</si>
  <si>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</si>
  <si>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</si>
  <si>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</si>
  <si>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</si>
  <si>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</si>
  <si>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</si>
  <si>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</si>
  <si>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</si>
  <si>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</si>
  <si>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</si>
  <si>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</si>
  <si>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</si>
  <si>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</si>
  <si>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</si>
  <si>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</si>
  <si>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</si>
  <si>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</si>
  <si>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</si>
  <si>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</si>
  <si>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</si>
  <si>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</si>
  <si>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</si>
  <si>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</si>
  <si>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</si>
  <si>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</si>
  <si>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</si>
  <si>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</si>
  <si>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</si>
  <si>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</si>
  <si>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</si>
  <si>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</si>
  <si>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</si>
  <si>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</si>
  <si>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</si>
  <si>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</si>
  <si>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</si>
  <si>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</si>
  <si>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</si>
  <si>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</si>
  <si>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</si>
  <si>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</si>
  <si>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</si>
  <si>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</si>
  <si>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</si>
  <si>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</si>
  <si>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</si>
  <si>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</si>
  <si>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</si>
  <si>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</si>
  <si>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</si>
  <si>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</si>
  <si>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</si>
  <si>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</si>
  <si>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</si>
  <si>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</si>
  <si>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</si>
  <si>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</si>
  <si>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</si>
  <si>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</si>
  <si>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</si>
  <si>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</si>
  <si>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</si>
  <si>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</si>
  <si>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</si>
  <si>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</si>
  <si>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</si>
  <si>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</si>
  <si>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</si>
  <si>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</si>
  <si>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</si>
  <si>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</si>
  <si>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</si>
  <si>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</si>
  <si>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</si>
  <si>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</si>
  <si>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</si>
  <si>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</si>
  <si>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</si>
  <si>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</si>
  <si>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</si>
  <si>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</si>
  <si>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</si>
  <si>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</si>
  <si>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</si>
  <si>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</si>
  <si>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</si>
  <si>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</si>
  <si>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</si>
  <si>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</si>
  <si>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</si>
  <si>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</si>
  <si>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</si>
  <si>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</si>
  <si>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</si>
  <si>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</si>
  <si>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</si>
  <si>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</si>
  <si>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</si>
  <si>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</si>
  <si>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</si>
  <si>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</si>
  <si>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</si>
  <si>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</si>
  <si>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</si>
  <si>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</si>
  <si>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</si>
  <si>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</si>
  <si>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</si>
  <si>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</si>
  <si>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</si>
  <si>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</si>
  <si>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</si>
  <si>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</si>
  <si>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</si>
  <si>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</si>
  <si>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</si>
  <si>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</si>
  <si>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</si>
  <si>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</si>
  <si>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</si>
  <si>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</si>
  <si>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</si>
  <si>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</si>
  <si>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</si>
  <si>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</si>
  <si>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</si>
  <si>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</si>
  <si>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</si>
  <si>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</si>
  <si>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</si>
  <si>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</si>
  <si>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</si>
  <si>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</si>
  <si>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</si>
  <si>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</si>
  <si>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</si>
  <si>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</si>
  <si>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</si>
  <si>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</si>
  <si>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</si>
  <si>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</si>
  <si>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</si>
  <si>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</si>
  <si>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</si>
  <si>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</si>
  <si>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</si>
  <si>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</si>
  <si>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</si>
  <si>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</si>
  <si>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</si>
  <si>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</si>
  <si>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</si>
  <si>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</si>
  <si>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</si>
  <si>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</si>
  <si>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</si>
  <si>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</si>
  <si>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</si>
  <si>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</si>
  <si>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</si>
  <si>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</si>
  <si>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</si>
  <si>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</si>
  <si>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</si>
  <si>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</si>
  <si>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</si>
  <si>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</si>
  <si>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</si>
  <si>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</si>
  <si>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</si>
  <si>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</si>
  <si>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</si>
  <si>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</si>
  <si>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</si>
  <si>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</si>
  <si>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</si>
  <si>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</si>
  <si>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</si>
  <si>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</si>
  <si>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</si>
  <si>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</si>
  <si>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</si>
  <si>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</si>
  <si>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</si>
  <si>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</si>
  <si>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</si>
  <si>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</si>
  <si>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</si>
  <si>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</si>
  <si>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</si>
  <si>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</si>
  <si>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</si>
  <si>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</si>
  <si>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</si>
  <si>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</si>
  <si>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</si>
  <si>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</si>
  <si>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</si>
  <si>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</si>
  <si>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</si>
  <si>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</si>
  <si>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</si>
  <si>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</si>
  <si>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</si>
  <si>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</si>
  <si>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</si>
  <si>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</si>
  <si>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</si>
  <si>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</si>
  <si>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</si>
  <si>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</si>
  <si>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</si>
  <si>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</si>
  <si>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</si>
  <si>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</si>
  <si>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</si>
  <si>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</si>
  <si>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</si>
  <si>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</si>
  <si>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</si>
  <si>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</si>
  <si>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</si>
  <si>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</si>
  <si>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</si>
  <si>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</si>
  <si>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</si>
  <si>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</si>
  <si>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</si>
  <si>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</si>
  <si>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</si>
  <si>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</si>
  <si>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</si>
  <si>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</si>
  <si>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</si>
  <si>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</si>
  <si>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</si>
  <si>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</si>
  <si>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</si>
  <si>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</si>
  <si>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</si>
  <si>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</si>
  <si>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</si>
  <si>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</si>
  <si>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</si>
  <si>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</si>
  <si>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</si>
  <si>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</si>
  <si>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</si>
  <si>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</si>
  <si>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</si>
  <si>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</si>
  <si>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</si>
  <si>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</si>
  <si>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</si>
  <si>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</si>
  <si>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</si>
  <si>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</si>
  <si>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</si>
  <si>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</si>
  <si>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</si>
  <si>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</si>
  <si>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</si>
  <si>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</si>
  <si>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</si>
  <si>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</si>
  <si>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</si>
  <si>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</si>
  <si>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</si>
  <si>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</si>
  <si>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</si>
  <si>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</si>
  <si>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</si>
  <si>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</si>
  <si>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</si>
  <si>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</si>
  <si>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</si>
  <si>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</si>
  <si>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</si>
  <si>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</si>
  <si>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</si>
  <si>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</si>
  <si>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</si>
  <si>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</si>
  <si>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</si>
  <si>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</si>
  <si>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</si>
  <si>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</si>
  <si>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</si>
  <si>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</si>
  <si>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</si>
  <si>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</si>
  <si>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</si>
  <si>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</si>
  <si>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</si>
  <si>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</si>
  <si>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</si>
  <si>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</si>
  <si>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</si>
  <si>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</si>
  <si>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</si>
  <si>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</si>
  <si>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</si>
  <si>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</si>
  <si>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</si>
  <si>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</si>
  <si>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</si>
  <si>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</si>
  <si>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</si>
  <si>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</si>
  <si>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</si>
  <si>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</si>
  <si>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</si>
  <si>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</si>
  <si>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</si>
  <si>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</si>
  <si>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</si>
  <si>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</si>
  <si>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</si>
  <si>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</si>
  <si>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</si>
  <si>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</si>
  <si>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</si>
  <si>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</si>
  <si>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</si>
  <si>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</si>
  <si>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</si>
  <si>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</si>
  <si>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</si>
  <si>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</si>
  <si>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</si>
  <si>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</si>
  <si>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</si>
  <si>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</si>
  <si>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</si>
  <si>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</si>
  <si>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</si>
  <si>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</si>
  <si>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</si>
  <si>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</si>
  <si>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</si>
  <si>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</si>
  <si>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</si>
  <si>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</si>
  <si>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</si>
  <si>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</si>
  <si>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</si>
  <si>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</si>
  <si>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</si>
  <si>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</si>
  <si>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</si>
  <si>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</si>
  <si>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</si>
  <si>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</si>
  <si>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</si>
  <si>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</si>
  <si>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</si>
  <si>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</si>
  <si>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</si>
  <si>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</si>
  <si>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</si>
  <si>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</si>
  <si>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</si>
  <si>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</si>
  <si>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</si>
  <si>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</si>
  <si>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</si>
  <si>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</si>
  <si>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</si>
  <si>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</si>
  <si>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</si>
  <si>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</si>
  <si>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</si>
  <si>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</si>
  <si>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</si>
  <si>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</si>
  <si>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</si>
  <si>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</si>
  <si>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</si>
  <si>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</si>
  <si>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</si>
  <si>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</si>
  <si>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</si>
  <si>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</si>
  <si>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</si>
  <si>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</si>
  <si>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</si>
  <si>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</si>
  <si>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</si>
  <si>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</si>
  <si>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</si>
  <si>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</si>
  <si>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</si>
  <si>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</si>
  <si>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</si>
  <si>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</si>
  <si>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</si>
  <si>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</si>
  <si>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</si>
  <si>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</si>
  <si>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</si>
  <si>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</si>
  <si>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</si>
  <si>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</si>
  <si>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</si>
  <si>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</si>
  <si>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</si>
  <si>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</si>
  <si>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</si>
  <si>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</si>
  <si>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</si>
  <si>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</si>
  <si>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</si>
  <si>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</si>
  <si>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</si>
  <si>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</si>
  <si>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</si>
  <si>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</si>
  <si>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</si>
  <si>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</si>
  <si>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</si>
  <si>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</si>
  <si>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</si>
  <si>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</si>
  <si>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</si>
  <si>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</si>
  <si>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</si>
  <si>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</si>
  <si>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</si>
  <si>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</si>
  <si>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</si>
  <si>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</si>
  <si>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</si>
  <si>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</si>
  <si>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</si>
  <si>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</si>
  <si>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</si>
  <si>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</si>
  <si>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</si>
  <si>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</si>
  <si>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</si>
  <si>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</si>
  <si>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</si>
  <si>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</si>
  <si>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</si>
  <si>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</si>
  <si>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</si>
  <si>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</si>
  <si>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</si>
  <si>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</si>
  <si>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</si>
  <si>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</si>
  <si>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</si>
  <si>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</si>
  <si>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</si>
  <si>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</si>
  <si>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</si>
  <si>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</si>
  <si>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</si>
  <si>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</si>
  <si>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</si>
  <si>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</si>
  <si>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</si>
  <si>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</si>
  <si>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</si>
  <si>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</si>
  <si>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</si>
  <si>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</si>
  <si>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</si>
  <si>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</si>
  <si>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</si>
  <si>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</si>
  <si>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</si>
  <si>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</si>
  <si>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</si>
  <si>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</si>
  <si>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</si>
  <si>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</si>
  <si>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</si>
  <si>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</si>
  <si>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</si>
  <si>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</si>
  <si>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</si>
  <si>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</si>
  <si>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</si>
  <si>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</si>
  <si>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</si>
  <si>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</si>
  <si>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</si>
  <si>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</si>
  <si>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</si>
  <si>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</si>
  <si>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</si>
  <si>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</si>
  <si>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</si>
  <si>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</si>
  <si>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</si>
  <si>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</si>
  <si>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</si>
  <si>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</si>
  <si>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</si>
  <si>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</si>
  <si>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</si>
  <si>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</si>
  <si>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</si>
  <si>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</si>
  <si>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</si>
  <si>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</si>
  <si>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</si>
  <si>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</si>
  <si>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</si>
  <si>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</si>
  <si>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</si>
  <si>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</si>
  <si>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</si>
  <si>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</si>
  <si>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</si>
  <si>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</si>
  <si>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</si>
  <si>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</si>
  <si>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</si>
  <si>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</si>
  <si>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</si>
  <si>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</si>
  <si>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</si>
  <si>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</si>
  <si>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</si>
  <si>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</si>
  <si>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</si>
  <si>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</si>
  <si>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</si>
  <si>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</si>
  <si>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</si>
  <si>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</si>
  <si>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</si>
  <si>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</si>
  <si>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</si>
  <si>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</si>
  <si>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</si>
  <si>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</si>
  <si>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</si>
  <si>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</si>
  <si>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</si>
  <si>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</si>
  <si>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</si>
  <si>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</si>
  <si>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</si>
  <si>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</si>
  <si>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</si>
  <si>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</si>
  <si>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</si>
  <si>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</si>
  <si>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</si>
  <si>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</si>
  <si>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</si>
  <si>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</si>
  <si>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</si>
  <si>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</si>
  <si>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</si>
  <si>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</si>
  <si>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</si>
  <si>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</si>
  <si>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</si>
  <si>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</si>
  <si>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</si>
  <si>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</si>
  <si>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</si>
  <si>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</si>
  <si>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</si>
  <si>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</si>
  <si>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</si>
  <si>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</si>
  <si>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</si>
  <si>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</si>
  <si>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</si>
  <si>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</si>
  <si>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</si>
  <si>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</si>
  <si>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</si>
  <si>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</si>
  <si>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</si>
  <si>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</si>
  <si>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</si>
  <si>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</si>
  <si>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</si>
  <si>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</si>
  <si>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</si>
  <si>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</si>
  <si>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</si>
  <si>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</si>
  <si>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</si>
  <si>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</si>
  <si>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</si>
  <si>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</si>
  <si>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</si>
  <si>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</si>
  <si>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</si>
  <si>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</si>
  <si>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</si>
  <si>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</si>
  <si>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</si>
  <si>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</si>
  <si>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</si>
  <si>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</si>
  <si>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</si>
  <si>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</si>
  <si>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</si>
  <si>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</si>
  <si>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</si>
  <si>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</si>
  <si>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</si>
  <si>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</si>
  <si>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</si>
  <si>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</si>
  <si>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</si>
  <si>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</si>
  <si>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</si>
  <si>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</si>
  <si>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</si>
  <si>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</si>
  <si>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</si>
  <si>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</si>
  <si>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</si>
  <si>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</si>
  <si>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</si>
  <si>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</si>
  <si>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</si>
  <si>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</si>
  <si>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</si>
  <si>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</si>
  <si>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</si>
  <si>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</si>
  <si>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</si>
  <si>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</si>
  <si>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</si>
  <si>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</si>
  <si>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</si>
  <si>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</si>
  <si>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</si>
  <si>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</si>
  <si>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</si>
  <si>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</si>
  <si>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</si>
  <si>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</si>
  <si>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</si>
  <si>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</si>
  <si>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</si>
  <si>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</si>
  <si>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</si>
  <si>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</si>
  <si>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</si>
  <si>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</si>
  <si>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</si>
  <si>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</si>
  <si>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</si>
  <si>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</si>
  <si>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</si>
  <si>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</si>
  <si>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</si>
  <si>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</si>
  <si>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</si>
  <si>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</si>
  <si>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</si>
  <si>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</si>
  <si>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</si>
  <si>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</si>
  <si>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</si>
  <si>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</si>
  <si>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</si>
  <si>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</si>
  <si>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</si>
  <si>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</si>
  <si>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</si>
  <si>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</si>
  <si>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</si>
  <si>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</si>
  <si>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</si>
  <si>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</si>
  <si>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</si>
  <si>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</si>
  <si>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</si>
  <si>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</si>
  <si>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</si>
  <si>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</si>
  <si>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</si>
  <si>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</si>
  <si>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</si>
  <si>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</si>
  <si>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</si>
  <si>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</si>
  <si>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</si>
  <si>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</si>
  <si>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</si>
  <si>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</si>
  <si>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</si>
  <si>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</si>
  <si>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</si>
  <si>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</si>
  <si>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</si>
  <si>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</si>
  <si>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</si>
  <si>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</si>
  <si>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</si>
  <si>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</si>
  <si>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</si>
  <si>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</si>
  <si>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</si>
  <si>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</si>
  <si>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</si>
  <si>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</si>
  <si>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</si>
  <si>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</si>
  <si>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</si>
  <si>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</si>
  <si>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</si>
  <si>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</si>
  <si>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</si>
  <si>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</si>
  <si>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</si>
  <si>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</si>
  <si>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</si>
  <si>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</si>
  <si>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</si>
  <si>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</si>
  <si>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</si>
  <si>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</si>
  <si>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</si>
  <si>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</si>
  <si>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</si>
  <si>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</si>
  <si>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</si>
  <si>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</si>
  <si>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</si>
  <si>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</si>
  <si>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</si>
  <si>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</si>
  <si>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</si>
  <si>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</si>
  <si>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</si>
  <si>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</si>
  <si>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</si>
  <si>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</si>
  <si>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</si>
  <si>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</si>
  <si>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</si>
  <si>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</si>
  <si>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</si>
  <si>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</si>
  <si>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</si>
  <si>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</si>
  <si>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</si>
  <si>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</si>
  <si>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</si>
  <si>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</si>
  <si>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</si>
  <si>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</si>
  <si>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</si>
  <si>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</si>
  <si>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</si>
  <si>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</si>
  <si>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</si>
  <si>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</si>
  <si>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</si>
  <si>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</si>
  <si>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</si>
  <si>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</si>
  <si>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</si>
  <si>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</si>
  <si>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</si>
  <si>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</si>
  <si>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</si>
  <si>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</si>
  <si>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</si>
  <si>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</si>
  <si>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</si>
  <si>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</si>
  <si>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</si>
  <si>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</si>
  <si>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</si>
  <si>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</si>
  <si>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</si>
  <si>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</si>
  <si>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</si>
  <si>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</si>
  <si>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</si>
  <si>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</si>
  <si>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</si>
  <si>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</si>
  <si>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</si>
  <si>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</si>
  <si>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</si>
  <si>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</si>
  <si>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</si>
  <si>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</si>
  <si>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</si>
  <si>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</si>
  <si>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</si>
  <si>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</si>
  <si>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</si>
  <si>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</si>
  <si>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</si>
  <si>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</si>
  <si>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</si>
  <si>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</si>
  <si>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</si>
  <si>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</si>
  <si>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</si>
  <si>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</si>
  <si>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</si>
  <si>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</si>
  <si>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</si>
  <si>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</si>
  <si>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</si>
  <si>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</si>
  <si>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</si>
  <si>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</si>
  <si>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</si>
  <si>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</si>
  <si>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</si>
  <si>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</si>
  <si>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</si>
  <si>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</si>
  <si>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</si>
  <si>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</si>
  <si>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</si>
  <si>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</si>
  <si>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</si>
  <si>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</si>
  <si>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</si>
  <si>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</si>
  <si>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</si>
  <si>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</si>
  <si>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</si>
  <si>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</si>
  <si>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</si>
  <si>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</si>
  <si>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</si>
  <si>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</si>
  <si>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</si>
  <si>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</si>
  <si>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</si>
  <si>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</si>
  <si>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</si>
  <si>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</si>
  <si>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</si>
  <si>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</si>
  <si>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</si>
  <si>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</si>
  <si>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</si>
  <si>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</si>
  <si>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</si>
  <si>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</si>
  <si>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</si>
  <si>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</si>
  <si>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</si>
  <si>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</si>
  <si>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</si>
  <si>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</si>
  <si>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</si>
  <si>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</si>
  <si>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</si>
  <si>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</si>
  <si>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</si>
  <si>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</si>
  <si>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</si>
  <si>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</si>
  <si>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</si>
  <si>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</si>
  <si>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</si>
  <si>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</si>
  <si>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</si>
  <si>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</si>
  <si>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</si>
  <si>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</si>
  <si>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</si>
  <si>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</si>
  <si>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</si>
  <si>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</si>
  <si>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</si>
  <si>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</si>
  <si>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</si>
  <si>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</si>
  <si>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</si>
  <si>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</si>
  <si>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</si>
  <si>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</si>
  <si>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</si>
  <si>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</si>
  <si>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</si>
  <si>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</si>
  <si>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</si>
  <si>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</si>
  <si>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</si>
  <si>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</si>
  <si>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</si>
  <si>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</si>
  <si>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</si>
  <si>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</si>
  <si>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</si>
  <si>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</si>
  <si>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</si>
  <si>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</si>
  <si>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</si>
  <si>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</si>
  <si>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</si>
  <si>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</si>
  <si>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</si>
  <si>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</si>
  <si>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</si>
  <si>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</si>
  <si>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</si>
  <si>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</si>
  <si>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</si>
  <si>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</si>
  <si>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</si>
  <si>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</si>
  <si>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</si>
  <si>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</si>
  <si>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</si>
  <si>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</si>
  <si>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</si>
  <si>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</si>
  <si>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</si>
  <si>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</si>
  <si>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</si>
  <si>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</si>
  <si>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</si>
  <si>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</si>
  <si>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</si>
  <si>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</si>
  <si>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</si>
  <si>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</si>
  <si>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</si>
  <si>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</si>
  <si>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</si>
  <si>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</si>
  <si>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</si>
  <si>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</si>
  <si>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</si>
  <si>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</si>
  <si>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</si>
  <si>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</si>
  <si>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</si>
  <si>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</si>
  <si>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</si>
  <si>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</si>
  <si>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</si>
  <si>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</si>
  <si>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</si>
  <si>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</si>
  <si>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</si>
  <si>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</si>
  <si>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</si>
  <si>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</si>
  <si>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</si>
  <si>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</si>
  <si>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</si>
  <si>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</si>
  <si>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</si>
  <si>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</si>
  <si>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</si>
  <si>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</si>
  <si>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</si>
  <si>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</si>
  <si>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</si>
  <si>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</si>
  <si>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</si>
  <si>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</si>
  <si>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</si>
  <si>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</si>
  <si>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</si>
  <si>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</si>
  <si>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</si>
  <si>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</si>
  <si>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</si>
  <si>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</si>
  <si>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</si>
  <si>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</si>
  <si>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</si>
  <si>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</si>
  <si>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</si>
  <si>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</si>
  <si>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</si>
  <si>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</si>
  <si>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</si>
  <si>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</si>
  <si>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</si>
  <si>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</si>
  <si>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</si>
  <si>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</si>
  <si>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</si>
  <si>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</si>
  <si>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</si>
  <si>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</si>
  <si>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</si>
  <si>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</si>
  <si>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</si>
  <si>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</si>
  <si>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</si>
  <si>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</si>
  <si>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</si>
  <si>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</si>
  <si>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</si>
  <si>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</si>
  <si>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</si>
  <si>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</si>
  <si>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</si>
  <si>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</si>
  <si>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</si>
  <si>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</si>
  <si>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</si>
  <si>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</si>
  <si>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</si>
  <si>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</si>
  <si>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</si>
  <si>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</si>
  <si>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</si>
  <si>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</si>
  <si>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</si>
  <si>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</si>
  <si>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</si>
  <si>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</si>
  <si>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</si>
  <si>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</si>
  <si>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</si>
  <si>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</si>
  <si>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</si>
  <si>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</si>
  <si>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</si>
  <si>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</si>
  <si>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</si>
  <si>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</si>
  <si>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</si>
  <si>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</si>
  <si>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</si>
  <si>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</si>
  <si>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</si>
  <si>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</si>
  <si>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</si>
  <si>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</si>
  <si>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</si>
  <si>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</si>
  <si>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</si>
  <si>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</si>
  <si>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</si>
  <si>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</si>
  <si>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</si>
  <si>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</si>
  <si>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</si>
  <si>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</si>
  <si>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</si>
  <si>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</si>
  <si>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</si>
  <si>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</si>
  <si>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</si>
  <si>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</si>
  <si>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</si>
  <si>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</si>
  <si>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</si>
  <si>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</si>
  <si>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</si>
  <si>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</si>
  <si>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</si>
  <si>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</si>
  <si>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</si>
  <si>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</si>
  <si>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</si>
  <si>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</si>
  <si>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</si>
  <si>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</si>
  <si>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</si>
  <si>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</si>
  <si>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</si>
  <si>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</si>
  <si>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</si>
  <si>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</si>
  <si>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</si>
  <si>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</si>
  <si>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</si>
  <si>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</si>
  <si>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</si>
  <si>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</si>
  <si>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</si>
  <si>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</si>
  <si>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</si>
  <si>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</si>
  <si>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</si>
  <si>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</si>
  <si>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</si>
  <si>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</si>
  <si>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</si>
  <si>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</si>
  <si>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</si>
  <si>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</si>
  <si>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</si>
  <si>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</si>
  <si>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</si>
  <si>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</si>
  <si>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</si>
  <si>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</si>
  <si>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</si>
  <si>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</si>
  <si>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</si>
  <si>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</si>
  <si>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</si>
  <si>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</si>
  <si>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</si>
  <si>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</si>
  <si>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</si>
  <si>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</si>
  <si>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</si>
  <si>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</si>
  <si>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</si>
  <si>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</si>
  <si>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</si>
  <si>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</si>
  <si>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</si>
  <si>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</si>
  <si>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</si>
  <si>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</si>
  <si>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</si>
  <si>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</si>
  <si>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</si>
  <si>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</si>
  <si>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</si>
  <si>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</si>
  <si>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</si>
  <si>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</si>
  <si>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</si>
  <si>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</si>
  <si>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</si>
  <si>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</si>
  <si>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</si>
  <si>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</si>
  <si>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</si>
  <si>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</si>
  <si>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</si>
  <si>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</si>
  <si>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</si>
  <si>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</si>
  <si>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</si>
  <si>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</si>
  <si>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</si>
  <si>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</si>
  <si>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</si>
  <si>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</si>
  <si>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</si>
  <si>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</si>
  <si>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</si>
  <si>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</si>
  <si>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</si>
  <si>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</si>
  <si>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</si>
  <si>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</si>
  <si>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</si>
  <si>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</si>
  <si>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</si>
  <si>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</si>
  <si>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</si>
  <si>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</si>
  <si>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</si>
  <si>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</si>
  <si>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</si>
  <si>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</si>
  <si>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</si>
  <si>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</si>
  <si>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</si>
  <si>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</si>
  <si>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</si>
  <si>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</si>
  <si>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</si>
  <si>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</si>
  <si>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</si>
  <si>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</si>
  <si>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</si>
  <si>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</si>
  <si>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</si>
  <si>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</si>
  <si>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</si>
  <si>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</si>
  <si>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</si>
  <si>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</si>
  <si>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</si>
  <si>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</si>
  <si>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</si>
  <si>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</si>
  <si>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</si>
  <si>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</si>
  <si>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</si>
  <si>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</si>
  <si>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</si>
  <si>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</si>
  <si>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</si>
  <si>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</si>
  <si>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</si>
  <si>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</si>
  <si>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</si>
  <si>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</si>
  <si>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</si>
  <si>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</si>
  <si>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</si>
  <si>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</si>
  <si>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</si>
  <si>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</si>
  <si>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</si>
  <si>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</si>
  <si>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</si>
  <si>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</si>
  <si>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</si>
  <si>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</si>
  <si>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</si>
  <si>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</si>
  <si>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</si>
  <si>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</si>
  <si>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</si>
  <si>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</si>
  <si>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</si>
  <si>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</si>
  <si>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</si>
  <si>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</si>
  <si>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</si>
  <si>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</si>
  <si>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</si>
  <si>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</si>
  <si>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</si>
  <si>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</si>
  <si>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</si>
  <si>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</si>
  <si>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</si>
  <si>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</si>
  <si>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</si>
  <si>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</si>
  <si>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</si>
  <si>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</si>
  <si>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</si>
  <si>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</si>
  <si>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</si>
  <si>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</si>
  <si>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</si>
  <si>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</si>
  <si>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</si>
  <si>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</si>
  <si>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</si>
  <si>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</si>
  <si>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</si>
  <si>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</si>
  <si>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</si>
  <si>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</si>
  <si>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</si>
  <si>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</si>
  <si>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</si>
  <si>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</si>
  <si>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</si>
  <si>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</si>
  <si>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</si>
  <si>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</si>
  <si>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</si>
  <si>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</si>
  <si>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</si>
  <si>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</si>
  <si>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</si>
  <si>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</si>
  <si>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</si>
  <si>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</si>
  <si>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</si>
  <si>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</si>
  <si>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</si>
  <si>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</si>
  <si>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</si>
  <si>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</si>
  <si>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</si>
  <si>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</si>
  <si>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</si>
  <si>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</si>
  <si>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</si>
  <si>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</si>
  <si>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</si>
  <si>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</si>
  <si>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</si>
  <si>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</si>
  <si>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</si>
  <si>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</si>
  <si>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</si>
  <si>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</si>
  <si>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</si>
  <si>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</si>
  <si>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</si>
  <si>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</si>
  <si>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</si>
  <si>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</si>
  <si>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</si>
  <si>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</si>
  <si>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</si>
  <si>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</si>
  <si>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</si>
  <si>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</si>
  <si>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</si>
  <si>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</si>
  <si>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</si>
  <si>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</si>
  <si>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</si>
  <si>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</si>
  <si>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</si>
  <si>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</si>
  <si>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</si>
  <si>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</si>
  <si>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</si>
  <si>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</si>
  <si>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</si>
  <si>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</si>
  <si>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</si>
  <si>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</si>
  <si>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</si>
  <si>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</si>
  <si>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</si>
  <si>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</si>
  <si>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</si>
  <si>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</si>
  <si>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</si>
  <si>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</si>
  <si>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</si>
  <si>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</si>
  <si>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</si>
  <si>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</si>
  <si>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</si>
  <si>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</si>
  <si>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</si>
  <si>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</si>
  <si>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</si>
  <si>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</si>
  <si>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</si>
  <si>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</si>
  <si>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</si>
  <si>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</si>
  <si>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</si>
  <si>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</si>
  <si>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</si>
  <si>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</si>
  <si>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</si>
  <si>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</si>
  <si>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</si>
  <si>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</si>
  <si>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</si>
  <si>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</si>
  <si>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</si>
  <si>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</si>
  <si>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</si>
  <si>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</si>
  <si>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</si>
  <si>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</si>
  <si>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</si>
  <si>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</si>
  <si>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</si>
  <si>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</si>
  <si>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</si>
  <si>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</si>
  <si>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</si>
  <si>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</si>
  <si>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</si>
  <si>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</si>
  <si>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</si>
  <si>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</si>
  <si>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</si>
  <si>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</si>
  <si>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</si>
  <si>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</si>
  <si>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</si>
  <si>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</si>
  <si>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</si>
  <si>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</si>
  <si>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</si>
  <si>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</si>
  <si>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</si>
  <si>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</si>
  <si>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</si>
  <si>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</si>
  <si>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</si>
  <si>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</si>
  <si>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</si>
  <si>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</si>
  <si>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</si>
  <si>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</si>
  <si>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</si>
  <si>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</si>
  <si>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</si>
  <si>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</si>
  <si>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</si>
  <si>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</si>
  <si>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</si>
  <si>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</si>
  <si>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</si>
  <si>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</si>
  <si>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</si>
  <si>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</si>
  <si>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</si>
  <si>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</si>
  <si>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</si>
  <si>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</si>
  <si>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</si>
  <si>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</si>
  <si>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</si>
  <si>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</si>
  <si>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</si>
  <si>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</si>
  <si>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</si>
  <si>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</si>
  <si>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</si>
  <si>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</si>
  <si>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</si>
  <si>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</si>
  <si>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</si>
  <si>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</si>
  <si>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</si>
  <si>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</si>
  <si>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</si>
  <si>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</si>
  <si>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</si>
  <si>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</si>
  <si>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</si>
  <si>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</si>
  <si>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</si>
  <si>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</si>
  <si>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</si>
  <si>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</si>
  <si>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</si>
  <si>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</si>
  <si>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</si>
  <si>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</si>
  <si>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</si>
  <si>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</si>
  <si>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</si>
  <si>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</si>
  <si>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</si>
  <si>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</si>
  <si>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</si>
  <si>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</si>
  <si>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</si>
  <si>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</si>
  <si>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</si>
  <si>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</si>
  <si>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</si>
  <si>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</si>
  <si>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</si>
  <si>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</si>
  <si>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</si>
  <si>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</si>
  <si>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</si>
  <si>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</si>
  <si>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</si>
  <si>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</si>
  <si>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</si>
  <si>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</si>
  <si>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</si>
  <si>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</si>
  <si>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</si>
  <si>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</si>
  <si>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</si>
  <si>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</si>
  <si>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</si>
  <si>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</si>
  <si>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</si>
  <si>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</si>
  <si>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</si>
  <si>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</si>
  <si>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</si>
  <si>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</si>
  <si>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</si>
  <si>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</si>
  <si>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</si>
  <si>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</si>
  <si>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</si>
  <si>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</si>
  <si>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</si>
  <si>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</si>
  <si>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</si>
  <si>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</si>
  <si>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</si>
  <si>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</si>
  <si>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</si>
  <si>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</si>
  <si>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</si>
  <si>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</si>
  <si>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</si>
  <si>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</si>
  <si>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</si>
  <si>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</si>
  <si>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</si>
  <si>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</si>
  <si>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</si>
  <si>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</si>
  <si>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</si>
  <si>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</si>
  <si>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</si>
  <si>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</si>
  <si>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</si>
  <si>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</si>
  <si>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</si>
  <si>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</si>
  <si>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</si>
  <si>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</si>
  <si>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</si>
  <si>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</si>
  <si>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</si>
  <si>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</si>
  <si>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</si>
  <si>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</si>
  <si>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</si>
  <si>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</si>
  <si>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</si>
  <si>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</si>
  <si>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</si>
  <si>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</si>
  <si>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</si>
  <si>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</si>
  <si>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</si>
  <si>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</si>
  <si>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</si>
  <si>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</si>
  <si>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</si>
  <si>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</si>
  <si>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</si>
  <si>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</si>
  <si>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</si>
  <si>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</si>
  <si>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</si>
  <si>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</si>
  <si>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</si>
  <si>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</si>
  <si>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</si>
  <si>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</si>
  <si>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</si>
  <si>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</si>
  <si>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</si>
  <si>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</si>
  <si>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</si>
  <si>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</si>
  <si>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</si>
  <si>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</si>
  <si>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</si>
  <si>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</si>
  <si>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</si>
  <si>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</si>
  <si>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</si>
  <si>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</si>
  <si>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</si>
  <si>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</si>
  <si>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</si>
  <si>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</si>
  <si>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</si>
  <si>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</si>
  <si>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</si>
  <si>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</si>
  <si>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</si>
  <si>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</si>
  <si>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</si>
  <si>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</si>
  <si>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</si>
  <si>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</si>
  <si>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</si>
  <si>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</si>
  <si>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</si>
  <si>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</si>
  <si>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</si>
  <si>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</si>
  <si>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</si>
  <si>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</si>
  <si>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</si>
  <si>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</si>
  <si>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</si>
  <si>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</si>
  <si>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</si>
  <si>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</si>
  <si>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</si>
  <si>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</si>
  <si>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</si>
  <si>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</si>
  <si>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</si>
  <si>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</si>
  <si>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</si>
  <si>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</si>
  <si>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</si>
  <si>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</si>
  <si>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</si>
  <si>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</si>
  <si>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</si>
  <si>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</si>
  <si>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</si>
  <si>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</si>
  <si>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</si>
  <si>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</si>
  <si>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</si>
  <si>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</si>
  <si>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</si>
  <si>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</si>
  <si>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</si>
  <si>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</si>
  <si>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</si>
  <si>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</si>
  <si>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</si>
  <si>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</si>
  <si>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</si>
  <si>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</si>
  <si>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</si>
  <si>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</si>
  <si>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</si>
  <si>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</si>
  <si>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</si>
  <si>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</si>
  <si>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</si>
  <si>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</si>
  <si>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</si>
  <si>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</si>
  <si>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</si>
  <si>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</si>
  <si>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</si>
  <si>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</si>
  <si>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</si>
  <si>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</si>
  <si>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</si>
  <si>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</si>
  <si>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</si>
  <si>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</si>
  <si>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</si>
  <si>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</si>
  <si>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</si>
  <si>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</si>
  <si>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</si>
  <si>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</si>
  <si>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</si>
  <si>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</si>
  <si>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</si>
  <si>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</si>
  <si>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</si>
  <si>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</si>
  <si>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</si>
  <si>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</si>
  <si>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</si>
  <si>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</si>
  <si>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</si>
  <si>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</si>
  <si>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</si>
  <si>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</si>
  <si>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</si>
  <si>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</si>
  <si>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</si>
  <si>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</si>
  <si>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</si>
  <si>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</si>
  <si>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</si>
  <si>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</si>
  <si>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</si>
  <si>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</si>
  <si>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</si>
  <si>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</si>
  <si>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</si>
  <si>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</si>
  <si>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</si>
  <si>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</si>
  <si>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</si>
  <si>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</si>
  <si>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</si>
  <si>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</si>
  <si>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</si>
  <si>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</si>
  <si>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</si>
  <si>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</si>
  <si>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</si>
  <si>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</si>
  <si>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</si>
  <si>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</si>
  <si>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</si>
  <si>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</si>
  <si>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</si>
  <si>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</si>
  <si>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</si>
  <si>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</si>
  <si>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</si>
  <si>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</si>
  <si>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</si>
  <si>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</si>
  <si>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</si>
  <si>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</si>
  <si>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</si>
  <si>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</si>
  <si>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</si>
  <si>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</si>
  <si>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</si>
  <si>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</si>
  <si>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</si>
  <si>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</si>
  <si>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</si>
  <si>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</si>
  <si>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</si>
  <si>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</si>
  <si>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</si>
  <si>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</si>
  <si>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</si>
  <si>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</si>
  <si>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</si>
  <si>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</si>
  <si>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</si>
  <si>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</si>
  <si>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</si>
  <si>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</si>
  <si>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</si>
  <si>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</si>
  <si>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</si>
  <si>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</si>
  <si>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</si>
  <si>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</si>
  <si>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</si>
  <si>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</si>
  <si>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</si>
  <si>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</si>
  <si>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</si>
  <si>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</si>
  <si>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</si>
  <si>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</si>
  <si>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</si>
  <si>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</si>
  <si>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</si>
  <si>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</si>
  <si>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</si>
  <si>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</si>
  <si>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</si>
  <si>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</si>
  <si>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</si>
  <si>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</si>
  <si>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</si>
  <si>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</si>
  <si>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</si>
  <si>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</si>
  <si>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</si>
  <si>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</si>
  <si>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</si>
  <si>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</si>
  <si>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</si>
  <si>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</si>
  <si>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</si>
  <si>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</si>
  <si>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</si>
  <si>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</si>
  <si>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</si>
  <si>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</si>
  <si>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</si>
  <si>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</si>
  <si>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</si>
  <si>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</si>
  <si>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</si>
  <si>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</si>
  <si>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</si>
  <si>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</si>
  <si>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</si>
  <si>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</si>
  <si>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</si>
  <si>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</si>
  <si>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</si>
  <si>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</si>
  <si>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</si>
  <si>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</si>
  <si>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</si>
  <si>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</si>
  <si>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</si>
  <si>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</si>
  <si>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</si>
  <si>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</si>
  <si>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</si>
  <si>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</si>
  <si>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</si>
  <si>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</si>
  <si>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</si>
  <si>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</si>
  <si>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</si>
  <si>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</si>
  <si>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</si>
  <si>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</si>
  <si>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</si>
  <si>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</si>
  <si>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</si>
  <si>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</si>
  <si>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</si>
  <si>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</si>
  <si>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</si>
  <si>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</si>
  <si>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</si>
  <si>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</si>
  <si>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</si>
  <si>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</si>
  <si>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</si>
  <si>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</si>
  <si>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</si>
  <si>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</si>
  <si>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</si>
  <si>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</si>
  <si>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</si>
  <si>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</si>
  <si>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</si>
  <si>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</si>
  <si>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</si>
  <si>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</si>
  <si>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</si>
  <si>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</si>
  <si>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</si>
  <si>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</si>
  <si>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</si>
  <si>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</si>
  <si>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</si>
  <si>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</si>
  <si>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</si>
  <si>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</si>
  <si>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</si>
  <si>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</si>
  <si>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</si>
  <si>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</si>
  <si>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</si>
  <si>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</si>
  <si>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</si>
  <si>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</si>
  <si>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</si>
  <si>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</si>
  <si>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</si>
  <si>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</si>
  <si>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</si>
  <si>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</si>
  <si>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</si>
  <si>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</si>
  <si>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</si>
  <si>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</si>
  <si>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</si>
  <si>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</si>
  <si>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</si>
  <si>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</si>
  <si>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</si>
  <si>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</si>
  <si>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</si>
  <si>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</si>
  <si>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</si>
  <si>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</si>
  <si>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</si>
  <si>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</si>
  <si>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</si>
  <si>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</si>
  <si>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</si>
  <si>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</si>
  <si>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</si>
  <si>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</si>
  <si>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</si>
  <si>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</si>
  <si>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</si>
  <si>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</si>
  <si>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</si>
  <si>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</si>
  <si>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</si>
  <si>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</si>
  <si>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</si>
  <si>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</si>
  <si>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</si>
  <si>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</si>
  <si>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</si>
  <si>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</si>
  <si>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</si>
  <si>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</si>
  <si>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</si>
  <si>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</si>
  <si>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</si>
  <si>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</si>
  <si>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</si>
  <si>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</si>
  <si>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</si>
  <si>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</si>
  <si>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</si>
  <si>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</si>
  <si>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</si>
  <si>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</si>
  <si>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</si>
  <si>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</si>
  <si>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</si>
  <si>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</si>
  <si>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</si>
  <si>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</si>
  <si>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</si>
  <si>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</si>
  <si>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</si>
  <si>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</si>
  <si>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</si>
  <si>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</si>
  <si>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</si>
  <si>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</si>
  <si>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</si>
  <si>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</si>
  <si>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</si>
  <si>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</si>
  <si>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</si>
  <si>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</si>
  <si>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</si>
  <si>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</si>
  <si>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</si>
  <si>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</si>
  <si>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</si>
  <si>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</si>
  <si>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</si>
  <si>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</si>
  <si>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</si>
  <si>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</si>
  <si>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</si>
  <si>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</si>
  <si>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</si>
  <si>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</si>
  <si>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</si>
  <si>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</si>
  <si>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</si>
  <si>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</si>
  <si>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</si>
  <si>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</si>
  <si>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</si>
  <si>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</si>
  <si>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</si>
  <si>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</si>
  <si>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</si>
  <si>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</si>
  <si>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</si>
  <si>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</si>
  <si>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</si>
  <si>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</si>
  <si>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</si>
  <si>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</si>
  <si>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</si>
  <si>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</si>
  <si>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</si>
  <si>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</si>
  <si>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</si>
  <si>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</si>
  <si>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</si>
  <si>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</si>
  <si>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</si>
  <si>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</si>
  <si>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</si>
  <si>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</si>
  <si>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</si>
  <si>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</si>
  <si>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</si>
  <si>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</si>
  <si>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</si>
  <si>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</si>
  <si>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</si>
  <si>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</si>
  <si>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</si>
  <si>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</si>
  <si>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</si>
  <si>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</si>
  <si>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</si>
  <si>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</si>
  <si>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</si>
  <si>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</si>
  <si>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</si>
  <si>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</si>
  <si>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</si>
  <si>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</si>
  <si>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</si>
  <si>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</si>
  <si>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</si>
  <si>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</si>
  <si>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</si>
  <si>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</si>
  <si>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</si>
  <si>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</si>
  <si>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</si>
  <si>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</si>
  <si>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</si>
  <si>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</si>
  <si>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</si>
  <si>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</si>
  <si>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</si>
  <si>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</si>
  <si>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</si>
  <si>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</si>
  <si>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</si>
  <si>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</si>
  <si>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</si>
  <si>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</si>
  <si>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</si>
  <si>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</si>
  <si>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</si>
  <si>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</si>
  <si>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</si>
  <si>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</si>
  <si>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</si>
  <si>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</si>
  <si>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</si>
  <si>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</si>
  <si>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</si>
  <si>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</si>
  <si>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</si>
  <si>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</si>
  <si>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</si>
  <si>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</si>
  <si>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</si>
  <si>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</si>
  <si>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</si>
  <si>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</si>
  <si>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</si>
  <si>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</si>
  <si>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</si>
  <si>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</si>
  <si>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</si>
  <si>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</si>
  <si>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</si>
  <si>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</si>
  <si>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</si>
  <si>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</si>
  <si>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</si>
  <si>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</si>
  <si>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</si>
  <si>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</si>
  <si>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</si>
  <si>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</si>
  <si>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</si>
  <si>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</si>
  <si>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</si>
  <si>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</si>
  <si>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</si>
  <si>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</si>
  <si>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</si>
  <si>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</si>
  <si>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</si>
  <si>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</si>
  <si>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</si>
  <si>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</si>
  <si>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</si>
  <si>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</si>
  <si>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</si>
  <si>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</si>
  <si>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</si>
  <si>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</si>
  <si>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</si>
  <si>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</si>
  <si>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</si>
  <si>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</si>
  <si>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</si>
  <si>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</si>
  <si>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</si>
  <si>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</si>
  <si>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</si>
  <si>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</si>
  <si>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</si>
  <si>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</si>
  <si>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</si>
  <si>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</si>
  <si>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</si>
  <si>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</si>
  <si>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</si>
  <si>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</si>
  <si>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</si>
  <si>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</si>
  <si>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</si>
  <si>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</si>
  <si>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</si>
  <si>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</si>
  <si>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</si>
  <si>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</si>
  <si>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</si>
  <si>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</si>
  <si>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</si>
  <si>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</si>
  <si>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</si>
  <si>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</si>
  <si>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</si>
  <si>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</si>
  <si>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</si>
  <si>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</si>
  <si>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</si>
  <si>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</si>
  <si>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</si>
  <si>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</si>
  <si>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</si>
  <si>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</si>
  <si>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</si>
  <si>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</si>
  <si>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</si>
  <si>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</si>
  <si>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</si>
  <si>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</si>
  <si>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</si>
  <si>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</si>
  <si>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</si>
  <si>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</si>
  <si>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</si>
  <si>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</si>
  <si>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</si>
  <si>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</si>
  <si>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</si>
  <si>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</si>
  <si>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</si>
  <si>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</si>
  <si>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</si>
  <si>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</si>
  <si>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</si>
  <si>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</si>
  <si>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</si>
  <si>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</si>
  <si>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</si>
  <si>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</si>
  <si>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</si>
  <si>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</si>
  <si>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</si>
  <si>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</si>
  <si>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</si>
  <si>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</si>
  <si>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</si>
  <si>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</si>
  <si>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</si>
  <si>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</si>
  <si>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</si>
  <si>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</si>
  <si>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</si>
  <si>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</si>
  <si>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</si>
  <si>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</si>
  <si>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</si>
  <si>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</si>
  <si>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</si>
  <si>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</si>
  <si>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</si>
  <si>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</si>
  <si>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</si>
  <si>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</si>
  <si>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</si>
  <si>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</si>
  <si>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</si>
  <si>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</si>
  <si>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</si>
  <si>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</si>
  <si>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</si>
  <si>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</si>
  <si>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</si>
  <si>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</si>
  <si>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</si>
  <si>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</si>
  <si>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</si>
  <si>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</si>
  <si>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</si>
  <si>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</si>
  <si>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</si>
  <si>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</si>
  <si>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</si>
  <si>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</si>
  <si>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</si>
  <si>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</si>
  <si>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</si>
  <si>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</si>
  <si>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</si>
  <si>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</si>
  <si>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</si>
  <si>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</si>
  <si>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</si>
  <si>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</si>
  <si>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</si>
  <si>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</si>
  <si>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</si>
  <si>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</si>
  <si>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</si>
  <si>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</si>
  <si>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</si>
  <si>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</si>
  <si>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</si>
  <si>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</si>
  <si>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</si>
  <si>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</si>
  <si>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</si>
  <si>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</si>
  <si>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</si>
  <si>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</si>
  <si>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</si>
  <si>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</si>
  <si>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</si>
  <si>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</si>
  <si>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</si>
  <si>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</si>
  <si>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</si>
  <si>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</si>
  <si>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</si>
  <si>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</si>
  <si>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</si>
  <si>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</si>
  <si>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</si>
  <si>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</si>
  <si>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</si>
  <si>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</si>
  <si>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</si>
  <si>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</si>
  <si>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</si>
  <si>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</si>
  <si>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</si>
  <si>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</si>
  <si>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</si>
  <si>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</si>
  <si>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</si>
  <si>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</si>
  <si>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</si>
  <si>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</si>
  <si>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</si>
  <si>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</si>
  <si>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</si>
  <si>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</si>
  <si>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</si>
  <si>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</si>
  <si>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</si>
  <si>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</si>
  <si>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</si>
  <si>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</si>
  <si>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</si>
  <si>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</si>
  <si>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</si>
  <si>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</si>
  <si>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</si>
  <si>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</si>
  <si>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</si>
  <si>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</si>
  <si>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</si>
  <si>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</si>
  <si>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</si>
  <si>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</si>
  <si>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</si>
  <si>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</si>
  <si>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</si>
  <si>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</si>
  <si>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</si>
  <si>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</si>
  <si>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</si>
  <si>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</si>
  <si>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</si>
  <si>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</si>
  <si>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</si>
  <si>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</si>
  <si>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</si>
  <si>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</si>
  <si>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</si>
  <si>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</si>
  <si>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</si>
  <si>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</si>
  <si>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</si>
  <si>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</si>
  <si>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</si>
  <si>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</si>
  <si>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</si>
  <si>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</si>
  <si>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</si>
  <si>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</si>
  <si>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</si>
  <si>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</si>
  <si>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</si>
  <si>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</si>
  <si>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</si>
  <si>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</si>
  <si>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</si>
  <si>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</si>
  <si>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</si>
  <si>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</si>
  <si>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</si>
  <si>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</si>
  <si>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</si>
  <si>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</si>
  <si>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</si>
  <si>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</si>
  <si>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</si>
  <si>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</si>
  <si>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</si>
  <si>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</si>
  <si>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</si>
  <si>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</si>
  <si>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</si>
  <si>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</si>
  <si>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</si>
  <si>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</si>
  <si>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</si>
  <si>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</si>
  <si>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</si>
  <si>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</si>
  <si>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</si>
  <si>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</si>
  <si>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</si>
  <si>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</si>
  <si>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</si>
  <si>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</si>
  <si>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</si>
  <si>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</si>
  <si>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</si>
  <si>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</si>
  <si>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</si>
  <si>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</si>
  <si>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</si>
  <si>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</si>
  <si>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</si>
  <si>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</si>
  <si>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</si>
  <si>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</si>
  <si>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</si>
  <si>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</si>
  <si>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</si>
  <si>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</si>
  <si>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</si>
  <si>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</si>
  <si>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</si>
  <si>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</si>
  <si>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</si>
  <si>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</si>
  <si>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</si>
  <si>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</si>
  <si>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</si>
  <si>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</si>
  <si>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</si>
  <si>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</si>
  <si>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</si>
  <si>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</si>
  <si>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</si>
  <si>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</si>
  <si>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</si>
  <si>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</si>
  <si>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</si>
  <si>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</si>
  <si>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</si>
  <si>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</si>
  <si>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</si>
  <si>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</si>
  <si>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</si>
  <si>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</si>
  <si>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</si>
  <si>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</si>
  <si>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</si>
  <si>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</si>
  <si>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</si>
  <si>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</si>
  <si>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</si>
  <si>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</si>
  <si>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</si>
  <si>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</si>
  <si>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</si>
  <si>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</si>
  <si>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</si>
  <si>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</si>
  <si>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</si>
  <si>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</si>
  <si>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</si>
  <si>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</si>
  <si>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</si>
  <si>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</si>
  <si>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</si>
  <si>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</si>
  <si>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</si>
  <si>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</si>
  <si>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</si>
  <si>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</si>
  <si>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</si>
  <si>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</si>
  <si>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</si>
  <si>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</si>
  <si>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</si>
  <si>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</si>
  <si>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</si>
  <si>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</si>
  <si>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</si>
  <si>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</si>
  <si>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</si>
  <si>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</si>
  <si>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</si>
  <si>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</si>
  <si>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</si>
  <si>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</si>
  <si>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</si>
  <si>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</si>
  <si>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</si>
  <si>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</si>
  <si>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</si>
  <si>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</si>
  <si>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</si>
  <si>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</si>
  <si>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</si>
  <si>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</si>
  <si>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</si>
  <si>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</si>
  <si>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</si>
  <si>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</si>
  <si>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</si>
  <si>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</si>
  <si>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</si>
  <si>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</si>
  <si>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</si>
  <si>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</si>
  <si>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</si>
  <si>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</si>
  <si>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</si>
  <si>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</si>
  <si>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</si>
  <si>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</si>
  <si>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</si>
  <si>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</si>
  <si>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</si>
  <si>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</si>
  <si>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</si>
  <si>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</si>
  <si>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</si>
  <si>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</si>
  <si>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</si>
  <si>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</si>
  <si>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</si>
  <si>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</si>
  <si>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</si>
  <si>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</si>
  <si>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</si>
  <si>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</si>
  <si>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</si>
  <si>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</si>
  <si>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</si>
  <si>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</si>
  <si>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</si>
  <si>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</si>
  <si>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</si>
  <si>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</si>
  <si>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</si>
  <si>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</si>
  <si>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</si>
  <si>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</si>
  <si>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</si>
  <si>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</si>
  <si>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</si>
  <si>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</si>
  <si>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</si>
  <si>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</si>
  <si>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</si>
  <si>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</si>
  <si>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</si>
  <si>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</si>
  <si>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</si>
  <si>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</si>
  <si>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</si>
  <si>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</si>
  <si>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</si>
  <si>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</si>
  <si>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</si>
  <si>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</si>
  <si>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</si>
  <si>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</si>
  <si>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</si>
  <si>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</si>
  <si>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</si>
  <si>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</si>
  <si>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</si>
  <si>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</si>
  <si>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</si>
  <si>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</si>
  <si>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</si>
  <si>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</si>
  <si>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</si>
  <si>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</si>
  <si>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</si>
  <si>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</si>
  <si>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</si>
  <si>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</si>
  <si>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</si>
  <si>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</si>
  <si>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</si>
  <si>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</si>
  <si>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</si>
  <si>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</si>
  <si>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</si>
  <si>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</si>
  <si>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</si>
  <si>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</si>
  <si>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</si>
  <si>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</si>
  <si>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</si>
  <si>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</si>
  <si>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</si>
  <si>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</si>
  <si>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</si>
  <si>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</si>
  <si>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</si>
  <si>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</si>
  <si>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</si>
  <si>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</si>
  <si>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</si>
  <si>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</si>
  <si>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</si>
  <si>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</si>
  <si>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</si>
  <si>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</si>
  <si>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</si>
  <si>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</si>
  <si>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</si>
  <si>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</si>
  <si>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</si>
  <si>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</si>
  <si>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</si>
  <si>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</si>
  <si>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</si>
  <si>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</si>
  <si>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</si>
  <si>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</si>
  <si>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</si>
  <si>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</si>
  <si>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</si>
  <si>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</si>
  <si>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</si>
  <si>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</si>
  <si>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</si>
  <si>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</si>
  <si>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</si>
  <si>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</si>
  <si>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</si>
  <si>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</si>
  <si>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</si>
  <si>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</si>
  <si>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</si>
  <si>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</si>
  <si>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</si>
  <si>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</si>
  <si>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</si>
  <si>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</si>
  <si>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</si>
  <si>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</si>
  <si>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</si>
  <si>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</si>
  <si>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</si>
  <si>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</si>
  <si>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</si>
  <si>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</si>
  <si>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</si>
  <si>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</si>
  <si>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</si>
  <si>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</si>
  <si>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</si>
  <si>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</si>
  <si>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</si>
  <si>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</si>
  <si>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</si>
  <si>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</si>
  <si>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</si>
  <si>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</si>
  <si>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</si>
  <si>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</si>
  <si>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</si>
  <si>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</si>
  <si>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</si>
  <si>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</si>
  <si>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</si>
  <si>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</si>
  <si>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</si>
  <si>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</si>
  <si>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</si>
  <si>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</si>
  <si>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</si>
  <si>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</si>
  <si>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</si>
  <si>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</si>
  <si>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</si>
  <si>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</si>
  <si>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</si>
  <si>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</si>
  <si>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</si>
  <si>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</si>
  <si>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</si>
  <si>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</si>
  <si>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</si>
  <si>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</si>
  <si>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</si>
  <si>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</si>
  <si>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</si>
  <si>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</si>
  <si>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</si>
  <si>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</si>
  <si>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</si>
  <si>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</si>
  <si>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</si>
  <si>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</si>
  <si>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</si>
  <si>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</si>
  <si>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</si>
  <si>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</si>
  <si>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</si>
  <si>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</si>
  <si>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</si>
  <si>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</si>
  <si>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</si>
  <si>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</si>
  <si>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</si>
  <si>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</si>
  <si>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</si>
  <si>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</si>
  <si>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</si>
  <si>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</si>
  <si>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</si>
  <si>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</si>
  <si>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</si>
  <si>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</si>
  <si>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</si>
  <si>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</si>
  <si>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</si>
  <si>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</si>
  <si>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</si>
  <si>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</si>
  <si>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</si>
  <si>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</si>
  <si>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</si>
  <si>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</si>
  <si>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</si>
  <si>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</si>
  <si>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</si>
  <si>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</si>
  <si>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</si>
  <si>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</si>
  <si>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</si>
  <si>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</si>
  <si>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</si>
  <si>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</si>
  <si>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</si>
  <si>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</si>
  <si>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</si>
  <si>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</si>
  <si>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</si>
  <si>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</si>
  <si>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</si>
  <si>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</si>
  <si>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</si>
  <si>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</si>
  <si>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</si>
  <si>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</si>
  <si>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</si>
  <si>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</si>
  <si>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</si>
  <si>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</si>
  <si>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</si>
  <si>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</si>
  <si>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</si>
  <si>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</si>
  <si>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</si>
  <si>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</si>
  <si>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</si>
  <si>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</si>
  <si>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</si>
  <si>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</si>
  <si>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</si>
  <si>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</si>
  <si>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</si>
  <si>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</si>
  <si>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</si>
  <si>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</si>
  <si>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</si>
  <si>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</si>
  <si>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</si>
  <si>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</si>
  <si>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</si>
  <si>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</si>
  <si>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</si>
  <si>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</si>
  <si>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</si>
  <si>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</si>
  <si>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</si>
  <si>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</si>
  <si>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</si>
  <si>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</si>
  <si>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</si>
  <si>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</si>
  <si>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</si>
  <si>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</si>
  <si>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</si>
  <si>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</si>
  <si>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</si>
  <si>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</si>
  <si>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</si>
  <si>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</si>
  <si>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</si>
  <si>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</si>
  <si>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</si>
  <si>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</si>
  <si>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</si>
  <si>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</si>
  <si>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</si>
  <si>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</si>
  <si>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</si>
  <si>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</si>
  <si>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</si>
  <si>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</si>
  <si>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</si>
  <si>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</si>
  <si>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</si>
  <si>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</si>
  <si>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</si>
  <si>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</si>
  <si>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</si>
  <si>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</si>
  <si>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</si>
  <si>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</si>
  <si>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</si>
  <si>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</si>
  <si>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</si>
  <si>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</si>
  <si>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</si>
  <si>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</si>
  <si>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</si>
  <si>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</si>
  <si>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</si>
  <si>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</si>
  <si>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</si>
  <si>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</si>
  <si>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</si>
  <si>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</si>
  <si>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</si>
  <si>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</si>
  <si>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</si>
  <si>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</si>
  <si>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</si>
  <si>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</si>
  <si>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</si>
  <si>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</si>
  <si>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</si>
  <si>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</si>
  <si>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</si>
  <si>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</si>
  <si>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</si>
  <si>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</si>
  <si>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</si>
  <si>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</si>
  <si>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</si>
  <si>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</si>
  <si>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</si>
  <si>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</si>
  <si>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</si>
  <si>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</si>
  <si>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</si>
  <si>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</si>
  <si>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</si>
  <si>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</si>
  <si>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</si>
  <si>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</si>
  <si>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</si>
  <si>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</si>
  <si>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</si>
  <si>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</si>
  <si>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</si>
  <si>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</si>
  <si>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</si>
  <si>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</si>
  <si>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</si>
  <si>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</si>
  <si>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</si>
  <si>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</si>
  <si>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</si>
  <si>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</si>
  <si>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</si>
  <si>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</si>
  <si>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</si>
  <si>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</si>
  <si>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</si>
  <si>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</si>
  <si>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</si>
  <si>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</si>
  <si>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</si>
  <si>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</si>
  <si>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</si>
  <si>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</si>
  <si>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</si>
  <si>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</si>
  <si>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</si>
  <si>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</si>
  <si>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</si>
  <si>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</si>
  <si>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</si>
  <si>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</si>
  <si>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</si>
  <si>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</si>
  <si>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</si>
  <si>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</si>
  <si>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</si>
  <si>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</si>
  <si>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</si>
  <si>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</si>
  <si>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</si>
  <si>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</si>
  <si>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</si>
  <si>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</si>
  <si>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</si>
  <si>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</si>
  <si>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</si>
  <si>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</si>
  <si>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</si>
  <si>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</si>
  <si>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</si>
  <si>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</si>
  <si>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</si>
  <si>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</si>
  <si>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</si>
  <si>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</si>
  <si>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</si>
  <si>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</si>
  <si>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</si>
  <si>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</si>
  <si>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</si>
  <si>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</si>
  <si>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</si>
  <si>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</si>
  <si>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</si>
  <si>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</si>
  <si>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</si>
  <si>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</si>
  <si>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</si>
  <si>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</si>
  <si>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</si>
  <si>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</si>
  <si>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</si>
  <si>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</si>
  <si>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</si>
  <si>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</si>
  <si>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</si>
  <si>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</si>
  <si>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</si>
  <si>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</si>
  <si>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</si>
  <si>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</si>
  <si>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</si>
  <si>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</si>
  <si>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</si>
  <si>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</si>
  <si>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</si>
  <si>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</si>
  <si>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</si>
  <si>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</si>
  <si>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</si>
  <si>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</si>
  <si>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</si>
  <si>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</si>
  <si>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</si>
  <si>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</si>
  <si>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</si>
  <si>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</si>
  <si>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</si>
  <si>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</si>
  <si>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</si>
  <si>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</si>
  <si>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</si>
  <si>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</si>
  <si>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</si>
  <si>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</si>
  <si>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</si>
  <si>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</si>
  <si>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</si>
  <si>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</si>
  <si>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</si>
  <si>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</si>
  <si>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</si>
  <si>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</si>
  <si>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</si>
  <si>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</si>
  <si>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</si>
  <si>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</si>
  <si>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</si>
  <si>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</si>
  <si>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</si>
  <si>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</si>
  <si>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</si>
  <si>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</si>
  <si>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</si>
  <si>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</si>
  <si>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</si>
  <si>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</si>
  <si>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</si>
  <si>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</si>
  <si>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</si>
  <si>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</si>
  <si>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</si>
  <si>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</si>
  <si>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</si>
  <si>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</si>
  <si>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</si>
  <si>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</si>
  <si>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</si>
  <si>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</si>
  <si>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</si>
  <si>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</si>
  <si>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</si>
  <si>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</si>
  <si>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</si>
  <si>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</si>
  <si>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</si>
  <si>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</si>
  <si>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</si>
  <si>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</si>
  <si>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</si>
  <si>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</si>
  <si>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</si>
  <si>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</si>
  <si>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</si>
  <si>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</si>
  <si>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</si>
  <si>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</si>
  <si>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</si>
  <si>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</si>
  <si>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</si>
  <si>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</si>
  <si>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</si>
  <si>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</si>
  <si>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</si>
  <si>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</si>
  <si>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</si>
  <si>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</si>
  <si>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</si>
  <si>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</si>
  <si>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</si>
  <si>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</si>
  <si>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</si>
  <si>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</si>
  <si>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</si>
  <si>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</si>
  <si>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</si>
  <si>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</si>
  <si>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</si>
  <si>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</si>
  <si>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</si>
  <si>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</si>
  <si>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</si>
  <si>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</si>
  <si>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</si>
  <si>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</si>
  <si>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</si>
  <si>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</si>
  <si>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</si>
  <si>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</si>
  <si>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</si>
  <si>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</si>
  <si>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</si>
  <si>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</si>
  <si>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</si>
  <si>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</si>
  <si>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</si>
  <si>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</si>
  <si>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</si>
  <si>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</si>
  <si>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</si>
  <si>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</si>
  <si>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</si>
  <si>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</si>
  <si>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</si>
  <si>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</si>
  <si>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</si>
  <si>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</si>
  <si>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</si>
  <si>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</si>
  <si>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</si>
  <si>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</si>
  <si>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</si>
  <si>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</si>
  <si>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</si>
  <si>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</si>
  <si>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</si>
  <si>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</si>
  <si>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</si>
  <si>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</si>
  <si>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</si>
  <si>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</si>
  <si>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</si>
  <si>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</si>
  <si>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</si>
  <si>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</si>
  <si>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</si>
  <si>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</si>
  <si>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</si>
  <si>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</si>
  <si>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</si>
  <si>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</si>
  <si>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</si>
  <si>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</si>
  <si>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</si>
  <si>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</si>
  <si>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</si>
  <si>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</si>
  <si>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</si>
  <si>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</si>
  <si>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</si>
  <si>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</si>
  <si>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</si>
  <si>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</si>
  <si>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</si>
  <si>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</si>
  <si>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</si>
  <si>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</si>
  <si>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</si>
  <si>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</si>
  <si>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</si>
  <si>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</si>
  <si>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</si>
  <si>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</si>
  <si>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</si>
  <si>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</si>
  <si>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</si>
  <si>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</si>
  <si>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</si>
  <si>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</si>
  <si>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</si>
  <si>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</si>
  <si>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</si>
  <si>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</si>
  <si>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</si>
  <si>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</si>
  <si>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</si>
  <si>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</si>
  <si>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</si>
  <si>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</si>
  <si>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</si>
  <si>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</si>
  <si>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</si>
  <si>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</si>
  <si>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</si>
  <si>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</si>
  <si>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</si>
  <si>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</si>
  <si>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</si>
  <si>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</si>
  <si>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</si>
  <si>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</si>
  <si>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</si>
  <si>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</si>
  <si>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</si>
  <si>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</si>
  <si>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</si>
  <si>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</si>
  <si>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</si>
  <si>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</si>
  <si>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</si>
  <si>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</si>
  <si>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</si>
  <si>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</si>
  <si>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</si>
  <si>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</si>
  <si>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</si>
  <si>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</si>
  <si>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</si>
  <si>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</si>
  <si>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</si>
  <si>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</si>
  <si>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</si>
  <si>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</si>
  <si>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</si>
  <si>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</si>
  <si>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</si>
  <si>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</si>
  <si>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</si>
  <si>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</si>
  <si>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</si>
  <si>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</si>
  <si>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</si>
  <si>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</si>
  <si>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</si>
  <si>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</si>
  <si>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</si>
  <si>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</si>
  <si>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</si>
  <si>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</si>
  <si>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</si>
  <si>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</si>
  <si>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</si>
  <si>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</si>
  <si>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</si>
  <si>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</si>
  <si>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</si>
  <si>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</si>
  <si>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</si>
  <si>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</si>
  <si>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</si>
  <si>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</si>
  <si>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</si>
  <si>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</si>
  <si>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</si>
  <si>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</si>
  <si>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</si>
  <si>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</si>
  <si>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</si>
  <si>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</si>
  <si>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</si>
  <si>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</si>
  <si>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</si>
  <si>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</si>
  <si>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</si>
  <si>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</si>
  <si>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</si>
  <si>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</si>
  <si>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</si>
  <si>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</si>
  <si>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</si>
  <si>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</si>
  <si>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</si>
  <si>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</si>
  <si>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</si>
  <si>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</si>
  <si>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</si>
  <si>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</si>
  <si>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</si>
  <si>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</si>
  <si>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</si>
  <si>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</si>
  <si>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</si>
  <si>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</si>
  <si>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</si>
  <si>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</si>
  <si>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</si>
  <si>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</si>
  <si>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</si>
  <si>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</si>
  <si>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</si>
  <si>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</si>
  <si>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</si>
  <si>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</si>
  <si>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</si>
  <si>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</si>
  <si>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</si>
  <si>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</si>
  <si>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</si>
  <si>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</si>
  <si>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</si>
  <si>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</si>
  <si>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</si>
  <si>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</si>
  <si>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</si>
  <si>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</si>
  <si>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</si>
  <si>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</si>
  <si>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</si>
  <si>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</si>
  <si>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</si>
  <si>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</si>
  <si>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</si>
  <si>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</si>
  <si>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</si>
  <si>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</si>
  <si>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</si>
  <si>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</si>
  <si>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</si>
  <si>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</si>
  <si>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</si>
  <si>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</si>
  <si>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</si>
  <si>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</si>
  <si>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</si>
  <si>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</si>
  <si>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</si>
  <si>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</si>
  <si>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</si>
  <si>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</si>
  <si>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</si>
  <si>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</si>
  <si>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</si>
  <si>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</si>
  <si>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</si>
  <si>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</si>
  <si>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</si>
  <si>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</si>
  <si>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</si>
  <si>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</si>
  <si>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</si>
  <si>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</si>
  <si>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</si>
  <si>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</si>
  <si>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</si>
  <si>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</si>
  <si>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</si>
  <si>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</si>
  <si>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</si>
  <si>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</si>
  <si>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</si>
  <si>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</si>
  <si>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</si>
  <si>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</si>
  <si>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</si>
  <si>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</si>
  <si>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</si>
  <si>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</si>
  <si>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</si>
  <si>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</si>
  <si>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</si>
  <si>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</si>
  <si>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</si>
  <si>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</si>
  <si>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</si>
  <si>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</si>
  <si>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</si>
  <si>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</si>
  <si>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</si>
  <si>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</si>
  <si>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</si>
  <si>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</si>
  <si>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</si>
  <si>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</si>
  <si>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</si>
  <si>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</si>
  <si>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</si>
  <si>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</si>
  <si>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</si>
  <si>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</si>
  <si>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</si>
  <si>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</si>
  <si>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</si>
  <si>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</si>
  <si>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</si>
  <si>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</si>
  <si>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</si>
  <si>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</si>
  <si>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</si>
  <si>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</si>
  <si>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</si>
  <si>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</si>
  <si>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</si>
  <si>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</si>
  <si>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</si>
  <si>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</si>
  <si>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</si>
  <si>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</si>
  <si>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</si>
  <si>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</si>
  <si>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</si>
  <si>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</si>
  <si>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</si>
  <si>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</si>
  <si>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</si>
  <si>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</si>
  <si>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</si>
  <si>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</si>
  <si>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</si>
  <si>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</si>
  <si>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</si>
  <si>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</si>
  <si>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</si>
  <si>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</si>
  <si>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</si>
  <si>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</si>
  <si>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</si>
  <si>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</si>
  <si>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</si>
  <si>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</si>
  <si>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</si>
  <si>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</si>
  <si>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</si>
  <si>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</si>
  <si>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</si>
  <si>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</si>
  <si>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</si>
  <si>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</si>
  <si>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</si>
  <si>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</si>
  <si>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</si>
  <si>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</si>
  <si>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</si>
  <si>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</si>
  <si>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</si>
  <si>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</si>
  <si>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</si>
  <si>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</si>
  <si>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</si>
  <si>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</si>
  <si>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</si>
  <si>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</si>
  <si>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</si>
  <si>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</si>
  <si>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</si>
  <si>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</si>
  <si>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</si>
  <si>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</si>
  <si>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</si>
  <si>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</si>
  <si>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</si>
  <si>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</si>
  <si>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</si>
  <si>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</si>
  <si>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</si>
  <si>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</si>
  <si>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</si>
  <si>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</si>
  <si>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</si>
  <si>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</si>
  <si>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</si>
  <si>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</si>
  <si>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</si>
  <si>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</si>
  <si>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</si>
  <si>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</si>
  <si>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</si>
  <si>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</si>
  <si>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</si>
  <si>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</si>
  <si>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</si>
  <si>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</si>
  <si>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</si>
  <si>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</si>
  <si>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</si>
  <si>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</si>
  <si>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</si>
  <si>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</si>
  <si>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</si>
  <si>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</si>
  <si>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</si>
  <si>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</si>
  <si>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</si>
  <si>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</si>
  <si>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</si>
  <si>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</si>
  <si>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</si>
  <si>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</si>
  <si>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</si>
  <si>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</si>
  <si>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</si>
  <si>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</si>
  <si>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</si>
  <si>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</si>
  <si>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</si>
  <si>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</si>
  <si>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</si>
  <si>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</si>
  <si>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</si>
  <si>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</si>
  <si>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</si>
  <si>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</si>
  <si>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</si>
  <si>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</si>
  <si>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</si>
  <si>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</si>
  <si>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</si>
  <si>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</si>
  <si>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</si>
  <si>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</si>
  <si>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</si>
  <si>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</si>
  <si>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</si>
  <si>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</si>
  <si>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</si>
  <si>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</si>
  <si>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</si>
  <si>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</si>
  <si>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</si>
  <si>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</si>
  <si>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</si>
  <si>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</si>
  <si>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</si>
  <si>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</si>
  <si>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</si>
  <si>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</si>
  <si>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</si>
  <si>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</si>
  <si>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</si>
  <si>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</si>
  <si>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</si>
  <si>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</si>
  <si>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</si>
  <si>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</si>
  <si>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</si>
  <si>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</si>
  <si>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</si>
  <si>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</si>
  <si>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</si>
  <si>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</si>
  <si>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</si>
  <si>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</si>
  <si>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</si>
  <si>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</si>
  <si>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</si>
  <si>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</si>
  <si>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</si>
  <si>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</si>
  <si>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</si>
  <si>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</si>
  <si>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</si>
  <si>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</si>
  <si>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</si>
  <si>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</si>
  <si>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</si>
  <si>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</si>
  <si>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</si>
  <si>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</si>
  <si>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</si>
  <si>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</si>
  <si>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</si>
  <si>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</si>
  <si>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</si>
  <si>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</si>
  <si>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</si>
  <si>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</si>
  <si>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</si>
  <si>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</si>
  <si>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</si>
  <si>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</si>
  <si>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</si>
  <si>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</si>
  <si>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</si>
  <si>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</si>
  <si>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</si>
  <si>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</si>
  <si>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</si>
  <si>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</si>
  <si>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</si>
  <si>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</si>
  <si>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</si>
  <si>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</si>
  <si>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</si>
  <si>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</si>
  <si>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</si>
  <si>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</si>
  <si>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</si>
  <si>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</si>
  <si>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</si>
  <si>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</si>
  <si>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</si>
  <si>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</si>
  <si>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</si>
  <si>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</si>
  <si>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</si>
  <si>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</si>
  <si>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</si>
  <si>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</si>
  <si>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</si>
  <si>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</si>
  <si>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</si>
  <si>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</si>
  <si>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</si>
  <si>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</si>
  <si>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</si>
  <si>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</si>
  <si>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</si>
  <si>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</si>
  <si>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</si>
  <si>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</si>
  <si>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</si>
  <si>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</si>
  <si>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</si>
  <si>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</si>
  <si>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</si>
  <si>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</si>
  <si>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</si>
  <si>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</si>
  <si>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</si>
  <si>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</si>
  <si>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</si>
  <si>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</si>
  <si>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</si>
  <si>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</si>
  <si>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</si>
  <si>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</si>
  <si>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</si>
  <si>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</si>
  <si>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</si>
  <si>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</si>
  <si>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</si>
  <si>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</si>
  <si>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</si>
  <si>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</si>
  <si>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</si>
  <si>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</si>
  <si>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</si>
  <si>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</si>
  <si>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</si>
  <si>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</si>
  <si>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</si>
  <si>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</si>
  <si>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</si>
  <si>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</si>
  <si>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</si>
  <si>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</si>
  <si>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</si>
  <si>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</si>
  <si>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</si>
  <si>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</si>
  <si>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</si>
  <si>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</si>
  <si>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</si>
  <si>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</si>
  <si>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</si>
  <si>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</si>
  <si>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</si>
  <si>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</si>
  <si>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</si>
  <si>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</si>
  <si>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</si>
  <si>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</si>
  <si>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</si>
  <si>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</si>
  <si>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</si>
  <si>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</si>
  <si>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</si>
  <si>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</si>
  <si>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</si>
  <si>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</si>
  <si>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</si>
  <si>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</si>
  <si>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</si>
  <si>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</si>
  <si>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</si>
  <si>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</si>
  <si>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</si>
  <si>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</si>
  <si>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</si>
  <si>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</si>
  <si>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</si>
  <si>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</si>
  <si>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</si>
  <si>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</si>
  <si>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</si>
  <si>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</si>
  <si>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</si>
  <si>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</si>
  <si>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</si>
  <si>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</si>
  <si>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</si>
  <si>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</si>
  <si>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</si>
  <si>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</si>
  <si>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</si>
  <si>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</si>
  <si>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</si>
  <si>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</si>
  <si>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</si>
  <si>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</si>
  <si>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</si>
  <si>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</si>
  <si>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</si>
  <si>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</si>
  <si>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</si>
  <si>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</si>
  <si>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</si>
  <si>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</si>
  <si>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</si>
  <si>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</si>
  <si>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</si>
  <si>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</si>
  <si>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</si>
  <si>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</si>
  <si>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</si>
  <si>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</si>
  <si>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</si>
  <si>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</si>
  <si>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</si>
  <si>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</si>
  <si>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</si>
  <si>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</si>
  <si>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</si>
  <si>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</si>
  <si>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</si>
  <si>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</si>
  <si>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</si>
  <si>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</si>
  <si>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</si>
  <si>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</si>
  <si>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</si>
  <si>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</si>
  <si>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</si>
  <si>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</si>
  <si>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</si>
  <si>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</si>
  <si>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</si>
  <si>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</si>
  <si>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</si>
  <si>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</si>
  <si>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</si>
  <si>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</si>
  <si>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</si>
  <si>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</si>
  <si>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</si>
  <si>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</si>
  <si>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</si>
  <si>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</si>
  <si>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</si>
  <si>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</si>
  <si>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</si>
  <si>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</si>
  <si>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</si>
  <si>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</si>
  <si>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</si>
  <si>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</si>
  <si>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</si>
  <si>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</si>
  <si>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</si>
  <si>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</si>
  <si>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</si>
  <si>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</si>
  <si>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</si>
  <si>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</si>
  <si>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</si>
  <si>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</si>
  <si>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</si>
  <si>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</si>
  <si>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</si>
  <si>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</si>
  <si>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</si>
  <si>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</si>
  <si>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</si>
  <si>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</si>
  <si>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</si>
  <si>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</si>
  <si>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</si>
  <si>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</si>
  <si>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</si>
  <si>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</si>
  <si>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</si>
  <si>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</si>
  <si>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</si>
  <si>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</si>
  <si>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</si>
  <si>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</si>
  <si>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</si>
  <si>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</si>
  <si>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</si>
  <si>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</si>
  <si>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</si>
  <si>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</si>
  <si>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</si>
  <si>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</si>
  <si>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</si>
  <si>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</si>
  <si>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</si>
  <si>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</si>
  <si>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</si>
  <si>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</si>
  <si>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</si>
  <si>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</si>
  <si>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</si>
  <si>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</si>
  <si>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</si>
  <si>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</si>
  <si>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</si>
  <si>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</si>
  <si>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</si>
  <si>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</si>
  <si>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</si>
  <si>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</si>
  <si>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</si>
  <si>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</si>
  <si>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</si>
  <si>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</si>
  <si>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</si>
  <si>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</si>
  <si>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</si>
  <si>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</si>
  <si>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</si>
  <si>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</si>
  <si>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</si>
  <si>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</si>
  <si>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</si>
  <si>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</si>
  <si>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</si>
  <si>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</si>
  <si>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</si>
  <si>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</si>
  <si>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</si>
  <si>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</si>
  <si>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</si>
  <si>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</si>
  <si>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</si>
  <si>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</si>
  <si>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</si>
  <si>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</si>
  <si>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</si>
  <si>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</si>
  <si>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</si>
  <si>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</si>
  <si>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</si>
  <si>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</si>
  <si>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</si>
  <si>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</si>
  <si>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</si>
  <si>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</si>
  <si>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</si>
  <si>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</si>
  <si>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</si>
  <si>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</si>
  <si>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</si>
  <si>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</si>
  <si>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</si>
  <si>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</si>
  <si>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</si>
  <si>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</si>
  <si>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</si>
  <si>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</si>
  <si>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</si>
  <si>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</si>
  <si>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</si>
  <si>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</si>
  <si>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</si>
  <si>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</si>
  <si>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</si>
  <si>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</si>
  <si>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</si>
  <si>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</si>
  <si>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</si>
  <si>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</si>
  <si>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</si>
  <si>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</si>
  <si>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</si>
  <si>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</si>
  <si>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</si>
  <si>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</si>
  <si>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</si>
  <si>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</si>
  <si>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</si>
  <si>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</si>
  <si>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</si>
  <si>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</si>
  <si>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</si>
  <si>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</si>
  <si>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</si>
  <si>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</si>
  <si>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</si>
  <si>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</si>
  <si>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</si>
  <si>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</si>
  <si>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</si>
  <si>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</si>
  <si>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</si>
  <si>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</si>
  <si>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</si>
  <si>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</si>
  <si>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</si>
  <si>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</si>
  <si>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</si>
  <si>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</si>
  <si>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</si>
  <si>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</si>
  <si>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</si>
  <si>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</si>
  <si>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</si>
  <si>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</si>
  <si>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</si>
  <si>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</si>
  <si>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</si>
  <si>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</si>
  <si>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</si>
  <si>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</si>
  <si>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</si>
  <si>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</si>
  <si>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</si>
  <si>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</si>
  <si>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</si>
  <si>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</si>
  <si>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</si>
  <si>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</si>
  <si>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</si>
  <si>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</si>
  <si>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</si>
  <si>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</si>
  <si>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</si>
  <si>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</si>
  <si>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</si>
  <si>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</si>
  <si>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</si>
  <si>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</si>
  <si>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</si>
  <si>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</si>
  <si>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</si>
  <si>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</si>
  <si>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</si>
  <si>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</si>
  <si>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</si>
  <si>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</si>
  <si>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</si>
  <si>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</si>
  <si>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</si>
  <si>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</si>
  <si>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</si>
  <si>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</si>
  <si>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</si>
  <si>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</si>
  <si>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</si>
  <si>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</si>
  <si>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</si>
  <si>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</si>
  <si>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</si>
  <si>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</si>
  <si>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</si>
  <si>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</si>
  <si>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</si>
  <si>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</si>
  <si>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</si>
  <si>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</si>
  <si>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</si>
  <si>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</si>
  <si>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</si>
  <si>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</si>
  <si>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</si>
  <si>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</si>
  <si>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</si>
  <si>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</si>
  <si>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</si>
  <si>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</si>
  <si>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</si>
  <si>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</si>
  <si>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</si>
  <si>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</si>
  <si>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</si>
  <si>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</si>
  <si>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</si>
  <si>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</si>
  <si>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</si>
  <si>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</si>
  <si>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</si>
  <si>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</si>
  <si>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</si>
  <si>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</si>
  <si>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</si>
  <si>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</si>
  <si>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</si>
  <si>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</si>
  <si>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</si>
  <si>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</si>
  <si>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</si>
  <si>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</si>
  <si>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</si>
  <si>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</si>
  <si>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</si>
  <si>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</si>
  <si>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</si>
  <si>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</si>
  <si>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</si>
  <si>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</si>
  <si>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</si>
  <si>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</si>
  <si>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</si>
  <si>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</si>
  <si>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</si>
  <si>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</si>
  <si>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</si>
  <si>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</si>
  <si>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</si>
  <si>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</si>
  <si>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</si>
  <si>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</si>
  <si>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</si>
  <si>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</si>
  <si>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</si>
  <si>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</si>
  <si>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</si>
  <si>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</si>
  <si>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</si>
  <si>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</si>
  <si>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</si>
  <si>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</si>
  <si>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</si>
  <si>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</si>
  <si>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</si>
  <si>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</si>
  <si>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</si>
  <si>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</si>
  <si>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</si>
  <si>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</si>
  <si>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</si>
  <si>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</si>
  <si>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</si>
  <si>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</si>
  <si>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</si>
  <si>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</si>
  <si>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</si>
  <si>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</si>
  <si>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</si>
  <si>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</si>
  <si>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</si>
  <si>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</si>
  <si>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</si>
  <si>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</si>
  <si>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</si>
  <si>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</si>
  <si>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</si>
  <si>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</si>
  <si>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</si>
  <si>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</si>
  <si>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</si>
  <si>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</si>
  <si>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</si>
  <si>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</si>
  <si>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</si>
  <si>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</si>
  <si>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</si>
  <si>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</si>
  <si>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</si>
  <si>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</si>
  <si>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</si>
  <si>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</si>
  <si>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</si>
  <si>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</si>
  <si>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</si>
  <si>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</si>
  <si>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</si>
  <si>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</si>
  <si>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</si>
  <si>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</si>
  <si>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</si>
  <si>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</si>
  <si>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</si>
  <si>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</si>
  <si>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</si>
  <si>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</si>
  <si>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</si>
  <si>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</si>
  <si>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</si>
  <si>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</si>
  <si>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</si>
  <si>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</si>
  <si>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</si>
  <si>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</si>
  <si>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</si>
  <si>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</si>
  <si>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</si>
  <si>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</si>
  <si>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</si>
  <si>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</si>
  <si>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</si>
  <si>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</si>
  <si>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</si>
  <si>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</si>
  <si>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</si>
  <si>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</si>
  <si>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</si>
  <si>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</si>
  <si>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</si>
  <si>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</si>
  <si>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</si>
  <si>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</si>
  <si>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</si>
  <si>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</si>
  <si>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</si>
  <si>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</si>
  <si>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</si>
  <si>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</si>
  <si>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</si>
  <si>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</si>
  <si>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</si>
  <si>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</si>
  <si>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</si>
  <si>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</si>
  <si>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</si>
  <si>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</si>
  <si>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</si>
  <si>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</si>
  <si>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</si>
  <si>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</si>
  <si>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</si>
  <si>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</si>
  <si>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</si>
  <si>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</si>
  <si>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</si>
  <si>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</si>
  <si>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</si>
  <si>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</si>
  <si>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</si>
  <si>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</si>
  <si>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</si>
  <si>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</si>
  <si>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</si>
  <si>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</si>
  <si>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</si>
  <si>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</si>
  <si>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</si>
  <si>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</si>
  <si>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</si>
  <si>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</si>
  <si>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</si>
  <si>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</si>
  <si>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</si>
  <si>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</si>
  <si>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</si>
  <si>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</si>
  <si>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</si>
  <si>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</si>
  <si>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</si>
  <si>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</si>
  <si>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</si>
  <si>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</si>
  <si>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</si>
  <si>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</si>
  <si>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</si>
  <si>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</si>
  <si>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</si>
  <si>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</si>
  <si>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</si>
  <si>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</si>
  <si>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</si>
  <si>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</si>
  <si>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</si>
  <si>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</si>
  <si>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</si>
  <si>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</si>
  <si>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</si>
  <si>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</si>
  <si>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</si>
  <si>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</si>
  <si>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</si>
  <si>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</si>
  <si>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</si>
  <si>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</si>
  <si>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</si>
  <si>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</si>
  <si>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</si>
  <si>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</si>
  <si>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</si>
  <si>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</si>
  <si>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</si>
  <si>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</si>
  <si>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</si>
  <si>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</si>
  <si>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</si>
  <si>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</si>
  <si>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</si>
  <si>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</si>
  <si>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</si>
  <si>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</si>
  <si>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</si>
  <si>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</si>
  <si>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</si>
  <si>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</si>
  <si>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</si>
  <si>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</si>
  <si>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</si>
  <si>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</si>
  <si>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</si>
  <si>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</si>
  <si>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</si>
  <si>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</si>
  <si>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</si>
  <si>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</si>
  <si>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</si>
  <si>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</si>
  <si>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</si>
  <si>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</si>
  <si>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</si>
  <si>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</si>
  <si>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</si>
  <si>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</si>
  <si>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</si>
  <si>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</si>
  <si>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</si>
  <si>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</si>
  <si>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</si>
  <si>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</si>
  <si>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</si>
  <si>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</si>
  <si>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</si>
  <si>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</si>
  <si>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</si>
  <si>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</si>
  <si>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</si>
  <si>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</si>
  <si>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</si>
  <si>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</si>
  <si>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</si>
  <si>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</si>
  <si>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</si>
  <si>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</si>
  <si>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</si>
  <si>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</si>
  <si>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</si>
  <si>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</si>
  <si>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</si>
  <si>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</si>
  <si>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</si>
  <si>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</si>
  <si>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</si>
  <si>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</si>
  <si>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</si>
  <si>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</si>
  <si>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</si>
  <si>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</si>
  <si>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</si>
  <si>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</si>
  <si>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</si>
  <si>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</si>
  <si>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</si>
  <si>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</si>
  <si>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</si>
  <si>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</si>
  <si>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</si>
  <si>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</si>
  <si>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</si>
  <si>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</si>
  <si>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</si>
  <si>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</si>
  <si>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</si>
  <si>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</si>
  <si>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</si>
  <si>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</si>
  <si>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</si>
  <si>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</si>
  <si>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</si>
  <si>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</si>
  <si>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</si>
  <si>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</si>
  <si>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</si>
  <si>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</si>
  <si>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</si>
  <si>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</si>
  <si>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</si>
  <si>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</si>
  <si>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</si>
  <si>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</si>
  <si>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</si>
  <si>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</si>
  <si>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</si>
  <si>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</si>
  <si>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</si>
  <si>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</si>
  <si>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</si>
  <si>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</si>
  <si>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</si>
  <si>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</si>
  <si>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</si>
  <si>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</si>
  <si>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</si>
  <si>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</si>
  <si>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</si>
  <si>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</si>
  <si>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</si>
  <si>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</si>
  <si>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</si>
  <si>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</si>
  <si>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</si>
  <si>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</si>
  <si>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</si>
  <si>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</si>
  <si>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</si>
  <si>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</si>
  <si>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</si>
  <si>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</si>
  <si>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</si>
  <si>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</si>
  <si>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</si>
  <si>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</si>
  <si>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</si>
  <si>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</si>
  <si>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</si>
  <si>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</si>
  <si>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</si>
  <si>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</si>
  <si>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</si>
  <si>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</si>
  <si>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</si>
  <si>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</si>
  <si>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</si>
  <si>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</si>
  <si>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</si>
  <si>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</si>
  <si>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</si>
  <si>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</si>
  <si>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</si>
  <si>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</si>
  <si>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</si>
  <si>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</si>
  <si>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</si>
  <si>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</si>
  <si>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</si>
  <si>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</si>
  <si>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</si>
  <si>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</si>
  <si>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</si>
  <si>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</si>
  <si>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</si>
  <si>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</si>
  <si>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</si>
  <si>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</si>
  <si>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</si>
  <si>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</si>
  <si>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</si>
  <si>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</si>
  <si>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</si>
  <si>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</si>
  <si>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</si>
  <si>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</si>
  <si>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</si>
  <si>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</si>
  <si>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</si>
  <si>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</si>
  <si>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</si>
  <si>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</si>
  <si>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</si>
  <si>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</si>
  <si>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</si>
  <si>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</si>
  <si>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</si>
  <si>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</si>
  <si>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</si>
  <si>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</si>
  <si>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</si>
  <si>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</si>
  <si>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</si>
  <si>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</si>
  <si>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</si>
  <si>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</si>
  <si>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</si>
  <si>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</si>
  <si>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</si>
  <si>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</si>
  <si>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</si>
  <si>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</si>
  <si>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</si>
  <si>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</si>
  <si>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</si>
  <si>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</si>
  <si>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</si>
  <si>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</si>
  <si>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</si>
  <si>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</si>
  <si>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</si>
  <si>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</si>
  <si>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</si>
  <si>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</si>
  <si>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</si>
  <si>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</si>
  <si>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</si>
  <si>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</si>
  <si>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</si>
  <si>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</si>
  <si>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</si>
  <si>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</si>
  <si>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</si>
  <si>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</si>
  <si>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</si>
  <si>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</si>
  <si>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</si>
  <si>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</si>
  <si>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</si>
  <si>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</si>
  <si>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</si>
  <si>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</si>
  <si>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</si>
  <si>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</si>
  <si>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</si>
  <si>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</si>
  <si>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</si>
  <si>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</si>
  <si>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</si>
  <si>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</si>
  <si>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</si>
  <si>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</si>
  <si>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</si>
  <si>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</si>
  <si>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</si>
  <si>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</si>
  <si>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</si>
  <si>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</si>
  <si>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</si>
  <si>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</si>
  <si>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</si>
  <si>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</si>
  <si>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</si>
  <si>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</si>
  <si>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</si>
  <si>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</si>
  <si>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</si>
  <si>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</si>
  <si>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</si>
  <si>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</si>
  <si>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</si>
  <si>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</si>
  <si>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</si>
  <si>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</si>
  <si>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</si>
  <si>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</si>
  <si>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</si>
  <si>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</si>
  <si>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</si>
  <si>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</si>
  <si>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</si>
  <si>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</si>
  <si>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</si>
  <si>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</si>
  <si>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</si>
  <si>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</si>
  <si>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</si>
  <si>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</si>
  <si>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</si>
  <si>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</si>
  <si>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</si>
  <si>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</si>
  <si>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</si>
  <si>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</si>
  <si>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</si>
  <si>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</si>
  <si>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</si>
  <si>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</si>
  <si>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</si>
  <si>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</si>
  <si>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</si>
  <si>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</si>
  <si>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</si>
  <si>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</si>
  <si>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</si>
  <si>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</si>
  <si>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</si>
  <si>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</si>
  <si>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</si>
  <si>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</si>
  <si>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</si>
  <si>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</si>
  <si>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</si>
  <si>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</si>
  <si>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</si>
  <si>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</si>
  <si>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</si>
  <si>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</si>
  <si>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</si>
  <si>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</si>
  <si>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</si>
  <si>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</si>
  <si>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</si>
  <si>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</si>
  <si>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</si>
  <si>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</si>
  <si>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</si>
  <si>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</si>
  <si>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</si>
  <si>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</si>
  <si>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</si>
  <si>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</si>
  <si>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</si>
  <si>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</si>
  <si>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</si>
  <si>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</si>
  <si>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</si>
  <si>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</si>
  <si>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</si>
  <si>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</si>
  <si>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</si>
  <si>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</si>
  <si>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</si>
  <si>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</si>
  <si>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</si>
  <si>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</si>
  <si>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</si>
  <si>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</si>
  <si>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</si>
  <si>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</si>
  <si>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</si>
  <si>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</si>
  <si>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</si>
  <si>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</si>
  <si>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</si>
  <si>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</si>
  <si>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</si>
  <si>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</si>
  <si>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</si>
  <si>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</si>
  <si>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</si>
  <si>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</si>
  <si>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</si>
  <si>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</si>
  <si>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</si>
  <si>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</si>
  <si>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</si>
  <si>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</si>
  <si>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</si>
  <si>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</si>
  <si>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</si>
  <si>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</si>
  <si>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</si>
  <si>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</si>
  <si>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</si>
  <si>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</si>
  <si>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</si>
  <si>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</si>
  <si>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</si>
  <si>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</si>
  <si>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</si>
  <si>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</si>
  <si>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</si>
  <si>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</si>
  <si>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</si>
  <si>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</si>
  <si>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</si>
  <si>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</si>
  <si>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</si>
  <si>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</si>
  <si>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</si>
  <si>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</si>
  <si>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</si>
  <si>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</si>
  <si>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</si>
  <si>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</si>
  <si>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</si>
  <si>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</si>
  <si>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</si>
  <si>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</si>
  <si>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</si>
  <si>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</si>
  <si>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</si>
  <si>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</si>
  <si>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</si>
  <si>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</si>
  <si>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</si>
  <si>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</si>
  <si>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</si>
  <si>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</si>
  <si>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</si>
  <si>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</si>
  <si>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</si>
  <si>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</si>
  <si>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</si>
  <si>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</si>
  <si>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</si>
  <si>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</si>
  <si>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</si>
  <si>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</si>
  <si>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</si>
  <si>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</si>
  <si>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</si>
  <si>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</si>
  <si>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</si>
  <si>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</si>
  <si>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</si>
  <si>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</si>
  <si>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</si>
  <si>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</si>
  <si>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</si>
  <si>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</si>
  <si>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</si>
  <si>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</si>
  <si>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</si>
  <si>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</si>
  <si>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</si>
  <si>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</si>
  <si>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</si>
  <si>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</si>
  <si>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</si>
  <si>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</si>
  <si>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</si>
  <si>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</si>
  <si>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</si>
  <si>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</si>
  <si>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</si>
  <si>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</si>
  <si>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</si>
  <si>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</si>
  <si>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</si>
  <si>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</si>
  <si>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</si>
  <si>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</si>
  <si>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</si>
  <si>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</si>
  <si>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</si>
  <si>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</si>
  <si>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</si>
  <si>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</si>
  <si>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</si>
  <si>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</si>
  <si>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</si>
  <si>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</si>
  <si>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</si>
  <si>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</si>
  <si>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</si>
  <si>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</si>
  <si>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</si>
  <si>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</si>
  <si>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</si>
  <si>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</si>
  <si>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</si>
  <si>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</si>
  <si>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</si>
  <si>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</si>
  <si>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</si>
  <si>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</si>
  <si>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</si>
  <si>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</si>
  <si>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</si>
  <si>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</si>
  <si>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</si>
  <si>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</si>
  <si>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</si>
  <si>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</si>
  <si>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</si>
  <si>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</si>
  <si>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</si>
  <si>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</si>
  <si>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</si>
  <si>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</si>
  <si>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</si>
  <si>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</si>
  <si>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</si>
  <si>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</si>
  <si>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</si>
  <si>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</si>
  <si>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</si>
  <si>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</si>
  <si>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</si>
  <si>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</si>
  <si>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</si>
  <si>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</si>
  <si>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</si>
  <si>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</si>
  <si>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</si>
  <si>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</si>
  <si>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</si>
  <si>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</si>
  <si>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</si>
  <si>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</si>
  <si>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</si>
  <si>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</si>
  <si>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</si>
  <si>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</si>
  <si>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</si>
  <si>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</si>
  <si>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</si>
  <si>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</si>
  <si>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</si>
  <si>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</si>
  <si>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</si>
  <si>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</si>
  <si>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</si>
  <si>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</si>
  <si>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</si>
  <si>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</si>
  <si>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</si>
  <si>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</si>
  <si>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</si>
  <si>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</si>
  <si>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</si>
  <si>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</si>
  <si>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</si>
  <si>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</si>
  <si>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</si>
  <si>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</si>
  <si>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</si>
  <si>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</si>
  <si>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</si>
  <si>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</si>
  <si>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</si>
  <si>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</si>
  <si>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</si>
  <si>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</si>
  <si>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</si>
  <si>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</si>
  <si>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</si>
  <si>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</si>
  <si>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</si>
  <si>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</si>
  <si>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</si>
  <si>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</si>
  <si>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</si>
  <si>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</si>
  <si>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</si>
  <si>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</si>
  <si>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</si>
  <si>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</si>
  <si>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</si>
  <si>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</si>
  <si>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</si>
  <si>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</si>
  <si>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</si>
  <si>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</si>
  <si>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</si>
  <si>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</si>
  <si>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</si>
  <si>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</si>
  <si>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</si>
  <si>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Row Labels</t>
  </si>
  <si>
    <t>Grand Total</t>
  </si>
  <si>
    <t>2019</t>
  </si>
  <si>
    <t>Jan</t>
  </si>
  <si>
    <t>Feb</t>
  </si>
  <si>
    <t>Mar</t>
  </si>
  <si>
    <t>Apr</t>
  </si>
  <si>
    <t>May</t>
  </si>
  <si>
    <t>Jun</t>
  </si>
  <si>
    <t>Jul</t>
  </si>
  <si>
    <t>Aug</t>
  </si>
  <si>
    <t>Sep</t>
  </si>
  <si>
    <t>Oct</t>
  </si>
  <si>
    <t>Nov</t>
  </si>
  <si>
    <t>Dec</t>
  </si>
  <si>
    <t>2020</t>
  </si>
  <si>
    <t>2021</t>
  </si>
  <si>
    <t>2022</t>
  </si>
  <si>
    <t>Column Labels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</si>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</sst>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0.0"/>
    <numFmt numFmtId="166" formatCode="[$-14809]d\ mmm\ yyyy;@"/>
    <numFmt numFmtId="167" formatCode="0.0\ &quot;KG&quot;"/>
    <numFmt numFmtId="168" formatCode="&quot;$&quot;#,##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44" fontId="0" fillId="0" borderId="0" xfId="1" applyFon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8" fontId="0" fillId="0" borderId="0" xfId="0" applyNumberFormat="1"/>
  </cellXfs>
  <cellStyles count="2">
    <cellStyle name="Currency" xfId="1" builtinId="4"/>
    <cellStyle name="Normal" xfId="0" builtinId="0"/>
  </cellStyles>
  <dxfs count="11">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14809]d\ 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try (2).xlsx]Total Sales!Sales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Arabica</c:v>
                </c:pt>
              </c:strCache>
            </c:strRef>
          </c:tx>
          <c:spPr>
            <a:ln w="28575" cap="rnd">
              <a:solidFill>
                <a:schemeClr val="accent1"/>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251E-4145-A862-1F6E4DBB5C1C}"/>
            </c:ext>
          </c:extLst>
        </c:ser>
        <c:ser>
          <c:idx val="1"/>
          <c:order val="1"/>
          <c:tx>
            <c:strRef>
              <c:f>'Total Sales'!$C$3:$C$4</c:f>
              <c:strCache>
                <c:ptCount val="1"/>
                <c:pt idx="0">
                  <c:v>Excelsa</c:v>
                </c:pt>
              </c:strCache>
            </c:strRef>
          </c:tx>
          <c:spPr>
            <a:ln w="28575" cap="rnd">
              <a:solidFill>
                <a:schemeClr val="accent2"/>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251E-4145-A862-1F6E4DBB5C1C}"/>
            </c:ext>
          </c:extLst>
        </c:ser>
        <c:ser>
          <c:idx val="2"/>
          <c:order val="2"/>
          <c:tx>
            <c:strRef>
              <c:f>'Total Sales'!$D$3:$D$4</c:f>
              <c:strCache>
                <c:ptCount val="1"/>
                <c:pt idx="0">
                  <c:v>Liberica</c:v>
                </c:pt>
              </c:strCache>
            </c:strRef>
          </c:tx>
          <c:spPr>
            <a:ln w="28575" cap="rnd">
              <a:solidFill>
                <a:schemeClr val="accent3"/>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251E-4145-A862-1F6E4DBB5C1C}"/>
            </c:ext>
          </c:extLst>
        </c:ser>
        <c:ser>
          <c:idx val="3"/>
          <c:order val="3"/>
          <c:tx>
            <c:strRef>
              <c:f>'Total Sales'!$E$3:$E$4</c:f>
              <c:strCache>
                <c:ptCount val="1"/>
                <c:pt idx="0">
                  <c:v>Robusta</c:v>
                </c:pt>
              </c:strCache>
            </c:strRef>
          </c:tx>
          <c:spPr>
            <a:ln w="28575" cap="rnd">
              <a:solidFill>
                <a:schemeClr val="accent4"/>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251E-4145-A862-1F6E4DBB5C1C}"/>
            </c:ext>
          </c:extLst>
        </c:ser>
        <c:dLbls>
          <c:showLegendKey val="0"/>
          <c:showVal val="0"/>
          <c:showCatName val="0"/>
          <c:showSerName val="0"/>
          <c:showPercent val="0"/>
          <c:showBubbleSize val="0"/>
        </c:dLbls>
        <c:smooth val="0"/>
        <c:axId val="1635155584"/>
        <c:axId val="1635157984"/>
      </c:lineChart>
      <c:catAx>
        <c:axId val="163515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57984"/>
        <c:crosses val="autoZero"/>
        <c:auto val="1"/>
        <c:lblAlgn val="ctr"/>
        <c:lblOffset val="100"/>
        <c:noMultiLvlLbl val="0"/>
      </c:catAx>
      <c:valAx>
        <c:axId val="163515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5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try (2).xlsx]Sales by Country!Country</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cat>
            <c:strRef>
              <c:f>'Sales by Country'!$A$4:$A$7</c:f>
              <c:strCache>
                <c:ptCount val="3"/>
                <c:pt idx="0">
                  <c:v>United Kingdom</c:v>
                </c:pt>
                <c:pt idx="1">
                  <c:v>Ireland</c:v>
                </c:pt>
                <c:pt idx="2">
                  <c:v>United States</c:v>
                </c:pt>
              </c:strCache>
            </c:strRef>
          </c:cat>
          <c:val>
            <c:numRef>
              <c:f>'Sales by Country'!$B$4:$B$7</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1-2223-48EA-987B-FF9B1CA2BEEF}"/>
            </c:ext>
          </c:extLst>
        </c:ser>
        <c:dLbls>
          <c:showLegendKey val="0"/>
          <c:showVal val="0"/>
          <c:showCatName val="0"/>
          <c:showSerName val="0"/>
          <c:showPercent val="0"/>
          <c:showBubbleSize val="0"/>
        </c:dLbls>
        <c:gapWidth val="182"/>
        <c:axId val="1631419712"/>
        <c:axId val="1631422592"/>
      </c:barChart>
      <c:catAx>
        <c:axId val="1631419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422592"/>
        <c:crosses val="autoZero"/>
        <c:auto val="1"/>
        <c:lblAlgn val="ctr"/>
        <c:lblOffset val="100"/>
        <c:noMultiLvlLbl val="0"/>
      </c:catAx>
      <c:valAx>
        <c:axId val="16314225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41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try (2).xlsx]Top 5 Customers!Top Cust</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22EE-4CA2-91AB-A288638E5F7E}"/>
            </c:ext>
          </c:extLst>
        </c:ser>
        <c:dLbls>
          <c:showLegendKey val="0"/>
          <c:showVal val="0"/>
          <c:showCatName val="0"/>
          <c:showSerName val="0"/>
          <c:showPercent val="0"/>
          <c:showBubbleSize val="0"/>
        </c:dLbls>
        <c:gapWidth val="182"/>
        <c:axId val="1640683616"/>
        <c:axId val="1640682176"/>
      </c:barChart>
      <c:catAx>
        <c:axId val="1640683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82176"/>
        <c:crosses val="autoZero"/>
        <c:auto val="1"/>
        <c:lblAlgn val="ctr"/>
        <c:lblOffset val="100"/>
        <c:noMultiLvlLbl val="0"/>
      </c:catAx>
      <c:valAx>
        <c:axId val="16406821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try (2).xlsx]Total Sales!Sales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Arabica</c:v>
                </c:pt>
              </c:strCache>
            </c:strRef>
          </c:tx>
          <c:spPr>
            <a:ln w="28575" cap="rnd">
              <a:solidFill>
                <a:schemeClr val="accent1"/>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C-3473-4905-BB0A-68D0410D5DAC}"/>
            </c:ext>
          </c:extLst>
        </c:ser>
        <c:ser>
          <c:idx val="1"/>
          <c:order val="1"/>
          <c:tx>
            <c:strRef>
              <c:f>'Total Sales'!$C$3:$C$4</c:f>
              <c:strCache>
                <c:ptCount val="1"/>
                <c:pt idx="0">
                  <c:v>Excelsa</c:v>
                </c:pt>
              </c:strCache>
            </c:strRef>
          </c:tx>
          <c:spPr>
            <a:ln w="28575" cap="rnd">
              <a:solidFill>
                <a:schemeClr val="accent2"/>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D-3473-4905-BB0A-68D0410D5DAC}"/>
            </c:ext>
          </c:extLst>
        </c:ser>
        <c:ser>
          <c:idx val="2"/>
          <c:order val="2"/>
          <c:tx>
            <c:strRef>
              <c:f>'Total Sales'!$D$3:$D$4</c:f>
              <c:strCache>
                <c:ptCount val="1"/>
                <c:pt idx="0">
                  <c:v>Liberica</c:v>
                </c:pt>
              </c:strCache>
            </c:strRef>
          </c:tx>
          <c:spPr>
            <a:ln w="28575" cap="rnd">
              <a:solidFill>
                <a:schemeClr val="accent3"/>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E-3473-4905-BB0A-68D0410D5DAC}"/>
            </c:ext>
          </c:extLst>
        </c:ser>
        <c:ser>
          <c:idx val="3"/>
          <c:order val="3"/>
          <c:tx>
            <c:strRef>
              <c:f>'Total Sales'!$E$3:$E$4</c:f>
              <c:strCache>
                <c:ptCount val="1"/>
                <c:pt idx="0">
                  <c:v>Robusta</c:v>
                </c:pt>
              </c:strCache>
            </c:strRef>
          </c:tx>
          <c:spPr>
            <a:ln w="28575" cap="rnd">
              <a:solidFill>
                <a:schemeClr val="accent4"/>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F-3473-4905-BB0A-68D0410D5DAC}"/>
            </c:ext>
          </c:extLst>
        </c:ser>
        <c:dLbls>
          <c:showLegendKey val="0"/>
          <c:showVal val="0"/>
          <c:showCatName val="0"/>
          <c:showSerName val="0"/>
          <c:showPercent val="0"/>
          <c:showBubbleSize val="0"/>
        </c:dLbls>
        <c:smooth val="0"/>
        <c:axId val="1635155584"/>
        <c:axId val="1635157984"/>
      </c:lineChart>
      <c:catAx>
        <c:axId val="163515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57984"/>
        <c:crosses val="autoZero"/>
        <c:auto val="1"/>
        <c:lblAlgn val="ctr"/>
        <c:lblOffset val="100"/>
        <c:noMultiLvlLbl val="0"/>
      </c:catAx>
      <c:valAx>
        <c:axId val="163515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5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try (2).xlsx]Sales by Country!Country</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cat>
            <c:strRef>
              <c:f>'Sales by Country'!$A$4:$A$7</c:f>
              <c:strCache>
                <c:ptCount val="3"/>
                <c:pt idx="0">
                  <c:v>United Kingdom</c:v>
                </c:pt>
                <c:pt idx="1">
                  <c:v>Ireland</c:v>
                </c:pt>
                <c:pt idx="2">
                  <c:v>United States</c:v>
                </c:pt>
              </c:strCache>
            </c:strRef>
          </c:cat>
          <c:val>
            <c:numRef>
              <c:f>'Sales by Country'!$B$4:$B$7</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90E3-469B-BF4E-79336181AF2B}"/>
            </c:ext>
          </c:extLst>
        </c:ser>
        <c:dLbls>
          <c:showLegendKey val="0"/>
          <c:showVal val="0"/>
          <c:showCatName val="0"/>
          <c:showSerName val="0"/>
          <c:showPercent val="0"/>
          <c:showBubbleSize val="0"/>
        </c:dLbls>
        <c:gapWidth val="182"/>
        <c:axId val="1631419712"/>
        <c:axId val="1631422592"/>
      </c:barChart>
      <c:catAx>
        <c:axId val="1631419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422592"/>
        <c:crosses val="autoZero"/>
        <c:auto val="1"/>
        <c:lblAlgn val="ctr"/>
        <c:lblOffset val="100"/>
        <c:noMultiLvlLbl val="0"/>
      </c:catAx>
      <c:valAx>
        <c:axId val="16314225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41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try (2).xlsx]Top 5 Customers!Top Cust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162A-4D10-8B9D-668F7F0720C0}"/>
            </c:ext>
          </c:extLst>
        </c:ser>
        <c:dLbls>
          <c:showLegendKey val="0"/>
          <c:showVal val="0"/>
          <c:showCatName val="0"/>
          <c:showSerName val="0"/>
          <c:showPercent val="0"/>
          <c:showBubbleSize val="0"/>
        </c:dLbls>
        <c:gapWidth val="182"/>
        <c:axId val="1640683616"/>
        <c:axId val="1640682176"/>
      </c:barChart>
      <c:catAx>
        <c:axId val="1640683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82176"/>
        <c:crosses val="autoZero"/>
        <c:auto val="1"/>
        <c:lblAlgn val="ctr"/>
        <c:lblOffset val="100"/>
        <c:noMultiLvlLbl val="0"/>
      </c:catAx>
      <c:valAx>
        <c:axId val="16406821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18</xdr:row>
      <xdr:rowOff>0</xdr:rowOff>
    </xdr:from>
    <xdr:to>
      <xdr:col>17</xdr:col>
      <xdr:colOff>0</xdr:colOff>
      <xdr:row>36</xdr:row>
      <xdr:rowOff>0</xdr:rowOff>
    </xdr:to>
    <xdr:graphicFrame macro="">
      <xdr:nvGraphicFramePr>
        <xdr:cNvPr id="2" name="Chart 1">
          <a:extLst>
            <a:ext uri="{FF2B5EF4-FFF2-40B4-BE49-F238E27FC236}">
              <a16:creationId xmlns:a16="http://schemas.microsoft.com/office/drawing/2014/main" id="{73ED7F54-8D45-4536-8444-DD7F1CC6A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0</xdr:rowOff>
    </xdr:from>
    <xdr:to>
      <xdr:col>17</xdr:col>
      <xdr:colOff>0</xdr:colOff>
      <xdr:row>17</xdr:row>
      <xdr:rowOff>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AD958AD6-596F-45FA-8DC1-469216FD35C9}"/>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300" y="1066800"/>
              <a:ext cx="9753600" cy="177165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editAs="oneCell">
    <xdr:from>
      <xdr:col>18</xdr:col>
      <xdr:colOff>0</xdr:colOff>
      <xdr:row>7</xdr:row>
      <xdr:rowOff>1</xdr:rowOff>
    </xdr:from>
    <xdr:to>
      <xdr:col>27</xdr:col>
      <xdr:colOff>0</xdr:colOff>
      <xdr:row>11</xdr:row>
      <xdr:rowOff>0</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E4C57413-53CF-4C0E-AC7F-0C68B0A9B51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982200" y="1066801"/>
              <a:ext cx="4991100" cy="76199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12</xdr:row>
      <xdr:rowOff>1</xdr:rowOff>
    </xdr:from>
    <xdr:to>
      <xdr:col>27</xdr:col>
      <xdr:colOff>0</xdr:colOff>
      <xdr:row>17</xdr:row>
      <xdr:rowOff>1</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1ED8F5FB-91D3-4ACA-8E74-DC7FCAC5A0E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144500" y="1885951"/>
              <a:ext cx="1828800" cy="9525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0</xdr:rowOff>
    </xdr:from>
    <xdr:to>
      <xdr:col>27</xdr:col>
      <xdr:colOff>0</xdr:colOff>
      <xdr:row>6</xdr:row>
      <xdr:rowOff>0</xdr:rowOff>
    </xdr:to>
    <xdr:sp macro="" textlink="">
      <xdr:nvSpPr>
        <xdr:cNvPr id="9" name="Rectangle 8">
          <a:extLst>
            <a:ext uri="{FF2B5EF4-FFF2-40B4-BE49-F238E27FC236}">
              <a16:creationId xmlns:a16="http://schemas.microsoft.com/office/drawing/2014/main" id="{A4EBBDC2-6420-8B6A-A68D-52A3B98F6E1E}"/>
            </a:ext>
          </a:extLst>
        </xdr:cNvPr>
        <xdr:cNvSpPr/>
      </xdr:nvSpPr>
      <xdr:spPr>
        <a:xfrm>
          <a:off x="114300" y="57150"/>
          <a:ext cx="15240000" cy="952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3200" b="1"/>
            <a:t>COFFEE</a:t>
          </a:r>
          <a:r>
            <a:rPr lang="en-SG" sz="3200" b="1" baseline="0"/>
            <a:t> SALES DASHBOARD</a:t>
          </a:r>
          <a:endParaRPr lang="en-SG" sz="3200" b="1"/>
        </a:p>
      </xdr:txBody>
    </xdr:sp>
    <xdr:clientData/>
  </xdr:twoCellAnchor>
  <xdr:twoCellAnchor>
    <xdr:from>
      <xdr:col>18</xdr:col>
      <xdr:colOff>0</xdr:colOff>
      <xdr:row>18</xdr:row>
      <xdr:rowOff>0</xdr:rowOff>
    </xdr:from>
    <xdr:to>
      <xdr:col>27</xdr:col>
      <xdr:colOff>0</xdr:colOff>
      <xdr:row>26</xdr:row>
      <xdr:rowOff>0</xdr:rowOff>
    </xdr:to>
    <xdr:graphicFrame macro="">
      <xdr:nvGraphicFramePr>
        <xdr:cNvPr id="11" name="Chart 10">
          <a:extLst>
            <a:ext uri="{FF2B5EF4-FFF2-40B4-BE49-F238E27FC236}">
              <a16:creationId xmlns:a16="http://schemas.microsoft.com/office/drawing/2014/main" id="{1567FF6A-7291-4000-97CF-3DB21646D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27</xdr:row>
      <xdr:rowOff>0</xdr:rowOff>
    </xdr:from>
    <xdr:to>
      <xdr:col>27</xdr:col>
      <xdr:colOff>0</xdr:colOff>
      <xdr:row>36</xdr:row>
      <xdr:rowOff>0</xdr:rowOff>
    </xdr:to>
    <xdr:graphicFrame macro="">
      <xdr:nvGraphicFramePr>
        <xdr:cNvPr id="12" name="Chart 11">
          <a:extLst>
            <a:ext uri="{FF2B5EF4-FFF2-40B4-BE49-F238E27FC236}">
              <a16:creationId xmlns:a16="http://schemas.microsoft.com/office/drawing/2014/main" id="{E3D8B690-A669-4D2F-8BF2-4C2C5183D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0</xdr:colOff>
      <xdr:row>12</xdr:row>
      <xdr:rowOff>9525</xdr:rowOff>
    </xdr:from>
    <xdr:to>
      <xdr:col>23</xdr:col>
      <xdr:colOff>0</xdr:colOff>
      <xdr:row>17</xdr:row>
      <xdr:rowOff>0</xdr:rowOff>
    </xdr:to>
    <mc:AlternateContent xmlns:mc="http://schemas.openxmlformats.org/markup-compatibility/2006">
      <mc:Choice xmlns:a14="http://schemas.microsoft.com/office/drawing/2010/main" Requires="a14">
        <xdr:graphicFrame macro="">
          <xdr:nvGraphicFramePr>
            <xdr:cNvPr id="13" name="Size 1">
              <a:extLst>
                <a:ext uri="{FF2B5EF4-FFF2-40B4-BE49-F238E27FC236}">
                  <a16:creationId xmlns:a16="http://schemas.microsoft.com/office/drawing/2014/main" id="{03D16B5F-B584-421C-A925-BCFA1FF9117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982200" y="1895475"/>
              <a:ext cx="3048000" cy="94297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38100</xdr:colOff>
      <xdr:row>9</xdr:row>
      <xdr:rowOff>61912</xdr:rowOff>
    </xdr:from>
    <xdr:to>
      <xdr:col>19</xdr:col>
      <xdr:colOff>19050</xdr:colOff>
      <xdr:row>23</xdr:row>
      <xdr:rowOff>138112</xdr:rowOff>
    </xdr:to>
    <xdr:graphicFrame macro="">
      <xdr:nvGraphicFramePr>
        <xdr:cNvPr id="2" name="Chart 1">
          <a:extLst>
            <a:ext uri="{FF2B5EF4-FFF2-40B4-BE49-F238E27FC236}">
              <a16:creationId xmlns:a16="http://schemas.microsoft.com/office/drawing/2014/main" id="{6CCD2E70-46F3-6F86-C4CE-8B94BB8724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57150</xdr:colOff>
      <xdr:row>1</xdr:row>
      <xdr:rowOff>152400</xdr:rowOff>
    </xdr:from>
    <xdr:to>
      <xdr:col>16</xdr:col>
      <xdr:colOff>447675</xdr:colOff>
      <xdr:row>9</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A359922-73F5-352E-F08F-33A9BE6B82C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476875" y="342900"/>
              <a:ext cx="7219950" cy="137160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editAs="oneCell">
    <xdr:from>
      <xdr:col>8</xdr:col>
      <xdr:colOff>85725</xdr:colOff>
      <xdr:row>10</xdr:row>
      <xdr:rowOff>28575</xdr:rowOff>
    </xdr:from>
    <xdr:to>
      <xdr:col>10</xdr:col>
      <xdr:colOff>19050</xdr:colOff>
      <xdr:row>23</xdr:row>
      <xdr:rowOff>76200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25CD5D41-D262-6E1C-F0F4-DFAD484FCB3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315075" y="1933575"/>
              <a:ext cx="1828800" cy="25241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428625</xdr:colOff>
      <xdr:row>15</xdr:row>
      <xdr:rowOff>28575</xdr:rowOff>
    </xdr:from>
    <xdr:to>
      <xdr:col>11</xdr:col>
      <xdr:colOff>28575</xdr:colOff>
      <xdr:row>28</xdr:row>
      <xdr:rowOff>76200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502F563-ED8B-81A5-0C9A-61D76E9CAC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400925" y="2886075"/>
              <a:ext cx="1828800" cy="25241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200025</xdr:colOff>
      <xdr:row>16</xdr:row>
      <xdr:rowOff>114300</xdr:rowOff>
    </xdr:from>
    <xdr:to>
      <xdr:col>20</xdr:col>
      <xdr:colOff>200025</xdr:colOff>
      <xdr:row>29</xdr:row>
      <xdr:rowOff>161925</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1D1D1118-5EBE-AF82-1056-CF752EA4783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058775" y="3162300"/>
              <a:ext cx="1828800" cy="25241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409575</xdr:colOff>
      <xdr:row>11</xdr:row>
      <xdr:rowOff>166687</xdr:rowOff>
    </xdr:from>
    <xdr:to>
      <xdr:col>14</xdr:col>
      <xdr:colOff>409575</xdr:colOff>
      <xdr:row>26</xdr:row>
      <xdr:rowOff>52387</xdr:rowOff>
    </xdr:to>
    <xdr:graphicFrame macro="">
      <xdr:nvGraphicFramePr>
        <xdr:cNvPr id="5" name="Chart 4">
          <a:extLst>
            <a:ext uri="{FF2B5EF4-FFF2-40B4-BE49-F238E27FC236}">
              <a16:creationId xmlns:a16="http://schemas.microsoft.com/office/drawing/2014/main" id="{BD88AC04-8FFD-EA9B-8118-3DA0657197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323850</xdr:colOff>
      <xdr:row>11</xdr:row>
      <xdr:rowOff>166687</xdr:rowOff>
    </xdr:from>
    <xdr:to>
      <xdr:col>14</xdr:col>
      <xdr:colOff>19050</xdr:colOff>
      <xdr:row>26</xdr:row>
      <xdr:rowOff>52387</xdr:rowOff>
    </xdr:to>
    <xdr:graphicFrame macro="">
      <xdr:nvGraphicFramePr>
        <xdr:cNvPr id="4" name="Chart 3">
          <a:extLst>
            <a:ext uri="{FF2B5EF4-FFF2-40B4-BE49-F238E27FC236}">
              <a16:creationId xmlns:a16="http://schemas.microsoft.com/office/drawing/2014/main" id="{340F59A2-8DDF-08D1-FF35-A7779EFDE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on LEE from.TP (MPA)" refreshedDate="45569.682810995371" backgroundQuery="1" createdVersion="8" refreshedVersion="8" minRefreshableVersion="3" recordCount="0" supportSubquery="1" supportAdvancedDrill="1" xr:uid="{01CB683C-47F4-498F-B0FF-26827FC168FB}">
  <cacheSource type="external" connectionId="1"/>
  <cacheFields count="3">
    <cacheField name="[Measures].[Sum of Sales]" caption="Sum of Sales" numFmtId="0" hierarchy="22" level="32767"/>
    <cacheField name="[Order].[Country].[Country]" caption="Country" numFmtId="0" hierarchy="7" level="1">
      <sharedItems count="3">
        <s v="Ireland"/>
        <s v="United Kingdom"/>
        <s v="United States"/>
      </sharedItems>
    </cacheField>
    <cacheField name="[Order].[Size].[Size]" caption="Size" numFmtId="0" hierarchy="10" level="1">
      <sharedItems containsSemiMixedTypes="0" containsNonDate="0" containsString="0"/>
    </cacheField>
  </cacheFields>
  <cacheHierarchies count="24">
    <cacheHierarchy uniqueName="[Order].[Order ID]" caption="Order ID" attribute="1" defaultMemberUniqueName="[Order].[Order ID].[All]" allUniqueName="[Order].[Order ID].[All]" dimensionUniqueName="[Order]" displayFolder="" count="2" memberValueDatatype="130" unbalanced="0"/>
    <cacheHierarchy uniqueName="[Order].[Order Date]" caption="Order Date" attribute="1" time="1" defaultMemberUniqueName="[Order].[Order Date].[All]" allUniqueName="[Order].[Order Date].[All]" dimensionUniqueName="[Order]" displayFolder="" count="2" memberValueDatatype="7" unbalanced="0"/>
    <cacheHierarchy uniqueName="[Order].[Customer ID]" caption="Customer ID" attribute="1" defaultMemberUniqueName="[Order].[Customer ID].[All]" allUniqueName="[Order].[Customer ID].[All]" dimensionUniqueName="[Order]" displayFolder="" count="2" memberValueDatatype="130" unbalanced="0"/>
    <cacheHierarchy uniqueName="[Order].[Product ID]" caption="Product ID" attribute="1" defaultMemberUniqueName="[Order].[Product ID].[All]" allUniqueName="[Order].[Product ID].[All]" dimensionUniqueName="[Order]" displayFolder="" count="2" memberValueDatatype="130" unbalanced="0"/>
    <cacheHierarchy uniqueName="[Order].[Quantity]" caption="Quantity" attribute="1" defaultMemberUniqueName="[Order].[Quantity].[All]" allUniqueName="[Order].[Quantity].[All]" dimensionUniqueName="[Order]" displayFolder="" count="2" memberValueDatatype="20" unbalanced="0"/>
    <cacheHierarchy uniqueName="[Order].[Customer Name]" caption="Customer Name" attribute="1" defaultMemberUniqueName="[Order].[Customer Name].[All]" allUniqueName="[Order].[Customer Name].[All]" dimensionUniqueName="[Order]" displayFolder="" count="2" memberValueDatatype="130" unbalanced="0"/>
    <cacheHierarchy uniqueName="[Order].[Email]" caption="Email" attribute="1" defaultMemberUniqueName="[Order].[Email].[All]" allUniqueName="[Order].[Email].[All]" dimensionUniqueName="[Order]" displayFolder="" count="2" memberValueDatatype="130" unbalanced="0"/>
    <cacheHierarchy uniqueName="[Order].[Country]" caption="Country" attribute="1" defaultMemberUniqueName="[Order].[Country].[All]" allUniqueName="[Order].[Country].[All]" dimensionUniqueName="[Order]" displayFolder="" count="2" memberValueDatatype="130" unbalanced="0">
      <fieldsUsage count="2">
        <fieldUsage x="-1"/>
        <fieldUsage x="1"/>
      </fieldsUsage>
    </cacheHierarchy>
    <cacheHierarchy uniqueName="[Order].[Coffee Type]" caption="Coffee Type" attribute="1" defaultMemberUniqueName="[Order].[Coffee Type].[All]" allUniqueName="[Order].[Coffee Type].[All]" dimensionUniqueName="[Order]" displayFolder="" count="2" memberValueDatatype="130" unbalanced="0"/>
    <cacheHierarchy uniqueName="[Order].[Roast Type]" caption="Roast Type" attribute="1" defaultMemberUniqueName="[Order].[Roast Type].[All]" allUniqueName="[Order].[Roast Type].[All]" dimensionUniqueName="[Order]" displayFolder="" count="2" memberValueDatatype="130" unbalanced="0"/>
    <cacheHierarchy uniqueName="[Order].[Size]" caption="Size" attribute="1" defaultMemberUniqueName="[Order].[Size].[All]" allUniqueName="[Order].[Size].[All]" dimensionUniqueName="[Order]" displayFolder="" count="2" memberValueDatatype="5" unbalanced="0">
      <fieldsUsage count="2">
        <fieldUsage x="-1"/>
        <fieldUsage x="2"/>
      </fieldsUsage>
    </cacheHierarchy>
    <cacheHierarchy uniqueName="[Order].[Unit Price]" caption="Unit Price" attribute="1" defaultMemberUniqueName="[Order].[Unit Price].[All]" allUniqueName="[Order].[Unit Price].[All]" dimensionUniqueName="[Order]" displayFolder="" count="2" memberValueDatatype="5" unbalanced="0"/>
    <cacheHierarchy uniqueName="[Order].[Sales]" caption="Sales" attribute="1" defaultMemberUniqueName="[Order].[Sales].[All]" allUniqueName="[Order].[Sales].[All]" dimensionUniqueName="[Order]" displayFolder="" count="2" memberValueDatatype="5" unbalanced="0"/>
    <cacheHierarchy uniqueName="[Order].[Coffee Type Name]" caption="Coffee Type Name" attribute="1" defaultMemberUniqueName="[Order].[Coffee Type Name].[All]" allUniqueName="[Order].[Coffee Type Name].[All]" dimensionUniqueName="[Order]" displayFolder="" count="2" memberValueDatatype="130" unbalanced="0"/>
    <cacheHierarchy uniqueName="[Order].[Roast Type Name]" caption="Roast Type Name" attribute="1" defaultMemberUniqueName="[Order].[Roast Type Name].[All]" allUniqueName="[Order].[Roast Type Name].[All]" dimensionUniqueName="[Order]" displayFolder="" count="2" memberValueDatatype="130" unbalanced="0"/>
    <cacheHierarchy uniqueName="[Order].[Loyalty Card]" caption="Loyalty Card" attribute="1" defaultMemberUniqueName="[Order].[Loyalty Card].[All]" allUniqueName="[Order].[Loyalty Card].[All]" dimensionUniqueName="[Order]" displayFolder="" count="2" memberValueDatatype="130" unbalanced="0"/>
    <cacheHierarchy uniqueName="[Order].[Order Date (Year)]" caption="Order Date (Year)" attribute="1" defaultMemberUniqueName="[Order].[Order Date (Year)].[All]" allUniqueName="[Order].[Order Date (Year)].[All]" dimensionUniqueName="[Order]" displayFolder="" count="2" memberValueDatatype="130" unbalanced="0"/>
    <cacheHierarchy uniqueName="[Order].[Order Date (Quarter)]" caption="Order Date (Quarter)" attribute="1" defaultMemberUniqueName="[Order].[Order Date (Quarter)].[All]" allUniqueName="[Order].[Order Date (Quarter)].[All]" dimensionUniqueName="[Order]" displayFolder="" count="2" memberValueDatatype="130" unbalanced="0"/>
    <cacheHierarchy uniqueName="[Order].[Order Date (Month)]" caption="Order Date (Month)" attribute="1" defaultMemberUniqueName="[Order].[Order Date (Month)].[All]" allUniqueName="[Order].[Order Date (Month)].[All]" dimensionUniqueName="[Order]" displayFolder="" count="2" memberValueDatatype="130" unbalanced="0"/>
    <cacheHierarchy uniqueName="[Order].[Order Date (Month Index)]" caption="Order Date (Month Index)" attribute="1" defaultMemberUniqueName="[Order].[Order Date (Month Index)].[All]" allUniqueName="[Order].[Order Date (Month Index)].[All]" dimensionUniqueName="[Order]" displayFolder="" count="2" memberValueDatatype="20" unbalanced="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Sales]" caption="Sum of Sales" measure="1" displayFolder="" measureGroup="Order"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Size]" caption="Sum of Size" measure="1" displayFolder="" measureGroup="Order"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Order" uniqueName="[Order]" caption="Order"/>
  </dimensions>
  <measureGroups count="1">
    <measureGroup name="Order" caption="Order"/>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on LEE from.TP (MPA)" refreshedDate="45569.682811574072" backgroundQuery="1" createdVersion="8" refreshedVersion="8" minRefreshableVersion="3" recordCount="0" supportSubquery="1" supportAdvancedDrill="1" xr:uid="{95B960A6-3DF7-48ED-AE11-202623D8FAF2}">
  <cacheSource type="external" connectionId="1"/>
  <cacheFields count="3">
    <cacheField name="[Measures].[Sum of Sales]" caption="Sum of Sales" numFmtId="0" hierarchy="22" level="32767"/>
    <cacheField name="[Order].[Customer Name].[Customer Name]" caption="Customer Name" numFmtId="0" hierarchy="5" level="1">
      <sharedItems count="5">
        <s v="Allis Wilmore"/>
        <s v="Brenn Dundredge"/>
        <s v="Don Flintiff"/>
        <s v="Nealson Cuttler"/>
        <s v="Terri Farra"/>
      </sharedItems>
    </cacheField>
    <cacheField name="[Order].[Size].[Size]" caption="Size" numFmtId="0" hierarchy="10" level="1">
      <sharedItems containsSemiMixedTypes="0" containsNonDate="0" containsString="0"/>
    </cacheField>
  </cacheFields>
  <cacheHierarchies count="24">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time="1" defaultMemberUniqueName="[Order].[Order Date].[All]" allUniqueName="[Order].[Order Date].[All]" dimensionUniqueName="[Order]" displayFolder="" count="2" memberValueDatatype="7" unbalanced="0"/>
    <cacheHierarchy uniqueName="[Order].[Customer ID]" caption="Customer ID" attribute="1" defaultMemberUniqueName="[Order].[Customer ID].[All]" allUniqueName="[Order].[Customer ID].[All]" dimensionUniqueName="[Order]" displayFolder="" count="0" memberValueDatatype="130" unbalanced="0"/>
    <cacheHierarchy uniqueName="[Order].[Product ID]" caption="Product ID" attribute="1" defaultMemberUniqueName="[Order].[Product ID].[All]" allUniqueName="[Order].[Product ID].[All]" dimensionUniqueName="[Order]" displayFolder="" count="0" memberValueDatatype="130" unbalanced="0"/>
    <cacheHierarchy uniqueName="[Order].[Quantity]" caption="Quantity" attribute="1" defaultMemberUniqueName="[Order].[Quantity].[All]" allUniqueName="[Order].[Quantity].[All]" dimensionUniqueName="[Order]" displayFolder="" count="0" memberValueDatatype="20" unbalanced="0"/>
    <cacheHierarchy uniqueName="[Order].[Customer Name]" caption="Customer Name" attribute="1" defaultMemberUniqueName="[Order].[Customer Name].[All]" allUniqueName="[Order].[Customer Name].[All]" dimensionUniqueName="[Order]" displayFolder="" count="2" memberValueDatatype="130" unbalanced="0">
      <fieldsUsage count="2">
        <fieldUsage x="-1"/>
        <fieldUsage x="1"/>
      </fieldsUsage>
    </cacheHierarchy>
    <cacheHierarchy uniqueName="[Order].[Email]" caption="Email" attribute="1" defaultMemberUniqueName="[Order].[Email].[All]" allUniqueName="[Order].[Email].[All]" dimensionUniqueName="[Order]" displayFolder="" count="0" memberValueDatatype="130" unbalanced="0"/>
    <cacheHierarchy uniqueName="[Order].[Country]" caption="Country" attribute="1" defaultMemberUniqueName="[Order].[Country].[All]" allUniqueName="[Order].[Country].[All]" dimensionUniqueName="[Order]" displayFolder="" count="0" memberValueDatatype="130" unbalanced="0"/>
    <cacheHierarchy uniqueName="[Order].[Coffee Type]" caption="Coffee Type" attribute="1" defaultMemberUniqueName="[Order].[Coffee Type].[All]" allUniqueName="[Order].[Coffee Type].[All]" dimensionUniqueName="[Order]" displayFolder="" count="0" memberValueDatatype="130" unbalanced="0"/>
    <cacheHierarchy uniqueName="[Order].[Roast Type]" caption="Roast Type" attribute="1" defaultMemberUniqueName="[Order].[Roast Type].[All]" allUniqueName="[Order].[Roast Type].[All]" dimensionUniqueName="[Order]" displayFolder="" count="0" memberValueDatatype="130" unbalanced="0"/>
    <cacheHierarchy uniqueName="[Order].[Size]" caption="Size" attribute="1" defaultMemberUniqueName="[Order].[Size].[All]" allUniqueName="[Order].[Size].[All]" dimensionUniqueName="[Order]" displayFolder="" count="2" memberValueDatatype="5" unbalanced="0">
      <fieldsUsage count="2">
        <fieldUsage x="-1"/>
        <fieldUsage x="2"/>
      </fieldsUsage>
    </cacheHierarchy>
    <cacheHierarchy uniqueName="[Order].[Unit Price]" caption="Unit Price" attribute="1" defaultMemberUniqueName="[Order].[Unit Price].[All]" allUniqueName="[Order].[Unit Price].[All]" dimensionUniqueName="[Order]" displayFolder="" count="0" memberValueDatatype="5" unbalanced="0"/>
    <cacheHierarchy uniqueName="[Order].[Sales]" caption="Sales" attribute="1" defaultMemberUniqueName="[Order].[Sales].[All]" allUniqueName="[Order].[Sales].[All]" dimensionUniqueName="[Order]" displayFolder="" count="0" memberValueDatatype="5" unbalanced="0"/>
    <cacheHierarchy uniqueName="[Order].[Coffee Type Name]" caption="Coffee Type Name" attribute="1" defaultMemberUniqueName="[Order].[Coffee Type Name].[All]" allUniqueName="[Order].[Coffee Type Name].[All]" dimensionUniqueName="[Order]" displayFolder="" count="0" memberValueDatatype="130" unbalanced="0"/>
    <cacheHierarchy uniqueName="[Order].[Roast Type Name]" caption="Roast Type Name" attribute="1" defaultMemberUniqueName="[Order].[Roast Type Name].[All]" allUniqueName="[Order].[Roast Type Name].[All]" dimensionUniqueName="[Order]" displayFolder="" count="2" memberValueDatatype="130" unbalanced="0"/>
    <cacheHierarchy uniqueName="[Order].[Loyalty Card]" caption="Loyalty Card" attribute="1" defaultMemberUniqueName="[Order].[Loyalty Card].[All]" allUniqueName="[Order].[Loyalty Card].[All]" dimensionUniqueName="[Order]" displayFolder="" count="2" memberValueDatatype="130" unbalanced="0"/>
    <cacheHierarchy uniqueName="[Order].[Order Date (Year)]" caption="Order Date (Year)" attribute="1" defaultMemberUniqueName="[Order].[Order Date (Year)].[All]" allUniqueName="[Order].[Order Date (Year)].[All]" dimensionUniqueName="[Order]" displayFolder="" count="0" memberValueDatatype="130" unbalanced="0"/>
    <cacheHierarchy uniqueName="[Order].[Order Date (Quarter)]" caption="Order Date (Quarter)" attribute="1" defaultMemberUniqueName="[Order].[Order Date (Quarter)].[All]" allUniqueName="[Order].[Order Date (Quarter)].[All]" dimensionUniqueName="[Order]" displayFolder="" count="0" memberValueDatatype="130" unbalanced="0"/>
    <cacheHierarchy uniqueName="[Order].[Order Date (Month)]" caption="Order Date (Month)" attribute="1" defaultMemberUniqueName="[Order].[Order Date (Month)].[All]" allUniqueName="[Order].[Order Date (Month)].[All]" dimensionUniqueName="[Order]" displayFolder="" count="0" memberValueDatatype="130" unbalanced="0"/>
    <cacheHierarchy uniqueName="[Order].[Order Date (Month Index)]" caption="Order Date (Month Index)" attribute="1" defaultMemberUniqueName="[Order].[Order Date (Month Index)].[All]" allUniqueName="[Order].[Order Date (Month Index)].[All]" dimensionUniqueName="[Order]" displayFolder="" count="0" memberValueDatatype="20" unbalanced="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Sales]" caption="Sum of Sales" measure="1" displayFolder="" measureGroup="Order"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Size]" caption="Sum of Size" measure="1" displayFolder="" measureGroup="Order"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Order" uniqueName="[Order]" caption="Order"/>
  </dimensions>
  <measureGroups count="1">
    <measureGroup name="Order" caption="Order"/>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on LEE from.TP (MPA)" refreshedDate="45569.682812037034" backgroundQuery="1" createdVersion="8" refreshedVersion="8" minRefreshableVersion="3" recordCount="0" supportSubquery="1" supportAdvancedDrill="1" xr:uid="{364ABA63-C5C5-488A-BE3C-174CA54F72A5}">
  <cacheSource type="external" connectionId="1"/>
  <cacheFields count="5">
    <cacheField name="[Measures].[Sum of Sales]" caption="Sum of Sales" numFmtId="0" hierarchy="22" level="32767"/>
    <cacheField name="[Order].[Order Date (Month)].[Order Date (Month)]" caption="Order Date (Month)" numFmtId="0" hierarchy="18" level="1">
      <sharedItems count="12">
        <s v="Jan"/>
        <s v="Feb"/>
        <s v="Mar"/>
        <s v="Apr"/>
        <s v="May"/>
        <s v="Jun"/>
        <s v="Jul"/>
        <s v="Aug"/>
        <s v="Sep"/>
        <s v="Oct"/>
        <s v="Nov"/>
        <s v="Dec"/>
      </sharedItems>
    </cacheField>
    <cacheField name="[Order].[Order Date (Year)].[Order Date (Year)]" caption="Order Date (Year)" numFmtId="0" hierarchy="16" level="1">
      <sharedItems count="4">
        <s v="2019"/>
        <s v="2020"/>
        <s v="2021"/>
        <s v="2022"/>
      </sharedItems>
    </cacheField>
    <cacheField name="[Order].[Coffee Type Name].[Coffee Type Name]" caption="Coffee Type Name" numFmtId="0" hierarchy="13" level="1">
      <sharedItems count="4">
        <s v="Arabica"/>
        <s v="Excelsa"/>
        <s v="Liberica"/>
        <s v="Robusta"/>
      </sharedItems>
    </cacheField>
    <cacheField name="[Order].[Size].[Size]" caption="Size" numFmtId="0" hierarchy="10" level="1">
      <sharedItems containsSemiMixedTypes="0" containsNonDate="0" containsString="0"/>
    </cacheField>
  </cacheFields>
  <cacheHierarchies count="24">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time="1" defaultMemberUniqueName="[Order].[Order Date].[All]" allUniqueName="[Order].[Order Date].[All]" dimensionUniqueName="[Order]" displayFolder="" count="2" memberValueDatatype="7" unbalanced="0"/>
    <cacheHierarchy uniqueName="[Order].[Customer ID]" caption="Customer ID" attribute="1" defaultMemberUniqueName="[Order].[Customer ID].[All]" allUniqueName="[Order].[Customer ID].[All]" dimensionUniqueName="[Order]" displayFolder="" count="0" memberValueDatatype="130" unbalanced="0"/>
    <cacheHierarchy uniqueName="[Order].[Product ID]" caption="Product ID" attribute="1" defaultMemberUniqueName="[Order].[Product ID].[All]" allUniqueName="[Order].[Product ID].[All]" dimensionUniqueName="[Order]" displayFolder="" count="0" memberValueDatatype="130" unbalanced="0"/>
    <cacheHierarchy uniqueName="[Order].[Quantity]" caption="Quantity" attribute="1" defaultMemberUniqueName="[Order].[Quantity].[All]" allUniqueName="[Order].[Quantity].[All]" dimensionUniqueName="[Order]" displayFolder="" count="0" memberValueDatatype="20" unbalanced="0"/>
    <cacheHierarchy uniqueName="[Order].[Customer Name]" caption="Customer Name" attribute="1" defaultMemberUniqueName="[Order].[Customer Name].[All]" allUniqueName="[Order].[Customer Name].[All]" dimensionUniqueName="[Order]" displayFolder="" count="0" memberValueDatatype="130" unbalanced="0"/>
    <cacheHierarchy uniqueName="[Order].[Email]" caption="Email" attribute="1" defaultMemberUniqueName="[Order].[Email].[All]" allUniqueName="[Order].[Email].[All]" dimensionUniqueName="[Order]" displayFolder="" count="0" memberValueDatatype="130" unbalanced="0"/>
    <cacheHierarchy uniqueName="[Order].[Country]" caption="Country" attribute="1" defaultMemberUniqueName="[Order].[Country].[All]" allUniqueName="[Order].[Country].[All]" dimensionUniqueName="[Order]" displayFolder="" count="0" memberValueDatatype="130" unbalanced="0"/>
    <cacheHierarchy uniqueName="[Order].[Coffee Type]" caption="Coffee Type" attribute="1" defaultMemberUniqueName="[Order].[Coffee Type].[All]" allUniqueName="[Order].[Coffee Type].[All]" dimensionUniqueName="[Order]" displayFolder="" count="0" memberValueDatatype="130" unbalanced="0"/>
    <cacheHierarchy uniqueName="[Order].[Roast Type]" caption="Roast Type" attribute="1" defaultMemberUniqueName="[Order].[Roast Type].[All]" allUniqueName="[Order].[Roast Type].[All]" dimensionUniqueName="[Order]" displayFolder="" count="0" memberValueDatatype="130" unbalanced="0"/>
    <cacheHierarchy uniqueName="[Order].[Size]" caption="Size" attribute="1" defaultMemberUniqueName="[Order].[Size].[All]" allUniqueName="[Order].[Size].[All]" dimensionUniqueName="[Order]" displayFolder="" count="2" memberValueDatatype="5" unbalanced="0">
      <fieldsUsage count="2">
        <fieldUsage x="-1"/>
        <fieldUsage x="4"/>
      </fieldsUsage>
    </cacheHierarchy>
    <cacheHierarchy uniqueName="[Order].[Unit Price]" caption="Unit Price" attribute="1" defaultMemberUniqueName="[Order].[Unit Price].[All]" allUniqueName="[Order].[Unit Price].[All]" dimensionUniqueName="[Order]" displayFolder="" count="0" memberValueDatatype="5" unbalanced="0"/>
    <cacheHierarchy uniqueName="[Order].[Sales]" caption="Sales" attribute="1" defaultMemberUniqueName="[Order].[Sales].[All]" allUniqueName="[Order].[Sales].[All]" dimensionUniqueName="[Order]" displayFolder="" count="0" memberValueDatatype="5" unbalanced="0"/>
    <cacheHierarchy uniqueName="[Order].[Coffee Type Name]" caption="Coffee Type Name" attribute="1" defaultMemberUniqueName="[Order].[Coffee Type Name].[All]" allUniqueName="[Order].[Coffee Type Name].[All]" dimensionUniqueName="[Order]" displayFolder="" count="2" memberValueDatatype="130" unbalanced="0">
      <fieldsUsage count="2">
        <fieldUsage x="-1"/>
        <fieldUsage x="3"/>
      </fieldsUsage>
    </cacheHierarchy>
    <cacheHierarchy uniqueName="[Order].[Roast Type Name]" caption="Roast Type Name" attribute="1" defaultMemberUniqueName="[Order].[Roast Type Name].[All]" allUniqueName="[Order].[Roast Type Name].[All]" dimensionUniqueName="[Order]" displayFolder="" count="2" memberValueDatatype="130" unbalanced="0"/>
    <cacheHierarchy uniqueName="[Order].[Loyalty Card]" caption="Loyalty Card" attribute="1" defaultMemberUniqueName="[Order].[Loyalty Card].[All]" allUniqueName="[Order].[Loyalty Card].[All]" dimensionUniqueName="[Order]" displayFolder="" count="2" memberValueDatatype="130" unbalanced="0"/>
    <cacheHierarchy uniqueName="[Order].[Order Date (Year)]" caption="Order Date (Year)" attribute="1" defaultMemberUniqueName="[Order].[Order Date (Year)].[All]" allUniqueName="[Order].[Order Date (Year)].[All]" dimensionUniqueName="[Order]" displayFolder="" count="2" memberValueDatatype="130" unbalanced="0">
      <fieldsUsage count="2">
        <fieldUsage x="-1"/>
        <fieldUsage x="2"/>
      </fieldsUsage>
    </cacheHierarchy>
    <cacheHierarchy uniqueName="[Order].[Order Date (Quarter)]" caption="Order Date (Quarter)" attribute="1" defaultMemberUniqueName="[Order].[Order Date (Quarter)].[All]" allUniqueName="[Order].[Order Date (Quarter)].[All]" dimensionUniqueName="[Order]" displayFolder="" count="0" memberValueDatatype="130" unbalanced="0"/>
    <cacheHierarchy uniqueName="[Order].[Order Date (Month)]" caption="Order Date (Month)" attribute="1" defaultMemberUniqueName="[Order].[Order Date (Month)].[All]" allUniqueName="[Order].[Order Date (Month)].[All]" dimensionUniqueName="[Order]" displayFolder="" count="2" memberValueDatatype="130" unbalanced="0">
      <fieldsUsage count="2">
        <fieldUsage x="-1"/>
        <fieldUsage x="1"/>
      </fieldsUsage>
    </cacheHierarchy>
    <cacheHierarchy uniqueName="[Order].[Order Date (Month Index)]" caption="Order Date (Month Index)" attribute="1" defaultMemberUniqueName="[Order].[Order Date (Month Index)].[All]" allUniqueName="[Order].[Order Date (Month Index)].[All]" dimensionUniqueName="[Order]" displayFolder="" count="0" memberValueDatatype="20" unbalanced="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Sales]" caption="Sum of Sales" measure="1" displayFolder="" measureGroup="Order"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Size]" caption="Sum of Size" measure="1" displayFolder="" measureGroup="Order"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Order" uniqueName="[Order]" caption="Order"/>
  </dimensions>
  <measureGroups count="1">
    <measureGroup name="Order" caption="Order"/>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on LEE from.TP (MPA)" refreshedDate="45569.680831134261" backgroundQuery="1" createdVersion="3" refreshedVersion="8" minRefreshableVersion="3" recordCount="0" supportSubquery="1" supportAdvancedDrill="1" xr:uid="{9FC4B6B7-6CCC-4A55-810E-9976154353E0}">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time="1" defaultMemberUniqueName="[Order].[Order Date].[All]" allUniqueName="[Order].[Order Date].[All]" dimensionUniqueName="[Order]" displayFolder="" count="0" memberValueDatatype="7" unbalanced="0"/>
    <cacheHierarchy uniqueName="[Order].[Customer ID]" caption="Customer ID" attribute="1" defaultMemberUniqueName="[Order].[Customer ID].[All]" allUniqueName="[Order].[Customer ID].[All]" dimensionUniqueName="[Order]" displayFolder="" count="0" memberValueDatatype="130" unbalanced="0"/>
    <cacheHierarchy uniqueName="[Order].[Product ID]" caption="Product ID" attribute="1" defaultMemberUniqueName="[Order].[Product ID].[All]" allUniqueName="[Order].[Product ID].[All]" dimensionUniqueName="[Order]" displayFolder="" count="0" memberValueDatatype="130" unbalanced="0"/>
    <cacheHierarchy uniqueName="[Order].[Quantity]" caption="Quantity" attribute="1" defaultMemberUniqueName="[Order].[Quantity].[All]" allUniqueName="[Order].[Quantity].[All]" dimensionUniqueName="[Order]" displayFolder="" count="0" memberValueDatatype="20" unbalanced="0"/>
    <cacheHierarchy uniqueName="[Order].[Customer Name]" caption="Customer Name" attribute="1" defaultMemberUniqueName="[Order].[Customer Name].[All]" allUniqueName="[Order].[Customer Name].[All]" dimensionUniqueName="[Order]" displayFolder="" count="0" memberValueDatatype="130" unbalanced="0"/>
    <cacheHierarchy uniqueName="[Order].[Email]" caption="Email" attribute="1" defaultMemberUniqueName="[Order].[Email].[All]" allUniqueName="[Order].[Email].[All]" dimensionUniqueName="[Order]" displayFolder="" count="0" memberValueDatatype="130" unbalanced="0"/>
    <cacheHierarchy uniqueName="[Order].[Country]" caption="Country" attribute="1" defaultMemberUniqueName="[Order].[Country].[All]" allUniqueName="[Order].[Country].[All]" dimensionUniqueName="[Order]" displayFolder="" count="0" memberValueDatatype="130" unbalanced="0"/>
    <cacheHierarchy uniqueName="[Order].[Coffee Type]" caption="Coffee Type" attribute="1" defaultMemberUniqueName="[Order].[Coffee Type].[All]" allUniqueName="[Order].[Coffee Type].[All]" dimensionUniqueName="[Order]" displayFolder="" count="0" memberValueDatatype="130" unbalanced="0"/>
    <cacheHierarchy uniqueName="[Order].[Roast Type]" caption="Roast Type" attribute="1" defaultMemberUniqueName="[Order].[Roast Type].[All]" allUniqueName="[Order].[Roast Type].[All]" dimensionUniqueName="[Order]" displayFolder="" count="0" memberValueDatatype="130" unbalanced="0"/>
    <cacheHierarchy uniqueName="[Order].[Size]" caption="Size" attribute="1" defaultMemberUniqueName="[Order].[Size].[All]" allUniqueName="[Order].[Size].[All]" dimensionUniqueName="[Order]" displayFolder="" count="2" memberValueDatatype="5" unbalanced="0"/>
    <cacheHierarchy uniqueName="[Order].[Unit Price]" caption="Unit Price" attribute="1" defaultMemberUniqueName="[Order].[Unit Price].[All]" allUniqueName="[Order].[Unit Price].[All]" dimensionUniqueName="[Order]" displayFolder="" count="0" memberValueDatatype="5" unbalanced="0"/>
    <cacheHierarchy uniqueName="[Order].[Sales]" caption="Sales" attribute="1" defaultMemberUniqueName="[Order].[Sales].[All]" allUniqueName="[Order].[Sales].[All]" dimensionUniqueName="[Order]" displayFolder="" count="0" memberValueDatatype="5" unbalanced="0"/>
    <cacheHierarchy uniqueName="[Order].[Coffee Type Name]" caption="Coffee Type Name" attribute="1" defaultMemberUniqueName="[Order].[Coffee Type Name].[All]" allUniqueName="[Order].[Coffee Type Name].[All]" dimensionUniqueName="[Order]" displayFolder="" count="0" memberValueDatatype="130" unbalanced="0"/>
    <cacheHierarchy uniqueName="[Order].[Roast Type Name]" caption="Roast Type Name" attribute="1" defaultMemberUniqueName="[Order].[Roast Type Name].[All]" allUniqueName="[Order].[Roast Type Name].[All]" dimensionUniqueName="[Order]" displayFolder="" count="2" memberValueDatatype="130" unbalanced="0"/>
    <cacheHierarchy uniqueName="[Order].[Loyalty Card]" caption="Loyalty Card" attribute="1" defaultMemberUniqueName="[Order].[Loyalty Card].[All]" allUniqueName="[Order].[Loyalty Card].[All]" dimensionUniqueName="[Order]" displayFolder="" count="2" memberValueDatatype="130" unbalanced="0"/>
    <cacheHierarchy uniqueName="[Order].[Order Date (Year)]" caption="Order Date (Year)" attribute="1" defaultMemberUniqueName="[Order].[Order Date (Year)].[All]" allUniqueName="[Order].[Order Date (Year)].[All]" dimensionUniqueName="[Order]" displayFolder="" count="0" memberValueDatatype="130" unbalanced="0"/>
    <cacheHierarchy uniqueName="[Order].[Order Date (Quarter)]" caption="Order Date (Quarter)" attribute="1" defaultMemberUniqueName="[Order].[Order Date (Quarter)].[All]" allUniqueName="[Order].[Order Date (Quarter)].[All]" dimensionUniqueName="[Order]" displayFolder="" count="0" memberValueDatatype="130" unbalanced="0"/>
    <cacheHierarchy uniqueName="[Order].[Order Date (Month)]" caption="Order Date (Month)" attribute="1" defaultMemberUniqueName="[Order].[Order Date (Month)].[All]" allUniqueName="[Order].[Order Date (Month)].[All]" dimensionUniqueName="[Order]" displayFolder="" count="0" memberValueDatatype="130" unbalanced="0"/>
    <cacheHierarchy uniqueName="[Order].[Order Date (Month Index)]" caption="Order Date (Month Index)" attribute="1" defaultMemberUniqueName="[Order].[Order Date (Month Index)].[All]" allUniqueName="[Order].[Order Date (Month Index)].[All]" dimensionUniqueName="[Order]" displayFolder="" count="0" memberValueDatatype="20" unbalanced="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Sales]" caption="Sum of Sales" measure="1" displayFolder="" measureGroup="Order"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47248168"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on LEE from.TP (MPA)" refreshedDate="45569.680831481484" backgroundQuery="1" createdVersion="3" refreshedVersion="8" minRefreshableVersion="3" recordCount="0" supportSubquery="1" supportAdvancedDrill="1" xr:uid="{CF1BD6BE-DE20-4ACD-BE9E-EF23919FCD81}">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time="1" defaultMemberUniqueName="[Order].[Order Date].[All]" allUniqueName="[Order].[Order Date].[All]" dimensionUniqueName="[Order]" displayFolder="" count="2" memberValueDatatype="7" unbalanced="0"/>
    <cacheHierarchy uniqueName="[Order].[Customer ID]" caption="Customer ID" attribute="1" defaultMemberUniqueName="[Order].[Customer ID].[All]" allUniqueName="[Order].[Customer ID].[All]" dimensionUniqueName="[Order]" displayFolder="" count="0" memberValueDatatype="130" unbalanced="0"/>
    <cacheHierarchy uniqueName="[Order].[Product ID]" caption="Product ID" attribute="1" defaultMemberUniqueName="[Order].[Product ID].[All]" allUniqueName="[Order].[Product ID].[All]" dimensionUniqueName="[Order]" displayFolder="" count="0" memberValueDatatype="130" unbalanced="0"/>
    <cacheHierarchy uniqueName="[Order].[Quantity]" caption="Quantity" attribute="1" defaultMemberUniqueName="[Order].[Quantity].[All]" allUniqueName="[Order].[Quantity].[All]" dimensionUniqueName="[Order]" displayFolder="" count="0" memberValueDatatype="20" unbalanced="0"/>
    <cacheHierarchy uniqueName="[Order].[Customer Name]" caption="Customer Name" attribute="1" defaultMemberUniqueName="[Order].[Customer Name].[All]" allUniqueName="[Order].[Customer Name].[All]" dimensionUniqueName="[Order]" displayFolder="" count="0" memberValueDatatype="130" unbalanced="0"/>
    <cacheHierarchy uniqueName="[Order].[Email]" caption="Email" attribute="1" defaultMemberUniqueName="[Order].[Email].[All]" allUniqueName="[Order].[Email].[All]" dimensionUniqueName="[Order]" displayFolder="" count="0" memberValueDatatype="130" unbalanced="0"/>
    <cacheHierarchy uniqueName="[Order].[Country]" caption="Country" attribute="1" defaultMemberUniqueName="[Order].[Country].[All]" allUniqueName="[Order].[Country].[All]" dimensionUniqueName="[Order]" displayFolder="" count="0" memberValueDatatype="130" unbalanced="0"/>
    <cacheHierarchy uniqueName="[Order].[Coffee Type]" caption="Coffee Type" attribute="1" defaultMemberUniqueName="[Order].[Coffee Type].[All]" allUniqueName="[Order].[Coffee Type].[All]" dimensionUniqueName="[Order]" displayFolder="" count="0" memberValueDatatype="130" unbalanced="0"/>
    <cacheHierarchy uniqueName="[Order].[Roast Type]" caption="Roast Type" attribute="1" defaultMemberUniqueName="[Order].[Roast Type].[All]" allUniqueName="[Order].[Roast Type].[All]" dimensionUniqueName="[Order]" displayFolder="" count="0" memberValueDatatype="130" unbalanced="0"/>
    <cacheHierarchy uniqueName="[Order].[Size]" caption="Size" attribute="1" defaultMemberUniqueName="[Order].[Size].[All]" allUniqueName="[Order].[Size].[All]" dimensionUniqueName="[Order]" displayFolder="" count="0" memberValueDatatype="5" unbalanced="0"/>
    <cacheHierarchy uniqueName="[Order].[Unit Price]" caption="Unit Price" attribute="1" defaultMemberUniqueName="[Order].[Unit Price].[All]" allUniqueName="[Order].[Unit Price].[All]" dimensionUniqueName="[Order]" displayFolder="" count="0" memberValueDatatype="5" unbalanced="0"/>
    <cacheHierarchy uniqueName="[Order].[Sales]" caption="Sales" attribute="1" defaultMemberUniqueName="[Order].[Sales].[All]" allUniqueName="[Order].[Sales].[All]" dimensionUniqueName="[Order]" displayFolder="" count="0" memberValueDatatype="5" unbalanced="0"/>
    <cacheHierarchy uniqueName="[Order].[Coffee Type Name]" caption="Coffee Type Name" attribute="1" defaultMemberUniqueName="[Order].[Coffee Type Name].[All]" allUniqueName="[Order].[Coffee Type Name].[All]" dimensionUniqueName="[Order]" displayFolder="" count="0" memberValueDatatype="130" unbalanced="0"/>
    <cacheHierarchy uniqueName="[Order].[Roast Type Name]" caption="Roast Type Name" attribute="1" defaultMemberUniqueName="[Order].[Roast Type Name].[All]" allUniqueName="[Order].[Roast Type Name].[All]" dimensionUniqueName="[Order]" displayFolder="" count="0" memberValueDatatype="130" unbalanced="0"/>
    <cacheHierarchy uniqueName="[Order].[Loyalty Card]" caption="Loyalty Card" attribute="1" defaultMemberUniqueName="[Order].[Loyalty Card].[All]" allUniqueName="[Order].[Loyalty Card].[All]" dimensionUniqueName="[Order]" displayFolder="" count="0" memberValueDatatype="130" unbalanced="0"/>
    <cacheHierarchy uniqueName="[Order].[Order Date (Year)]" caption="Order Date (Year)" attribute="1" defaultMemberUniqueName="[Order].[Order Date (Year)].[All]" allUniqueName="[Order].[Order Date (Year)].[All]" dimensionUniqueName="[Order]" displayFolder="" count="0" memberValueDatatype="130" unbalanced="0"/>
    <cacheHierarchy uniqueName="[Order].[Order Date (Quarter)]" caption="Order Date (Quarter)" attribute="1" defaultMemberUniqueName="[Order].[Order Date (Quarter)].[All]" allUniqueName="[Order].[Order Date (Quarter)].[All]" dimensionUniqueName="[Order]" displayFolder="" count="0" memberValueDatatype="130" unbalanced="0"/>
    <cacheHierarchy uniqueName="[Order].[Order Date (Month)]" caption="Order Date (Month)" attribute="1" defaultMemberUniqueName="[Order].[Order Date (Month)].[All]" allUniqueName="[Order].[Order Date (Month)].[All]" dimensionUniqueName="[Order]" displayFolder="" count="0" memberValueDatatype="130" unbalanced="0"/>
    <cacheHierarchy uniqueName="[Order].[Order Date (Month Index)]" caption="Order Date (Month Index)" attribute="1" defaultMemberUniqueName="[Order].[Order Date (Month Index)].[All]" allUniqueName="[Order].[Order Date (Month Index)].[All]" dimensionUniqueName="[Order]" displayFolder="" count="0" memberValueDatatype="20" unbalanced="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Sales]" caption="Sum of Sales" measure="1" displayFolder="" measureGroup="Order"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201797547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AF098B-D59C-4FB8-B8D3-87DEA0DFE991}" name="Sales" cacheId="39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F53" firstHeaderRow="1" firstDataRow="2" firstDataCol="1"/>
  <pivotFields count="5">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2"/>
    <field x="1"/>
  </rowFields>
  <rowItems count="4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t="grand">
      <x/>
    </i>
  </rowItems>
  <colFields count="1">
    <field x="3"/>
  </colFields>
  <colItems count="5">
    <i>
      <x/>
    </i>
    <i>
      <x v="1"/>
    </i>
    <i>
      <x v="2"/>
    </i>
    <i>
      <x v="3"/>
    </i>
    <i t="grand">
      <x/>
    </i>
  </colItems>
  <dataFields count="1">
    <dataField name="Sum of Sales" fld="0" baseField="2" baseItem="0" numFmtId="168"/>
  </dataFields>
  <chartFormats count="9">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0" format="6" series="1">
      <pivotArea type="data" outline="0" fieldPosition="0">
        <references count="2">
          <reference field="4294967294" count="1" selected="0">
            <x v="0"/>
          </reference>
          <reference field="3" count="1" selected="0">
            <x v="2"/>
          </reference>
        </references>
      </pivotArea>
    </chartFormat>
    <chartFormat chart="0" format="7" series="1">
      <pivotArea type="data" outline="0" fieldPosition="0">
        <references count="2">
          <reference field="4294967294" count="1" selected="0">
            <x v="0"/>
          </reference>
          <reference field="3" count="1" selected="0">
            <x v="3"/>
          </reference>
        </references>
      </pivotArea>
    </chartFormat>
    <chartFormat chart="3" format="12" series="1">
      <pivotArea type="data" outline="0" fieldPosition="0">
        <references count="2">
          <reference field="4294967294" count="1" selected="0">
            <x v="0"/>
          </reference>
          <reference field="3" count="1" selected="0">
            <x v="0"/>
          </reference>
        </references>
      </pivotArea>
    </chartFormat>
    <chartFormat chart="3" format="13" series="1">
      <pivotArea type="data" outline="0" fieldPosition="0">
        <references count="2">
          <reference field="4294967294" count="1" selected="0">
            <x v="0"/>
          </reference>
          <reference field="3" count="1" selected="0">
            <x v="1"/>
          </reference>
        </references>
      </pivotArea>
    </chartFormat>
    <chartFormat chart="3" format="14" series="1">
      <pivotArea type="data" outline="0" fieldPosition="0">
        <references count="2">
          <reference field="4294967294" count="1" selected="0">
            <x v="0"/>
          </reference>
          <reference field="3" count="1" selected="0">
            <x v="2"/>
          </reference>
        </references>
      </pivotArea>
    </chartFormat>
    <chartFormat chart="3" format="15" series="1">
      <pivotArea type="data" outline="0" fieldPosition="0">
        <references count="2">
          <reference field="4294967294" count="1" selected="0">
            <x v="0"/>
          </reference>
          <reference field="3" count="1" selected="0">
            <x v="3"/>
          </reference>
        </references>
      </pivotArea>
    </chartFormat>
    <chartFormat chart="0" format="12" series="1">
      <pivotArea type="data" outline="0" fieldPosition="0">
        <references count="2">
          <reference field="4294967294" count="1" selected="0">
            <x v="0"/>
          </reference>
          <reference field="3"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rowHierarchiesUsage count="2">
    <rowHierarchyUsage hierarchyUsage="16"/>
    <rowHierarchyUsage hierarchyUsage="18"/>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 - try (2).xlsx!Ord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F5D106-60C1-4441-A4B3-C20FA5E24C46}" name="Country" cacheId="38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3:B7" firstHeaderRow="1" firstDataRow="1" firstDataCol="1"/>
  <pivotFields count="3">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1"/>
    </i>
    <i>
      <x/>
    </i>
    <i>
      <x v="2"/>
    </i>
    <i t="grand">
      <x/>
    </i>
  </rowItems>
  <colItems count="1">
    <i/>
  </colItems>
  <dataFields count="1">
    <dataField name="Sum of Sales" fld="0" baseField="0" baseItem="0" numFmtId="168"/>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 - try (2).xlsx!Ord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D96BE3-F1A4-480E-B23A-266F5CE72ECE}" name="Top Cust" cacheId="39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B9"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2"/>
    </i>
    <i>
      <x v="3"/>
    </i>
    <i>
      <x v="4"/>
    </i>
    <i>
      <x v="1"/>
    </i>
    <i>
      <x/>
    </i>
    <i t="grand">
      <x/>
    </i>
  </rowItems>
  <colItems count="1">
    <i/>
  </colItems>
  <dataFields count="1">
    <dataField name="Sum of Sales" fld="0" baseField="0" baseItem="0" numFmtId="168"/>
  </dataFields>
  <chartFormats count="4">
    <chartFormat chart="2" format="8"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filters count="1">
    <filter fld="1" type="count" id="1" iMeasureHier="22">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 - try (2).xlsx!Ord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AFD7D42-80B1-458D-B90C-A893BD371CE1}" sourceName="[Order].[Roast Type Name]">
  <pivotTables>
    <pivotTable tabId="18" name="Sales"/>
    <pivotTable tabId="19" name="Country"/>
    <pivotTable tabId="20" name="Top Cust"/>
  </pivotTables>
  <data>
    <olap pivotCacheId="1947248168">
      <levels count="2">
        <level uniqueName="[Order].[Roast Type Name].[(All)]" sourceCaption="(All)" count="0"/>
        <level uniqueName="[Order].[Roast Type Name].[Roast Type Name]" sourceCaption="Roast Type Name" count="3">
          <ranges>
            <range startItem="0">
              <i n="[Order].[Roast Type Name].&amp;[Dark]" c="Dark"/>
              <i n="[Order].[Roast Type Name].&amp;[Light]" c="Light"/>
              <i n="[Order].[Roast Type Name].&amp;[Medium]" c="Medium"/>
            </range>
          </ranges>
        </level>
      </levels>
      <selections count="1">
        <selection n="[Order].[Roast Type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D73B033-4935-4F73-A091-279201897D9E}" sourceName="[Order].[Loyalty Card]">
  <pivotTables>
    <pivotTable tabId="18" name="Sales"/>
    <pivotTable tabId="19" name="Country"/>
    <pivotTable tabId="20" name="Top Cust"/>
  </pivotTables>
  <data>
    <olap pivotCacheId="1947248168">
      <levels count="2">
        <level uniqueName="[Order].[Loyalty Card].[(All)]" sourceCaption="(All)" count="0"/>
        <level uniqueName="[Order].[Loyalty Card].[Loyalty Card]" sourceCaption="Loyalty Card" count="2">
          <ranges>
            <range startItem="0">
              <i n="[Order].[Loyalty Card].&amp;[No]" c="No"/>
              <i n="[Order].[Loyalty Card].&amp;[Yes]" c="Yes"/>
            </range>
          </ranges>
        </level>
      </levels>
      <selections count="1">
        <selection n="[Order].[Loyalty Car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E586A12E-60C2-446A-BC4E-D1DA9CBA56B4}" sourceName="[Order].[Size]">
  <pivotTables>
    <pivotTable tabId="19" name="Country"/>
    <pivotTable tabId="20" name="Top Cust"/>
    <pivotTable tabId="18" name="Sales"/>
  </pivotTables>
  <data>
    <olap pivotCacheId="1947248168">
      <levels count="2">
        <level uniqueName="[Order].[Size].[(All)]" sourceCaption="(All)" count="0"/>
        <level uniqueName="[Order].[Size].[Size]" sourceCaption="Size" count="4">
          <ranges>
            <range startItem="0">
              <i n="[Order].[Size].&amp;[2.E-1]" c="0.2"/>
              <i n="[Order].[Size].&amp;[5.E-1]" c="0.5"/>
              <i n="[Order].[Size].&amp;[1.]" c="1"/>
              <i n="[Order].[Size].&amp;[2.5]" c="2.5"/>
            </range>
          </ranges>
        </level>
      </levels>
      <selections count="1">
        <selection n="[Order].[Siz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C93C44D7-6552-412C-8C81-E221FEC68E49}" cache="Slicer_Roast_Type_Name" caption="Roast Type Name" columnCount="3" level="1" rowHeight="241300"/>
  <slicer name="Loyalty Card 1" xr10:uid="{F3417E49-5705-4804-B7E1-5004213BCA27}" cache="Slicer_Loyalty_Card" caption="Loyalty Card" level="1" rowHeight="241300"/>
  <slicer name="Size 1" xr10:uid="{56689862-0D12-4D8C-9AE7-D7D0FD7C8A92}" cache="Slicer_Size1" caption="Size" columnCount="2"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26992A47-002A-4048-994E-1D8E57CC4571}" cache="Slicer_Roast_Type_Name" caption="Roast Type Name" level="1" rowHeight="241300"/>
  <slicer name="Loyalty Card" xr10:uid="{A91EE446-9F05-432F-9C42-BA2AD3E974B9}" cache="Slicer_Loyalty_Card" caption="Loyalty Card" level="1" rowHeight="241300"/>
  <slicer name="Size" xr10:uid="{71C602F4-5218-4FDB-88D6-7D71754FF2A1}" cache="Slicer_Size1" caption="Siz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A13477-95B9-475B-A9E1-FDB3B8E40886}" name="Order" displayName="Order" ref="A1:P1001" totalsRowShown="0" headerRowDxfId="0">
  <autoFilter ref="A1:P1001" xr:uid="{90A13477-95B9-475B-A9E1-FDB3B8E40886}"/>
  <tableColumns count="16">
    <tableColumn id="1" xr3:uid="{BD388CD6-E314-40E6-8BB6-B9242F11FBEC}" name="Order ID" dataDxfId="10"/>
    <tableColumn id="2" xr3:uid="{F6168731-49B8-44DE-9F19-74C1E04C7E34}" name="Order Date" dataDxfId="9"/>
    <tableColumn id="3" xr3:uid="{EA36638E-83B0-4617-AFE1-3023024847AF}" name="Customer ID" dataDxfId="8"/>
    <tableColumn id="4" xr3:uid="{D727EC50-8DA1-4596-8247-4EAC5A206574}" name="Product ID"/>
    <tableColumn id="5" xr3:uid="{ED6D55D3-2791-4A09-8CA4-9EFFC3A0025C}" name="Quantity" dataDxfId="7"/>
    <tableColumn id="6" xr3:uid="{4D9C02DC-5321-4E73-B5FD-172A596EF0C5}" name="Customer Name" dataDxfId="6">
      <calculatedColumnFormula>_xlfn.XLOOKUP(C2,customers!$A$1:$A$1001,customers!$B$1:$B$1001,,0)</calculatedColumnFormula>
    </tableColumn>
    <tableColumn id="7" xr3:uid="{854C8E2D-56EF-4D8F-8A4F-461D573674FA}" name="Email" dataDxfId="5">
      <calculatedColumnFormula>IF(_xlfn.XLOOKUP(C2,customers!$A$1:$A$1001,customers!$C$1:$C$1001,,0)=0,"",_xlfn.XLOOKUP(C2,customers!$A$1:$A$1001,customers!$C$1:$C$1001,,0))</calculatedColumnFormula>
    </tableColumn>
    <tableColumn id="8" xr3:uid="{E4C76E38-1C7F-4F6B-9CF3-D8BB8EF882E0}" name="Country" dataDxfId="4">
      <calculatedColumnFormula>_xlfn.XLOOKUP(C2,customers!$A$1:$A$1001,customers!$G$1:$G$1001,,0)</calculatedColumnFormula>
    </tableColumn>
    <tableColumn id="9" xr3:uid="{C0255277-2765-455F-9BD8-C107992B4786}" name="Coffee Type">
      <calculatedColumnFormula>INDEX(products!$A$1:$G$49,MATCH(orders!$D2,products!$A$1:$A$49,0),MATCH(orders!I$1,products!$A$1:$G$1,0))</calculatedColumnFormula>
    </tableColumn>
    <tableColumn id="10" xr3:uid="{64BECCC0-3368-47D7-83C3-786C87C6333B}" name="Roast Type">
      <calculatedColumnFormula>INDEX(products!$A$1:$G$49,MATCH(orders!$D2,products!$A$1:$A$49,0),MATCH(orders!J$1,products!$A$1:$G$1,0))</calculatedColumnFormula>
    </tableColumn>
    <tableColumn id="11" xr3:uid="{F1B08226-B80E-4D9A-806C-8F1171B6498D}" name="Size" dataDxfId="3">
      <calculatedColumnFormula>INDEX(products!$A$1:$G$49,MATCH(orders!$D2,products!$A$1:$A$49,0),MATCH(orders!K$1,products!$A$1:$G$1,0))</calculatedColumnFormula>
    </tableColumn>
    <tableColumn id="12" xr3:uid="{B870E9D1-83DC-4F7C-B55F-AFDFD111224F}" name="Unit Price" dataDxfId="2" dataCellStyle="Currency">
      <calculatedColumnFormula>INDEX(products!$A$1:$G$49,MATCH(orders!$D2,products!$A$1:$A$49,0),MATCH(orders!L$1,products!$A$1:$G$1,0))</calculatedColumnFormula>
    </tableColumn>
    <tableColumn id="13" xr3:uid="{A7644A10-0A5A-40EB-B87E-4CB3D1BC9BC2}" name="Sales" dataDxfId="1" dataCellStyle="Currency">
      <calculatedColumnFormula>L2*E2</calculatedColumnFormula>
    </tableColumn>
    <tableColumn id="14" xr3:uid="{217C5C6B-099F-4618-BE6B-BF31ACCA2026}" name="Coffee Type Name">
      <calculatedColumnFormula>IF(I2="Rob","Robusta", IF(I2="Exc","Excelsa", IF(I2="Ara","Arabica",IF(I2="Lib", "Liberica"))))</calculatedColumnFormula>
    </tableColumn>
    <tableColumn id="15" xr3:uid="{EBB81CBA-B828-4526-936E-D690E91386FA}" name="Roast Type Name">
      <calculatedColumnFormula>IF(J2="L","Light",IF(J2="M","Medium",IF(J2="D","Dark")))</calculatedColumnFormula>
    </tableColumn>
    <tableColumn id="16" xr3:uid="{2C954B16-CD3B-40DF-9037-27DA21D85A80}" name="Loyalty Card">
      <calculatedColumnFormula>_xlfn.XLOOKUP(C2,customers!$A$1:$A$1001,customers!$I$1:$I$1001,,0)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40E8D66-8BDF-4AEB-9FB3-1519D86768E7}" sourceName="[Order].[Order Date]">
  <pivotTables>
    <pivotTable tabId="18" name="Sales"/>
    <pivotTable tabId="19" name="Country"/>
    <pivotTable tabId="20" name="Top Cust"/>
  </pivotTables>
  <state minimalRefreshVersion="6" lastRefreshVersion="6" pivotCacheId="201797547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3D3470D-6537-4DAC-ADD0-AE1CD6018E48}" cache="Timeline_Order_Date" caption="Order Date" level="2" selectionLevel="2" scrollPosition="2021-02-13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66A3940-CA35-4D26-99E1-AF8744D96548}" cache="Timeline_Order_Date" caption="Order Date" level="2" selectionLevel="2" scrollPosition="2019-03-02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9B216-E910-418F-B594-707593883B9C}">
  <dimension ref="A1:A27"/>
  <sheetViews>
    <sheetView showGridLines="0" tabSelected="1" workbookViewId="0">
      <selection activeCell="AC15" sqref="AC15"/>
    </sheetView>
  </sheetViews>
  <sheetFormatPr defaultRowHeight="15" x14ac:dyDescent="0.25"/>
  <cols>
    <col min="1" max="1" width="1.7109375" customWidth="1"/>
    <col min="15" max="15" width="9.140625" customWidth="1"/>
    <col min="18" max="18" width="1.7109375" customWidth="1"/>
    <col min="24" max="24" width="1.7109375" customWidth="1"/>
  </cols>
  <sheetData>
    <row r="1" ht="5.0999999999999996" customHeight="1" x14ac:dyDescent="0.25"/>
    <row r="7" ht="5.0999999999999996" customHeight="1" x14ac:dyDescent="0.25"/>
    <row r="12" ht="5.0999999999999996" customHeight="1" x14ac:dyDescent="0.25"/>
    <row r="18" ht="5.0999999999999996" customHeight="1" x14ac:dyDescent="0.25"/>
    <row r="2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FB87F-416D-49A9-81B2-ADE9C6C8574B}">
  <dimension ref="A3:F53"/>
  <sheetViews>
    <sheetView workbookViewId="0">
      <selection activeCell="O32" sqref="O32"/>
    </sheetView>
  </sheetViews>
  <sheetFormatPr defaultRowHeight="15" x14ac:dyDescent="0.25"/>
  <cols>
    <col min="1" max="1" width="13.140625" bestFit="1" customWidth="1"/>
    <col min="2" max="2" width="16.28515625" bestFit="1" customWidth="1"/>
    <col min="3" max="4" width="10.140625" bestFit="1" customWidth="1"/>
    <col min="5" max="5" width="9.140625" bestFit="1" customWidth="1"/>
    <col min="6" max="6" width="11.28515625" bestFit="1" customWidth="1"/>
    <col min="7" max="7" width="11.140625" bestFit="1" customWidth="1"/>
    <col min="8" max="8" width="12.140625" bestFit="1" customWidth="1"/>
    <col min="9" max="9" width="11.140625" bestFit="1" customWidth="1"/>
    <col min="10" max="10" width="17.28515625" bestFit="1" customWidth="1"/>
    <col min="11" max="11" width="16.140625" bestFit="1" customWidth="1"/>
  </cols>
  <sheetData>
    <row r="3" spans="1:6" x14ac:dyDescent="0.25">
      <c r="A3" s="7" t="s">
        <v>6198</v>
      </c>
      <c r="B3" s="7" t="s">
        <v>6217</v>
      </c>
    </row>
    <row r="4" spans="1:6" x14ac:dyDescent="0.25">
      <c r="A4" s="7" t="s">
        <v>6199</v>
      </c>
      <c r="B4" t="s">
        <v>6218</v>
      </c>
      <c r="C4" t="s">
        <v>6219</v>
      </c>
      <c r="D4" t="s">
        <v>6220</v>
      </c>
      <c r="E4" t="s">
        <v>6221</v>
      </c>
      <c r="F4" t="s">
        <v>6200</v>
      </c>
    </row>
    <row r="5" spans="1:6" x14ac:dyDescent="0.25">
      <c r="A5" s="8" t="s">
        <v>6201</v>
      </c>
      <c r="B5" s="10"/>
      <c r="C5" s="10"/>
      <c r="D5" s="10"/>
      <c r="E5" s="10"/>
      <c r="F5" s="10"/>
    </row>
    <row r="6" spans="1:6" x14ac:dyDescent="0.25">
      <c r="A6" s="9" t="s">
        <v>6202</v>
      </c>
      <c r="B6" s="10">
        <v>186.85499999999999</v>
      </c>
      <c r="C6" s="10">
        <v>305.97000000000003</v>
      </c>
      <c r="D6" s="10">
        <v>213.15999999999997</v>
      </c>
      <c r="E6" s="10">
        <v>123</v>
      </c>
      <c r="F6" s="10">
        <v>828.9849999999999</v>
      </c>
    </row>
    <row r="7" spans="1:6" x14ac:dyDescent="0.25">
      <c r="A7" s="9" t="s">
        <v>6203</v>
      </c>
      <c r="B7" s="10">
        <v>251.96499999999997</v>
      </c>
      <c r="C7" s="10">
        <v>129.46</v>
      </c>
      <c r="D7" s="10">
        <v>434.03999999999996</v>
      </c>
      <c r="E7" s="10">
        <v>171.93999999999997</v>
      </c>
      <c r="F7" s="10">
        <v>987.40499999999997</v>
      </c>
    </row>
    <row r="8" spans="1:6" x14ac:dyDescent="0.25">
      <c r="A8" s="9" t="s">
        <v>6204</v>
      </c>
      <c r="B8" s="10">
        <v>224.94499999999999</v>
      </c>
      <c r="C8" s="10">
        <v>349.12</v>
      </c>
      <c r="D8" s="10">
        <v>321.04000000000002</v>
      </c>
      <c r="E8" s="10">
        <v>126.035</v>
      </c>
      <c r="F8" s="10">
        <v>1021.1399999999998</v>
      </c>
    </row>
    <row r="9" spans="1:6" x14ac:dyDescent="0.25">
      <c r="A9" s="9" t="s">
        <v>6205</v>
      </c>
      <c r="B9" s="10">
        <v>307.12</v>
      </c>
      <c r="C9" s="10">
        <v>681.07499999999993</v>
      </c>
      <c r="D9" s="10">
        <v>533.70499999999993</v>
      </c>
      <c r="E9" s="10">
        <v>158.85</v>
      </c>
      <c r="F9" s="10">
        <v>1680.7499999999998</v>
      </c>
    </row>
    <row r="10" spans="1:6" x14ac:dyDescent="0.25">
      <c r="A10" s="9" t="s">
        <v>6206</v>
      </c>
      <c r="B10" s="10">
        <v>53.664999999999992</v>
      </c>
      <c r="C10" s="10">
        <v>83.025000000000006</v>
      </c>
      <c r="D10" s="10">
        <v>193.83499999999998</v>
      </c>
      <c r="E10" s="10">
        <v>68.039999999999992</v>
      </c>
      <c r="F10" s="10">
        <v>398.565</v>
      </c>
    </row>
    <row r="11" spans="1:6" x14ac:dyDescent="0.25">
      <c r="A11" s="9" t="s">
        <v>6207</v>
      </c>
      <c r="B11" s="10">
        <v>163.01999999999998</v>
      </c>
      <c r="C11" s="10">
        <v>678.3599999999999</v>
      </c>
      <c r="D11" s="10">
        <v>171.04500000000002</v>
      </c>
      <c r="E11" s="10">
        <v>372.255</v>
      </c>
      <c r="F11" s="10">
        <v>1384.6799999999998</v>
      </c>
    </row>
    <row r="12" spans="1:6" x14ac:dyDescent="0.25">
      <c r="A12" s="9" t="s">
        <v>6208</v>
      </c>
      <c r="B12" s="10">
        <v>345.02</v>
      </c>
      <c r="C12" s="10">
        <v>273.86999999999995</v>
      </c>
      <c r="D12" s="10">
        <v>184.12999999999997</v>
      </c>
      <c r="E12" s="10">
        <v>201.11499999999998</v>
      </c>
      <c r="F12" s="10">
        <v>1004.135</v>
      </c>
    </row>
    <row r="13" spans="1:6" x14ac:dyDescent="0.25">
      <c r="A13" s="9" t="s">
        <v>6209</v>
      </c>
      <c r="B13" s="10">
        <v>334.89</v>
      </c>
      <c r="C13" s="10">
        <v>70.95</v>
      </c>
      <c r="D13" s="10">
        <v>134.23000000000002</v>
      </c>
      <c r="E13" s="10">
        <v>166.27499999999998</v>
      </c>
      <c r="F13" s="10">
        <v>706.34500000000003</v>
      </c>
    </row>
    <row r="14" spans="1:6" x14ac:dyDescent="0.25">
      <c r="A14" s="9" t="s">
        <v>6210</v>
      </c>
      <c r="B14" s="10">
        <v>178.70999999999998</v>
      </c>
      <c r="C14" s="10">
        <v>166.1</v>
      </c>
      <c r="D14" s="10">
        <v>439.30999999999995</v>
      </c>
      <c r="E14" s="10">
        <v>492.9</v>
      </c>
      <c r="F14" s="10">
        <v>1277.0199999999998</v>
      </c>
    </row>
    <row r="15" spans="1:6" x14ac:dyDescent="0.25">
      <c r="A15" s="9" t="s">
        <v>6211</v>
      </c>
      <c r="B15" s="10">
        <v>301.98500000000001</v>
      </c>
      <c r="C15" s="10">
        <v>153.76499999999999</v>
      </c>
      <c r="D15" s="10">
        <v>215.55499999999998</v>
      </c>
      <c r="E15" s="10">
        <v>213.66499999999999</v>
      </c>
      <c r="F15" s="10">
        <v>884.96999999999991</v>
      </c>
    </row>
    <row r="16" spans="1:6" x14ac:dyDescent="0.25">
      <c r="A16" s="9" t="s">
        <v>6212</v>
      </c>
      <c r="B16" s="10">
        <v>312.83499999999998</v>
      </c>
      <c r="C16" s="10">
        <v>63.249999999999993</v>
      </c>
      <c r="D16" s="10">
        <v>350.89500000000004</v>
      </c>
      <c r="E16" s="10">
        <v>96.405000000000001</v>
      </c>
      <c r="F16" s="10">
        <v>823.38499999999988</v>
      </c>
    </row>
    <row r="17" spans="1:6" x14ac:dyDescent="0.25">
      <c r="A17" s="9" t="s">
        <v>6213</v>
      </c>
      <c r="B17" s="10">
        <v>265.62</v>
      </c>
      <c r="C17" s="10">
        <v>526.51499999999987</v>
      </c>
      <c r="D17" s="10">
        <v>187.06</v>
      </c>
      <c r="E17" s="10">
        <v>210.58999999999997</v>
      </c>
      <c r="F17" s="10">
        <v>1189.7849999999999</v>
      </c>
    </row>
    <row r="18" spans="1:6" x14ac:dyDescent="0.25">
      <c r="A18" s="8" t="s">
        <v>6214</v>
      </c>
      <c r="B18" s="10"/>
      <c r="C18" s="10"/>
      <c r="D18" s="10"/>
      <c r="E18" s="10"/>
      <c r="F18" s="10"/>
    </row>
    <row r="19" spans="1:6" x14ac:dyDescent="0.25">
      <c r="A19" s="9" t="s">
        <v>6202</v>
      </c>
      <c r="B19" s="10">
        <v>47.25</v>
      </c>
      <c r="C19" s="10">
        <v>65.805000000000007</v>
      </c>
      <c r="D19" s="10">
        <v>274.67500000000001</v>
      </c>
      <c r="E19" s="10">
        <v>179.22</v>
      </c>
      <c r="F19" s="10">
        <v>566.94999999999993</v>
      </c>
    </row>
    <row r="20" spans="1:6" x14ac:dyDescent="0.25">
      <c r="A20" s="9" t="s">
        <v>6203</v>
      </c>
      <c r="B20" s="10">
        <v>745.44999999999993</v>
      </c>
      <c r="C20" s="10">
        <v>428.88499999999999</v>
      </c>
      <c r="D20" s="10">
        <v>194.17499999999998</v>
      </c>
      <c r="E20" s="10">
        <v>429.82999999999993</v>
      </c>
      <c r="F20" s="10">
        <v>1798.3399999999997</v>
      </c>
    </row>
    <row r="21" spans="1:6" x14ac:dyDescent="0.25">
      <c r="A21" s="9" t="s">
        <v>6204</v>
      </c>
      <c r="B21" s="10">
        <v>130.47</v>
      </c>
      <c r="C21" s="10">
        <v>271.48500000000001</v>
      </c>
      <c r="D21" s="10">
        <v>281.20499999999998</v>
      </c>
      <c r="E21" s="10">
        <v>231.63000000000002</v>
      </c>
      <c r="F21" s="10">
        <v>914.78999999999985</v>
      </c>
    </row>
    <row r="22" spans="1:6" x14ac:dyDescent="0.25">
      <c r="A22" s="9" t="s">
        <v>6205</v>
      </c>
      <c r="B22" s="10">
        <v>27</v>
      </c>
      <c r="C22" s="10">
        <v>347.26</v>
      </c>
      <c r="D22" s="10">
        <v>147.51</v>
      </c>
      <c r="E22" s="10">
        <v>240.04</v>
      </c>
      <c r="F22" s="10">
        <v>761.80999999999983</v>
      </c>
    </row>
    <row r="23" spans="1:6" x14ac:dyDescent="0.25">
      <c r="A23" s="9" t="s">
        <v>6206</v>
      </c>
      <c r="B23" s="10">
        <v>255.11499999999995</v>
      </c>
      <c r="C23" s="10">
        <v>541.73</v>
      </c>
      <c r="D23" s="10">
        <v>83.43</v>
      </c>
      <c r="E23" s="10">
        <v>59.079999999999991</v>
      </c>
      <c r="F23" s="10">
        <v>939.35500000000013</v>
      </c>
    </row>
    <row r="24" spans="1:6" x14ac:dyDescent="0.25">
      <c r="A24" s="9" t="s">
        <v>6207</v>
      </c>
      <c r="B24" s="10">
        <v>584.78999999999985</v>
      </c>
      <c r="C24" s="10">
        <v>357.42999999999995</v>
      </c>
      <c r="D24" s="10">
        <v>355.34</v>
      </c>
      <c r="E24" s="10">
        <v>140.88</v>
      </c>
      <c r="F24" s="10">
        <v>1438.4399999999998</v>
      </c>
    </row>
    <row r="25" spans="1:6" x14ac:dyDescent="0.25">
      <c r="A25" s="9" t="s">
        <v>6208</v>
      </c>
      <c r="B25" s="10">
        <v>430.62</v>
      </c>
      <c r="C25" s="10">
        <v>227.42500000000001</v>
      </c>
      <c r="D25" s="10">
        <v>236.315</v>
      </c>
      <c r="E25" s="10">
        <v>414.58499999999992</v>
      </c>
      <c r="F25" s="10">
        <v>1308.9449999999999</v>
      </c>
    </row>
    <row r="26" spans="1:6" x14ac:dyDescent="0.25">
      <c r="A26" s="9" t="s">
        <v>6209</v>
      </c>
      <c r="B26" s="10">
        <v>22.5</v>
      </c>
      <c r="C26" s="10">
        <v>77.72</v>
      </c>
      <c r="D26" s="10">
        <v>60.5</v>
      </c>
      <c r="E26" s="10">
        <v>139.67999999999998</v>
      </c>
      <c r="F26" s="10">
        <v>300.39999999999998</v>
      </c>
    </row>
    <row r="27" spans="1:6" x14ac:dyDescent="0.25">
      <c r="A27" s="9" t="s">
        <v>6210</v>
      </c>
      <c r="B27" s="10">
        <v>126.14999999999999</v>
      </c>
      <c r="C27" s="10">
        <v>195.11</v>
      </c>
      <c r="D27" s="10">
        <v>89.13</v>
      </c>
      <c r="E27" s="10">
        <v>302.65999999999997</v>
      </c>
      <c r="F27" s="10">
        <v>713.05</v>
      </c>
    </row>
    <row r="28" spans="1:6" x14ac:dyDescent="0.25">
      <c r="A28" s="9" t="s">
        <v>6211</v>
      </c>
      <c r="B28" s="10">
        <v>376.03</v>
      </c>
      <c r="C28" s="10">
        <v>523.24</v>
      </c>
      <c r="D28" s="10">
        <v>440.96499999999997</v>
      </c>
      <c r="E28" s="10">
        <v>174.46999999999997</v>
      </c>
      <c r="F28" s="10">
        <v>1514.7049999999999</v>
      </c>
    </row>
    <row r="29" spans="1:6" x14ac:dyDescent="0.25">
      <c r="A29" s="9" t="s">
        <v>6212</v>
      </c>
      <c r="B29" s="10">
        <v>515.17999999999995</v>
      </c>
      <c r="C29" s="10">
        <v>142.56</v>
      </c>
      <c r="D29" s="10">
        <v>347.03999999999996</v>
      </c>
      <c r="E29" s="10">
        <v>104.08499999999999</v>
      </c>
      <c r="F29" s="10">
        <v>1108.865</v>
      </c>
    </row>
    <row r="30" spans="1:6" x14ac:dyDescent="0.25">
      <c r="A30" s="9" t="s">
        <v>6213</v>
      </c>
      <c r="B30" s="10">
        <v>95.859999999999985</v>
      </c>
      <c r="C30" s="10">
        <v>484.76</v>
      </c>
      <c r="D30" s="10">
        <v>94.17</v>
      </c>
      <c r="E30" s="10">
        <v>77.10499999999999</v>
      </c>
      <c r="F30" s="10">
        <v>751.89499999999975</v>
      </c>
    </row>
    <row r="31" spans="1:6" x14ac:dyDescent="0.25">
      <c r="A31" s="8" t="s">
        <v>6215</v>
      </c>
      <c r="B31" s="10"/>
      <c r="C31" s="10"/>
      <c r="D31" s="10"/>
      <c r="E31" s="10"/>
      <c r="F31" s="10"/>
    </row>
    <row r="32" spans="1:6" x14ac:dyDescent="0.25">
      <c r="A32" s="9" t="s">
        <v>6202</v>
      </c>
      <c r="B32" s="10">
        <v>258.34500000000003</v>
      </c>
      <c r="C32" s="10">
        <v>139.625</v>
      </c>
      <c r="D32" s="10">
        <v>279.52000000000004</v>
      </c>
      <c r="E32" s="10">
        <v>160.19499999999999</v>
      </c>
      <c r="F32" s="10">
        <v>837.68499999999995</v>
      </c>
    </row>
    <row r="33" spans="1:6" x14ac:dyDescent="0.25">
      <c r="A33" s="9" t="s">
        <v>6203</v>
      </c>
      <c r="B33" s="10">
        <v>342.2</v>
      </c>
      <c r="C33" s="10">
        <v>284.24999999999994</v>
      </c>
      <c r="D33" s="10">
        <v>251.83</v>
      </c>
      <c r="E33" s="10">
        <v>80.550000000000011</v>
      </c>
      <c r="F33" s="10">
        <v>958.82999999999981</v>
      </c>
    </row>
    <row r="34" spans="1:6" x14ac:dyDescent="0.25">
      <c r="A34" s="9" t="s">
        <v>6204</v>
      </c>
      <c r="B34" s="10">
        <v>418.30499999999989</v>
      </c>
      <c r="C34" s="10">
        <v>468.125</v>
      </c>
      <c r="D34" s="10">
        <v>405.05500000000006</v>
      </c>
      <c r="E34" s="10">
        <v>253.15499999999997</v>
      </c>
      <c r="F34" s="10">
        <v>1544.64</v>
      </c>
    </row>
    <row r="35" spans="1:6" x14ac:dyDescent="0.25">
      <c r="A35" s="9" t="s">
        <v>6205</v>
      </c>
      <c r="B35" s="10">
        <v>102.32999999999998</v>
      </c>
      <c r="C35" s="10">
        <v>242.14000000000001</v>
      </c>
      <c r="D35" s="10">
        <v>554.875</v>
      </c>
      <c r="E35" s="10">
        <v>106.23999999999998</v>
      </c>
      <c r="F35" s="10">
        <v>1005.5849999999998</v>
      </c>
    </row>
    <row r="36" spans="1:6" x14ac:dyDescent="0.25">
      <c r="A36" s="9" t="s">
        <v>6206</v>
      </c>
      <c r="B36" s="10">
        <v>234.71999999999997</v>
      </c>
      <c r="C36" s="10">
        <v>133.08000000000001</v>
      </c>
      <c r="D36" s="10">
        <v>267.2</v>
      </c>
      <c r="E36" s="10">
        <v>272.68999999999994</v>
      </c>
      <c r="F36" s="10">
        <v>907.69</v>
      </c>
    </row>
    <row r="37" spans="1:6" x14ac:dyDescent="0.25">
      <c r="A37" s="9" t="s">
        <v>6207</v>
      </c>
      <c r="B37" s="10">
        <v>430.39</v>
      </c>
      <c r="C37" s="10">
        <v>136.20500000000001</v>
      </c>
      <c r="D37" s="10">
        <v>209.6</v>
      </c>
      <c r="E37" s="10">
        <v>88.334999999999994</v>
      </c>
      <c r="F37" s="10">
        <v>864.52999999999986</v>
      </c>
    </row>
    <row r="38" spans="1:6" x14ac:dyDescent="0.25">
      <c r="A38" s="9" t="s">
        <v>6208</v>
      </c>
      <c r="B38" s="10">
        <v>109.005</v>
      </c>
      <c r="C38" s="10">
        <v>393.57499999999999</v>
      </c>
      <c r="D38" s="10">
        <v>61.034999999999997</v>
      </c>
      <c r="E38" s="10">
        <v>199.48999999999998</v>
      </c>
      <c r="F38" s="10">
        <v>763.1049999999999</v>
      </c>
    </row>
    <row r="39" spans="1:6" x14ac:dyDescent="0.25">
      <c r="A39" s="9" t="s">
        <v>6209</v>
      </c>
      <c r="B39" s="10">
        <v>287.52499999999998</v>
      </c>
      <c r="C39" s="10">
        <v>288.67</v>
      </c>
      <c r="D39" s="10">
        <v>125.58</v>
      </c>
      <c r="E39" s="10">
        <v>374.13499999999999</v>
      </c>
      <c r="F39" s="10">
        <v>1075.9100000000001</v>
      </c>
    </row>
    <row r="40" spans="1:6" x14ac:dyDescent="0.25">
      <c r="A40" s="9" t="s">
        <v>6210</v>
      </c>
      <c r="B40" s="10">
        <v>840.92999999999984</v>
      </c>
      <c r="C40" s="10">
        <v>409.875</v>
      </c>
      <c r="D40" s="10">
        <v>171.32999999999998</v>
      </c>
      <c r="E40" s="10">
        <v>221.43999999999997</v>
      </c>
      <c r="F40" s="10">
        <v>1643.5749999999998</v>
      </c>
    </row>
    <row r="41" spans="1:6" x14ac:dyDescent="0.25">
      <c r="A41" s="9" t="s">
        <v>6211</v>
      </c>
      <c r="B41" s="10">
        <v>299.07</v>
      </c>
      <c r="C41" s="10">
        <v>260.32499999999999</v>
      </c>
      <c r="D41" s="10">
        <v>584.64</v>
      </c>
      <c r="E41" s="10">
        <v>256.36500000000001</v>
      </c>
      <c r="F41" s="10">
        <v>1400.3999999999996</v>
      </c>
    </row>
    <row r="42" spans="1:6" x14ac:dyDescent="0.25">
      <c r="A42" s="9" t="s">
        <v>6212</v>
      </c>
      <c r="B42" s="10">
        <v>323.32499999999999</v>
      </c>
      <c r="C42" s="10">
        <v>565.57000000000005</v>
      </c>
      <c r="D42" s="10">
        <v>537.80999999999995</v>
      </c>
      <c r="E42" s="10">
        <v>189.47499999999999</v>
      </c>
      <c r="F42" s="10">
        <v>1616.1799999999998</v>
      </c>
    </row>
    <row r="43" spans="1:6" x14ac:dyDescent="0.25">
      <c r="A43" s="9" t="s">
        <v>6213</v>
      </c>
      <c r="B43" s="10">
        <v>399.48499999999996</v>
      </c>
      <c r="C43" s="10">
        <v>148.19999999999999</v>
      </c>
      <c r="D43" s="10">
        <v>388.21999999999997</v>
      </c>
      <c r="E43" s="10">
        <v>212.07499999999999</v>
      </c>
      <c r="F43" s="10">
        <v>1147.98</v>
      </c>
    </row>
    <row r="44" spans="1:6" x14ac:dyDescent="0.25">
      <c r="A44" s="8" t="s">
        <v>6216</v>
      </c>
      <c r="B44" s="10"/>
      <c r="C44" s="10"/>
      <c r="D44" s="10"/>
      <c r="E44" s="10"/>
      <c r="F44" s="10"/>
    </row>
    <row r="45" spans="1:6" x14ac:dyDescent="0.25">
      <c r="A45" s="9" t="s">
        <v>6202</v>
      </c>
      <c r="B45" s="10">
        <v>112.69499999999999</v>
      </c>
      <c r="C45" s="10">
        <v>166.32</v>
      </c>
      <c r="D45" s="10">
        <v>843.71499999999992</v>
      </c>
      <c r="E45" s="10">
        <v>146.685</v>
      </c>
      <c r="F45" s="10">
        <v>1269.4149999999995</v>
      </c>
    </row>
    <row r="46" spans="1:6" x14ac:dyDescent="0.25">
      <c r="A46" s="9" t="s">
        <v>6203</v>
      </c>
      <c r="B46" s="10">
        <v>114.87999999999998</v>
      </c>
      <c r="C46" s="10">
        <v>133.815</v>
      </c>
      <c r="D46" s="10">
        <v>91.175000000000011</v>
      </c>
      <c r="E46" s="10">
        <v>53.759999999999991</v>
      </c>
      <c r="F46" s="10">
        <v>393.63</v>
      </c>
    </row>
    <row r="47" spans="1:6" x14ac:dyDescent="0.25">
      <c r="A47" s="9" t="s">
        <v>6204</v>
      </c>
      <c r="B47" s="10">
        <v>277.76</v>
      </c>
      <c r="C47" s="10">
        <v>175.41</v>
      </c>
      <c r="D47" s="10">
        <v>462.50999999999993</v>
      </c>
      <c r="E47" s="10">
        <v>399.52499999999998</v>
      </c>
      <c r="F47" s="10">
        <v>1315.2049999999999</v>
      </c>
    </row>
    <row r="48" spans="1:6" x14ac:dyDescent="0.25">
      <c r="A48" s="9" t="s">
        <v>6205</v>
      </c>
      <c r="B48" s="10">
        <v>197.89499999999998</v>
      </c>
      <c r="C48" s="10">
        <v>289.755</v>
      </c>
      <c r="D48" s="10">
        <v>88.545000000000002</v>
      </c>
      <c r="E48" s="10">
        <v>200.25499999999997</v>
      </c>
      <c r="F48" s="10">
        <v>776.44999999999993</v>
      </c>
    </row>
    <row r="49" spans="1:6" x14ac:dyDescent="0.25">
      <c r="A49" s="9" t="s">
        <v>6206</v>
      </c>
      <c r="B49" s="10">
        <v>193.11499999999998</v>
      </c>
      <c r="C49" s="10">
        <v>212.49499999999998</v>
      </c>
      <c r="D49" s="10">
        <v>292.29000000000002</v>
      </c>
      <c r="E49" s="10">
        <v>304.46999999999997</v>
      </c>
      <c r="F49" s="10">
        <v>1002.37</v>
      </c>
    </row>
    <row r="50" spans="1:6" x14ac:dyDescent="0.25">
      <c r="A50" s="9" t="s">
        <v>6207</v>
      </c>
      <c r="B50" s="10">
        <v>179.79</v>
      </c>
      <c r="C50" s="10">
        <v>426.2</v>
      </c>
      <c r="D50" s="10">
        <v>170.08999999999997</v>
      </c>
      <c r="E50" s="10">
        <v>379.31</v>
      </c>
      <c r="F50" s="10">
        <v>1155.3899999999996</v>
      </c>
    </row>
    <row r="51" spans="1:6" x14ac:dyDescent="0.25">
      <c r="A51" s="9" t="s">
        <v>6208</v>
      </c>
      <c r="B51" s="10">
        <v>247.28999999999996</v>
      </c>
      <c r="C51" s="10">
        <v>246.685</v>
      </c>
      <c r="D51" s="10">
        <v>271.05499999999995</v>
      </c>
      <c r="E51" s="10">
        <v>141.69999999999999</v>
      </c>
      <c r="F51" s="10">
        <v>906.73</v>
      </c>
    </row>
    <row r="52" spans="1:6" x14ac:dyDescent="0.25">
      <c r="A52" s="9" t="s">
        <v>6209</v>
      </c>
      <c r="B52" s="10">
        <v>116.39499999999998</v>
      </c>
      <c r="C52" s="10">
        <v>41.25</v>
      </c>
      <c r="D52" s="10">
        <v>15.54</v>
      </c>
      <c r="E52" s="10">
        <v>71.06</v>
      </c>
      <c r="F52" s="10">
        <v>244.24499999999998</v>
      </c>
    </row>
    <row r="53" spans="1:6" x14ac:dyDescent="0.25">
      <c r="A53" s="8" t="s">
        <v>6200</v>
      </c>
      <c r="B53" s="10">
        <v>11768.494999999997</v>
      </c>
      <c r="C53" s="10">
        <v>12306.439999999995</v>
      </c>
      <c r="D53" s="10">
        <v>12054.074999999995</v>
      </c>
      <c r="E53" s="10">
        <v>9005.2450000000099</v>
      </c>
      <c r="F53" s="10">
        <v>45134.254999999997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3F7DE-7018-43A8-9AF1-33A32525080C}">
  <dimension ref="A3:B7"/>
  <sheetViews>
    <sheetView workbookViewId="0">
      <selection activeCell="A4" sqref="A4"/>
    </sheetView>
  </sheetViews>
  <sheetFormatPr defaultRowHeight="15" x14ac:dyDescent="0.25"/>
  <cols>
    <col min="1" max="1" width="15.42578125" bestFit="1" customWidth="1"/>
    <col min="2" max="2" width="12.140625" bestFit="1" customWidth="1"/>
    <col min="3" max="4" width="10.140625" bestFit="1" customWidth="1"/>
    <col min="5" max="5" width="9.140625" bestFit="1" customWidth="1"/>
    <col min="6" max="6" width="11.28515625" bestFit="1" customWidth="1"/>
  </cols>
  <sheetData>
    <row r="3" spans="1:2" x14ac:dyDescent="0.25">
      <c r="A3" s="7" t="s">
        <v>6199</v>
      </c>
      <c r="B3" t="s">
        <v>6198</v>
      </c>
    </row>
    <row r="4" spans="1:2" x14ac:dyDescent="0.25">
      <c r="A4" s="8" t="s">
        <v>28</v>
      </c>
      <c r="B4" s="10">
        <v>2798.5050000000001</v>
      </c>
    </row>
    <row r="5" spans="1:2" x14ac:dyDescent="0.25">
      <c r="A5" s="8" t="s">
        <v>318</v>
      </c>
      <c r="B5" s="10">
        <v>6696.8649999999989</v>
      </c>
    </row>
    <row r="6" spans="1:2" x14ac:dyDescent="0.25">
      <c r="A6" s="8" t="s">
        <v>19</v>
      </c>
      <c r="B6" s="10">
        <v>35638.88499999998</v>
      </c>
    </row>
    <row r="7" spans="1:2" x14ac:dyDescent="0.25">
      <c r="A7" s="8" t="s">
        <v>6200</v>
      </c>
      <c r="B7" s="10">
        <v>45134.254999999997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22829-E357-4DFF-A389-F1F264EAF9A4}">
  <dimension ref="A3:B9"/>
  <sheetViews>
    <sheetView workbookViewId="0">
      <selection activeCell="M8" sqref="M8"/>
    </sheetView>
  </sheetViews>
  <sheetFormatPr defaultRowHeight="15" x14ac:dyDescent="0.25"/>
  <cols>
    <col min="1" max="1" width="16.7109375" bestFit="1" customWidth="1"/>
    <col min="2" max="2" width="12.140625" bestFit="1" customWidth="1"/>
    <col min="3" max="4" width="10.140625" bestFit="1" customWidth="1"/>
    <col min="5" max="5" width="9.140625" bestFit="1" customWidth="1"/>
    <col min="6" max="6" width="11.28515625" bestFit="1" customWidth="1"/>
  </cols>
  <sheetData>
    <row r="3" spans="1:2" x14ac:dyDescent="0.25">
      <c r="A3" s="7" t="s">
        <v>6199</v>
      </c>
      <c r="B3" t="s">
        <v>6198</v>
      </c>
    </row>
    <row r="4" spans="1:2" x14ac:dyDescent="0.25">
      <c r="A4" s="8" t="s">
        <v>3753</v>
      </c>
      <c r="B4" s="10">
        <v>278.01</v>
      </c>
    </row>
    <row r="5" spans="1:2" x14ac:dyDescent="0.25">
      <c r="A5" s="8" t="s">
        <v>1598</v>
      </c>
      <c r="B5" s="10">
        <v>281.67499999999995</v>
      </c>
    </row>
    <row r="6" spans="1:2" x14ac:dyDescent="0.25">
      <c r="A6" s="8" t="s">
        <v>2587</v>
      </c>
      <c r="B6" s="10">
        <v>289.11</v>
      </c>
    </row>
    <row r="7" spans="1:2" x14ac:dyDescent="0.25">
      <c r="A7" s="8" t="s">
        <v>5765</v>
      </c>
      <c r="B7" s="10">
        <v>307.04499999999996</v>
      </c>
    </row>
    <row r="8" spans="1:2" x14ac:dyDescent="0.25">
      <c r="A8" s="8" t="s">
        <v>5114</v>
      </c>
      <c r="B8" s="10">
        <v>317.06999999999994</v>
      </c>
    </row>
    <row r="9" spans="1:2" x14ac:dyDescent="0.25">
      <c r="A9" s="8" t="s">
        <v>6200</v>
      </c>
      <c r="B9" s="10">
        <v>1472.9099999999996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topLeftCell="A2" zoomScale="115" zoomScaleNormal="115" workbookViewId="0">
      <selection activeCell="G7" sqref="G7"/>
    </sheetView>
  </sheetViews>
  <sheetFormatPr defaultRowHeight="15" x14ac:dyDescent="0.25"/>
  <cols>
    <col min="1" max="1" width="16.5703125" bestFit="1" customWidth="1"/>
    <col min="2" max="2" width="12.7109375"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85546875" bestFit="1" customWidth="1"/>
    <col min="12" max="12" width="11.28515625" customWidth="1"/>
    <col min="13" max="13" width="9.5703125" bestFit="1" customWidth="1"/>
    <col min="14" max="14" width="18.85546875" customWidth="1"/>
    <col min="15" max="15" width="18.140625" customWidth="1"/>
    <col min="16" max="16" width="13.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5">
        <f>INDEX(products!$A$1:$G$49,MATCH(orders!$D2,products!$A$1:$A$49,0),MATCH(orders!L$1,products!$A$1:$G$1,0))</f>
        <v>9.9499999999999993</v>
      </c>
      <c r="M2" s="5">
        <f>L2*E2</f>
        <v>19.899999999999999</v>
      </c>
      <c r="N2" t="str">
        <f>IF(I2="Rob","Robusta", IF(I2="Exc","Excelsa", IF(I2="Ara","Arabica",IF(I2="Lib", "Liberica"))))</f>
        <v>Robusta</v>
      </c>
      <c r="O2" t="str">
        <f>IF(J2="L","Light",IF(J2="M","Medium",IF(J2="D","Dark")))</f>
        <v>Medium</v>
      </c>
      <c r="P2" t="str">
        <f>_xlfn.XLOOKUP(C2,customers!$A$1:$A$1001,customers!$I$1:$I$1001,,0)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5">
        <f>INDEX(products!$A$1:$G$49,MATCH(orders!$D3,products!$A$1:$A$49,0),MATCH(orders!L$1,products!$A$1:$G$1,0))</f>
        <v>8.25</v>
      </c>
      <c r="M3" s="5">
        <f t="shared" ref="M3:M66" si="0">L3*E3</f>
        <v>41.25</v>
      </c>
      <c r="N3" t="str">
        <f t="shared" ref="N3:N66" si="1">IF(I3="Rob","Robusta", IF(I3="Exc","Excelsa", IF(I3="Ara","Arabica",IF(I3="Lib", "Liberica"))))</f>
        <v>Excelsa</v>
      </c>
      <c r="O3" t="str">
        <f t="shared" ref="O3:O66" si="2">IF(J3="L","Light",IF(J3="M","Medium",IF(J3="D","Dark")))</f>
        <v>Medium</v>
      </c>
      <c r="P3" t="str">
        <f>_xlfn.XLOOKUP(C3,customers!$A$1:$A$1001,customers!$I$1:$I$1001,,0)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IF(I67="Exc","Excelsa", IF(I67="Ara","Arabica",IF(I67="Lib", "Liberica"))))</f>
        <v>Robusta</v>
      </c>
      <c r="O67" t="str">
        <f t="shared" ref="O67:O130" si="5">IF(J67="L","Light",IF(J67="M","Medium",IF(J67="D","Dark")))</f>
        <v>Dark</v>
      </c>
      <c r="P67" t="str">
        <f>_xlfn.XLOOKUP(C67,customers!$A$1:$A$1001,customers!$I$1:$I$1001,,0)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IF(I131="Exc","Excelsa", IF(I131="Ara","Arabica",IF(I131="Lib", "Liberica"))))</f>
        <v>Excelsa</v>
      </c>
      <c r="O131" t="str">
        <f t="shared" ref="O131:O194" si="8">IF(J131="L","Light",IF(J131="M","Medium",IF(J131="D","Dark")))</f>
        <v>Dark</v>
      </c>
      <c r="P131" t="str">
        <f>_xlfn.XLOOKUP(C131,customers!$A$1:$A$1001,customers!$I$1:$I$1001,,0)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IF(I195="Exc","Excelsa", IF(I195="Ara","Arabica",IF(I195="Lib", "Liberica"))))</f>
        <v>Excelsa</v>
      </c>
      <c r="O195" t="str">
        <f t="shared" ref="O195:O258" si="11">IF(J195="L","Light",IF(J195="M","Medium",IF(J195="D","Dark")))</f>
        <v>Light</v>
      </c>
      <c r="P195" t="str">
        <f>_xlfn.XLOOKUP(C195,customers!$A$1:$A$1001,customers!$I$1:$I$1001,,0)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IF(I259="Exc","Excelsa", IF(I259="Ara","Arabica",IF(I259="Lib", "Liberica"))))</f>
        <v>Excelsa</v>
      </c>
      <c r="O259" t="str">
        <f t="shared" ref="O259:O322" si="14">IF(J259="L","Light",IF(J259="M","Medium",IF(J259="D","Dark")))</f>
        <v>Dark</v>
      </c>
      <c r="P259" t="str">
        <f>_xlfn.XLOOKUP(C259,customers!$A$1:$A$1001,customers!$I$1:$I$1001,,0)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IF(I323="Exc","Excelsa", IF(I323="Ara","Arabica",IF(I323="Lib", "Liberica"))))</f>
        <v>Arabica</v>
      </c>
      <c r="O323" t="str">
        <f t="shared" ref="O323:O386" si="17">IF(J323="L","Light",IF(J323="M","Medium",IF(J323="D","Dark")))</f>
        <v>Medium</v>
      </c>
      <c r="P323" t="str">
        <f>_xlfn.XLOOKUP(C323,customers!$A$1:$A$1001,customers!$I$1:$I$1001,,0)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IF(I387="Exc","Excelsa", IF(I387="Ara","Arabica",IF(I387="Lib", "Liberica"))))</f>
        <v>Liberica</v>
      </c>
      <c r="O387" t="str">
        <f t="shared" ref="O387:O450" si="20">IF(J387="L","Light",IF(J387="M","Medium",IF(J387="D","Dark")))</f>
        <v>Medium</v>
      </c>
      <c r="P387" t="str">
        <f>_xlfn.XLOOKUP(C387,customers!$A$1:$A$1001,customers!$I$1:$I$1001,,0)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IF(I451="Exc","Excelsa", IF(I451="Ara","Arabica",IF(I451="Lib", "Liberica"))))</f>
        <v>Robusta</v>
      </c>
      <c r="O451" t="str">
        <f t="shared" ref="O451:O514" si="23">IF(J451="L","Light",IF(J451="M","Medium",IF(J451="D","Dark")))</f>
        <v>Dark</v>
      </c>
      <c r="P451" t="str">
        <f>_xlfn.XLOOKUP(C451,customers!$A$1:$A$1001,customers!$I$1:$I$1001,,0)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IF(I515="Exc","Excelsa", IF(I515="Ara","Arabica",IF(I515="Lib", "Liberica"))))</f>
        <v>Liberica</v>
      </c>
      <c r="O515" t="str">
        <f t="shared" ref="O515:O578" si="26">IF(J515="L","Light",IF(J515="M","Medium",IF(J515="D","Dark")))</f>
        <v>Light</v>
      </c>
      <c r="P515" t="str">
        <f>_xlfn.XLOOKUP(C515,customers!$A$1:$A$1001,customers!$I$1:$I$1001,,0)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IF(I579="Exc","Excelsa", IF(I579="Ara","Arabica",IF(I579="Lib", "Liberica"))))</f>
        <v>Liberica</v>
      </c>
      <c r="O579" t="str">
        <f t="shared" ref="O579:O642" si="29">IF(J579="L","Light",IF(J579="M","Medium",IF(J579="D","Dark")))</f>
        <v>Medium</v>
      </c>
      <c r="P579" t="str">
        <f>_xlfn.XLOOKUP(C579,customers!$A$1:$A$1001,customers!$I$1:$I$1001,,0)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IF(I643="Exc","Excelsa", IF(I643="Ara","Arabica",IF(I643="Lib", "Liberica"))))</f>
        <v>Robusta</v>
      </c>
      <c r="O643" t="str">
        <f t="shared" ref="O643:O706" si="32">IF(J643="L","Light",IF(J643="M","Medium",IF(J643="D","Dark")))</f>
        <v>Light</v>
      </c>
      <c r="P643" t="str">
        <f>_xlfn.XLOOKUP(C643,customers!$A$1:$A$1001,customers!$I$1:$I$1001,,0)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IF(I707="Exc","Excelsa", IF(I707="Ara","Arabica",IF(I707="Lib", "Liberica"))))</f>
        <v>Excelsa</v>
      </c>
      <c r="O707" t="str">
        <f t="shared" ref="O707:O770" si="35">IF(J707="L","Light",IF(J707="M","Medium",IF(J707="D","Dark")))</f>
        <v>Light</v>
      </c>
      <c r="P707" t="str">
        <f>_xlfn.XLOOKUP(C707,customers!$A$1:$A$1001,customers!$I$1:$I$1001,,0)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IF(I771="Exc","Excelsa", IF(I771="Ara","Arabica",IF(I771="Lib", "Liberica"))))</f>
        <v>Robusta</v>
      </c>
      <c r="O771" t="str">
        <f t="shared" ref="O771:O834" si="38">IF(J771="L","Light",IF(J771="M","Medium",IF(J771="D","Dark")))</f>
        <v>Medium</v>
      </c>
      <c r="P771" t="str">
        <f>_xlfn.XLOOKUP(C771,customers!$A$1:$A$1001,customers!$I$1:$I$1001,,0)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IF(I835="Exc","Excelsa", IF(I835="Ara","Arabica",IF(I835="Lib", "Liberica"))))</f>
        <v>Robusta</v>
      </c>
      <c r="O835" t="str">
        <f t="shared" ref="O835:O898" si="41">IF(J835="L","Light",IF(J835="M","Medium",IF(J835="D","Dark")))</f>
        <v>Dark</v>
      </c>
      <c r="P835" t="str">
        <f>_xlfn.XLOOKUP(C835,customers!$A$1:$A$1001,customers!$I$1:$I$1001,,0)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IF(I899="Exc","Excelsa", IF(I899="Ara","Arabica",IF(I899="Lib", "Liberica"))))</f>
        <v>Excelsa</v>
      </c>
      <c r="O899" t="str">
        <f t="shared" ref="O899:O962" si="44">IF(J899="L","Light",IF(J899="M","Medium",IF(J899="D","Dark")))</f>
        <v>Dark</v>
      </c>
      <c r="P899" t="str">
        <f>_xlfn.XLOOKUP(C899,customers!$A$1:$A$1001,customers!$I$1:$I$1001,,0)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IF(I963="Exc","Excelsa", IF(I963="Ara","Arabica",IF(I963="Lib", "Liberica"))))</f>
        <v>Arabica</v>
      </c>
      <c r="O963" t="str">
        <f t="shared" ref="O963:O1001" si="47">IF(J963="L","Light",IF(J963="M","Medium",IF(J963="D","Dark")))</f>
        <v>Dark</v>
      </c>
      <c r="P963" t="str">
        <f>_xlfn.XLOOKUP(C963,customers!$A$1:$A$1001,customers!$I$1:$I$1001,,0)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f>
        <v>Yes</v>
      </c>
    </row>
    <row r="1002" spans="1:16" x14ac:dyDescent="0.25">
      <c r="B1002" s="4"/>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election activeCell="A88" sqref="A88"/>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20:XFD2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Jason LEE from.TP (MPA)</cp:lastModifiedBy>
  <cp:revision/>
  <dcterms:created xsi:type="dcterms:W3CDTF">2022-11-26T09:51:45Z</dcterms:created>
  <dcterms:modified xsi:type="dcterms:W3CDTF">2024-10-04T08:26:56Z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etDate">
    <vt:lpwstr>2024-10-04T07:00:12Z</vt:lpwstr>
  </property>
  <property fmtid="{D5CDD505-2E9C-101B-9397-08002B2CF9AE}" pid="4" name="MSIP_Label_5434c4c7-833e-41e4-b0ab-cdb227a2f6f7_Method">
    <vt:lpwstr>Privileged</vt:lpwstr>
  </property>
  <property fmtid="{D5CDD505-2E9C-101B-9397-08002B2CF9AE}" pid="5" name="MSIP_Label_5434c4c7-833e-41e4-b0ab-cdb227a2f6f7_Name">
    <vt:lpwstr>Official (Open)</vt:lpwstr>
  </property>
  <property fmtid="{D5CDD505-2E9C-101B-9397-08002B2CF9AE}" pid="6" name="MSIP_Label_5434c4c7-833e-41e4-b0ab-cdb227a2f6f7_SiteId">
    <vt:lpwstr>0b11c524-9a1c-4e1b-84cb-6336aefc2243</vt:lpwstr>
  </property>
  <property fmtid="{D5CDD505-2E9C-101B-9397-08002B2CF9AE}" pid="7" name="MSIP_Label_5434c4c7-833e-41e4-b0ab-cdb227a2f6f7_ActionId">
    <vt:lpwstr>046b4a33-1ce2-4ffd-bc19-bcee151d9b0c</vt:lpwstr>
  </property>
  <property fmtid="{D5CDD505-2E9C-101B-9397-08002B2CF9AE}" pid="8" name="MSIP_Label_5434c4c7-833e-41e4-b0ab-cdb227a2f6f7_ContentBits">
    <vt:lpwstr>0</vt:lpwstr>
  </property>
</Properties>
</file>